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lbums" sheetId="2" state="visible" r:id="rId4"/>
    <sheet name="Artists" sheetId="3" state="visible" r:id="rId5"/>
    <sheet name="Lanes" sheetId="4" state="visible" r:id="rId6"/>
    <sheet name="Scenes" sheetId="5" state="visible" r:id="rId7"/>
    <sheet name="Labels" sheetId="6" state="visible" r:id="rId8"/>
    <sheet name="Tags" sheetId="7" state="visible" r:id="rId9"/>
    <sheet name="Paths" sheetId="8" state="visible" r:id="rId10"/>
    <sheet name="Borderline Log" sheetId="9" state="visible" r:id="rId11"/>
    <sheet name="Needs Verification" sheetId="10" state="visible" r:id="rId12"/>
    <sheet name="QA Log" sheetId="11" state="visible" r:id="rId13"/>
    <sheet name="Stats" sheetId="12" state="visible" r:id="rId14"/>
    <sheet name="Lists" sheetId="13" state="hidden" r:id="rId15"/>
  </sheets>
  <definedNames>
    <definedName function="false" hidden="true" localSheetId="1" name="_xlnm._FilterDatabase" vbProcedure="false">Albums!$A$1:$AB$2862</definedName>
    <definedName function="false" hidden="true" localSheetId="2" name="_xlnm._FilterDatabase" vbProcedure="false">Artists!$A$1:$K$1153</definedName>
    <definedName function="false" hidden="true" localSheetId="8" name="_xlnm._FilterDatabase" vbProcedure="false">'Borderline Log'!$A$1:$F$407</definedName>
    <definedName function="false" hidden="true" localSheetId="5" name="_xlnm._FilterDatabase" vbProcedure="false">Labels!$A$1:$G$39</definedName>
    <definedName function="false" hidden="true" localSheetId="3" name="_xlnm._FilterDatabase" vbProcedure="false">Lanes!$A$1:$L$55</definedName>
    <definedName function="false" hidden="true" localSheetId="9" name="_xlnm._FilterDatabase" vbProcedure="false">'Needs Verification'!$A$1:$E$95</definedName>
    <definedName function="false" hidden="true" localSheetId="7" name="_xlnm._FilterDatabase" vbProcedure="false">Paths!$A$1:$H$112</definedName>
    <definedName function="false" hidden="true" localSheetId="10" name="_xlnm._FilterDatabase" vbProcedure="false">'QA Log'!$A$1:$F$36</definedName>
    <definedName function="false" hidden="true" localSheetId="0" name="_xlnm._FilterDatabase" vbProcedure="false">README!$A$1:$A$14</definedName>
    <definedName function="false" hidden="true" localSheetId="4" name="_xlnm._FilterDatabase" vbProcedure="false">Scenes!$A$1:$G$53</definedName>
    <definedName function="false" hidden="true" localSheetId="11" name="_xlnm._FilterDatabase" vbProcedure="false">Stats!$A$1:$G$159</definedName>
    <definedName function="false" hidden="true" localSheetId="6" name="_xlnm._FilterDatabase" vbProcedure="false">Tags!$A$1:$D$51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<sst xmlns="http://schemas.openxmlformats.org/spreadsheetml/2006/main" count="65657" uniqueCount="26384">
  <si>
    <t xml:space="preserve">The V — Album Atlas</t>
  </si>
  <si>
    <t xml:space="preserve">An album-level atlas of indie twang, slacker rock, and everything that fed them. Companion to V_Map.docx and to the Slacker Rock &amp; Alt-Country Field Guide (whose Region and Style vocabulary it reuses).</t>
  </si>
  <si>
    <t xml:space="preserve">THE SHAPE. Picture a V. The bottom point is the modern indie-twang and slacker scene (2014–now). Climbing the V goes back in time through the genres that fed it; the V widens with each era.</t>
  </si>
  <si>
    <t xml:space="preserve">LAYER (vertical, from the original release year): L1 Now 2014–2026 · L2 Bridge 1998–2013 · L3 Nineties 1987–1997 · L4 Underground 1978–1986 · L5 Classic 1965–1977 · L6 Roots before 1965 (the R1 roots lane is always L6).</t>
  </si>
  <si>
    <t xml:space="preserve">ZONE (horizontal, from the primary lane): Core = the scenes happening now (completionist) · V = direct ancestors and close siblings (deep) · Context = popular branches whose main line leads elsewhere (landmarks only). Row colour: orange = Core, blue = V, grey = Context.</t>
  </si>
  <si>
    <t xml:space="preserve">SHEETS. Albums — one row per album (Layer and Zone are formulas). Artists — one row per artist with key album IDs. Lanes — the 54 lanes with parents/children and a live album count. Scenes, Labels — gazetteer. Tags — the controlled descriptor vocabulary. Paths — the listening paths from V_Map.docx. Borderline Log — every judgment call. Needs Verification — candidates that could not be verified (never in Albums). QA Log — every error-correction run. Stats — live counts by layer × zone, lane, year and priority.</t>
  </si>
  <si>
    <t xml:space="preserve">HOW TO USE. Filter Albums by Zone/Lane/Priority, or search a descriptor (e.g. 'pedal steel'). 'Start here' marks one or two entry points per lane. The Terry column links Josh Terry's No Expectations coverage. Lineage basis: Documented = established by interview, cover, credit, shared member or critic; Inferred = resemblance only.</t>
  </si>
  <si>
    <t xml:space="preserve">YOUR COLUMNS. Heard (Y/N), Rating (1–5) and My notes are blank for you; they have dropdowns. Example: Heard = Y, Rating = 4, My notes = 'side two is the one'.</t>
  </si>
  <si>
    <t xml:space="preserve">CONFIDENCE. High = two independent sources agree on artist, title, original year and original label; Medium = one reliable source. Sources lists the verification URLs.</t>
  </si>
  <si>
    <t xml:space="preserve">Active years on the Artists sheet are the span of that artist's releases in this atlas, not a full career span.</t>
  </si>
  <si>
    <t xml:space="preserve">ID</t>
  </si>
  <si>
    <t xml:space="preserve">Artist</t>
  </si>
  <si>
    <t xml:space="preserve">Album</t>
  </si>
  <si>
    <t xml:space="preserve">Year</t>
  </si>
  <si>
    <t xml:space="preserve">Type</t>
  </si>
  <si>
    <t xml:space="preserve">Label</t>
  </si>
  <si>
    <t xml:space="preserve">Layer</t>
  </si>
  <si>
    <t xml:space="preserve">Zone</t>
  </si>
  <si>
    <t xml:space="preserve">Primary lane</t>
  </si>
  <si>
    <t xml:space="preserve">Secondary lanes</t>
  </si>
  <si>
    <t xml:space="preserve">Style</t>
  </si>
  <si>
    <t xml:space="preserve">Region</t>
  </si>
  <si>
    <t xml:space="preserve">Base</t>
  </si>
  <si>
    <t xml:space="preserve">Scene</t>
  </si>
  <si>
    <t xml:space="preserve">Descriptors</t>
  </si>
  <si>
    <t xml:space="preserve">Description</t>
  </si>
  <si>
    <t xml:space="preserve">Lineage</t>
  </si>
  <si>
    <t xml:space="preserve">Lineage basis</t>
  </si>
  <si>
    <t xml:space="preserve">Key tracks</t>
  </si>
  <si>
    <t xml:space="preserve">Priority</t>
  </si>
  <si>
    <t xml:space="preserve">Start here</t>
  </si>
  <si>
    <t xml:space="preserve">Terry</t>
  </si>
  <si>
    <t xml:space="preserve">In field guide</t>
  </si>
  <si>
    <t xml:space="preserve">Sources</t>
  </si>
  <si>
    <t xml:space="preserve">Confidence</t>
  </si>
  <si>
    <t xml:space="preserve">Heard</t>
  </si>
  <si>
    <t xml:space="preserve">Rating</t>
  </si>
  <si>
    <t xml:space="preserve">My notes</t>
  </si>
  <si>
    <t xml:space="preserve">A0001</t>
  </si>
  <si>
    <t xml:space="preserve">Spencer Radcliffe</t>
  </si>
  <si>
    <t xml:space="preserve">Keeper</t>
  </si>
  <si>
    <t xml:space="preserve">LP</t>
  </si>
  <si>
    <t xml:space="preserve">Self-released</t>
  </si>
  <si>
    <t xml:space="preserve">C1 Indie twang / yallternative</t>
  </si>
  <si>
    <t xml:space="preserve">Lo-fi</t>
  </si>
  <si>
    <t xml:space="preserve">Chicago and the Midwest</t>
  </si>
  <si>
    <t xml:space="preserve">Ohio (formerly Chicago)</t>
  </si>
  <si>
    <t xml:space="preserve">lo-fi; deadpan; bleak; hushed; small-town</t>
  </si>
  <si>
    <t xml:space="preserve">An early self-released Spencer Radcliffe LP of sparse, home-recorded songs. Its hushed vocals and simple guitar sketches anticipate the twangier, more rock-oriented turn of his later solo work.</t>
  </si>
  <si>
    <t xml:space="preserve">An early entry in Radcliffe's long solo catalogue that eventually feeds into the twangier Ohio Vision.</t>
  </si>
  <si>
    <t xml:space="preserve">Inferred</t>
  </si>
  <si>
    <t xml:space="preserve">Child's Pose; Tina; Marlena</t>
  </si>
  <si>
    <t xml:space="preserve">Deep cut</t>
  </si>
  <si>
    <t xml:space="preserve">Y</t>
  </si>
  <si>
    <t xml:space="preserve">https://spencerradcliffe.bandcamp.com/album/keeper</t>
  </si>
  <si>
    <t xml:space="preserve">Medium</t>
  </si>
  <si>
    <t xml:space="preserve">A0002</t>
  </si>
  <si>
    <t xml:space="preserve">Ratboys</t>
  </si>
  <si>
    <t xml:space="preserve">AOID</t>
  </si>
  <si>
    <t xml:space="preserve">Topshelf Records</t>
  </si>
  <si>
    <t xml:space="preserve">Crossover</t>
  </si>
  <si>
    <t xml:space="preserve">Chicago, IL</t>
  </si>
  <si>
    <t xml:space="preserve">Telecaster twang; deadpan; drawl; small-town; jangle</t>
  </si>
  <si>
    <t xml:space="preserve">Ratboys' debut LP: unhurried, twang-flecked indie rock built around Julia Steiner's plainspoken voice and long, patient song structures. A quieter, more folk-adjacent record than the band's later output, closer to their alt-country roots.</t>
  </si>
  <si>
    <t xml:space="preserve">Grew out of Steiner and Sagan's college-band beginnings at Notre Dame; set the twangy-indie template the band expanded on GN and Printer's Devil.</t>
  </si>
  <si>
    <t xml:space="preserve">Documented</t>
  </si>
  <si>
    <t xml:space="preserve">Not Equal; Flat Foot</t>
  </si>
  <si>
    <t xml:space="preserve">https://www.noexpectations.fyi/p/ratboys-mandy-indiana-ulrika-spacek-bad-bunny</t>
  </si>
  <si>
    <t xml:space="preserve">https://en.wikipedia.org/wiki/Ratboys
https://ratboys.bandcamp.com/music</t>
  </si>
  <si>
    <t xml:space="preserve">High</t>
  </si>
  <si>
    <t xml:space="preserve">A0003</t>
  </si>
  <si>
    <t xml:space="preserve">Looking In</t>
  </si>
  <si>
    <t xml:space="preserve">Run For Cover Records</t>
  </si>
  <si>
    <t xml:space="preserve">lo-fi; deadpan; hushed; bleak; small-town</t>
  </si>
  <si>
    <t xml:space="preserve">Radcliffe's first Run For Cover full-length: patchwork indie pop and lo-fi textures held together by his flat, equivocal voice. It is homemade and a little strange, for listeners who like bedroom pop with rough edges.</t>
  </si>
  <si>
    <t xml:space="preserve">Sounds part of the same Run for Cover/Topshelf-adjacent 2010s indie underground as Ratboys.</t>
  </si>
  <si>
    <t xml:space="preserve">Mia; Yankee; Looking In</t>
  </si>
  <si>
    <t xml:space="preserve">https://spencerradcliffe.bandcamp.com/album/looking-in
https://www.discogs.com/master/894018-Spencer-Radcliffe-Looking-In</t>
  </si>
  <si>
    <t xml:space="preserve">A0004</t>
  </si>
  <si>
    <t xml:space="preserve">GN</t>
  </si>
  <si>
    <t xml:space="preserve">Telecaster twang; drawl; jangle; small-town; storytelling</t>
  </si>
  <si>
    <t xml:space="preserve">Second Ratboys LP: warm, unhurried indie rock with country phrasing and Steiner's conversational storytelling. Quieter and more spacious than the band's later, harder-rocking records.</t>
  </si>
  <si>
    <t xml:space="preserve">Bridges the band's early alt-country leanings with the bigger, distorted guitar sound they'd bring on Printer's Devil.</t>
  </si>
  <si>
    <t xml:space="preserve">GM; Peter the Wild Boy</t>
  </si>
  <si>
    <t xml:space="preserve">Recommended</t>
  </si>
  <si>
    <t xml:space="preserve">https://en.wikipedia.org/wiki/Ratboys</t>
  </si>
  <si>
    <t xml:space="preserve">A0005</t>
  </si>
  <si>
    <t xml:space="preserve">MJ Lenderman</t>
  </si>
  <si>
    <t xml:space="preserve">Lucky</t>
  </si>
  <si>
    <t xml:space="preserve">EP</t>
  </si>
  <si>
    <t xml:space="preserve">The Carolinas</t>
  </si>
  <si>
    <t xml:space="preserve">Asheville, NC</t>
  </si>
  <si>
    <t xml:space="preserve">Asheville</t>
  </si>
  <si>
    <t xml:space="preserve">lo-fi; fingerpicked acoustic; drawl; hushed; small-town</t>
  </si>
  <si>
    <t xml:space="preserve">A small bedroom EP, quieter and rougher than anything he would release later. It already carries his plainspoken, half-joking phrasing over hissy home-recorded guitar.</t>
  </si>
  <si>
    <t xml:space="preserve">Sounds like an early sketch of the bedroom-recorded songwriting Lenderman developed on his Dear Life releases.</t>
  </si>
  <si>
    <t xml:space="preserve">No Mercy; SUV</t>
  </si>
  <si>
    <t xml:space="preserve">https://mjlenderman.bandcamp.com/album/lucky
https://en.wikipedia.org/wiki/MJ_Lenderman</t>
  </si>
  <si>
    <t xml:space="preserve">A0006</t>
  </si>
  <si>
    <t xml:space="preserve">lo-fi; deadpan; fingerpicked acoustic; drawl; small-town</t>
  </si>
  <si>
    <t xml:space="preserve">Lenderman's home-recorded debut: hissy four-track guitar songs, half-mumbled vocals and jokes buried in genuine heartbreak. It is rougher and slower than his later work but already has the deadpan, small-town eye for detail that defines his writing.</t>
  </si>
  <si>
    <t xml:space="preserve">Grew out of Asheville's DIY bedroom-recording scene before Lenderman joined Wednesday full-time; a direct line to the funnier, sadder songwriting of Boat Songs and Manning Fireworks.</t>
  </si>
  <si>
    <t xml:space="preserve">Come Over; Ghost Town; Southern Birds</t>
  </si>
  <si>
    <t xml:space="preserve">https://en.wikipedia.org/wiki/MJ_Lenderman
https://mjlenderman.bandcamp.com/music
https://mjlenderman.bandcamp.com/album/mj-lenderman</t>
  </si>
  <si>
    <t xml:space="preserve">A0007</t>
  </si>
  <si>
    <t xml:space="preserve">Printer's Devil</t>
  </si>
  <si>
    <t xml:space="preserve">Telecaster twang; drawl; anthemic; storytelling; jangle</t>
  </si>
  <si>
    <t xml:space="preserve">Ratboys' loudest, most confident record to that point: bigger choruses and full-band muscle layered over the same plainspoken, twang-inflected songwriting. It suits listeners who like their indie rock warm, hooky and a little country.</t>
  </si>
  <si>
    <t xml:space="preserve">Marks the move from their earlier folk-adjacent sound toward the anthemic guitar rock of The Window and Singin' to an Empty Chair.</t>
  </si>
  <si>
    <t xml:space="preserve">Printer's Devil; Look to</t>
  </si>
  <si>
    <t xml:space="preserve">Essential</t>
  </si>
  <si>
    <t xml:space="preserve">A0008</t>
  </si>
  <si>
    <t xml:space="preserve">Florry</t>
  </si>
  <si>
    <t xml:space="preserve">Big Fall</t>
  </si>
  <si>
    <t xml:space="preserve">12XU</t>
  </si>
  <si>
    <t xml:space="preserve">Alt-country</t>
  </si>
  <si>
    <t xml:space="preserve">Philadelphia</t>
  </si>
  <si>
    <t xml:space="preserve">Philadelphia, PA</t>
  </si>
  <si>
    <t xml:space="preserve">Philadelphia DIY</t>
  </si>
  <si>
    <t xml:space="preserve">pedal steel; drawl; Crazy Horse fuzz; small-town; funny-sad</t>
  </si>
  <si>
    <t xml:space="preserve">Florry's turn toward Gram Parsons-style Cosmic American Music: pedal steel, honky-tonk piano and Neil Young-indebted guitar wrapped around Francie Medosch's songwriting. It is warm, loose and hopeful, made for fans of ragged '70s country-rock.</t>
  </si>
  <si>
    <t xml:space="preserve">Sounds indebted to Parsons' Cosmic American Music and Neil Young; precedes the caustic barroom twang of The Holey Bible.</t>
  </si>
  <si>
    <t xml:space="preserve">Both</t>
  </si>
  <si>
    <t xml:space="preserve">You Don't Know; Big Fall; Older Girlfriend</t>
  </si>
  <si>
    <t xml:space="preserve">https://florry.bandcamp.com/album/big-fall
https://www.discogs.com/release/21232099-Florry-Big-Fall</t>
  </si>
  <si>
    <t xml:space="preserve">A0009</t>
  </si>
  <si>
    <t xml:space="preserve">Ghost of Your Guitar Solo</t>
  </si>
  <si>
    <t xml:space="preserve">Dear Life Records</t>
  </si>
  <si>
    <t xml:space="preserve">Slacker</t>
  </si>
  <si>
    <t xml:space="preserve">lo-fi; deadpan; funny-sad; drawl; pop-culture references</t>
  </si>
  <si>
    <t xml:space="preserve">A scrappy, tossed-off-sounding set of slacker-rock songs that bridges his earliest bedroom tapes and the more assured Boat Songs. It is full of one-liners about basketball, bad decisions and long-gone relationships, delivered in his flat, dry voice over loose, fuzzy guitars.</t>
  </si>
  <si>
    <t xml:space="preserve">A Dear Life Records release recorded as Lenderman's own songwriting was starting to draw notice alongside his role in Wednesday.</t>
  </si>
  <si>
    <t xml:space="preserve">Someone Get The Grill Out Of The Rain; I Ate Too Much At The Fair; Catholic Priest</t>
  </si>
  <si>
    <t xml:space="preserve">https://mjlenderman.bandcamp.com/album/ghost-of-your-guitar-solo
https://en.wikipedia.org/wiki/MJ_Lenderman</t>
  </si>
  <si>
    <t xml:space="preserve">A0010</t>
  </si>
  <si>
    <t xml:space="preserve">Knockin'</t>
  </si>
  <si>
    <t xml:space="preserve">lo-fi; deadpan; funny-sad; drawl; short songs (under 2 minutes)</t>
  </si>
  <si>
    <t xml:space="preserve">A short stopgap EP released ahead of Boat Songs, loose and quick in feel. It carries the same wry, downbeat humor as his full-lengths in miniature, with fuzzy guitars and his dry, understated voice.</t>
  </si>
  <si>
    <t xml:space="preserve">Fits between Ghost of Your Guitar Solo and Boat Songs as Lenderman's songwriting sharpened toward the deadpan style that broke through in 2022.</t>
  </si>
  <si>
    <t xml:space="preserve">Knockin'; Happiness</t>
  </si>
  <si>
    <t xml:space="preserve">https://mjlenderman.bandcamp.com/album/knockin
https://en.wikipedia.org/wiki/MJ_Lenderman</t>
  </si>
  <si>
    <t xml:space="preserve">A0011</t>
  </si>
  <si>
    <t xml:space="preserve">Happy Birthday, Ratboy</t>
  </si>
  <si>
    <t xml:space="preserve">jangle; drawl; anthemic; small-town; storytelling</t>
  </si>
  <si>
    <t xml:space="preserve">A tenth-anniversary record revisiting older songs with the full band, playing them at their most direct and hooky. It sits between the loose twang of GN and the polish of The Window.</t>
  </si>
  <si>
    <t xml:space="preserve">A victory-lap record marking Ratboys' first decade before their Chris Walla-produced pivot.</t>
  </si>
  <si>
    <t xml:space="preserve">Go Outside</t>
  </si>
  <si>
    <t xml:space="preserve">A0012</t>
  </si>
  <si>
    <t xml:space="preserve">Trace Mountains</t>
  </si>
  <si>
    <t xml:space="preserve">House of Confusion</t>
  </si>
  <si>
    <t xml:space="preserve">Lame-O Records</t>
  </si>
  <si>
    <t xml:space="preserve">C7</t>
  </si>
  <si>
    <t xml:space="preserve">The Northeast</t>
  </si>
  <si>
    <t xml:space="preserve">New York, NY</t>
  </si>
  <si>
    <t xml:space="preserve">jangle; synths; drawl; breezy; small-town</t>
  </si>
  <si>
    <t xml:space="preserve">Dave Benton's Trace Mountains project leans further into warmly recorded, country-tinged indie pop on this record, mixing jangling guitars with synths and unhurried melodies. Benton's soft, conversational voice keeps things intimate even when the arrangements fill out. It suits listeners who like gentle, twang-flecked indie rock.</t>
  </si>
  <si>
    <t xml:space="preserve">A former LVL UP member's move toward twangier songwriting, released on Philadelphia's Lame-O Records alongside Slaughter Beach, Dog; its country tint sounds akin to the wider indie-twang turn.</t>
  </si>
  <si>
    <t xml:space="preserve">Seen it Coming; On My Knees; Heart of Gold</t>
  </si>
  <si>
    <t xml:space="preserve">https://lame-orecords.bandcamp.com/music
https://tracemountains.bandcamp.com/album/house-of-confusion</t>
  </si>
  <si>
    <t xml:space="preserve">A0013</t>
  </si>
  <si>
    <t xml:space="preserve">Good Looks</t>
  </si>
  <si>
    <t xml:space="preserve">Bummer Year</t>
  </si>
  <si>
    <t xml:space="preserve">Keeled Scales</t>
  </si>
  <si>
    <t xml:space="preserve">Texas and Oklahoma</t>
  </si>
  <si>
    <t xml:space="preserve">Austin, TX</t>
  </si>
  <si>
    <t xml:space="preserve">Telecaster twang; long solos; drawl; small-town; political</t>
  </si>
  <si>
    <t xml:space="preserve">Austin quartet's debut: blue-collar, plainspoken indie rock with Replacements swagger and War on Drugs-style desert-rock riffs from guitarist Jake Ames, writing about home and growing up around conservatives.</t>
  </si>
  <si>
    <t xml:space="preserve">Bandleader Tyler Jordan met Jake Ames at Kerrville Folk Festival song swaps (where they also crossed paths with Buck Meek and Adrianne Lenker); Keeled Scales labelmates of Katy Kirby.</t>
  </si>
  <si>
    <t xml:space="preserve">Almost Automatic; Bummer Year; Walker Lake</t>
  </si>
  <si>
    <t xml:space="preserve">https://www.noexpectations.fyi/p/the-60-best-albums-of-2022-according</t>
  </si>
  <si>
    <t xml:space="preserve">https://goodlooksband.bandcamp.com/album/bummer-year
https://www.noexpectations.fyi/p/margaux-good-looks-bloomsday-new-music
https://keeledscales.bandcamp.com/music</t>
  </si>
  <si>
    <t xml:space="preserve">A0014</t>
  </si>
  <si>
    <t xml:space="preserve">Greg Freeman</t>
  </si>
  <si>
    <t xml:space="preserve">I Looked Out</t>
  </si>
  <si>
    <t xml:space="preserve">Burlington, Vermont</t>
  </si>
  <si>
    <t xml:space="preserve">Burlington, VT</t>
  </si>
  <si>
    <t xml:space="preserve">pedal steel; Telecaster twang; long solos; storytelling; drawl</t>
  </si>
  <si>
    <t xml:space="preserve">Freeman's quietly released debut: thunderous overdriven guitars and plaintive pedal steel under vivid, semi-biblical images of shipwrecks and doomed drifters. Word of mouth turned it into a cult favorite well after its original release.</t>
  </si>
  <si>
    <t xml:space="preserve">Part of the Burlington, Vermont scene around Freeman and Lily Seabird; it set up his later label releases.</t>
  </si>
  <si>
    <t xml:space="preserve">Horns; Long Distance Driver; Colorado</t>
  </si>
  <si>
    <t xml:space="preserve">https://www.noexpectations.fyi/p/meta-verification-free-range-greg-freeman</t>
  </si>
  <si>
    <t xml:space="preserve">https://gregfreeman.bandcamp.com/album/i-looked-out
https://www.noexpectations.fyi/p/meta-verification-free-range-greg-freeman</t>
  </si>
  <si>
    <t xml:space="preserve">A0015</t>
  </si>
  <si>
    <t xml:space="preserve">Boat Songs</t>
  </si>
  <si>
    <t xml:space="preserve">Crazy Horse fuzz; deadpan; funny-sad; pop-culture references; drawl</t>
  </si>
  <si>
    <t xml:space="preserve">The album that put Lenderman on the map: loping, overdriven guitar rock with a country tilt, sung in a bone-dry deadpan about Dan Marino, Michael Jordan's baseball career and other small American humiliations. Funny and sneakily devastating within the same verse.</t>
  </si>
  <si>
    <t xml:space="preserve">Builds directly on Neil Young &amp; Crazy Horse's guitar tone and the deadpan-funny-sad lineage of Drag City songwriters; opened the door to Manning Fireworks and his growing profile in Wednesday.</t>
  </si>
  <si>
    <t xml:space="preserve">TLC Cage Match; Hangover Game; You Have Bought Yourself a Boat</t>
  </si>
  <si>
    <t xml:space="preserve">https://en.wikipedia.org/wiki/MJ_Lenderman
https://www.noexpectations.fyi/p/the-60-best-albums-of-2022-according
https://mjlenderman.bandcamp.com/album/boat-songs</t>
  </si>
  <si>
    <t xml:space="preserve">A0016</t>
  </si>
  <si>
    <t xml:space="preserve">Thomas Dollbaum</t>
  </si>
  <si>
    <t xml:space="preserve">Wellswood</t>
  </si>
  <si>
    <t xml:space="preserve">Big Legal Mess Records</t>
  </si>
  <si>
    <t xml:space="preserve">The South</t>
  </si>
  <si>
    <t xml:space="preserve">New Orleans, LA</t>
  </si>
  <si>
    <t xml:space="preserve">Telecaster twang; drawl; baritone; storytelling; Southern gothic</t>
  </si>
  <si>
    <t xml:space="preserve">Thomas Dollbaum's debut LP: dark rural storytelling sung in a rangy baritone, with Southern gothic detail and spare, dusty arrangements. It is for listeners who like their country songs literary, slow and haunted.</t>
  </si>
  <si>
    <t xml:space="preserve">Sounds rooted in the alt-country storytelling lineage of Townes Van Zandt and Jason Molina.</t>
  </si>
  <si>
    <t xml:space="preserve">Florida; God's Country; Gold Teeth</t>
  </si>
  <si>
    <t xml:space="preserve">https://thomasdollbaum.bandcamp.com/album/wellswood
https://newreleases.discogs.com/us/release/117307-thomas-dollbaum-wellswood</t>
  </si>
  <si>
    <t xml:space="preserve">A0017</t>
  </si>
  <si>
    <t xml:space="preserve">Dari Bay</t>
  </si>
  <si>
    <t xml:space="preserve">Longest Day Of The Year</t>
  </si>
  <si>
    <t xml:space="preserve">jangle; drawl; lo-fi; hushed; small-town</t>
  </si>
  <si>
    <t xml:space="preserve">Zachary James's efficient, hooky home-recording project: '90s alt-rock and Pavement/Big Star-style jangle folded into twangy, deceptively simple songs. It is short, bright and replayable, for fans of warm, lo-fi guitar pop.</t>
  </si>
  <si>
    <t xml:space="preserve">Part of the same Burlington scene as Greg Freeman; its songwriting sounds indebted to Judee Sill, Alex Chilton and Elliott Smith.</t>
  </si>
  <si>
    <t xml:space="preserve">Wait For You; Shy Of A Nurse; Walk On Down</t>
  </si>
  <si>
    <t xml:space="preserve">https://www.noexpectations.fyi/p/the-60-best-albums-of-2023</t>
  </si>
  <si>
    <t xml:space="preserve">https://daribay.bandcamp.com/album/longest-day-of-the-year
https://www.noexpectations.fyi/p/the-30-best-albums-of-2023-so-far-midyear-list</t>
  </si>
  <si>
    <t xml:space="preserve">A0018</t>
  </si>
  <si>
    <t xml:space="preserve">Sweet Guitar Solos</t>
  </si>
  <si>
    <t xml:space="preserve">Cowpunk</t>
  </si>
  <si>
    <t xml:space="preserve">Telecaster twang; drawl; rowdy; drinking songs; lo-fi</t>
  </si>
  <si>
    <t xml:space="preserve">A short, ramshackle punk-country EP that sounds built for beers in a small, sticky room. It works as a loose bridge between Big Fall and the fuller-band Holey Bible, with rough guitars and Medosch's warbling voice up front.</t>
  </si>
  <si>
    <t xml:space="preserve">Part of the same Dear Life Records-era run of scrappy, caustic Philly country as The Holey Bible.</t>
  </si>
  <si>
    <t xml:space="preserve">Cowgirl in a Ditch; Lisa's Birthday; Big Fall</t>
  </si>
  <si>
    <t xml:space="preserve">https://www.noexpectations.fyi/p/internet-horror-tom-verlaine-david-berman</t>
  </si>
  <si>
    <t xml:space="preserve">https://florry.bandcamp.com/album/sweet-guitar-solos</t>
  </si>
  <si>
    <t xml:space="preserve">A0019</t>
  </si>
  <si>
    <t xml:space="preserve">The Holey Bible</t>
  </si>
  <si>
    <t xml:space="preserve">pedal steel; fiddle; drawl; rowdy; small-town</t>
  </si>
  <si>
    <t xml:space="preserve">Florry's Dear Life Records debut proper: raucous, barroom-ready country-rock with a half-broken pedal steel, fiddle and a full band behind Francie Medosch's caustic, warble-voiced songwriting. It sits somewhere between the Replacements and Drive-By Truckers, built for loud rooms and cold beer.</t>
  </si>
  <si>
    <t xml:space="preserve">A Dear Life Records release that sounds of a piece with the indie-twang of Greg Freeman and Lily Seabird.</t>
  </si>
  <si>
    <t xml:space="preserve">Drunk and High; Big Fall; Cowgirl in a Ditch</t>
  </si>
  <si>
    <t xml:space="preserve">https://florry.bandcamp.com/album/the-holey-bible-2
https://www.noexpectations.fyi/p/new-music-sam-evian-villagerrr-rosali-sun-seeker</t>
  </si>
  <si>
    <t xml:space="preserve">A0020</t>
  </si>
  <si>
    <t xml:space="preserve">And the Wind (Live and Loose!)</t>
  </si>
  <si>
    <t xml:space="preserve">Live</t>
  </si>
  <si>
    <t xml:space="preserve">ANTI-</t>
  </si>
  <si>
    <t xml:space="preserve">Crazy Horse fuzz; long solos; live in the room; drawl; rowdy</t>
  </si>
  <si>
    <t xml:space="preserve">A loose, rowdy live document of the Boat Songs-era band, billed as MJ Lenderman &amp; the Wind. The studio songs stretch out with extra guitar interplay and the crowd noise left intact, making it a good fit for fans who want the band's ragged, Crazy Horse-style side.</t>
  </si>
  <si>
    <t xml:space="preserve">Captures the touring band that would carry over into the Manning Fireworks era, showing how the songs mutate on stage.</t>
  </si>
  <si>
    <t xml:space="preserve">TLC Cage Match; Under Control</t>
  </si>
  <si>
    <t xml:space="preserve">https://mjlenderman.bandcamp.com/music
https://en.wikipedia.org/wiki/MJ_Lenderman
https://en.wikipedia.org/wiki/And_the_Wind_(Live_and_Loose!)</t>
  </si>
  <si>
    <t xml:space="preserve">A0021</t>
  </si>
  <si>
    <t xml:space="preserve">The Window</t>
  </si>
  <si>
    <t xml:space="preserve">Telecaster twang; drawl; storytelling; anthemic; harmonized guitars</t>
  </si>
  <si>
    <t xml:space="preserve">Chris Walla-produced fifth LP blending alt-rock, country twang and a little emo, the fullest version of Ratboys' patient songwriting. Highlights include the elegiac 'Black Earth, WI' and the wired 'Morning Zoo'.</t>
  </si>
  <si>
    <t xml:space="preserve">Sounds of a piece with Wednesday and MJ Lenderman in the current wave of twangy Midwest/Southern indie rock.</t>
  </si>
  <si>
    <t xml:space="preserve">Black Earth, WI; Morning Zoo; The Window</t>
  </si>
  <si>
    <t xml:space="preserve">https://www.noexpectations.fyi/p/julia-steiner-ratboys-the-window-interview</t>
  </si>
  <si>
    <t xml:space="preserve">https://en.wikipedia.org/wiki/Ratboys
https://www.noexpectations.fyi/p/best-new-tracks-july-2023
https://ratboys.bandcamp.com/music</t>
  </si>
  <si>
    <t xml:space="preserve">A0022</t>
  </si>
  <si>
    <t xml:space="preserve">Squirrel Flower</t>
  </si>
  <si>
    <t xml:space="preserve">Tomorrow's Fire</t>
  </si>
  <si>
    <t xml:space="preserve">Polyvinyl</t>
  </si>
  <si>
    <t xml:space="preserve">Chicago, IL / Iowa</t>
  </si>
  <si>
    <t xml:space="preserve">Crazy Horse fuzz; drawl; anthemic; storytelling; feedback</t>
  </si>
  <si>
    <t xml:space="preserve">Ella Williams's fourth Squirrel Flower album is dense, expansive guitar rock about work, anxiety and climate dread, cut with Alex Farrar (MJ Lenderman, Wednesday) and players from Wednesday, Bon Iver and the War on Drugs.</t>
  </si>
  <si>
    <t xml:space="preserve">Farrar's production ties Squirrel Flower directly into the Asheville Drop of Sun network that also produced Wednesday and MJ Lenderman.</t>
  </si>
  <si>
    <t xml:space="preserve">Intheskatepark; Alley Light; When a Plant Is Dying</t>
  </si>
  <si>
    <t xml:space="preserve">https://www.noexpectations.fyi/p/squirrel-flower-tomorrows-fire-interview</t>
  </si>
  <si>
    <t xml:space="preserve">https://en.wikipedia.org/wiki/Squirrel_Flower
https://www.noexpectations.fyi/p/squirrel-flower-tomorrows-fire-interview
https://www.polyvinylrecords.com/products/squirrel-flower-tomorrows-fire</t>
  </si>
  <si>
    <t xml:space="preserve">A0023</t>
  </si>
  <si>
    <t xml:space="preserve">Brown Horse</t>
  </si>
  <si>
    <t xml:space="preserve">Reservoir</t>
  </si>
  <si>
    <t xml:space="preserve">Loose Music</t>
  </si>
  <si>
    <t xml:space="preserve">The UK, Ireland and Canada</t>
  </si>
  <si>
    <t xml:space="preserve">Norwich, UK</t>
  </si>
  <si>
    <t xml:space="preserve">pedal steel; slide guitar; drawl; small-town; storytelling</t>
  </si>
  <si>
    <t xml:space="preserve">Debut LP from Norwich's Brown Horse: stark, road-worn alt-country with twangy guitars and weary, shared vocals. It establishes the band's slow-burning songwriting before the fuller sound of All the Right Weaknesses.</t>
  </si>
  <si>
    <t xml:space="preserve">A UK band that sounds steeped in the American alt-country/Crazy Horse tradition, close in spirit to Wednesday and Greg Freeman.</t>
  </si>
  <si>
    <t xml:space="preserve">Stealing Horses; Reservoir; Shoot Back</t>
  </si>
  <si>
    <t xml:space="preserve">https://brownhorse.bandcamp.com/album/reservoir
https://newreleases.discogs.com/release/201904-brown-horse-reservoir</t>
  </si>
  <si>
    <t xml:space="preserve">A0024</t>
  </si>
  <si>
    <t xml:space="preserve">The Clearwater Swimmers</t>
  </si>
  <si>
    <t xml:space="preserve">New Martian Records</t>
  </si>
  <si>
    <t xml:space="preserve">C8</t>
  </si>
  <si>
    <t xml:space="preserve">Country rock</t>
  </si>
  <si>
    <t xml:space="preserve">Queens, NY</t>
  </si>
  <si>
    <t xml:space="preserve">Crazy Horse fuzz; hushed; storytelling; small-town; drawl</t>
  </si>
  <si>
    <t xml:space="preserve">The Clearwater Swimmers' self-titled debut flips between hushed intimacy and full electric-guitar surges, recalling Neil Young's Harvest Moon and Jason Molina's Magnolia Electric Co. It suits listeners who like quiet folk that can suddenly turn loud.</t>
  </si>
  <si>
    <t xml:space="preserve">Sounds indebted to the Neil Young/Crazy Horse and Molina/Magnolia Electric Co. lineage that defines indie twang.</t>
  </si>
  <si>
    <t xml:space="preserve">Heaven is A Bar; Gas Food Lodging; Weathervane</t>
  </si>
  <si>
    <t xml:space="preserve">https://www.noexpectations.fyi/p/new-indie-rock-albums-sept-oct-merce-lemon-lutalo</t>
  </si>
  <si>
    <t xml:space="preserve">https://www.rootshighway.it/outtakes/2024/swimmers.htm
https://rockingmagpie.wordpress.com/2024/10/04/clearwater-swimmers-clearwater-swimmers/</t>
  </si>
  <si>
    <t xml:space="preserve">A0025</t>
  </si>
  <si>
    <t xml:space="preserve">David Nance &amp; Mowed Sound</t>
  </si>
  <si>
    <t xml:space="preserve">Third Man Records</t>
  </si>
  <si>
    <t xml:space="preserve">Omaha, NE</t>
  </si>
  <si>
    <t xml:space="preserve">Crazy Horse fuzz; long solos; drawl; rowdy; feedback</t>
  </si>
  <si>
    <t xml:space="preserve">Nance's record with his full band Mowed Sound: interlocking, jammed-out guitar rock that sounds deeply indebted to Crazy Horse. Long, ragged solos and a heavy, loose rhythm section push the songs well past the three-minute mark.</t>
  </si>
  <si>
    <t xml:space="preserve">Sounds like a Midwest continuation of the Crazy Horse guitar-jam trunk line that also runs through Wednesday and MJ Lenderman.</t>
  </si>
  <si>
    <t xml:space="preserve">Mock the Hours; Tumbleweed; Side Eyed Sam</t>
  </si>
  <si>
    <t xml:space="preserve">https://www.noexpectations.fyi/p/the-most-anticipated-albums-of-2024</t>
  </si>
  <si>
    <t xml:space="preserve">https://davidnance.bandcamp.com/album/david-nance-mowed-sound
https://www.noexpectations.fyi/p/the-most-anticipated-albums-of-2024</t>
  </si>
  <si>
    <t xml:space="preserve">A0026</t>
  </si>
  <si>
    <t xml:space="preserve">Dialup Ghost</t>
  </si>
  <si>
    <t xml:space="preserve">May You Live Forever in Cowboy Heaven</t>
  </si>
  <si>
    <t xml:space="preserve">Nashville, TN</t>
  </si>
  <si>
    <t xml:space="preserve">fiddle; drawl; rowdy; small-town; funny-sad</t>
  </si>
  <si>
    <t xml:space="preserve">A Nashville band's ramshackle, woozy-twang record with fiddle and Built to Spill/Elephant 6-style energy. The songs are loose and wordy, with homemade production and big, sloppy singalong moments.</t>
  </si>
  <si>
    <t xml:space="preserve">Sounds indebted to Neil Young and Silver Jews, sitting within the same trunk lines as the rest of the Core.</t>
  </si>
  <si>
    <t xml:space="preserve">Rhinestones; Shovel Song; Forever in Heaven</t>
  </si>
  <si>
    <t xml:space="preserve">https://www.noexpectations.fyi/p/4-great-albums-from-2024</t>
  </si>
  <si>
    <t xml:space="preserve">https://dialupghost.bandcamp.com/album/may-you-live-forever-in-cowboy-heaven</t>
  </si>
  <si>
    <t xml:space="preserve">A0027</t>
  </si>
  <si>
    <t xml:space="preserve">Lived Here For A While</t>
  </si>
  <si>
    <t xml:space="preserve">Telecaster twang; anthemic; drawl; storytelling; long solos</t>
  </si>
  <si>
    <t xml:space="preserve">Good Looks' second LP: conversational, big-hearted indie rock with big riffs and a steady, resilient mood. Its plainspoken storytelling about working people sits over warm, twangy guitars.</t>
  </si>
  <si>
    <t xml:space="preserve">Continues the band's blue-collar Austin storytelling from Bummer Year into a bigger, more electric sound.</t>
  </si>
  <si>
    <t xml:space="preserve">If It's Gone; Can You See Me Tonight?; Day of Judgment</t>
  </si>
  <si>
    <t xml:space="preserve">https://www.noexpectations.fyi/p/the-60-best-albums-of-2024</t>
  </si>
  <si>
    <t xml:space="preserve">https://goodlooksband.bandcamp.com/album/lived-here-for-a-while
https://www.noexpectations.fyi/p/the-30-best-albums-of-2024-so-far</t>
  </si>
  <si>
    <t xml:space="preserve">A0028</t>
  </si>
  <si>
    <t xml:space="preserve">Merce Lemon</t>
  </si>
  <si>
    <t xml:space="preserve">Watch Me Drive Them Dogs Wild</t>
  </si>
  <si>
    <t xml:space="preserve">Pittsburgh, PA</t>
  </si>
  <si>
    <t xml:space="preserve">pedal steel; feedback; drawl; storytelling; small-town</t>
  </si>
  <si>
    <t xml:space="preserve">The Pittsburgh songwriter's breakout LP: warbling steel and outlaw-tinged guitars swelling into feedback-heavy catharsis. Her songs of loss, land and family community are sung in a clear, plain voice that the band slowly overwhelms.</t>
  </si>
  <si>
    <t xml:space="preserve">Sounds close to the Asheville indie-twang of Florry and Wednesday.</t>
  </si>
  <si>
    <t xml:space="preserve">Backyard Lover; Rain; Crow</t>
  </si>
  <si>
    <t xml:space="preserve">https://mercelemon.bandcamp.com/album/watch-me-drive-them-dogs-wild
https://www.noexpectations.fyi/p/new-indie-rock-albums-sept-oct-merce-lemon-lutalo</t>
  </si>
  <si>
    <t xml:space="preserve">A0029</t>
  </si>
  <si>
    <t xml:space="preserve">Manning Fireworks</t>
  </si>
  <si>
    <t xml:space="preserve">Crazy Horse fuzz; pedal steel; deadpan; funny-sad; long solos</t>
  </si>
  <si>
    <t xml:space="preserve">Lenderman's breakthrough on a bigger indie label: warmer production, pedal steel and long, unhurried guitar solos wrapped around some of his sharpest, saddest jokes yet. The songs circle men who can't quite say what they mean, sung in his dry drawl over a loose, Crazy Horse-style band.</t>
  </si>
  <si>
    <t xml:space="preserve">Sounds indebted to Neil Young's guitar sound and the funny-sad Drag City songwriting tradition; released the same year he played a key role on Waxahatchee's Tigers Blood.</t>
  </si>
  <si>
    <t xml:space="preserve">She's Leaving You; Wristwatch; Rudolph</t>
  </si>
  <si>
    <t xml:space="preserve">https://en.wikipedia.org/wiki/MJ_Lenderman
https://www.noexpectations.fyi/p/the-60-best-albums-of-2024
https://mjlenderman.bandcamp.com/album/manning-fireworks</t>
  </si>
  <si>
    <t xml:space="preserve">A0030</t>
  </si>
  <si>
    <t xml:space="preserve">Real Companion</t>
  </si>
  <si>
    <t xml:space="preserve">Nü-metal Heroes</t>
  </si>
  <si>
    <t xml:space="preserve">C2</t>
  </si>
  <si>
    <t xml:space="preserve">Heartland rock</t>
  </si>
  <si>
    <t xml:space="preserve">Boone, NC</t>
  </si>
  <si>
    <t xml:space="preserve">deadpan; storytelling; small-town; drinking songs; funny-sad</t>
  </si>
  <si>
    <t xml:space="preserve">Songs about aging, addiction and small-town North Carolina life, told in long, wry, half-spoken verses that turn dark memories into deadpan jokes. Unhurried heartland-rock backing with warm, fuzzy guitars keeps it plainspoken and barroom-adjacent, for fans of conversational, funny-sad songwriting.</t>
  </si>
  <si>
    <t xml:space="preserve">Sounds close to the Asheville guitar tone of MJ Lenderman's circle, applied to Prine-style conversational storytelling.</t>
  </si>
  <si>
    <t xml:space="preserve">Great Valley; Piedmont Reason; Hometown Snakes</t>
  </si>
  <si>
    <t xml:space="preserve">https://realcompanion.bandcamp.com/album/n-metal-heroes</t>
  </si>
  <si>
    <t xml:space="preserve">A0031</t>
  </si>
  <si>
    <t xml:space="preserve">Why Bonnie</t>
  </si>
  <si>
    <t xml:space="preserve">Wish on the Bone</t>
  </si>
  <si>
    <t xml:space="preserve">Fire Talk</t>
  </si>
  <si>
    <t xml:space="preserve">Austin, TX (via Houston)</t>
  </si>
  <si>
    <t xml:space="preserve">pedal steel; fiddle; drawl; anthemic; close harmonies</t>
  </si>
  <si>
    <t xml:space="preserve">Blair Howerton's second Why Bonnie LP: twangy, expansive rock that widens the country-coded debut 90 in November into more cinematic, ambitious soundscapes. Fiddle and harmonies still anchor the quieter moments, while the louder songs swell into big, glossy guitar rock.</t>
  </si>
  <si>
    <t xml:space="preserve">Follows 90 in November, whose country sound sits near Waxahatchee and Wednesday, before opening out toward Broken Social Scene/HAIM-style pop-rock.</t>
  </si>
  <si>
    <t xml:space="preserve">Wish On The Bone; Dotted Line; Headlight Sun</t>
  </si>
  <si>
    <t xml:space="preserve">https://www.noexpectations.fyi/p/new-lps-why-bonnie-bug-club-lia-kohl-sima</t>
  </si>
  <si>
    <t xml:space="preserve">https://whybonnie.bandcamp.com/album/wish-on-the-bone
https://en.wikipedia.org/wiki/Why_Bonnie</t>
  </si>
  <si>
    <t xml:space="preserve">A0032</t>
  </si>
  <si>
    <t xml:space="preserve">Abel</t>
  </si>
  <si>
    <t xml:space="preserve">How to Get Away with Nothing</t>
  </si>
  <si>
    <t xml:space="preserve">Candlepin Records</t>
  </si>
  <si>
    <t xml:space="preserve">Columbus, OH</t>
  </si>
  <si>
    <t xml:space="preserve">jangle; deadpan; drawl; lo-fi; funny-sad</t>
  </si>
  <si>
    <t xml:space="preserve">Columbus songwriter Abel's self-lacerating, ramshackle country-jangle LP. It is loud guitar music for quiet people, with jangly guitars, clattering drums and bruised, self-deprecating lyrics.</t>
  </si>
  <si>
    <t xml:space="preserve">Sounds part of the small-label DIY twang network alongside Ohio- and Midwest-based indie-country peers like Spencer Radcliffe.</t>
  </si>
  <si>
    <t xml:space="preserve">Grass; Loathe; Scarecrow</t>
  </si>
  <si>
    <t xml:space="preserve">https://www.noexpectations.fyi/p/the-100-best-albums-of-2025</t>
  </si>
  <si>
    <t xml:space="preserve">https://abelcolumbus.bandcamp.com/album/how-to-get-away-with-nothing
https://www.noexpectations.fyi/p/best-new-albums-september-2025-big-thief-mae-powell-abel</t>
  </si>
  <si>
    <t xml:space="preserve">A0033</t>
  </si>
  <si>
    <t xml:space="preserve">All The Right Weaknesses</t>
  </si>
  <si>
    <t xml:space="preserve">pedal steel; slide guitar; drawl; Crazy Horse fuzz; storytelling</t>
  </si>
  <si>
    <t xml:space="preserve">Brown Horse's second LP: soaring guitars, blissful pedal steel and earnest vocals melding slacker rock, folk and alt-country. It sits near Greg Freeman, Wednesday and Neil Young in feel, loud but tender.</t>
  </si>
  <si>
    <t xml:space="preserve">Sounds indebted to Lucinda Williams, Jason Molina and Silver Jews; part of the UK's small but active indie-twang scene.</t>
  </si>
  <si>
    <t xml:space="preserve">Verna Bloom; Wisteria Vine; Dog Rose</t>
  </si>
  <si>
    <t xml:space="preserve">https://brownhorse.bandcamp.com/album/all-the-right-weaknesses
https://www.noexpectations.fyi/p/the-40-best-albums-of-2025-so-far</t>
  </si>
  <si>
    <t xml:space="preserve">A0034</t>
  </si>
  <si>
    <t xml:space="preserve">Chico States</t>
  </si>
  <si>
    <t xml:space="preserve">I Saw A Galloping Horse Cover No Ground</t>
  </si>
  <si>
    <t xml:space="preserve">Anything Bagel</t>
  </si>
  <si>
    <t xml:space="preserve">Country folk</t>
  </si>
  <si>
    <t xml:space="preserve">Maine</t>
  </si>
  <si>
    <t xml:space="preserve">pedal steel; drawl; storytelling; small-town; harmonica</t>
  </si>
  <si>
    <t xml:space="preserve">Joseph Barresi's Chico States LP: dusky, encyclopedic Americana with pedal steel and scrappy harmonies. It mixes personal minutiae with train-line and travel history, like a homemade folk archive.</t>
  </si>
  <si>
    <t xml:space="preserve">Sounds indebted to Lomax-style folk documentation and cosmic Americana, close to the Northeast's alt-country underground.</t>
  </si>
  <si>
    <t xml:space="preserve">Out On The Porch Swing; Silver Dagger; Me and Kit Carruthers</t>
  </si>
  <si>
    <t xml:space="preserve">https://chicostates.bandcamp.com/album/i-saw-a-galloping-horse-cover-no-ground
https://www.noexpectations.fyi/p/joyer-cistern-flock-of-dimes-chico-states-album-reviews</t>
  </si>
  <si>
    <t xml:space="preserve">A0035</t>
  </si>
  <si>
    <t xml:space="preserve">Sounds Like...</t>
  </si>
  <si>
    <t xml:space="preserve">Burlington, VT (via Philadelphia)</t>
  </si>
  <si>
    <t xml:space="preserve">pedal steel; fiddle; drawl; rowdy; storytelling</t>
  </si>
  <si>
    <t xml:space="preserve">Florry's second full-band album: rambunctious barroom twang with Rolling Thunder-style energy alongside quieter, more understated songs. Fiddle, pedal steel and loose group vocals keep it feeling like a party that occasionally sobers up.</t>
  </si>
  <si>
    <t xml:space="preserve">Continues the Dear Life Records run of The Holey Bible; sounds close to the Asheville indie-twang of MJ Lenderman and Wednesday.</t>
  </si>
  <si>
    <t xml:space="preserve">Hey Baby; Truck Flipped Over '19; Big Something</t>
  </si>
  <si>
    <t xml:space="preserve">https://florry.bandcamp.com/album/sounds-like
https://www.noexpectations.fyi/p/the-40-best-albums-of-2025-so-far</t>
  </si>
  <si>
    <t xml:space="preserve">A0036</t>
  </si>
  <si>
    <t xml:space="preserve">Burnover</t>
  </si>
  <si>
    <t xml:space="preserve">Transgressive</t>
  </si>
  <si>
    <t xml:space="preserve">pedal steel; Telecaster twang; storytelling; anthemic; drawl</t>
  </si>
  <si>
    <t xml:space="preserve">Freeman's proper label follow-up melds energetic indie rock with an ambling twang and Americana touches. It is explosive and purposeful, with wordy, hooky songwriting that sometimes recalls Elvis Costello.</t>
  </si>
  <si>
    <t xml:space="preserve">Builds on the cult success of I Looked Out and Freeman's place in the Burlington scene alongside Lily Seabird.</t>
  </si>
  <si>
    <t xml:space="preserve">Point and Shoot; Curtain; Gone (Can Mean A Lot of Things)</t>
  </si>
  <si>
    <t xml:space="preserve">https://gregfreeman.bandcamp.com/album/burnover
https://www.noexpectations.fyi/p/the-100-best-albums-of-2025</t>
  </si>
  <si>
    <t xml:space="preserve">A0037</t>
  </si>
  <si>
    <t xml:space="preserve">Oldstar</t>
  </si>
  <si>
    <t xml:space="preserve">Of the Highway</t>
  </si>
  <si>
    <t xml:space="preserve">Panama City Beach, FL</t>
  </si>
  <si>
    <t xml:space="preserve">Telecaster twang; fiddle; drawl; small-town; road songs</t>
  </si>
  <si>
    <t xml:space="preserve">Oldstar's studio debut: raucous, meaty overdriven country rock with fiddle and outlaw phrasing, recalling Lenderman, Steve Earle, Drive-By Truckers and Being There-era Wilco. A concept record about highway wandering, bar to bar.</t>
  </si>
  <si>
    <t xml:space="preserve">Sounds indebted to outlaw country and Wilco's Being There; close in spirit to young Southern indie-twang songwriters like Thomas Dollbaum and i26connector.</t>
  </si>
  <si>
    <t xml:space="preserve">Lowland; California; Honkeytonk</t>
  </si>
  <si>
    <t xml:space="preserve">https://oldst4r.bandcamp.com/album/of-the-highway
https://www.noexpectations.fyi/p/the-40-best-albums-of-2025-so-far</t>
  </si>
  <si>
    <t xml:space="preserve">A0038</t>
  </si>
  <si>
    <t xml:space="preserve">Snocaps</t>
  </si>
  <si>
    <t xml:space="preserve">Collab</t>
  </si>
  <si>
    <t xml:space="preserve">C5</t>
  </si>
  <si>
    <t xml:space="preserve">Indie folk</t>
  </si>
  <si>
    <t xml:space="preserve">close harmonies; jangle; duets; breezy; harmonized guitars</t>
  </si>
  <si>
    <t xml:space="preserve">A surprise-released full-band project pairing Katie and Allison Crutchfield (Waxahatchee, P.S. Eliot) with MJ Lenderman and Brad Cook. It is warm, harmony-driven indie rock with country edges rather than a solo Lenderman vehicle, built around the sisters' blended voices.</t>
  </si>
  <si>
    <t xml:space="preserve">Connects Lenderman's Asheville circle directly to Waxahatchee's through shared members.</t>
  </si>
  <si>
    <t xml:space="preserve">Coast; Heathcliff; Wasteland</t>
  </si>
  <si>
    <t xml:space="preserve">https://www.anti.com/news/snocaps-new-group-from-allison-katie-crutchfield-feat-mj-lenderman-brad-coo/
https://www.discogs.com/artist/16855249-Snocaps
https://snocaps.bandcamp.com/ ; https://en.wikipedia.org/wiki/Snocaps_(album)</t>
  </si>
  <si>
    <t xml:space="preserve">A0039</t>
  </si>
  <si>
    <t xml:space="preserve">Ohio Vision</t>
  </si>
  <si>
    <t xml:space="preserve">Orindal Records</t>
  </si>
  <si>
    <t xml:space="preserve">Telecaster twang; drawl; deadpan; small-town; long solos</t>
  </si>
  <si>
    <t xml:space="preserve">Radcliffe's twangy return: fuzzy, hypnotic rock and rambling jams chronicling a return home to Ohio. It is propulsive and relaxed by turns, Midwest indie rock with a country lean.</t>
  </si>
  <si>
    <t xml:space="preserve">Sounds of a piece with the current wave of Midwest indie-twang alongside Ratboys and i26connector.</t>
  </si>
  <si>
    <t xml:space="preserve">Shield and Sword; Daily Driver; Portage Rising</t>
  </si>
  <si>
    <t xml:space="preserve">https://spencerradcliffe.bandcamp.com/album/ohio-vision
https://www.noexpectations.fyi/p/spencer-radcliffe-sword-ii-stella-donnelly-saintseneca-review</t>
  </si>
  <si>
    <t xml:space="preserve">A0040</t>
  </si>
  <si>
    <t xml:space="preserve">Drive All Night</t>
  </si>
  <si>
    <t xml:space="preserve">drawl; baritone; storytelling; small-town; hushed</t>
  </si>
  <si>
    <t xml:space="preserve">A short EP of hushed, tragic story-songs set on Florida backroads. It works as a brief bridge between Wellswood and Birds of Paradise, with Dollbaum's baritone close to the mic over quiet guitar.</t>
  </si>
  <si>
    <t xml:space="preserve">Brings Dollbaum's alt-country storytelling into the Dear Life Records fold alongside Florry.</t>
  </si>
  <si>
    <t xml:space="preserve">Drive All Night; Angus Valley; Lives of Saints</t>
  </si>
  <si>
    <t xml:space="preserve">https://thomasdollbaum.bandcamp.com/album/drive-all-night</t>
  </si>
  <si>
    <t xml:space="preserve">A0041</t>
  </si>
  <si>
    <t xml:space="preserve">Total Dive</t>
  </si>
  <si>
    <t xml:space="preserve">Fluff and Gravy Records</t>
  </si>
  <si>
    <t xml:space="preserve">pedal steel; Crazy Horse fuzz; drawl; storytelling; anthemic</t>
  </si>
  <si>
    <t xml:space="preserve">Brown Horse's third LP: brooding, twangy guitar rock with fuzzy riffs, pedal steel and country-rock arrangements. It keeps the band's weary vocals and slow-building dynamics but leans heavier than before.</t>
  </si>
  <si>
    <t xml:space="preserve">Continues the band's alt-country arc from Reservoir and All the Right Weaknesses.</t>
  </si>
  <si>
    <t xml:space="preserve">Sorrow Reigns; Twisters; Heart Of The Country</t>
  </si>
  <si>
    <t xml:space="preserve">https://www.noexpectations.fyi/p/the-40-best-albums-of-2026-so-far</t>
  </si>
  <si>
    <t xml:space="preserve">https://brownhorse.bandcamp.com/album/total-dive</t>
  </si>
  <si>
    <t xml:space="preserve">A0042</t>
  </si>
  <si>
    <t xml:space="preserve">Convinced Friend</t>
  </si>
  <si>
    <t xml:space="preserve">Nowhere Songs</t>
  </si>
  <si>
    <t xml:space="preserve">Providence, RI</t>
  </si>
  <si>
    <t xml:space="preserve">pedal steel; drawl; storytelling; small-town; close harmonies</t>
  </si>
  <si>
    <t xml:space="preserve">A.S. Wilson's second Convinced Friend LP: compact, forceful tracks fusing serene twang with apocalyptic indie rock. The songs reflect on home, loss and a changing coastline, moving from calm to loud without warning.</t>
  </si>
  <si>
    <t xml:space="preserve">Sounds close to the Northeast slowcore/twang orbit of Horse Jumper of Love and Friendship.</t>
  </si>
  <si>
    <t xml:space="preserve">Big Score; On Fire; Robitussin</t>
  </si>
  <si>
    <t xml:space="preserve">https://www.noexpectations.fyi/p/convinced-friend-dos-santos-graham-hunt</t>
  </si>
  <si>
    <t xml:space="preserve">https://convincedfriend.bandcamp.com/album/nowhere-songs</t>
  </si>
  <si>
    <t xml:space="preserve">A0043</t>
  </si>
  <si>
    <t xml:space="preserve">All Set the Bone</t>
  </si>
  <si>
    <t xml:space="preserve">pedal steel; long solos; storytelling; political; anthemic</t>
  </si>
  <si>
    <t xml:space="preserve">Freeman's third full-length pushes his indie-twang songwriting toward heavier, more fractured arrangements. Pedal steel still runs through it, but the guitars are knottier and louder.</t>
  </si>
  <si>
    <t xml:space="preserve">A more ambitious, geographically displaced follow-up to Burnover, reflecting Freeman's move from Vermont odd jobs to full-time touring musician.</t>
  </si>
  <si>
    <t xml:space="preserve">Cahokia; Indu; Hail Mary</t>
  </si>
  <si>
    <t xml:space="preserve">https://www.noexpectations.fyi/p/tommy-goodroad-swapmeet-kevin-copeland</t>
  </si>
  <si>
    <t xml:space="preserve">https://gregfreeman.bandcamp.com/album/all-set-the-bone
https://www.noexpectations.fyi/p/tommy-goodroad-swapmeet-kevin-copeland</t>
  </si>
  <si>
    <t xml:space="preserve">A0044</t>
  </si>
  <si>
    <t xml:space="preserve">i26connector</t>
  </si>
  <si>
    <t xml:space="preserve">C9</t>
  </si>
  <si>
    <t xml:space="preserve">Southern rock</t>
  </si>
  <si>
    <t xml:space="preserve">pedal steel; drawl; small-town; storytelling; anthemic</t>
  </si>
  <si>
    <t xml:space="preserve">An Asheville project's debut, self-tagged 'Emo Southern Rock': wailing pedal steel and booming riffs under conversational lyrics. The songs swing from barroom talk to apocalyptic brooding.</t>
  </si>
  <si>
    <t xml:space="preserve">Sounds close to the Asheville scene around MJ Lenderman and Wednesday, blending twangy Southern rock with an emo-adjacent intensity.</t>
  </si>
  <si>
    <t xml:space="preserve">I-26 Connector; Bethel; World Champion</t>
  </si>
  <si>
    <t xml:space="preserve">https://www.noexpectations.fyi/p/i26connector-ellie-o-neill-red-pk-amaya-pena</t>
  </si>
  <si>
    <t xml:space="preserve">https://i26connector.bandcamp.com/album/i26connector
https://www.noexpectations.fyi/p/the-40-best-albums-of-2026-so-far</t>
  </si>
  <si>
    <t xml:space="preserve">A0045</t>
  </si>
  <si>
    <t xml:space="preserve">Kevin Copeland</t>
  </si>
  <si>
    <t xml:space="preserve">Only Love Songs</t>
  </si>
  <si>
    <t xml:space="preserve">Telecaster twang; drawl; fingerpicked acoustic; funny-sad; storytelling</t>
  </si>
  <si>
    <t xml:space="preserve">Kevin Copeland's solo debut: punchy, twangy pop-rock and winsome folk. 'That's All Over Now' is an outright country barnstormer, while 'MONEY' leans into a bluesy stomp.</t>
  </si>
  <si>
    <t xml:space="preserve">Sounds part of the Vermont/Northeast indie-folk-to-twang orbit of Greg Freeman and Lily Seabird.</t>
  </si>
  <si>
    <t xml:space="preserve">That's All Over Now; Trains and Angels; MONEY</t>
  </si>
  <si>
    <t xml:space="preserve">https://kevincopeland.bandcamp.com/album/only-love-songs</t>
  </si>
  <si>
    <t xml:space="preserve">A0046</t>
  </si>
  <si>
    <t xml:space="preserve">Ovven</t>
  </si>
  <si>
    <t xml:space="preserve">Gnawing at the Cord</t>
  </si>
  <si>
    <t xml:space="preserve">Crazy Horse fuzz; pedal steel; drawl; small-town; funny-sad</t>
  </si>
  <si>
    <t xml:space="preserve">Owen Burton's debut as Ovven: a fuzz-guitar alt-country record with loud, driving arrangements and a drawled, plainspoken voice. It suits listeners who like Crazy Horse-style guitar under country song shapes.</t>
  </si>
  <si>
    <t xml:space="preserve">Sounds close to the Asheville-adjacent indie-twang of Wednesday and MJ Lenderman.</t>
  </si>
  <si>
    <t xml:space="preserve">Abbreviated; Dishes; Crows</t>
  </si>
  <si>
    <t xml:space="preserve">https://ovven.bandcamp.com/album/gnawing-at-the-cord</t>
  </si>
  <si>
    <t xml:space="preserve">A0047</t>
  </si>
  <si>
    <t xml:space="preserve">Singin' to an Empty Chair</t>
  </si>
  <si>
    <t xml:space="preserve">New West Records</t>
  </si>
  <si>
    <t xml:space="preserve">Telecaster twang; anthemic; drawl; harmonized guitars; storytelling</t>
  </si>
  <si>
    <t xml:space="preserve">Ratboys' latest LP: massive-sounding, anthemic indie rock with lilting twang and frantic shredding. Julia Steiner's plainspoken voice holds the center while the guitars push the songs toward big, cathartic endings.</t>
  </si>
  <si>
    <t xml:space="preserve">Continues the arc from AOID's quiet twang through The Window's alt-rock/country/emo blend.</t>
  </si>
  <si>
    <t xml:space="preserve">Empty Chair</t>
  </si>
  <si>
    <t xml:space="preserve">https://en.wikipedia.org/wiki/Ratboys
https://www.noexpectations.fyi/p/the-40-best-albums-of-2026-so-far</t>
  </si>
  <si>
    <t xml:space="preserve">A0048</t>
  </si>
  <si>
    <t xml:space="preserve">Birds of Paradise</t>
  </si>
  <si>
    <t xml:space="preserve">drawl; baritone; storytelling; Southern gothic; close harmonies</t>
  </si>
  <si>
    <t xml:space="preserve">Dollbaum's second LP: roaring Americana shading into tender folk, sung in a rangy, raspy baritone with strong harmonies. It plays like a goodbye letter to lost loved ones, set among Florida's pine flatwoods.</t>
  </si>
  <si>
    <t xml:space="preserve">Sounds indebted to Townes Van Zandt and Jason Molina while stepping out of their shadow.</t>
  </si>
  <si>
    <t xml:space="preserve">Visitation; Rabbits; Coyote</t>
  </si>
  <si>
    <t xml:space="preserve">https://thomasdollbaum.bandcamp.com/album/birds-of-paradise</t>
  </si>
  <si>
    <t xml:space="preserve">A0049</t>
  </si>
  <si>
    <t xml:space="preserve">Twisted Teens</t>
  </si>
  <si>
    <t xml:space="preserve">Florida Water Blues</t>
  </si>
  <si>
    <t xml:space="preserve">drawl; rowdy; small-town; storytelling; road songs</t>
  </si>
  <si>
    <t xml:space="preserve">New Orleans band's 13-song LP steeped in Gulf Coast heat and road-worn twang; loose, rowdy cowpunk energy carried across tracks like the title cut and 'Swamp'.</t>
  </si>
  <si>
    <t xml:space="preserve">Part of the current New Orleans indie-twang scene alongside Thomas Dollbaum, touring with Kurt Vile.</t>
  </si>
  <si>
    <t xml:space="preserve">Florida Water Blues; Swamp; Javelina</t>
  </si>
  <si>
    <t xml:space="preserve">https://twistedteens.bandcamp.com/album/florida-water-blues</t>
  </si>
  <si>
    <t xml:space="preserve">A0050</t>
  </si>
  <si>
    <t xml:space="preserve">Wild Pink</t>
  </si>
  <si>
    <t xml:space="preserve">Still Coming Down</t>
  </si>
  <si>
    <t xml:space="preserve">Brooklyn/Queens, NY</t>
  </si>
  <si>
    <t xml:space="preserve">pedal steel; drawl; anthemic; storytelling; small-town</t>
  </si>
  <si>
    <t xml:space="preserve">Wild Pink's most twang-coded record: driving, intense indie rock with pedal steel threading through the arrangements. Its lyrics about contemporary malaise are searing, funny and wrenching by turns.</t>
  </si>
  <si>
    <t xml:space="preserve">Sounds like Wild Pink's turn toward the Core indie-twang sound; ruled into C1 as a specific stylistic pivot rather than the band's whole catalogue.</t>
  </si>
  <si>
    <t xml:space="preserve">Box Store; Round Of Applause At The End Of The World; Still Coming Down</t>
  </si>
  <si>
    <t xml:space="preserve">https://www.noexpectations.fyi/p/wild-pink-squirrel-flower-paul-spring-brennan-wedl</t>
  </si>
  <si>
    <t xml:space="preserve">https://wildpink.bandcamp.com/album/still-coming-down
https://en.wikipedia.org/wiki/Wild_Pink</t>
  </si>
  <si>
    <t xml:space="preserve">A0051</t>
  </si>
  <si>
    <t xml:space="preserve">Advance Base</t>
  </si>
  <si>
    <t xml:space="preserve">Nephew in the Wild</t>
  </si>
  <si>
    <t xml:space="preserve">C2 Barroom storytellers and deadpan songwriters</t>
  </si>
  <si>
    <t xml:space="preserve">drum machine; deadpan; funny-sad; small-town; bleak</t>
  </si>
  <si>
    <t xml:space="preserve">Owen Ashworth's post-Casiotone project sets deadpan, plainly sung short stories about Michigan, Christmas and lost people over minimal drum machine and synth. The songs are small and exact, with the quiet electronics leaving the narratives in front.</t>
  </si>
  <si>
    <t xml:space="preserve">Carries the deadpan storytelling of the Drag City school (Silver Jews) into Ashworth's own Orindal Records orbit, following directly from his Casiotone for the Painfully Alone records.</t>
  </si>
  <si>
    <t xml:space="preserve">Christmas in Dearborn; Nephew in the Wild; Kitty Winn</t>
  </si>
  <si>
    <t xml:space="preserve">https://orindalrecords.bandcamp.com/music
https://advancebase.bandcamp.com/album/nephew-in-the-wild</t>
  </si>
  <si>
    <t xml:space="preserve">A0052</t>
  </si>
  <si>
    <t xml:space="preserve">Daughn Gibson</t>
  </si>
  <si>
    <t xml:space="preserve">Carnation</t>
  </si>
  <si>
    <t xml:space="preserve">Sub Pop</t>
  </si>
  <si>
    <t xml:space="preserve">Carlisle, PA</t>
  </si>
  <si>
    <t xml:space="preserve">baritone; drum machine; storytelling; bleak; drawl</t>
  </si>
  <si>
    <t xml:space="preserve">The former Pearls and Brass drummer's third album drapes his cavernous, deadpan baritone over sampled loops and drum machines rather than a bar band. Its storytelling core of plainspoken, dark, small-town character studies fits the same funny-sad lineage as his songwriting peers.</t>
  </si>
  <si>
    <t xml:space="preserve">Follows All Hell (2012) and Me Moan (2013), both pre-2014 and outside this lane's window; Carnation extends his baritone-narrator style into a more electronic production.</t>
  </si>
  <si>
    <t xml:space="preserve">Daddy I Cut My Hair; Shatter You Through; Bled to Death</t>
  </si>
  <si>
    <t xml:space="preserve">https://en.wikipedia.org/wiki/Daughn_Gibson
https://www.subpop.com/releases/daughn_gibson/carnation</t>
  </si>
  <si>
    <t xml:space="preserve">A0053</t>
  </si>
  <si>
    <t xml:space="preserve">State Champion</t>
  </si>
  <si>
    <t xml:space="preserve">Fantasy Error</t>
  </si>
  <si>
    <t xml:space="preserve">Sophomore Lounge</t>
  </si>
  <si>
    <t xml:space="preserve">Louisville, KY</t>
  </si>
  <si>
    <t xml:space="preserve">Louisville and Sophomore Lounge</t>
  </si>
  <si>
    <t xml:space="preserve">deadpan; drawl; storytelling; fiddle; banjo</t>
  </si>
  <si>
    <t xml:space="preserve">A punked-up country record steeped in Louisville's weird, unassuming rock scene, with fiddle and banjo scrapping against fuzzy guitars behind Ryan Davis's character sketches of postmasters, coroners and drinkers. It sounds close to Souled American and Palace Brothers, rough and funny.</t>
  </si>
  <si>
    <t xml:space="preserve">Early-period State Champion, before Davis's Roadhouse Band turn; sounds indebted to the Drag City/Palace lineage that runs to Silver Jews and Purple Mountains.</t>
  </si>
  <si>
    <t xml:space="preserve">Fantasy Error; Sunbathing I; There Is a Highlight Reel</t>
  </si>
  <si>
    <t xml:space="preserve">https://sophomorelounge.bandcamp.com/album/state-champion-fantasy-error</t>
  </si>
  <si>
    <t xml:space="preserve">A0054</t>
  </si>
  <si>
    <t xml:space="preserve">Jonny Fritz</t>
  </si>
  <si>
    <t xml:space="preserve">Sweet Creep</t>
  </si>
  <si>
    <t xml:space="preserve">ATO Records</t>
  </si>
  <si>
    <t xml:space="preserve">synths; drum machine; drawl; funny-sad; storytelling</t>
  </si>
  <si>
    <t xml:space="preserve">Fritz folds synths and drum samples into his unconventional, wisecracking country songwriting, moving past the straighter honky-tonk of Dad Country toward a more hopeful, idiosyncratic sound. Titles like 'Chihuahua Rescue' signal the deadpan comic streak underneath.</t>
  </si>
  <si>
    <t xml:space="preserve">Follows Dad Country (2013); as Jonny Corndawg-turned-Fritz's later work, it sits at the more experimental, funny-sad end of the outlaw-adjacent Nashville scene.</t>
  </si>
  <si>
    <t xml:space="preserve">Are You Thirsty; Stadium Inn; Chihuahua Rescue</t>
  </si>
  <si>
    <t xml:space="preserve">https://atorecords.com/releases/jonny-fritz-sweet-creep/
https://open.spotify.com/artist/0dfNZ0xBHU3UipMv5gn9Se</t>
  </si>
  <si>
    <t xml:space="preserve">A0055</t>
  </si>
  <si>
    <t xml:space="preserve">Dougie Poole</t>
  </si>
  <si>
    <t xml:space="preserve">Wideass Highway</t>
  </si>
  <si>
    <t xml:space="preserve">Brooklyn, NY</t>
  </si>
  <si>
    <t xml:space="preserve">drum machine; synths; baritone; deadpan; small-town</t>
  </si>
  <si>
    <t xml:space="preserve">Poole's self-released debut, a bedroom-recorded set built from drum machines and synthesizers under twangy vocal melodies, already showing the wry, deadpan lyric style he'd sharpen on later records. Rougher and more lo-fi than what followed, it is a deep cut for fans who want the beginning of the story.</t>
  </si>
  <si>
    <t xml:space="preserve">The starting point for Poole's country-by-way-of-DIY-indie sound that would develop through The Freelancer's Blues and The Rainbow Wheel of Death.</t>
  </si>
  <si>
    <t xml:space="preserve">Don't You Think I'm Funny Anymore?; Less Young but as Dumb; Port Authority Hymn</t>
  </si>
  <si>
    <t xml:space="preserve">https://dougiepoole.bandcamp.com/album/wideass-highway</t>
  </si>
  <si>
    <t xml:space="preserve">A0056</t>
  </si>
  <si>
    <t xml:space="preserve">Send Flowers</t>
  </si>
  <si>
    <t xml:space="preserve">deadpan; drawl; storytelling; funny-sad; pedal steel</t>
  </si>
  <si>
    <t xml:space="preserve">Ryan Davis's main band before his Roadhouse records: loose, twangy full-band arrangements built to carry his dense, surrealist wordplay. Send Flowers is their most fully realized record, with fiddle and ragged guitars under long, funny-sad verses. It sounds like a missing link between Silver Jews and the current Louisville deadpan-songwriter scene.</t>
  </si>
  <si>
    <t xml:space="preserve">Direct predecessor to Ryan Davis &amp; the Roadhouse Band through Davis himself; sounds rooted in the Drag City deadpan lineage.</t>
  </si>
  <si>
    <t xml:space="preserve">My Over, My Under; Death Preferences; Lifetime Sentence</t>
  </si>
  <si>
    <t xml:space="preserve">https://sophomorelounge.bandcamp.com/album/state-champion-send-flowers
https://www.discogs.com/master/1963021-State-Champion-Send-Flowers</t>
  </si>
  <si>
    <t xml:space="preserve">A0057</t>
  </si>
  <si>
    <t xml:space="preserve">Diva Sweetly</t>
  </si>
  <si>
    <t xml:space="preserve">In The Living Room</t>
  </si>
  <si>
    <t xml:space="preserve">Seal Mountain Records</t>
  </si>
  <si>
    <t xml:space="preserve">C4</t>
  </si>
  <si>
    <t xml:space="preserve">Punk</t>
  </si>
  <si>
    <t xml:space="preserve">shouted; short songs (under 2 minutes); funny-sad; small-town; drawl</t>
  </si>
  <si>
    <t xml:space="preserve">A scrappy pop-punk and emo-pop record with late-'90s-indebted alt-rock energy. It is much more hook-driven and busy than the noise-country of the atlas core, with fast tempos and crowded arrangements.</t>
  </si>
  <si>
    <t xml:space="preserve">Sounds rooted in scrappier punk and emo rather than the storytelling style of the countrygaze bands.</t>
  </si>
  <si>
    <t xml:space="preserve">Cult; Detox Island</t>
  </si>
  <si>
    <t xml:space="preserve">https://en.wikipedia.org/wiki/Karly_Hartzman
https://pitchfork.com/reviews/albums/diva-sweetly-in-the-living-room/
https://divasweetly.bandcamp.com/album/in-the-living-room</t>
  </si>
  <si>
    <t xml:space="preserve">A0058</t>
  </si>
  <si>
    <t xml:space="preserve">The Freelancer's Blues</t>
  </si>
  <si>
    <t xml:space="preserve">Wharf Cat Records</t>
  </si>
  <si>
    <t xml:space="preserve">pedal steel; baritone; drawl; funny-sad; small-town</t>
  </si>
  <si>
    <t xml:space="preserve">Poole's second LP graduates from bedroom drum-machine country to a full honky-tonk band with wailing pedal steel. It updates classic countrypolitan storytelling for a young, broke, romantically alienated urban narrator, sung in his dry baritone.</t>
  </si>
  <si>
    <t xml:space="preserve">Follows his debut Wideass Highway; sounds like Haggard/Nelson/Kristofferson-style storytelling country moved into an ironic, digital-age idiom.</t>
  </si>
  <si>
    <t xml:space="preserve">The Freelancer's Blues; Vaping on the Job; Los Angeles</t>
  </si>
  <si>
    <t xml:space="preserve">https://dougiepoole.bandcamp.com/album/the-freelancers-blues
https://jonathanschenke.com/tag/dougie-poole/</t>
  </si>
  <si>
    <t xml:space="preserve">A0059</t>
  </si>
  <si>
    <t xml:space="preserve">Purple Mountains</t>
  </si>
  <si>
    <t xml:space="preserve">Drag City</t>
  </si>
  <si>
    <t xml:space="preserve">V2</t>
  </si>
  <si>
    <t xml:space="preserve">Chicago Drag City</t>
  </si>
  <si>
    <t xml:space="preserve">deadpan; funny-sad; storytelling; pedal steel; bleak</t>
  </si>
  <si>
    <t xml:space="preserve">David Berman's only album after retiring Silver Jews a decade earlier, made with members of Woods as his backing band, is his most bluntly autobiographical record, its jokes about divorce, depression and aging landing harder for being sung in the same flat, wry voice as ever. Berman died less than a month after its release, days before a scheduled tour, which makes songs like 'All My Happiness Is Gone' retroactively devastating. It stands as the culmination of his songwriting and a touchstone for the deadpan storytellers of this lane.</t>
  </si>
  <si>
    <t xml:space="preserve">David Berman's return after Silver Jews, rooted entirely in the Drag City deadpan lineage that runs from Starlite Walker through this final album.</t>
  </si>
  <si>
    <t xml:space="preserve">All My Happiness Is Gone; Snow Is Falling in Manhattan; Margaritas at the Mall</t>
  </si>
  <si>
    <t xml:space="preserve">https://en.wikipedia.org/wiki/Purple_Mountains_(album)</t>
  </si>
  <si>
    <t xml:space="preserve">A0060</t>
  </si>
  <si>
    <t xml:space="preserve">Josh Halper</t>
  </si>
  <si>
    <t xml:space="preserve">Alrightnik</t>
  </si>
  <si>
    <t xml:space="preserve">fingerpicked acoustic; storytelling; funny-sad; heartbreak</t>
  </si>
  <si>
    <t xml:space="preserve">Halper's debut mixes wry self-reflection with intricate fingerpicked instrumentals. Its title, Yiddish slang for a crass nouveau-riche success story, sets up the self-deprecating tone he'd carry into Schlemiel.</t>
  </si>
  <si>
    <t xml:space="preserve">Debut predecessor to Schlemiel; sounds indebted to Elliott Smith and fingerstyle players like Leo Kottke and William Tyler.</t>
  </si>
  <si>
    <t xml:space="preserve">Whale In A Field; Who Knows; Honest Feeling</t>
  </si>
  <si>
    <t xml:space="preserve">https://joshhalper.bandcamp.com/album/alrightnik
https://www.discogs.com/release/16738404-Josh-Halper-Alrightnik</t>
  </si>
  <si>
    <t xml:space="preserve">A0061</t>
  </si>
  <si>
    <t xml:space="preserve">Tre Burt</t>
  </si>
  <si>
    <t xml:space="preserve">Caught It From the Rye</t>
  </si>
  <si>
    <t xml:space="preserve">Oh Boy Records</t>
  </si>
  <si>
    <t xml:space="preserve">The West</t>
  </si>
  <si>
    <t xml:space="preserve">Sacramento, CA</t>
  </si>
  <si>
    <t xml:space="preserve">storytelling; drawl; fingerpicked acoustic; lo-fi; heartbreak</t>
  </si>
  <si>
    <t xml:space="preserve">Tre Burt's debut sets talky, literary verses over lo-fi fingerpicked guitar and rootsy production, favoring character sketches and slow-building narrative over hooks. It was independently released in 2019 before John Prine himself signed Burt to Oh Boy Records for its wider 2020 release. It plays like a front-porch reading more than a rock show, aimed at listeners who want the Prine lineage of plainspoken, half-sung storytelling.</t>
  </si>
  <si>
    <t xml:space="preserve">Directly anointed by John Prine, who signed Burt to his own Oh Boy Records, tying Burt's storytelling explicitly to the Prine/Tom T. Hall deadpan tradition that feeds the modern barroom-storyteller scene.</t>
  </si>
  <si>
    <t xml:space="preserve">Caught It From the Rye; What Good; Franklin's Tunnel</t>
  </si>
  <si>
    <t xml:space="preserve">https://treburtmusic.bandcamp.com/album/caught-it-from-the-rye
https://en.wikipedia.org/wiki/Tr%C3%A9_Burt</t>
  </si>
  <si>
    <t xml:space="preserve">A0062</t>
  </si>
  <si>
    <t xml:space="preserve">Dan Wriggins</t>
  </si>
  <si>
    <t xml:space="preserve">Mr. Chill</t>
  </si>
  <si>
    <t xml:space="preserve">deadpan; storytelling; hushed; piano; funny-sad</t>
  </si>
  <si>
    <t xml:space="preserve">Friendship frontman Dan Wriggins' solo debut strips his prose-poem lyrics down to quiet drums, classical guitar, and a big melodic organ, letting a wounded, deadpan voice turn diary-plain lines into gutting little jokes. Produced by bandmate Michael Cormier, it is five songs of fragmentary memory and small-town Maine imagery delivered with total seriousness despite the title. It works as a quieter, more confessional companion to Friendship's barroom rock.</t>
  </si>
  <si>
    <t xml:space="preserve">Extends the Philadelphia Friendship/Orindal circle's plainspoken, half-spoken songwriting, itself indebted to the Drag City deadpan school of Silver Jews and Smog that runs through the whole 2020s barroom-storyteller scene.</t>
  </si>
  <si>
    <t xml:space="preserve">Mr. Chill; Yellow Bricks; Lucinda on June Bug</t>
  </si>
  <si>
    <t xml:space="preserve">https://danwriggins.bandcamp.com/album/mr-chill-2
https://www.discogs.com/search/?q=Dan+Wriggins+Mr+Chill&amp;type=master</t>
  </si>
  <si>
    <t xml:space="preserve">A0063</t>
  </si>
  <si>
    <t xml:space="preserve">You, Yeah, You</t>
  </si>
  <si>
    <t xml:space="preserve">Sacramento, CA / Durham, NC</t>
  </si>
  <si>
    <t xml:space="preserve">storytelling; funny-sad; close harmonies; drawl; heartbreak</t>
  </si>
  <si>
    <t xml:space="preserve">Burt's second album narrates a cast of invented heroes and villains with a poet's eye for detail, closer to short fiction than confession. Fuller band arrangements surround his plainspoken, slightly raspy delivery without softening it, for listeners who want storytelling folk with some groove.</t>
  </si>
  <si>
    <t xml:space="preserve">Released on John Prine's Oh Boy Records, keeping Burt's storytelling tied to his mentor Prine and the plainspoken folk tradition he represents.</t>
  </si>
  <si>
    <t xml:space="preserve">Sweet Misery; Carnival Mirror; Tell Mary</t>
  </si>
  <si>
    <t xml:space="preserve">https://treburtmusic.bandcamp.com/album/you-yeah-you
https://en.wikipedia.org/wiki/Tr%C3%A9_Burt</t>
  </si>
  <si>
    <t xml:space="preserve">A0064</t>
  </si>
  <si>
    <t xml:space="preserve">Brad Goodall</t>
  </si>
  <si>
    <t xml:space="preserve">Live At Levon Helm Studios</t>
  </si>
  <si>
    <t xml:space="preserve">Huntington, WV</t>
  </si>
  <si>
    <t xml:space="preserve">piano; live in the room; storytelling; funny-sad; drawl</t>
  </si>
  <si>
    <t xml:space="preserve">A live set cut at Levon Helm Studios, revisiting Made In America highlights in a stripped, in-the-room performance. Goodall's rolling piano and wry vocals come across warm and direct, with the room sound left in.</t>
  </si>
  <si>
    <t xml:space="preserve">Live companion to Made In America, recorded shortly after that LP's release.</t>
  </si>
  <si>
    <t xml:space="preserve">Made In America; Changed Man; Hometown</t>
  </si>
  <si>
    <t xml:space="preserve">https://www.noexpectations.fyi/p/in-defense-of-live-albums</t>
  </si>
  <si>
    <t xml:space="preserve">https://bradgoodall.bandcamp.com/album/live-at-levon-helm-studios
https://www.noexpectations.fyi/p/in-defense-of-live-albums</t>
  </si>
  <si>
    <t xml:space="preserve">A0065</t>
  </si>
  <si>
    <t xml:space="preserve">Made In America</t>
  </si>
  <si>
    <t xml:space="preserve">piano; storytelling; funny-sad; small-town; drawl</t>
  </si>
  <si>
    <t xml:space="preserve">The ex-Ona keyboardist's debut swaps that band's rock for piano-man virtuosity and Zevon-ish snark. It is funny without playing as a comedy record, closer to plainspoken confession set to rolling piano.</t>
  </si>
  <si>
    <t xml:space="preserve">Follows Goodall's time in Ona; sounds indebted to the Randy Newman/Warren Zevon line of wry piano storytelling.</t>
  </si>
  <si>
    <t xml:space="preserve">Made In America; The Ballad of Johnny Vegas; Changed Man</t>
  </si>
  <si>
    <t xml:space="preserve">https://www.noexpectations.fyi/p/mildred-brad-goodall-youbet-bruce-springsteen-pearla</t>
  </si>
  <si>
    <t xml:space="preserve">https://bradgoodall.bandcamp.com/album/made-in-america
https://www.noexpectations.fyi/p/mildred-brad-goodall-youbet-bruce-springsteen-pearla</t>
  </si>
  <si>
    <t xml:space="preserve">A0066</t>
  </si>
  <si>
    <t xml:space="preserve">Frank Meadows</t>
  </si>
  <si>
    <t xml:space="preserve">Dead Weight</t>
  </si>
  <si>
    <t xml:space="preserve">Ruination Record Co.</t>
  </si>
  <si>
    <t xml:space="preserve">C6</t>
  </si>
  <si>
    <t xml:space="preserve">Brooklyn, NY (via North Carolina)</t>
  </si>
  <si>
    <t xml:space="preserve">piano; storytelling; drawl; funny-sad; road songs</t>
  </si>
  <si>
    <t xml:space="preserve">A piano-led, songs-first country record from the Fust bassist and Dear Life Records co-owner, mixing Neil Young-style keyboard balladry with Lambchop-esque narrative turns and field-recording interludes.</t>
  </si>
  <si>
    <t xml:space="preserve">Meadows co-runs Dear Life Records and plays in Fust, linking this solo record directly to that North Carolina/Brooklyn alt-country network.</t>
  </si>
  <si>
    <t xml:space="preserve">Everybody's Birthday; Dead Weight; Time Enough</t>
  </si>
  <si>
    <t xml:space="preserve">https://ruinationrecordco.bandcamp.com/music
https://frankmeadows.bandcamp.com/album/dead-weight</t>
  </si>
  <si>
    <t xml:space="preserve">A0067</t>
  </si>
  <si>
    <t xml:space="preserve">Izaak Opatz</t>
  </si>
  <si>
    <t xml:space="preserve">Extra Medium</t>
  </si>
  <si>
    <t xml:space="preserve">Mama Bird Recording Co.</t>
  </si>
  <si>
    <t xml:space="preserve">Missoula, MT</t>
  </si>
  <si>
    <t xml:space="preserve">drawl; storytelling; funny-sad; small-town; hushed</t>
  </si>
  <si>
    <t xml:space="preserve">Smart, unfussy, mildly twangy folk built around dry, plainspoken wit about small-town Montana life. It sounds as gentle as Bahamas or Andy Shauf, but the lyrics carry the same funny-sad economy as his barroom-storyteller peers.</t>
  </si>
  <si>
    <t xml:space="preserve">Missoula, Montana songwriter whose work sits at the folk/country-adjacent end of the deadpan-storyteller lineage.</t>
  </si>
  <si>
    <t xml:space="preserve">Passenger Seat; Married with Kids; Chinook Wind</t>
  </si>
  <si>
    <t xml:space="preserve">https://izaakopatz.bandcamp.com/album/extra-medium
https://www.noexpectations.fyi/p/the-60-best-albums-of-2022-according</t>
  </si>
  <si>
    <t xml:space="preserve">A0068</t>
  </si>
  <si>
    <t xml:space="preserve">Colin Miller</t>
  </si>
  <si>
    <t xml:space="preserve">Haw Creek</t>
  </si>
  <si>
    <t xml:space="preserve">Ruination Records</t>
  </si>
  <si>
    <t xml:space="preserve">fingerpicked acoustic; lo-fi; small-town; Southern gothic; hushed</t>
  </si>
  <si>
    <t xml:space="preserve">Miller's debut full-length: hushed, homespun songwriting set against tape-hiss production and found-sound experiments. Pump organ, dulcimer-like textures and quiet guitar give it a front-porch, family-archive feel.</t>
  </si>
  <si>
    <t xml:space="preserve">Predates Losin'; sounds close to the Asheville scene around MJ Lenderman and Wednesday.</t>
  </si>
  <si>
    <t xml:space="preserve">Sweetheartmetalbaby; Nosebleeds; Fallin</t>
  </si>
  <si>
    <t xml:space="preserve">https://colinmiller.bandcamp.com/album/haw-creek
https://en.wikipedia.org/wiki/Colin_Miller_(musician)</t>
  </si>
  <si>
    <t xml:space="preserve">A0069</t>
  </si>
  <si>
    <t xml:space="preserve">The Rainbow Wheel of Death</t>
  </si>
  <si>
    <t xml:space="preserve">drum machine; synths; baritone; funny-sad; deadpan</t>
  </si>
  <si>
    <t xml:space="preserve">Poole's third solo LP pairs his golden, deadpan baritone with a live band plus old-school synthesizers, widening his millennial-malaise persona into songs about mortality and time rather than just dead-end jobs. The title track, named for the Mac beachball icon, is eerie and gently funny.</t>
  </si>
  <si>
    <t xml:space="preserve">Poole's country songwriting sounds descended from Haggard/Nelson/Kristofferson filtered through Brooklyn's DIY scene; the drum-machine-plus-pedal-steel sound recalls Silver Jews.</t>
  </si>
  <si>
    <t xml:space="preserve">The Rainbow Wheel of Death; High School Gym; Must Be In Here Somewhere</t>
  </si>
  <si>
    <t xml:space="preserve">https://www.noexpectations.fyi/p/the-30-best-albums-of-2023-so-far-midyear-list</t>
  </si>
  <si>
    <t xml:space="preserve">https://dougiepoole.bandcamp.com/album/the-rainbow-wheel-of-death
https://www.noexpectations.fyi/p/the-30-best-albums-of-2023-so-far-midyear-list</t>
  </si>
  <si>
    <t xml:space="preserve">A0070</t>
  </si>
  <si>
    <t xml:space="preserve">Pony Bradshaw</t>
  </si>
  <si>
    <t xml:space="preserve">North Georgia Rounder</t>
  </si>
  <si>
    <t xml:space="preserve">Black Mountain // Soundly Music</t>
  </si>
  <si>
    <t xml:space="preserve">North Georgia</t>
  </si>
  <si>
    <t xml:space="preserve">fingerpicked acoustic; storytelling; small-town; drawl; road songs</t>
  </si>
  <si>
    <t xml:space="preserve">Bradshaw's character-driven songwriting captures life split between the north Georgia mountains and the touring road, recorded in five live days at Fellowship Hall Sound. Reviewers place him alongside Jason Isbell for narrative-driven, plainspoken Southern songwriting shot through with dry humor.</t>
  </si>
  <si>
    <t xml:space="preserve">Follows his 2021 LP Calico Jim, cut at the same Little Rock studio; part of a loose north-Georgia Appalachian storytelling trilogy completed by Thus Spoke the Fool.</t>
  </si>
  <si>
    <t xml:space="preserve">Foxfire Wine; North Georgia Rounder; Go Down, Appalachia</t>
  </si>
  <si>
    <t xml:space="preserve">https://theponybradshaw.bandcamp.com/album/north-georgia-rounder
https://www.noexpectations.fyi/p/the-60-best-albums-of-2023</t>
  </si>
  <si>
    <t xml:space="preserve">A0071</t>
  </si>
  <si>
    <t xml:space="preserve">Ryan Davis &amp; the Roadhouse Band</t>
  </si>
  <si>
    <t xml:space="preserve">Dancing on the Edge</t>
  </si>
  <si>
    <t xml:space="preserve">deadpan; storytelling; pedal steel; drawl; cosmic</t>
  </si>
  <si>
    <t xml:space="preserve">Davis's first billed Roadhouse Band record: a double-LP set of long, expansive songs that mix folk-rooted wordplay with synth textures, organ swells and pedal steel. The mood is melancholic and gentle rather than rowdy. A good entry point for the barfly-poet strain of the scene before New Threats from the Soul refined it further.</t>
  </si>
  <si>
    <t xml:space="preserve">Follows Davis's work fronting State Champion; sounds indebted to Souled American, David Berman and Neil Young.</t>
  </si>
  <si>
    <t xml:space="preserve">Flashes of Orange; Junk Drawer Heart; Free From the Guillotine</t>
  </si>
  <si>
    <t xml:space="preserve">https://www.noexpectations.fyi/p/hana-stretton-neptunes-core-bullseye-mallory-hawk</t>
  </si>
  <si>
    <t xml:space="preserve">https://sophomorelounge.bandcamp.com/album/ryan-davis-the-roadhouse-band-dancing-on-the-edge
https://www.noexpectations.fyi/p/hana-stretton-neptunes-core-bullseye-mallory-hawk</t>
  </si>
  <si>
    <t xml:space="preserve">A0072</t>
  </si>
  <si>
    <t xml:space="preserve">Fust</t>
  </si>
  <si>
    <t xml:space="preserve">Songs of the Rail</t>
  </si>
  <si>
    <t xml:space="preserve">Compilation</t>
  </si>
  <si>
    <t xml:space="preserve">C1</t>
  </si>
  <si>
    <t xml:space="preserve">Durham, NC</t>
  </si>
  <si>
    <t xml:space="preserve">lo-fi; drawl; storytelling; small-town; funny-sad</t>
  </si>
  <si>
    <t xml:space="preserve">A compilation of Aaron Dowdy's early home-recorded songs, released as a single sprawling document of the years before Fust became a full band. Rough, home-taped country songs with Dowdy's drawl up front show the roots of the band's later, fuller storytelling. It is for fans who want to hear the sketches behind the band records.</t>
  </si>
  <si>
    <t xml:space="preserve">Predates and directly seeds the full-band Fust sound heard on Genevieve and Big Ugly; a look at the songwriter's home-recording origins before the Dear Life Records band era.</t>
  </si>
  <si>
    <t xml:space="preserve">Abandon; Dark One; Run to the Wolf</t>
  </si>
  <si>
    <t xml:space="preserve">https://dearliferecs.bandcamp.com/music
https://fust.bandcamp.com/album/songs-of-the-rail
https://en.wikipedia.org/wiki/Fust_(band)</t>
  </si>
  <si>
    <t xml:space="preserve">A0073</t>
  </si>
  <si>
    <t xml:space="preserve">Jesse Welles</t>
  </si>
  <si>
    <t xml:space="preserve">Hells Welles</t>
  </si>
  <si>
    <t xml:space="preserve">Fayetteville, AR</t>
  </si>
  <si>
    <t xml:space="preserve">deadpan; political; storytelling; fingerpicked acoustic; funny-sad</t>
  </si>
  <si>
    <t xml:space="preserve">A sprawling album that gathers Jesse Welles' viral topical folk songs into a full deadpan-protest record, delivered in a flat, half-amused talk-sing that turns the grimmest subjects into wry asides. Built mostly on acoustic guitar and harmonica, it sounds like a modern update of Woody Guthrie topical folk filtered through Prine's dry humor. It suits listeners who want current-events songwriting that jokes its way toward grief rather than shouting.</t>
  </si>
  <si>
    <t xml:space="preserve">Sounds like a revival of the Guthrie/Prine topical-folk lineage for the social-media era, reaching listeners through viral video rather than the club circuit.</t>
  </si>
  <si>
    <t xml:space="preserve">Fentanyl; War Isn't Murder; Cancer</t>
  </si>
  <si>
    <t xml:space="preserve">https://jessewelles.bandcamp.com/album/hells-welles
https://en.wikipedia.org/wiki/Jesse_Welles</t>
  </si>
  <si>
    <t xml:space="preserve">A0074</t>
  </si>
  <si>
    <t xml:space="preserve">Thus Spoke the Fool</t>
  </si>
  <si>
    <t xml:space="preserve">Black Mountain Music / Soundly Music</t>
  </si>
  <si>
    <t xml:space="preserve">fingerpicked acoustic; storytelling; small-town; drawl; spiritual or gospel</t>
  </si>
  <si>
    <t xml:space="preserve">Bradshaw's character-driven historical songwriting, humanizing north-Georgia history and working-class locals. His rough, drawled voice sits over sparse, Appalachian-rooted arrangements.</t>
  </si>
  <si>
    <t xml:space="preserve">Follows Calico Jim and North Georgia Rounder in his run of north-Georgia story records.</t>
  </si>
  <si>
    <t xml:space="preserve">Ginseng Daddy; The Long Man; Housebroke</t>
  </si>
  <si>
    <t xml:space="preserve">https://www.noexpectations.fyi/p/best-country-albums-of-2024</t>
  </si>
  <si>
    <t xml:space="preserve">https://open.spotify.com/album/4K8fgkZb2es57x2enGQa9n
https://music.apple.com/us/album/thus-spoke-the-fool/1749371421</t>
  </si>
  <si>
    <t xml:space="preserve">A0075</t>
  </si>
  <si>
    <t xml:space="preserve">Styrofoam Winos</t>
  </si>
  <si>
    <t xml:space="preserve">Real Time</t>
  </si>
  <si>
    <t xml:space="preserve">harmonized guitars; storytelling; breezy; funny-sad; drawl</t>
  </si>
  <si>
    <t xml:space="preserve">Three Nashville songwriters trading instruments and lead vocals on an easygoing patio album with shaggy-dog charm. Feelies-ish jangle and Little Feat-style tempo shifts run through their group songwriting.</t>
  </si>
  <si>
    <t xml:space="preserve">Sounds close to the Nashville dive-bar scene of Lambchop and Silver Jews, and to Ryan Davis &amp; the Roadhouse Band.</t>
  </si>
  <si>
    <t xml:space="preserve">Angel Flies Over; Magic Mind; Don't Mind Me</t>
  </si>
  <si>
    <t xml:space="preserve">https://styrofoamwinos.bandcamp.com/album/real-time
https://www.noexpectations.fyi/p/new-indie-rock-albums-sept-oct-merce-lemon-lutalo</t>
  </si>
  <si>
    <t xml:space="preserve">A0076</t>
  </si>
  <si>
    <t xml:space="preserve">Losin'</t>
  </si>
  <si>
    <t xml:space="preserve">Mtn Laurel Recording Co.</t>
  </si>
  <si>
    <t xml:space="preserve">fingerpicked acoustic; deadpan; storytelling; small-town; funny-sad</t>
  </si>
  <si>
    <t xml:space="preserve">A bittersweet, sharpened set of folk-rock songs full of shared-memory and loss storytelling drawn from his Asheville circle. Miller's plainspoken, half-sung delivery and homespun production put the focus on the writing over any studio polish.</t>
  </si>
  <si>
    <t xml:space="preserve">Follows Miller's debut Haw Creek; sounds of a piece with the Asheville scene around MJ Lenderman and Wednesday.</t>
  </si>
  <si>
    <t xml:space="preserve">Birdhouse; Porchlight; Thunder Road</t>
  </si>
  <si>
    <t xml:space="preserve">https://www.noexpectations.fyi/p/uwade-mei-semones-colin-miller-eli-winter</t>
  </si>
  <si>
    <t xml:space="preserve">https://colinmiller.bandcamp.com/album/losin
https://en.wikipedia.org/wiki/Colin_Miller_(musician)</t>
  </si>
  <si>
    <t xml:space="preserve">A0077</t>
  </si>
  <si>
    <t xml:space="preserve">Eliza Niemi</t>
  </si>
  <si>
    <t xml:space="preserve">Progress Bakery</t>
  </si>
  <si>
    <t xml:space="preserve">Toronto, ON</t>
  </si>
  <si>
    <t xml:space="preserve">strings; storytelling; funny-sad; lo-fi; hushed</t>
  </si>
  <si>
    <t xml:space="preserve">A cellist-songwriter's wry, meticulously detailed record, pairing relaxed, lush chamber-pop arrangements (cello interludes throughout) with DIY-punk detours and dryly funny lyrics. Closer to bedroom chamber-folk than a bar band, but its joke-then-gut-punch songwriting places it near the deadpan storyteller lineage.</t>
  </si>
  <si>
    <t xml:space="preserve">A borderline Core inclusion: less bar-band than her C2 peers, but shares the funny-sad lyrical mode with Prine/Berman-style songwriters.</t>
  </si>
  <si>
    <t xml:space="preserve">Novelist Sad Face; Dusty; Melodies Like Mark</t>
  </si>
  <si>
    <t xml:space="preserve">https://www.noexpectations.fyi/p/reviews-pry-blasucci-lifeguard-daughter-swords-niemi</t>
  </si>
  <si>
    <t xml:space="preserve">https://elizaniemi.bandcamp.com/album/progress-bakery
https://www.noexpectations.fyi/p/reviews-pry-blasucci-lifeguard-daughter-swords-niemi</t>
  </si>
  <si>
    <t xml:space="preserve">A0078</t>
  </si>
  <si>
    <t xml:space="preserve">Debbie Downers</t>
  </si>
  <si>
    <t xml:space="preserve">Gar Hole Records</t>
  </si>
  <si>
    <t xml:space="preserve">drawl; storytelling; funny-sad; small-town; anthemic</t>
  </si>
  <si>
    <t xml:space="preserve">Fritz's return after a long break turns blue-collar everyday life into wry, anthemic country songs. Honky-tonk band arrangements back his nasal, joke-laced delivery, with the humor always edging toward sadness.</t>
  </si>
  <si>
    <t xml:space="preserve">Follows Sweet Creep (2016) after a near-decade recording gap; continues his idiosyncratic, joke-laced country songwriting.</t>
  </si>
  <si>
    <t xml:space="preserve">Debbie Downers; The Boss; Hot Chicken Condos</t>
  </si>
  <si>
    <t xml:space="preserve">https://jonnyfritz.bandcamp.com/album/debbie-downers
https://en.wikipedia.org/wiki/Jonny_Fritz</t>
  </si>
  <si>
    <t xml:space="preserve">A0079</t>
  </si>
  <si>
    <t xml:space="preserve">Schlemiel</t>
  </si>
  <si>
    <t xml:space="preserve">fingerpicked acoustic; piano; storytelling; funny-sad; heartbreak</t>
  </si>
  <si>
    <t xml:space="preserve">A keys-heavy, conversational sophomore album about relationships, mixing fingerpicked folk, indie rock and pop confessionals. The Yiddish title signals the same rueful, self-deprecating humor that runs through his songwriting.</t>
  </si>
  <si>
    <t xml:space="preserve">Follows Halper's 2020 debut Alrightnik; a Nashville songwriter working the same wry, wordy vein as his singer-songwriter peers.</t>
  </si>
  <si>
    <t xml:space="preserve">Schlemiel; For Chavah; Late Summer Days</t>
  </si>
  <si>
    <t xml:space="preserve">https://www.noexpectations.fyi/p/best-new-albums-september-2025-big-thief-mae-powell-abel</t>
  </si>
  <si>
    <t xml:space="preserve">https://joshhalper.bandcamp.com/album/schlemiel
https://www.noexpectations.fyi/p/best-new-albums-september-2025-big-thief-mae-powell-abel</t>
  </si>
  <si>
    <t xml:space="preserve">A0080</t>
  </si>
  <si>
    <t xml:space="preserve">Mess Esque</t>
  </si>
  <si>
    <t xml:space="preserve">Jay Marie, Comfort Me</t>
  </si>
  <si>
    <t xml:space="preserve">Australia and New Zealand</t>
  </si>
  <si>
    <t xml:space="preserve">Melbourne, Australia</t>
  </si>
  <si>
    <t xml:space="preserve">deadpan; drawl; hushed; storytelling; funny-sad</t>
  </si>
  <si>
    <t xml:space="preserve">Mess Esque is Helen Franzmann (McKisko) and Mick Turner (Dirty Three), and this is a twisted, handmade folk record that builds a warm, dreamlike world out of plainspoken vocals and loose, unhurried arrangements. Turner's shimmering guitar loops circle under Franzmann's voice. It sounds openhearted and slightly askew at once.</t>
  </si>
  <si>
    <t xml:space="preserve">Released on Drag City alongside Bill Callahan and Bonnie 'Prince' Billy, placing Mess Esque within that label's wry, left-of-center songwriting world.</t>
  </si>
  <si>
    <t xml:space="preserve">Light Showroom; That Chair; Crow's Ash Tree</t>
  </si>
  <si>
    <t xml:space="preserve">https://messesque.bandcamp.com/album/jay-marie-comfort-me
https://www.noexpectations.fyi/p/the-100-best-albums-of-2025
https://sun-13.com</t>
  </si>
  <si>
    <t xml:space="preserve">A0081</t>
  </si>
  <si>
    <t xml:space="preserve">Mildred</t>
  </si>
  <si>
    <t xml:space="preserve">mild</t>
  </si>
  <si>
    <t xml:space="preserve">Memorials of Distinction / Dog Day Records</t>
  </si>
  <si>
    <t xml:space="preserve">Folk rock</t>
  </si>
  <si>
    <t xml:space="preserve">Oakland, CA</t>
  </si>
  <si>
    <t xml:space="preserve">close harmonies; lo-fi; storytelling; hushed; breezy</t>
  </si>
  <si>
    <t xml:space="preserve">Mildred's debut EP introduces the four-singer, four-songwriter format they'd expand on Fenceline. It is homemade and intimate, with trading lead vocals over living-room-scale guitar arrangements.</t>
  </si>
  <si>
    <t xml:space="preserve">Precedes Fenceline as the band's first release.</t>
  </si>
  <si>
    <t xml:space="preserve">Twinkle Lights; Laila; Green Car</t>
  </si>
  <si>
    <t xml:space="preserve">https://mildredband.bandcamp.com/album/mild-2</t>
  </si>
  <si>
    <t xml:space="preserve">A0082</t>
  </si>
  <si>
    <t xml:space="preserve">Paper Castles</t>
  </si>
  <si>
    <t xml:space="preserve">I'm Sad as Hell and I'm Not Going to Fake It Anymore</t>
  </si>
  <si>
    <t xml:space="preserve">Sipsman</t>
  </si>
  <si>
    <t xml:space="preserve">jangle; funny-sad; storytelling; anthemic; heartbreak</t>
  </si>
  <si>
    <t xml:space="preserve">Janky, livewire guitars and winking humor meet surprisingly massive choruses, somewhere between Amen Dunes and a Lou Reed doing country. The title alone sets the funny-sad tone that carries through songs about content-creation anxiety and modern malaise.</t>
  </si>
  <si>
    <t xml:space="preserve">Sounds close to the Northeast indie-twang of Greg Freeman and Lily Seabird; extends jokey, confessional indie-folk songwriting into anthemic rock territory.</t>
  </si>
  <si>
    <t xml:space="preserve">Content Creator; Name Changer; Hey Bobby</t>
  </si>
  <si>
    <t xml:space="preserve">https://www.noexpectations.fyi/p/the-40-best-albums-of-2025-so-far</t>
  </si>
  <si>
    <t xml:space="preserve">https://papercastles.bandcamp.com/album/im-sad-as-hell-and-im-not-going-to-fake-it-anymore
https://www.noexpectations.fyi/p/the-40-best-albums-of-2025-so-far</t>
  </si>
  <si>
    <t xml:space="preserve">A0083</t>
  </si>
  <si>
    <t xml:space="preserve">New Threats from the Soul</t>
  </si>
  <si>
    <t xml:space="preserve">deadpan; funny-sad; storytelling; pedal steel; baritone</t>
  </si>
  <si>
    <t xml:space="preserve">A sprawling seven-song double LP of conversational barfly rock, Davis half-sings dense, punning verses over a loose Roadhouse Band arrangement that folds pedal steel and violin into synths and programmed beats. It is dark, funny and grand at once, with guest harmonies from Will Oldham, Catherine Irwin and Lou Turner deepening its Drag City-indebted, David Berman-adjacent lineage. For listeners who want the modern high-water mark of wordy, tragicomic songwriting.</t>
  </si>
  <si>
    <t xml:space="preserve">Davis fronted the earlier Louisville band State Champion before going solo with the Roadhouse Band; the record extends the Silver Jews/David Berman line of deadpan storytelling into the 2020s.</t>
  </si>
  <si>
    <t xml:space="preserve">New Threats from the Soul; Monte Carlo / No Limits; Better If You Make Me</t>
  </si>
  <si>
    <t xml:space="preserve">https://www.noexpectations.fyi/p/no-expectations-116-be-here-now</t>
  </si>
  <si>
    <t xml:space="preserve">https://sophomorelounge.bandcamp.com/album/ryan-davis-the-roadhouse-band-new-threats-from-the-soul
https://www.noexpectations.fyi/p/no-expectations-116-be-here-now</t>
  </si>
  <si>
    <t xml:space="preserve">A0084</t>
  </si>
  <si>
    <t xml:space="preserve">The Bird Calls</t>
  </si>
  <si>
    <t xml:space="preserve">Take Leave</t>
  </si>
  <si>
    <t xml:space="preserve">deadpan; funny-sad; storytelling; drawl; anthemic</t>
  </si>
  <si>
    <t xml:space="preserve">Sam Sodomsky's songwriting project sounds akin to David Berman, John Darnielle and Dan Bejar: clever, plainspoken songs balancing folksy earnestness against wry self-awareness. Gentle guitar arrangements leave room for the lyrics to do the work. It suits listeners who come to songs for the words.</t>
  </si>
  <si>
    <t xml:space="preserve">Sounds indebted to the deadpan-songwriter lineage of Berman and Darnielle, within the small Brooklyn Ruination Record Co. circle.</t>
  </si>
  <si>
    <t xml:space="preserve">Glow Like Me; To Everything There Is A Ceiling; Take Leave</t>
  </si>
  <si>
    <t xml:space="preserve">https://ruinationrecordco.bandcamp.com/music
https://thebirdcalls.bandcamp.com/album/take-leave</t>
  </si>
  <si>
    <t xml:space="preserve">A0085</t>
  </si>
  <si>
    <t xml:space="preserve">Hometown</t>
  </si>
  <si>
    <t xml:space="preserve">piano; storytelling; funny-sad; small-town; hushed</t>
  </si>
  <si>
    <t xml:space="preserve">A piano-driven, introspective record about returning to his West Virginia hometown, with the sophisticated melodic sense of Made In America turned toward homesickness rather than jokes. It rounds out Goodall's small catalog of plainspoken, piano-led songwriting.</t>
  </si>
  <si>
    <t xml:space="preserve">Follows Made In America and a Levon Helm Studios live set; continues his piano-based storytelling, which sounds indebted to Zevon and Newman.</t>
  </si>
  <si>
    <t xml:space="preserve">Hometown; River Water; Where I Come From</t>
  </si>
  <si>
    <t xml:space="preserve">https://bradgoodall.bandcamp.com/album/hometown
https://www.noexpectations.fyi/p/the-40-best-albums-of-2026-so-far</t>
  </si>
  <si>
    <t xml:space="preserve">A0086</t>
  </si>
  <si>
    <t xml:space="preserve">Lake Mary not mysterious</t>
  </si>
  <si>
    <t xml:space="preserve">baritone; storytelling; bleak; Southern gothic; drawl</t>
  </si>
  <si>
    <t xml:space="preserve">Gibson's fourth full-length, a slow-building record of Florida noir vignettes that trades his earlier sample-collage approach for a more spacious, bar-at-closing-time mood. His deep, deadpan baritone carries Southern gothic storytelling over sparse arrangements.</t>
  </si>
  <si>
    <t xml:space="preserve">Fourth Daughn Gibson LP, following Carnation (2015); continues his deadpan-narrator persona in a stripped-down mode.</t>
  </si>
  <si>
    <t xml:space="preserve">So Good, I Was; Cocoa Beach; Last Night at Sugar's Bar</t>
  </si>
  <si>
    <t xml:space="preserve">https://daughngibson.bandcamp.com/album/lake-mary-not-mysterious-2</t>
  </si>
  <si>
    <t xml:space="preserve">A0087</t>
  </si>
  <si>
    <t xml:space="preserve">Fenceline</t>
  </si>
  <si>
    <t xml:space="preserve">close harmonies; storytelling; breezy; funny-sad; duets</t>
  </si>
  <si>
    <t xml:space="preserve">The Oakland quartet's breezy, affecting debut LP, with four singers and songwriters trading lead vocals from laconic to full-throated. Conversational lyrics and a living-room-session intimacy carry its funny-sad, plainspoken storytelling.</t>
  </si>
  <si>
    <t xml:space="preserve">Sounds of a piece with the funny-sad, plainspoken songwriting in the barroom-storyteller lane.</t>
  </si>
  <si>
    <t xml:space="preserve">Fenceline; UPS Brown; Fleet Week</t>
  </si>
  <si>
    <t xml:space="preserve">https://mildredband.bandcamp.com/album/fenceline
https://www.noexpectations.fyi/p/mildred-brad-goodall-youbet-bruce-springsteen-pearla</t>
  </si>
  <si>
    <t xml:space="preserve">A0088</t>
  </si>
  <si>
    <t xml:space="preserve">Any River</t>
  </si>
  <si>
    <t xml:space="preserve">harmonized guitars; storytelling; breezy; funny-sad; cosmic</t>
  </si>
  <si>
    <t xml:space="preserve">The trio's follow-up to Real Time leans further into playful genre-hopping, with lounge, B-52's pulse and Glen Campbell dust. It keeps the same trading-instruments, trading-verses songwriting method.</t>
  </si>
  <si>
    <t xml:space="preserve">Sounds close to Ryan Davis &amp; the Roadhouse Band and MJ Lenderman and the Wind.</t>
  </si>
  <si>
    <t xml:space="preserve">Pearls; BBQ; New Friend</t>
  </si>
  <si>
    <t xml:space="preserve">https://www.noexpectations.fyi/p/shabason-krgovich-styrofoam-winos-haylie-davis</t>
  </si>
  <si>
    <t xml:space="preserve">https://styrofoamwinos.bandcamp.com/album/any-river
https://www.noexpectations.fyi/p/shabason-krgovich-styrofoam-winos-haylie-davis</t>
  </si>
  <si>
    <t xml:space="preserve">A0089</t>
  </si>
  <si>
    <t xml:space="preserve">Symbol Soup</t>
  </si>
  <si>
    <t xml:space="preserve">Stepping on the Same Rakes</t>
  </si>
  <si>
    <t xml:space="preserve">London, UK</t>
  </si>
  <si>
    <t xml:space="preserve">fingerpicked acoustic; storytelling; breezy; funny-sad; hushed</t>
  </si>
  <si>
    <t xml:space="preserve">London songwriter Michael Rea's charming, conversational folk-rock record moves at an ambling, unhurried pace, its plainspoken verses and breezy melodies squarely in the wordy funny-sad tradition despite its UK setting.</t>
  </si>
  <si>
    <t xml:space="preserve">A non-US example of the Prine/Berman deadpan-storyteller mode, showing the style's reach beyond its American scenes.</t>
  </si>
  <si>
    <t xml:space="preserve">Peaks; Rakes; Wading</t>
  </si>
  <si>
    <t xml:space="preserve">https://www.noexpectations.fyi/p/natalie-jane-hill-dagmar-zuniga-symbol-soup-doll-spirit-vessel</t>
  </si>
  <si>
    <t xml:space="preserve">https://symbolsoup.bandcamp.com/album/stepping-on-the-same-rakes
https://www.noexpectations.fyi/p/natalie-jane-hill-dagmar-zuniga-symbol-soup-doll-spirit-vessel</t>
  </si>
  <si>
    <t xml:space="preserve">A0090</t>
  </si>
  <si>
    <t xml:space="preserve">Buck Meek</t>
  </si>
  <si>
    <t xml:space="preserve">C3 New alt-country and honky-tonk bands</t>
  </si>
  <si>
    <t xml:space="preserve">Telecaster twang; drawl; fingerpicked acoustic; storytelling; breezy</t>
  </si>
  <si>
    <t xml:space="preserve">Meek's solo debut, looser and more overtly country than Big Thief. It is built on plain, warm Telecaster twang and easygoing melodies, with his reedy voice sitting relaxed in front of the band.</t>
  </si>
  <si>
    <t xml:space="preserve">Establishes Meek's separate honky-tonk-adjacent solo identity outside Big Thief, rooted in his Texas upbringing.</t>
  </si>
  <si>
    <t xml:space="preserve">Ruby; Joe By The Book</t>
  </si>
  <si>
    <t xml:space="preserve">https://en.wikipedia.org/wiki/Buck_Meek
https://buckmeek.bandcamp.com/music
https://buckmeek.bandcamp.com/album/buck-meek</t>
  </si>
  <si>
    <t xml:space="preserve">A0091</t>
  </si>
  <si>
    <t xml:space="preserve">Ruston Kelly</t>
  </si>
  <si>
    <t xml:space="preserve">Dying Star</t>
  </si>
  <si>
    <t xml:space="preserve">Rounder Records</t>
  </si>
  <si>
    <t xml:space="preserve">pedal steel; drawl; heartbreak; storytelling; bleak</t>
  </si>
  <si>
    <t xml:space="preserve">Ruston Kelly's debut is the sound he calls 'dirt emo': confessional, downcast lyrics about addiction and heartbreak set over pedal steel and plainspoken country-rock arrangements, closer in mood to emo than to Music Row polish. It moves between hushed acoustic laments and fuller, rootsy full-band tracks without losing its diary-like intimacy. It is a gateway record for listeners coming to alt-country from indie/emo rather than from classic country.</t>
  </si>
  <si>
    <t xml:space="preserve">Draws on Nashville's neo-traditional and outlaw country vocabulary but bends it toward emo's confessional mode, a hybrid Kelly himself named 'dirt emo' and one that seems to echo across later indie-adjacent country songwriting.</t>
  </si>
  <si>
    <t xml:space="preserve">Dying Star; Mockingbird; Blackout</t>
  </si>
  <si>
    <t xml:space="preserve">https://en.wikipedia.org/wiki/Dying_Star_(album)
https://www.discogs.com/search/?q=Ruston+Kelly+Dying+Star+Rounder&amp;type=master</t>
  </si>
  <si>
    <t xml:space="preserve">A0092</t>
  </si>
  <si>
    <t xml:space="preserve">Kacy &amp; Clayton</t>
  </si>
  <si>
    <t xml:space="preserve">Plastic Bouquet</t>
  </si>
  <si>
    <t xml:space="preserve">Saskatchewan, Canada</t>
  </si>
  <si>
    <t xml:space="preserve">pedal steel; close harmonies; duets; drawl; breezy</t>
  </si>
  <si>
    <t xml:space="preserve">A full-band collaboration with New Zealand's Marlon Williams, Plastic Bouquet brightens Kacy &amp; Clayton's usual spare Canadian prairie folk into warmer, harmony-heavy country rock. Williams and Kacy Anderson's voices trade and blend across a set of plainspoken duets.</t>
  </si>
  <si>
    <t xml:space="preserve">A one-off widening of Kacy &amp; Clayton's traditional-leaning catalog through collaboration with Marlon Williams, closer to breezy country rock than their usual austere folk.</t>
  </si>
  <si>
    <t xml:space="preserve">Plastic Bouquet; Isn't It</t>
  </si>
  <si>
    <t xml:space="preserve">https://en.wikipedia.org/wiki/Kacy_%26_Clayton</t>
  </si>
  <si>
    <t xml:space="preserve">A0093</t>
  </si>
  <si>
    <t xml:space="preserve">S.G. Goodman</t>
  </si>
  <si>
    <t xml:space="preserve">Old Time Feeling</t>
  </si>
  <si>
    <t xml:space="preserve">Verve Forecast Records</t>
  </si>
  <si>
    <t xml:space="preserve">Hickman, KY</t>
  </si>
  <si>
    <t xml:space="preserve">drawl; storytelling; small-town; Southern gothic; spiritual or gospel</t>
  </si>
  <si>
    <t xml:space="preserve">Kentucky songwriter S.G. Goodman's debut is a rocking, rootsy country-folk record steeped in her rural western-Kentucky upbringing, produced by My Morning Jacket's Jim James. Her keening voice and reverb-heavy guitars make it a stark, plainspoken start to her catalog.</t>
  </si>
  <si>
    <t xml:space="preserve">Sounds close to Tyler Childers and Ian Noe in the Kentucky storyteller wing of the new country scene.</t>
  </si>
  <si>
    <t xml:space="preserve">Space and Time; Old Time Feeling</t>
  </si>
  <si>
    <t xml:space="preserve">https://en.wikipedia.org/wiki/S.G._Goodman
https://guitargirlmag.com/news/music-news/s-g-goodman-queer-indie-rocker-from-kentucky-releases-teeth-marks-powerful-sophomore-album-out-today-via-verve-forecast/</t>
  </si>
  <si>
    <t xml:space="preserve">A0094</t>
  </si>
  <si>
    <t xml:space="preserve">Waxahatchee</t>
  </si>
  <si>
    <t xml:space="preserve">Saint Cloud</t>
  </si>
  <si>
    <t xml:space="preserve">Merge</t>
  </si>
  <si>
    <t xml:space="preserve">Birmingham, AL</t>
  </si>
  <si>
    <t xml:space="preserve">pedal steel; drawl; storytelling; small-town; heartbreak</t>
  </si>
  <si>
    <t xml:space="preserve">Katie Crutchfield's fifth Waxahatchee album traded her indie-rock guitars for a warmer, twangier palette of pedal steel and loping tempos, written in the wake of getting sober. The plainspoken lyrics about family, memory and the South made it one of the most acclaimed records of 2020. It is often cited as a turning point for indie musicians leaning into country.</t>
  </si>
  <si>
    <t xml:space="preserve">Grows out of Crutchfield's earlier lo-fi indie-rock work into full country songwriting, leading directly to the Plains project with Jess Williamson and sitting at the front of a wider wave of indie musicians leaning into twang.</t>
  </si>
  <si>
    <t xml:space="preserve">Fire; Lilacs; Can't Do Much</t>
  </si>
  <si>
    <t xml:space="preserve">https://www.noexpectations.fyi/p/new-music-sam-evian-villagerrr-rosali-sun-seeker</t>
  </si>
  <si>
    <t xml:space="preserve">https://en.wikipedia.org/wiki/Waxahatchee
https://www.noexpectations.fyi/p/new-music-sam-evian-villagerrr-rosali-sun-seeker</t>
  </si>
  <si>
    <t xml:space="preserve">A0095</t>
  </si>
  <si>
    <t xml:space="preserve">Two Saviors</t>
  </si>
  <si>
    <t xml:space="preserve">Telecaster twang; drawl; storytelling; harmonized guitars; breezy</t>
  </si>
  <si>
    <t xml:space="preserve">A warmer, more full-band record than his debut, with ramshackle, patient country-rock songs and groove-locked guitar interplay.</t>
  </si>
  <si>
    <t xml:space="preserve">Deepens Meek's alt-country songwriting voice ahead of his move to 4AD for Haunted Mountain.</t>
  </si>
  <si>
    <t xml:space="preserve">Two Saviors; Second Sight</t>
  </si>
  <si>
    <t xml:space="preserve">https://www.noexpectations.fyi/p/new-albums-jeff-rosenstock-diners-buck-meek</t>
  </si>
  <si>
    <t xml:space="preserve">https://en.wikipedia.org/wiki/Buck_Meek
https://buckmeek.bandcamp.com/music
https://buckmeek.bandcamp.com/album/two-saviors</t>
  </si>
  <si>
    <t xml:space="preserve">A0096</t>
  </si>
  <si>
    <t xml:space="preserve">Evil Joy</t>
  </si>
  <si>
    <t xml:space="preserve">drawl; storytelling; small-town; lo-fi; heartbreak</t>
  </si>
  <si>
    <t xml:space="preserve">Aaron Dowdy's self-released full-length debut as Fust is a lo-fi, plainspoken alt-country record, its narrators drifting through small Southern towns and bad decisions. It set the template the band expanded on with a full lineup on Genevieve and Big Ugly. A quieter, more private-sounding entry point into the band's catalog.</t>
  </si>
  <si>
    <t xml:space="preserve">Fust's founding document, before the fuller alt-country sound the band pursued once signed to Dear Life Records.</t>
  </si>
  <si>
    <t xml:space="preserve">The Last Days; Where the Good Ones Go; Evil Joy</t>
  </si>
  <si>
    <t xml:space="preserve">https://fust.bandcamp.com/album/evil-joy
https://en.wikipedia.org/wiki/Fust_(band)</t>
  </si>
  <si>
    <t xml:space="preserve">A0097</t>
  </si>
  <si>
    <t xml:space="preserve">Florence Dore</t>
  </si>
  <si>
    <t xml:space="preserve">Highways &amp; Rocketships</t>
  </si>
  <si>
    <t xml:space="preserve">Propeller Sound Recordings</t>
  </si>
  <si>
    <t xml:space="preserve">Chapel Hill, NC</t>
  </si>
  <si>
    <t xml:space="preserve">storytelling; close harmonies; drawl; heartbreak; small-town</t>
  </si>
  <si>
    <t xml:space="preserve">Chapel Hill songwriter and literature professor Florence Dore blends classic-rock hooks, Americana twang and 1980s college-radio jangle. Narrative-heavy lyrics and a lived-in, veteran band sound keep it far from Nashville polish. It is built for listeners who want literate, well-crafted country-rock steeped in the history of the genre's indie wing.</t>
  </si>
  <si>
    <t xml:space="preserve">Sounds steeped in the 1980s-'90s college-rock and No Depression alt-country lineage that C3 grew from.</t>
  </si>
  <si>
    <t xml:space="preserve">Highways &amp; Rocketships; Rebel Debutante; Thundercloud (Fucking With Your Heart)</t>
  </si>
  <si>
    <t xml:space="preserve">https://florencedore.bandcamp.com/album/highways-rocketships
https://www.florencedoremusic.com/welcome</t>
  </si>
  <si>
    <t xml:space="preserve">A0098</t>
  </si>
  <si>
    <t xml:space="preserve">Plains</t>
  </si>
  <si>
    <t xml:space="preserve">I Walked with You a Ways</t>
  </si>
  <si>
    <t xml:space="preserve">Anti-</t>
  </si>
  <si>
    <t xml:space="preserve">Austin, TX / Kansas City, MO</t>
  </si>
  <si>
    <t xml:space="preserve">pedal steel; close harmonies; duets; drawl; storytelling</t>
  </si>
  <si>
    <t xml:space="preserve">A duo album pairing Katie Crutchfield (Waxahatchee) with fellow songwriter Jess Williamson, built around plush '90s-country vocal harmonies and pedal steel over breakup-and-friendship songs. It plays like a loving homage to Lucinda Williams and Trisha Yearwood-style country radio filtered through two indie songwriters. A key document of the indie scene's 2020s country turn.</t>
  </si>
  <si>
    <t xml:space="preserve">A direct collaborative offshoot of Waxahatchee's country pivot, pairing Crutchfield with Jess Williamson's own move from folk toward country songwriting.</t>
  </si>
  <si>
    <t xml:space="preserve">Problem With It; Abilene; Hurricane</t>
  </si>
  <si>
    <t xml:space="preserve">https://en.wikipedia.org/wiki/Waxahatchee
https://www.discogs.com/master/2824592-Plains-I-Walked-With-You-A-Ways</t>
  </si>
  <si>
    <t xml:space="preserve">A0099</t>
  </si>
  <si>
    <t xml:space="preserve">Teeth Marks</t>
  </si>
  <si>
    <t xml:space="preserve">drawl; storytelling; bleak; small-town; Southern gothic</t>
  </si>
  <si>
    <t xml:space="preserve">Goodman's second album sharpens her rural-Kentucky storytelling into a bleaker, more electric record about depression and rural isolation. The arrangements lean harder into fuzzy guitar than her debut without losing its plainspoken drawl. A more confident, harder-hitting follow-up.</t>
  </si>
  <si>
    <t xml:space="preserve">Extends Old Time Feeling's western-Kentucky storytelling into darker territory; sounds close to Ian Noe and the post-Childers Kentucky scene.</t>
  </si>
  <si>
    <t xml:space="preserve">Space and Time; All My Love Is Coming Back to Me</t>
  </si>
  <si>
    <t xml:space="preserve">A0100</t>
  </si>
  <si>
    <t xml:space="preserve">Bella White</t>
  </si>
  <si>
    <t xml:space="preserve">Among Other Things</t>
  </si>
  <si>
    <t xml:space="preserve">Bluegrass</t>
  </si>
  <si>
    <t xml:space="preserve">Calgary, Alberta</t>
  </si>
  <si>
    <t xml:space="preserve">fiddle; fingerpicked acoustic; drawl; storytelling; heartbreak</t>
  </si>
  <si>
    <t xml:space="preserve">Calgary-born, bluegrass-trained singer Bella White's second album pairs striking opening lines about moving on with Appalachian-rooted picking. It widens her sound with country, indie and classic-rock textures without losing the traditional bluegrass core.</t>
  </si>
  <si>
    <t xml:space="preserve">Sounds like the Appalachian bluegrass tradition seen through a young Canadian songwriter's lens.</t>
  </si>
  <si>
    <t xml:space="preserve">Rhododendron; The Way I Oughta Go; Among Other Things</t>
  </si>
  <si>
    <t xml:space="preserve">https://www.noexpectations.fyi/p/no-expectations-045-ice-fishing</t>
  </si>
  <si>
    <t xml:space="preserve">https://en.wikipedia.org/wiki/Bella_White
https://www.noexpectations.fyi/p/no-expectations-045-ice-fishing
https://bellawhitemusic.bandcamp.com/album/among-other-things</t>
  </si>
  <si>
    <t xml:space="preserve">A0101</t>
  </si>
  <si>
    <t xml:space="preserve">Blue County Pistol</t>
  </si>
  <si>
    <t xml:space="preserve">Under Cold Country</t>
  </si>
  <si>
    <t xml:space="preserve">Elsewhere</t>
  </si>
  <si>
    <t xml:space="preserve">Unknown</t>
  </si>
  <si>
    <t xml:space="preserve">banjo; drawl; road songs; funny-sad; storytelling</t>
  </si>
  <si>
    <t xml:space="preserve">Blue County Pistol's EP is a rollicking, banjo-heavy alt-country release, warm and instantly familiar in its melodies. It plays like a tight, focused introduction rather than a sprawling statement.</t>
  </si>
  <si>
    <t xml:space="preserve">Part of the wider Bandcamp-driven alt-country underground, sharing the banjo-and-drawl approach of countless small self-released country EPs of the early 2020s.</t>
  </si>
  <si>
    <t xml:space="preserve">Like You Always Do; Honey, I Know</t>
  </si>
  <si>
    <t xml:space="preserve">https://www.noexpectations.fyi/p/best-new-tracks-music-q3-2023</t>
  </si>
  <si>
    <t xml:space="preserve">https://bluecountypistol.bandcamp.com/album/under-cold-country
https://www.noexpectations.fyi/p/best-new-tracks-music-q3-2023</t>
  </si>
  <si>
    <t xml:space="preserve">A0102</t>
  </si>
  <si>
    <t xml:space="preserve">Haunted Mountain</t>
  </si>
  <si>
    <t xml:space="preserve">4AD</t>
  </si>
  <si>
    <t xml:space="preserve">Meek's 4AD debut, patient, ramshackle folk-rock songs built on groove-locked guitar work, sung in his easy, unhurried drawl.</t>
  </si>
  <si>
    <t xml:space="preserve">Meek's first release for 4AD, the label Big Thief also records for, bringing his alt-country solo work to a wider audience.</t>
  </si>
  <si>
    <t xml:space="preserve">Haunted Mountain; Cyclades</t>
  </si>
  <si>
    <t xml:space="preserve">https://en.wikipedia.org/wiki/Buck_Meek
https://www.noexpectations.fyi/p/new-albums-jeff-rosenstock-diners-buck-meek
https://buckmeek.bandcamp.com/music</t>
  </si>
  <si>
    <t xml:space="preserve">A0103</t>
  </si>
  <si>
    <t xml:space="preserve">Genevieve</t>
  </si>
  <si>
    <t xml:space="preserve">drawl; storytelling; small-town; funny-sad; Southern gothic</t>
  </si>
  <si>
    <t xml:space="preserve">Fust's Dear Life Records debut fills out Aaron Dowdy's plainspoken songwriting with a full band. The songs mix wry, character-driven storytelling with a loose, unhurried alt-country backing of pedal steel and piano.</t>
  </si>
  <si>
    <t xml:space="preserve">Expands Evil Joy's lo-fi songwriting into a fuller band sound after signing to Dear Life Records, setting up Big Ugly.</t>
  </si>
  <si>
    <t xml:space="preserve">Violent Jubilee; Trouble</t>
  </si>
  <si>
    <t xml:space="preserve">https://en.wikipedia.org/wiki/Fust_(band)
https://fust.bandcamp.com/music</t>
  </si>
  <si>
    <t xml:space="preserve">A0104</t>
  </si>
  <si>
    <t xml:space="preserve">Jobi Riccio</t>
  </si>
  <si>
    <t xml:space="preserve">Whiplash</t>
  </si>
  <si>
    <t xml:space="preserve">Yep Roc</t>
  </si>
  <si>
    <t xml:space="preserve">pedal steel; fiddle; close harmonies; heartbreak; storytelling</t>
  </si>
  <si>
    <t xml:space="preserve">Jobi Riccio's debut is coming-of-age country songwriting built on pedal steel, fiddle, and small full-band arrangements, moving from tender acoustic ballads to fuller alt-country arrangements without losing its intimate, diaristic voice. Songs about self-love, loneliness, and growing up in your twenties are sung plainly, without Nashville gloss. It suits listeners who want 2020s indie-scene country that still plays like a singer-songwriter record.</t>
  </si>
  <si>
    <t xml:space="preserve">Sounds of a piece with 2020s indie-Americana peers who bring 2010s indie-folk intimacy into recognizably country arrangements.</t>
  </si>
  <si>
    <t xml:space="preserve">Whiplash; Driving; Sweet</t>
  </si>
  <si>
    <t xml:space="preserve">https://jobimusic.bandcamp.com/album/whiplash</t>
  </si>
  <si>
    <t xml:space="preserve">A0105</t>
  </si>
  <si>
    <t xml:space="preserve">Tobacco City</t>
  </si>
  <si>
    <t xml:space="preserve">Tobacco City, USA</t>
  </si>
  <si>
    <t xml:space="preserve">Scissor Tail Records</t>
  </si>
  <si>
    <t xml:space="preserve">Cosmic country</t>
  </si>
  <si>
    <t xml:space="preserve">pedal steel; drawl; duets; hushed; drinking songs</t>
  </si>
  <si>
    <t xml:space="preserve">The Chicago band's debut mixes cosmic country and psychedelic choogle with straight honky-tonk, split between co-lead singers Chris Coleslaw and Lexi Goddard. Pedal steel and reverb-soaked guitars sit under barroom, heartbreak-and-hangover songwriting. It is an unpolished debut that established the band's neon-lit, small-hours sound.</t>
  </si>
  <si>
    <t xml:space="preserve">Draws on classic honky-tonk duet singing and cosmic country in the Gram Parsons/Emmylou Harris mold, feeding directly into the band's more widely reviewed follow-up Horses.</t>
  </si>
  <si>
    <t xml:space="preserve">Blue Raspberry; Never On My Mind; Half in the Bag</t>
  </si>
  <si>
    <t xml:space="preserve">https://www.noexpectations.fyi/p/best-new-tracks-july-2023</t>
  </si>
  <si>
    <t xml:space="preserve">https://tobaccocity.bandcamp.com/album/tobacco-city-usa</t>
  </si>
  <si>
    <t xml:space="preserve">A0106</t>
  </si>
  <si>
    <t xml:space="preserve">Tommy Prine</t>
  </si>
  <si>
    <t xml:space="preserve">This Far South</t>
  </si>
  <si>
    <t xml:space="preserve">Nameless Knight Records</t>
  </si>
  <si>
    <t xml:space="preserve">fingerpicked acoustic; storytelling; drawl; heartbreak; hushed</t>
  </si>
  <si>
    <t xml:space="preserve">John Prine's son makes an unhurried, plainspoken singer-songwriter record about grief and inheritance, built on fingerpicked acoustic guitar and a warm, understated voice that avoids leaning on his father's shadow. Songs like the title track work through loss directly rather than cleverly, closer to quiet country-folk than to barroom wit. It gives the C3 scene a straight-line link back to the '70s country-folk storytellers by blood as well as sound.</t>
  </si>
  <si>
    <t xml:space="preserve">The most literal lineage in the atlas: son of John Prine, carrying the plainspoken country-folk storytelling tradition (V25) directly into the 2020s indie-country scene.</t>
  </si>
  <si>
    <t xml:space="preserve">This Far South; Letter To My Brother; Boyhood</t>
  </si>
  <si>
    <t xml:space="preserve">https://en.wikipedia.org/wiki/Tommy_Prine
https://genius.com/albums/Tommy-prine/This-far-south</t>
  </si>
  <si>
    <t xml:space="preserve">A0107</t>
  </si>
  <si>
    <t xml:space="preserve">Jesse Daniel</t>
  </si>
  <si>
    <t xml:space="preserve">Countin' the Miles</t>
  </si>
  <si>
    <t xml:space="preserve">Lightning Rod Records</t>
  </si>
  <si>
    <t xml:space="preserve">Honky-tonk</t>
  </si>
  <si>
    <t xml:space="preserve">Santa Cruz, CA / Austin, TX</t>
  </si>
  <si>
    <t xml:space="preserve">Telecaster twang; pedal steel; drawl; drinking songs; storytelling</t>
  </si>
  <si>
    <t xml:space="preserve">Jesse Daniel plays it straight: shuffling honky-tonk rhythms, crying pedal steel and a plain, traditionalist voice on songs about recovery, the road and old-school country. Coming out of California punk rather than a Nashville pipeline, Daniel's traditionalism is a chosen, DIY revival rather than an inherited style. It is a straightforward entry point for listeners who want honky-tonk played by someone raised on punk rock.</t>
  </si>
  <si>
    <t xml:space="preserve">A cowpunk-to-honky-tonk arc in miniature: Daniel's background in California punk bands leads into a self-consciously traditionalist sound that recalls Bakersfield, released through the independent, Nashville-based Lightning Rod Records.</t>
  </si>
  <si>
    <t xml:space="preserve">Countin' the Miles; That's My Kind of Country; Golden State Rambler</t>
  </si>
  <si>
    <t xml:space="preserve">https://lightningrodrecords.com/music/countin-the-miles/
https://lightningrodrecords.com/artists/jesse-daniel/</t>
  </si>
  <si>
    <t xml:space="preserve">A0108</t>
  </si>
  <si>
    <t xml:space="preserve">JP Harris</t>
  </si>
  <si>
    <t xml:space="preserve">JP Harris Is a Trash Fire</t>
  </si>
  <si>
    <t xml:space="preserve">Bloodshot Records</t>
  </si>
  <si>
    <t xml:space="preserve">drawl; funny-sad; storytelling; deadpan; drinking songs</t>
  </si>
  <si>
    <t xml:space="preserve">Nashville honky-tonker JP Harris makes self-aware, satirical country songwriting here, gutting and funny often in the same verse. Fiddle, steel and a tight honky-tonk band back a pointed, personal voice.</t>
  </si>
  <si>
    <t xml:space="preserve">Follows Harris's years fronting JP Harris and the Tough Choices, landing him on Bloodshot's insurgent-country roster.</t>
  </si>
  <si>
    <t xml:space="preserve">Old Fox; East Alabama; Dark Thoughts</t>
  </si>
  <si>
    <t xml:space="preserve">https://jpharris.bandcamp.com/album/jp-harris-is-a-trash-fire
https://www.noexpectations.fyi/p/best-country-albums-of-2024
https://en.wikipedia.org/wiki/JP_Harris</t>
  </si>
  <si>
    <t xml:space="preserve">A0109</t>
  </si>
  <si>
    <t xml:space="preserve">Lizzie No</t>
  </si>
  <si>
    <t xml:space="preserve">Halfsies</t>
  </si>
  <si>
    <t xml:space="preserve">Thirty Tigers / Miss Freedomland</t>
  </si>
  <si>
    <t xml:space="preserve">pedal steel; close harmonies; storytelling; heartbreak; Telecaster twang</t>
  </si>
  <si>
    <t xml:space="preserve">Halfsies is Lizzie No's modern Americana record, carried by a genre-fluid songwriting voice and her harp alongside twangy band arrangements. It balances pedal-steel warmth with sharp, personal storytelling. It suits listeners who like country with a wry, independent streak.</t>
  </si>
  <si>
    <t xml:space="preserve">Sounds akin to the wider Black country and cosmic-country revival within the neighboring C3 scene.</t>
  </si>
  <si>
    <t xml:space="preserve">Halfsies; Annie Oakley; Deadbeat</t>
  </si>
  <si>
    <t xml:space="preserve">https://www.noexpectations.fyi/p/music-journalism-future-pitchfork-layoffs</t>
  </si>
  <si>
    <t xml:space="preserve">https://lizzieno.bandcamp.com/album/halfsies
https://www.noexpectations.fyi/p/music-journalism-future-pitchfork-layoffs</t>
  </si>
  <si>
    <t xml:space="preserve">A0110</t>
  </si>
  <si>
    <t xml:space="preserve">Tigers Blood</t>
  </si>
  <si>
    <t xml:space="preserve">pedal steel; drawl; storytelling; heartbreak; anthemic</t>
  </si>
  <si>
    <t xml:space="preserve">Waxahatchee's sixth album deepens the country turn of Saint Cloud with a full touring-band feel, guitar and harmonies from MJ Lenderman, and some of Crutchfield's most direct, hook-driven songwriting. It is a good entry point for the wider indie-to-country scene of the mid-2020s.</t>
  </si>
  <si>
    <t xml:space="preserve">A continuation of the country-facing sound Crutchfield established on Saint Cloud, cementing the connection between the Waxahatchee/Plains circle and the Asheville MJ Lenderman scene.</t>
  </si>
  <si>
    <t xml:space="preserve">Right Back to It; Bored; Much Ado About Nothing</t>
  </si>
  <si>
    <t xml:space="preserve">https://en.wikipedia.org/wiki/Waxahatchee
https://www.noexpectations.fyi/p/the-most-anticipated-albums-of-2024</t>
  </si>
  <si>
    <t xml:space="preserve">A0111</t>
  </si>
  <si>
    <t xml:space="preserve">Case Oats</t>
  </si>
  <si>
    <t xml:space="preserve">Last Missouri Exit</t>
  </si>
  <si>
    <t xml:space="preserve">Merge Records</t>
  </si>
  <si>
    <t xml:space="preserve">pedal steel; fiddle; storytelling; drawl; small-town</t>
  </si>
  <si>
    <t xml:space="preserve">Case Oats' debut album, led by singer Casey Gomez Walker, is an assured set of character studies backed by pedal steel and fiddle. It moves easily between confessional-poem weight and conversational ease. A confident debut from a young Chicago band.</t>
  </si>
  <si>
    <t xml:space="preserve">Sounds of a piece with Chicago's indie-country circle and the wider Waxahatchee/MJ Lenderman scene.</t>
  </si>
  <si>
    <t xml:space="preserve">Bitter Root Lake; Buick Door; Seventeen</t>
  </si>
  <si>
    <t xml:space="preserve">https://caseoats.bandcamp.com/album/last-missouri-exit
https://www.noexpectations.fyi/p/the-100-best-albums-of-2025</t>
  </si>
  <si>
    <t xml:space="preserve">A0112</t>
  </si>
  <si>
    <t xml:space="preserve">Big Ugly</t>
  </si>
  <si>
    <t xml:space="preserve">drawl; storytelling; small-town; Southern gothic; funny-sad</t>
  </si>
  <si>
    <t xml:space="preserve">Fust's third album is a detail-rich, character-driven record about visiting a grandmother's childhood Appalachian neighborhood, cut with help from Alex Farrar and members of Sluice. It is the band's fullest and most widely heard record to date.</t>
  </si>
  <si>
    <t xml:space="preserve">Continues Fust's Dear Life Records run, cementing the North Carolina country-textured songwriting line that runs alongside Wednesday and MJ Lenderman's Asheville-adjacent scene.</t>
  </si>
  <si>
    <t xml:space="preserve">Spangled; Mountain Language; Sister</t>
  </si>
  <si>
    <t xml:space="preserve">https://www.noexpectations.fyi/p/fust-silver-synthetic-tobacco-city-will-stratton</t>
  </si>
  <si>
    <t xml:space="preserve">https://fust.band/big-ugly
https://en.wikipedia.org/wiki/Fust_(band)</t>
  </si>
  <si>
    <t xml:space="preserve">A0113</t>
  </si>
  <si>
    <t xml:space="preserve">Grace Rogers</t>
  </si>
  <si>
    <t xml:space="preserve">Mad Dogs</t>
  </si>
  <si>
    <t xml:space="preserve">drawl; storytelling; small-town; jangle; funny-sad</t>
  </si>
  <si>
    <t xml:space="preserve">Kentucky songwriter Grace Rogers' debut LP puts conversational, character-based storytelling over jangly electric guitar and a friendly, unpolished full-band sound. Her lyrics have a poet's eye for small-town and family detail. A warm, inviting entry point into the Louisville indie-country scene around Sophomore Lounge.</t>
  </si>
  <si>
    <t xml:space="preserve">A Sophomore Lounge release from the same Louisville scene as Ryan Davis &amp; the Roadhouse Band; sounds rooted in old-time and string-band music.</t>
  </si>
  <si>
    <t xml:space="preserve">Tranquility; Mad Dogs; Downstream</t>
  </si>
  <si>
    <t xml:space="preserve">https://www.noexpectations.fyi/p/friendship-dan-wriggins-caveman-wakes-up-interview</t>
  </si>
  <si>
    <t xml:space="preserve">https://sophomorelounge.bandcamp.com/album/grace-rogers-mad-dogs
https://www.noexpectations.fyi/p/friendship-dan-wriggins-caveman-wakes-up-interview</t>
  </si>
  <si>
    <t xml:space="preserve">A0114</t>
  </si>
  <si>
    <t xml:space="preserve">Joshua Hedley</t>
  </si>
  <si>
    <t xml:space="preserve">All Hat</t>
  </si>
  <si>
    <t xml:space="preserve">Classic country</t>
  </si>
  <si>
    <t xml:space="preserve">pedal steel; fiddle; Telecaster twang; baritone; drawl</t>
  </si>
  <si>
    <t xml:space="preserve">Hedley's third album keeps building on his throwback Nashville-Sound sound with New West, continuing the honky-tonk revivalism of Neon Blue. It is the most recent entry in a catalog built entirely around classic-country authenticity rather than novelty. A steady, dependable extension of his sound.</t>
  </si>
  <si>
    <t xml:space="preserve">Extends Hedley's classic-country throwback catalog for a third record on New West Records.</t>
  </si>
  <si>
    <t xml:space="preserve">https://en.wikipedia.org/wiki/Joshua_Hedley
https://newreleases.discogs.com/release/67025-joshua-hedley-all-hat</t>
  </si>
  <si>
    <t xml:space="preserve">A0115</t>
  </si>
  <si>
    <t xml:space="preserve">Ken Pomeroy</t>
  </si>
  <si>
    <t xml:space="preserve">Cruel Joke</t>
  </si>
  <si>
    <t xml:space="preserve">Tulsa, OK</t>
  </si>
  <si>
    <t xml:space="preserve">fingerpicked acoustic; storytelling; drawl; close harmonies; small-town</t>
  </si>
  <si>
    <t xml:space="preserve">Tulsa songwriter Ken Pomeroy's stripped-back, autobiographical collection of contemporary folk-country, drawing on her Cherokee heritage and coming-of-age stories. It is a brutally honest, unshowy record built around voice, guitar and close harmonies.</t>
  </si>
  <si>
    <t xml:space="preserve">Sits alongside the Oklahoma/Texas red-dirt songwriter tradition, sharing an audience with the Sturgill Simpson/outlaw-adjacent wing of the new country scene.</t>
  </si>
  <si>
    <t xml:space="preserve">Wrango; Flannel Cowboy; Cicadas</t>
  </si>
  <si>
    <t xml:space="preserve">https://kenpomeroy.bandcamp.com/album/cruel-joke
https://www.noexpectations.fyi/p/the-100-best-albums-of-2025</t>
  </si>
  <si>
    <t xml:space="preserve">A0116</t>
  </si>
  <si>
    <t xml:space="preserve">Planting by the Signs</t>
  </si>
  <si>
    <t xml:space="preserve">Slough Water Records</t>
  </si>
  <si>
    <t xml:space="preserve">drawl; storytelling; spiritual or gospel; small-town; Southern gothic</t>
  </si>
  <si>
    <t xml:space="preserve">Goodman's third album turns toward the folk-magic and planting traditions of rural Kentucky for its imagery. It keeps the plainspoken, rootsy sound of her earlier records while widening its spiritual and agricultural language. A settled, personal record from one of the scene's most distinctive Kentucky voices.</t>
  </si>
  <si>
    <t xml:space="preserve">Continues Goodman's western-Kentucky storytelling; its imagery draws on the region's folk traditions.</t>
  </si>
  <si>
    <t xml:space="preserve">https://en.wikipedia.org/wiki/S.G._Goodman
https://sggoodman.bandcamp.com/album/planting-by-the-signs</t>
  </si>
  <si>
    <t xml:space="preserve">A0117</t>
  </si>
  <si>
    <t xml:space="preserve">Horses</t>
  </si>
  <si>
    <t xml:space="preserve">pedal steel; drawl; duets; small-town; breezy</t>
  </si>
  <si>
    <t xml:space="preserve">Tobacco City's second album widens their neon-lit country sound with more players and fuller arrangements while keeping the boozy small-town nostalgia of their debut. It channels '70s country touchstones like Gram Parsons, with duet vocals and pedal steel. A confident, more fully arranged follow-up to Tobacco City, USA.</t>
  </si>
  <si>
    <t xml:space="preserve">A direct sequel to Tobacco City, USA; sounds indebted to Gram Parsons-style cosmic country.</t>
  </si>
  <si>
    <t xml:space="preserve">Autumn; Mr Wine; Bougainvillea</t>
  </si>
  <si>
    <t xml:space="preserve">https://tobaccocity.bandcamp.com/album/horses
https://www.noexpectations.fyi/p/fust-silver-synthetic-tobacco-city-will-stratton
https://www.discogs.com/master/3776906-Tobacco-City-Horses</t>
  </si>
  <si>
    <t xml:space="preserve">A0118</t>
  </si>
  <si>
    <t xml:space="preserve">Brennan Wedl</t>
  </si>
  <si>
    <t xml:space="preserve">pedal steel; drawl; anthemic; road songs; heartbreak</t>
  </si>
  <si>
    <t xml:space="preserve">Nashville songwriter Brennan Wedl's self-titled debut full-length blends arena-scaled country-rock hooks with swaggering, confessional lyrics. It moves between honky-tonk pastiche ('Fake Cowboy') and glammy indie rock without losing its country backbone.</t>
  </si>
  <si>
    <t xml:space="preserve">An Anti- release that sounds close to the Waxahatchee/Snocaps country-rock circle.</t>
  </si>
  <si>
    <t xml:space="preserve">Fake Cowboy (album version); Two Dollar Pistol (album version); Scorpio (album version)</t>
  </si>
  <si>
    <t xml:space="preserve">https://brennanwedl.bandcamp.com/album/brennan-wedl
https://www.noexpectations.fyi/p/wild-pink-squirrel-flower-paul-spring-brennan-wedl</t>
  </si>
  <si>
    <t xml:space="preserve">A0119</t>
  </si>
  <si>
    <t xml:space="preserve">The Mirror</t>
  </si>
  <si>
    <t xml:space="preserve">Telecaster twang; synths; drawl; storytelling; breezy</t>
  </si>
  <si>
    <t xml:space="preserve">Meek's latest solo album, built around his wiry guitar lines and reedy, gentle voice as he digs into questions of love and self-reflection. It is for listeners who like their alt-country relaxed and a little off-center.</t>
  </si>
  <si>
    <t xml:space="preserve">Continues Meek's alt-country solo catalog after his earlier records.</t>
  </si>
  <si>
    <t xml:space="preserve">Ring of Fire</t>
  </si>
  <si>
    <t xml:space="preserve">https://en.wikipedia.org/wiki/Buck_Meek
https://diymag.com/review/album/buck-meek-the-mirror
https://shopusa.4ad.com/products/4ad0870-the-mirror</t>
  </si>
  <si>
    <t xml:space="preserve">A0120</t>
  </si>
  <si>
    <t xml:space="preserve">Emily Nenni</t>
  </si>
  <si>
    <t xml:space="preserve">Movin' Shoes</t>
  </si>
  <si>
    <t xml:space="preserve">pedal steel; horns; drawl; heartbreak; drinking songs</t>
  </si>
  <si>
    <t xml:space="preserve">Nenni widens her honky-tonk base with soul horns and organ while keeping her focus on the dancefloor as a place of escape and self-acceptance. The songwriting turns more explicitly toward self-forgiveness and imperfection, sung in her bright, twangy voice.</t>
  </si>
  <si>
    <t xml:space="preserve">Extends Nenni's honky-tonk catalog toward Southern soul, a crossover that sounds close to Margo Price's and Jaime Wyatt's later albums.</t>
  </si>
  <si>
    <t xml:space="preserve">Movin' Shoes; Honky Tonkin'; Home With My Dog</t>
  </si>
  <si>
    <t xml:space="preserve">https://emilynenni.bandcamp.com/album/movin-shoes
https://emilynenni.bandcamp.com/music</t>
  </si>
  <si>
    <t xml:space="preserve">A0121</t>
  </si>
  <si>
    <t xml:space="preserve">Kiely Connell</t>
  </si>
  <si>
    <t xml:space="preserve">Calumet Queen</t>
  </si>
  <si>
    <t xml:space="preserve">drawl; storytelling; small-town; deadpan; hushed</t>
  </si>
  <si>
    <t xml:space="preserve">Kiely Connell's debut record is sparse, unburdened alt-country songwriting. The arrangements stay spare and intimate, built to foreground her plainspoken, unsettled lyrics. A quietly confident debut steeped in Midwestern small-town detail.</t>
  </si>
  <si>
    <t xml:space="preserve">Sounds like a Midwestern-to-Nashville songwriter story typical of the current alt-country scene.</t>
  </si>
  <si>
    <t xml:space="preserve">Calumet Queen; Nobody's Business But Mine</t>
  </si>
  <si>
    <t xml:space="preserve">https://kielyconnell.bandcamp.com/album/calumet-queen</t>
  </si>
  <si>
    <t xml:space="preserve">A0122</t>
  </si>
  <si>
    <t xml:space="preserve">National Photo Committee</t>
  </si>
  <si>
    <t xml:space="preserve">Red Hot Photo Committee</t>
  </si>
  <si>
    <t xml:space="preserve">Ever/Never Records</t>
  </si>
  <si>
    <t xml:space="preserve">pedal steel; rowdy; drawl; storytelling; anthemic</t>
  </si>
  <si>
    <t xml:space="preserve">Chicago's National Photo Committee plays raucous, country-tinged bar rock, with spidery pedal steel lines cutting through gravelly, shouted vocals. Its songs favor an unresisting, rowdy energy over polish, closer to a loud honky-tonk stage than a studio. A record built to be heard live.</t>
  </si>
  <si>
    <t xml:space="preserve">Part of the same Chicago DIY-country circle as Tobacco City and Red PK, connecting the city's cowpunk-adjacent bar-rock scene to the wider Bandcamp alt-country revival.</t>
  </si>
  <si>
    <t xml:space="preserve">Foam The Field; Before The Feeling's Gone; Adelaide</t>
  </si>
  <si>
    <t xml:space="preserve">https://www.noexpectations.fyi/p/my-new-band-believe-spoils-national-photo-committee</t>
  </si>
  <si>
    <t xml:space="preserve">https://evernever-records.bandcamp.com/album/red-hot-photo-committee
https://www.noexpectations.fyi/p/my-new-band-believe-spoils-national-photo-committee</t>
  </si>
  <si>
    <t xml:space="preserve">A0123</t>
  </si>
  <si>
    <t xml:space="preserve">Red PK</t>
  </si>
  <si>
    <t xml:space="preserve">Horse Like Me</t>
  </si>
  <si>
    <t xml:space="preserve">pedal steel; banjo; drawl; storytelling; lo-fi</t>
  </si>
  <si>
    <t xml:space="preserve">A Chicago songwriter's hushed, banjo-and-pedal-steel folk-country. The songs are intimate and unshowy, closer to a bedroom recording than a full-band statement.</t>
  </si>
  <si>
    <t xml:space="preserve">Sounds close to the Chicago cosmic-country scene around Tobacco City.</t>
  </si>
  <si>
    <t xml:space="preserve">Get Down; Brother; Horse Like Me</t>
  </si>
  <si>
    <t xml:space="preserve">https://redpk.bandcamp.com/album/horse-like-me</t>
  </si>
  <si>
    <t xml:space="preserve">A0124</t>
  </si>
  <si>
    <t xml:space="preserve">Tommy Goodroad</t>
  </si>
  <si>
    <t xml:space="preserve">Goddammit</t>
  </si>
  <si>
    <t xml:space="preserve">pedal steel; fiddle; rowdy; drawl; road songs</t>
  </si>
  <si>
    <t xml:space="preserve">Chicago-by-way-of-Minnesota songwriter Tommy Goodroad's debut studio album mixes Midwestern folksy roots music with rollicking classic honky-tonk, co-produced by Amos Pitsch (Tenement, Hotline TNT). Backed by his touring band the Highway Birds, it leans on fiddle and pedal steel over a rowdy country-rock backbone. A confident full-band debut after years of live shows.</t>
  </si>
  <si>
    <t xml:space="preserve">Part of the same Chicago DIY-country network as Case Oats and Tobacco City, blending Midwestern roots music with classic honky-tonk and outlaw touches.</t>
  </si>
  <si>
    <t xml:space="preserve">Goddammit; Supermoto; Wisconsin</t>
  </si>
  <si>
    <t xml:space="preserve">https://tommygoodroad.bandcamp.com/album/goddammit
https://www.noexpectations.fyi/p/tommy-goodroad-swapmeet-kevin-copeland</t>
  </si>
  <si>
    <t xml:space="preserve">A0125</t>
  </si>
  <si>
    <t xml:space="preserve">Wednesday</t>
  </si>
  <si>
    <t xml:space="preserve">How Do You Let Love Into the Heart That Isn't Split Wide Open</t>
  </si>
  <si>
    <t xml:space="preserve">Sub-Fi</t>
  </si>
  <si>
    <t xml:space="preserve">C4 Countrygaze and loud twang</t>
  </si>
  <si>
    <t xml:space="preserve">lo-fi; hushed; drawl; bleak; fingerpicked acoustic</t>
  </si>
  <si>
    <t xml:space="preserve">An early, quietly-released Wednesday EP from just after the band's formation, rawer and more hushed than anything on their later Dead Oceans records.</t>
  </si>
  <si>
    <t xml:space="preserve">Part of the pre-Lenderman early catalog that shows the band's sound before its shoegaze/noise elements arrived.</t>
  </si>
  <si>
    <t xml:space="preserve">https://en.wikipedia.org/wiki/Wednesday_(American_band)
https://wednesdayband.bandcamp.com/album/how-do-you-let-love-into-the-heart-that-isnt-split-wide-open</t>
  </si>
  <si>
    <t xml:space="preserve">A0126</t>
  </si>
  <si>
    <t xml:space="preserve">yep definitely</t>
  </si>
  <si>
    <t xml:space="preserve">lo-fi; noise wall; hushed; drawl; bleak</t>
  </si>
  <si>
    <t xml:space="preserve">Wednesday's self-released debut: hazy, unpolished indie rock recorded long before the band's louder albums. It already leans on Karly Hartzman's diaristic, Southern-gothic lyrics, sung plainly over rough, lo-fi guitars.</t>
  </si>
  <si>
    <t xml:space="preserve">The starting point of Hartzman's project, years before the shoegaze/country fusion of Twin Plagues and Rat Saw God.</t>
  </si>
  <si>
    <t xml:space="preserve">Dollywood; Winn-Dixie</t>
  </si>
  <si>
    <t xml:space="preserve">https://en.wikipedia.org/wiki/Wednesday_(American_band)
https://musicbrainz.org/release/c88405b7-8ab8-4f1d-bf40-7c1bb4c404a1</t>
  </si>
  <si>
    <t xml:space="preserve">A0127</t>
  </si>
  <si>
    <t xml:space="preserve">Manic Static</t>
  </si>
  <si>
    <t xml:space="preserve">lo-fi; noise wall; drawl; hushed; bleak</t>
  </si>
  <si>
    <t xml:space="preserve">A self-titled EP from the band's early period, cheaply recorded and rough around the edges. It points toward the heavier guitar textures of the albums to come, with Hartzman's plainspoken vocals up front.</t>
  </si>
  <si>
    <t xml:space="preserve">Bridges yep definitely and the fuller-band sound of I Was Trying to Describe You to Someone.</t>
  </si>
  <si>
    <t xml:space="preserve">Photobooth; Poison Ivy</t>
  </si>
  <si>
    <t xml:space="preserve">https://en.wikipedia.org/wiki/Wednesday_(American_band)
https://www.discogs.com/artist/7633643-Wednesday-10
https://www.manicstatic.com/manicstaticstore/pre-order-ships-5192019-ms-079-wednesday-wednesday-c12</t>
  </si>
  <si>
    <t xml:space="preserve">A0128</t>
  </si>
  <si>
    <t xml:space="preserve">I Was Trying to Describe You to Someone</t>
  </si>
  <si>
    <t xml:space="preserve">noise wall; pedal steel; drawl; Southern gothic; feedback</t>
  </si>
  <si>
    <t xml:space="preserve">Wednesday's first proper album and first for Orindal: thick, shoegaze-leaning guitars wrapped around Hartzman's vivid, small-town storytelling. It is quieter than Rat Saw God but has the same eye for uncomfortable detail.</t>
  </si>
  <si>
    <t xml:space="preserve">First album to show the full band's mix of noise rock and alt-country, setting up Twin Plagues.</t>
  </si>
  <si>
    <t xml:space="preserve">Billboard; Fate Is...</t>
  </si>
  <si>
    <t xml:space="preserve">https://en.wikipedia.org/wiki/Wednesday_(American_band)
https://www.discogs.com/artist/7633643-Wednesday-10
https://wednesdayband.bandcamp.com/album/i-was-trying-to-describe-you-to-someone-reissue</t>
  </si>
  <si>
    <t xml:space="preserve">A0129</t>
  </si>
  <si>
    <t xml:space="preserve">Big Vic</t>
  </si>
  <si>
    <t xml:space="preserve">Girl, Buried</t>
  </si>
  <si>
    <t xml:space="preserve">Acrobat Unstable Records</t>
  </si>
  <si>
    <t xml:space="preserve">Ann Arbor, MI</t>
  </si>
  <si>
    <t xml:space="preserve">noise wall; drawl; heartbreak; lo-fi; small-town</t>
  </si>
  <si>
    <t xml:space="preserve">Fuzzed-out, noisy indie rock that sits near countrygaze without being built around it. 'Kerrytown' is the clearest crossover point, its Americana tinge recalling Wilco and Silver Jews inside a record otherwise driven by distortion.</t>
  </si>
  <si>
    <t xml:space="preserve">Sounds akin to Wednesday-adjacent noise/twang bands, though it arrived alongside rather than after them.</t>
  </si>
  <si>
    <t xml:space="preserve">Kerrytown; Broken Car; Gun Girl</t>
  </si>
  <si>
    <t xml:space="preserve">https://acrobatunstable.bandcamp.com/album/girl-buried
https://swimintothesound.com/blog/2022/11/16/the-countrygaze-manifesto</t>
  </si>
  <si>
    <t xml:space="preserve">A0130</t>
  </si>
  <si>
    <t xml:space="preserve">Dutch Interior</t>
  </si>
  <si>
    <t xml:space="preserve">Kindergarten</t>
  </si>
  <si>
    <t xml:space="preserve">Los Angeles, CA</t>
  </si>
  <si>
    <t xml:space="preserve">noise wall; lo-fi; feedback; drawl; Crazy Horse fuzz</t>
  </si>
  <si>
    <t xml:space="preserve">A debut of loose demos that set Dutch Interior's template: scuzzy tape hiss, wandering slide-ish guitar leads, and a slack, almost countrified drawl buried under distortion. Rougher and stranger than the records that followed, it plays like a sketchbook for the noisy-Americana sound they'd refine on Moneyball.</t>
  </si>
  <si>
    <t xml:space="preserve">Grew out of the LA DIY scene alongside bands trading Crazy Horse fuzz for twang; feeds directly into Blinded by Fame and Moneyball.</t>
  </si>
  <si>
    <t xml:space="preserve">Double Gloucester; Jesus in Black Jeans; Three Trips to the Store, One Drunk Yukon</t>
  </si>
  <si>
    <t xml:space="preserve">https://dutchinterior.bandcamp.com/album/kindergarten
https://www.albumoftheyear.org/artist/265249-dutch-interior/</t>
  </si>
  <si>
    <t xml:space="preserve">A0131</t>
  </si>
  <si>
    <t xml:space="preserve">Hotline TNT</t>
  </si>
  <si>
    <t xml:space="preserve">Nineteen in Love</t>
  </si>
  <si>
    <t xml:space="preserve">Shoegaze</t>
  </si>
  <si>
    <t xml:space="preserve">Brooklyn, NY (via Minneapolis)</t>
  </si>
  <si>
    <t xml:space="preserve">noise wall; feedback; jangle; breezy; cracked or yelping</t>
  </si>
  <si>
    <t xml:space="preserve">Will Anderson's debut full-length as Hotline TNT buries plainspoken pop melodies under thick sheets of guitar fuzz and noise, setting up the countrygaze-adjacent wall-of-sound style he'd refine on Cartwheel. It's rawer and murkier than the later records but already has the hooks. It's for fans who want the noisiest end of the jangle/shoegaze crossover.</t>
  </si>
  <si>
    <t xml:space="preserve">Kicks off Hotline TNT's run from DIY noise-pop toward the more country-tinged, festival-ready sound of Cartwheel and Raspberry Moon.</t>
  </si>
  <si>
    <t xml:space="preserve">Stampede; Slider</t>
  </si>
  <si>
    <t xml:space="preserve">https://hotlinetnt.bandcamp.com/album/nineteen-in-love
https://en.wikipedia.org/wiki/Hotline_TNT</t>
  </si>
  <si>
    <t xml:space="preserve">A0132</t>
  </si>
  <si>
    <t xml:space="preserve">Guttering</t>
  </si>
  <si>
    <t xml:space="preserve">Super Enema</t>
  </si>
  <si>
    <t xml:space="preserve">lo-fi; drawl; hushed; bleak; fingerpicked acoustic</t>
  </si>
  <si>
    <t xml:space="preserve">A short, sparsely produced EP from the band's early period. It is rough and home-recorded, with Hartzman's plainspoken voice over loose guitars.</t>
  </si>
  <si>
    <t xml:space="preserve">Sounds like a transitional sketch between the band's first two albums.</t>
  </si>
  <si>
    <t xml:space="preserve">Big Money; Terminex</t>
  </si>
  <si>
    <t xml:space="preserve">https://www.noexpectations.fyi/p/wednesday-potpot-lawn-goose-new-albums</t>
  </si>
  <si>
    <t xml:space="preserve">https://en.wikipedia.org/wiki/Wednesday_(American_band)
https://mjlenderman.bandcamp.com/album/guttering
https://wednesdayband.bandcamp.com/album/guttering-2</t>
  </si>
  <si>
    <t xml:space="preserve">A0133</t>
  </si>
  <si>
    <t xml:space="preserve">Twin Plagues</t>
  </si>
  <si>
    <t xml:space="preserve">noise wall; pedal steel; feedback; drawl; Southern gothic</t>
  </si>
  <si>
    <t xml:space="preserve">The album where Wednesday's mix of shoegaze fuzz and country twang really locked in. Loud, blown-out guitars and pedal steel sit under Hartzman's plainspoken lyrics about small-town Southern life, with songs like 'Cliff' swinging between hush and roar.</t>
  </si>
  <si>
    <t xml:space="preserve">Sounds indebted to Velvet Underground-descended noise textures grafted onto Southern storytelling in the Skynyrd-to-Drive-By-Truckers line.</t>
  </si>
  <si>
    <t xml:space="preserve">Cliff; Handsome Man</t>
  </si>
  <si>
    <t xml:space="preserve">https://en.wikipedia.org/wiki/Wednesday_(American_band)
https://www.noexpectations.fyi/p/wednesday-potpot-lawn-goose-new-albums
https://wednesdayband.bandcamp.com/album/twin-plagues-reissue</t>
  </si>
  <si>
    <t xml:space="preserve">A0134</t>
  </si>
  <si>
    <t xml:space="preserve">Wednesday on Audiotree Live</t>
  </si>
  <si>
    <t xml:space="preserve">Audiotree</t>
  </si>
  <si>
    <t xml:space="preserve">noise wall; live in the room; feedback; drawl; pedal steel</t>
  </si>
  <si>
    <t xml:space="preserve">A radio-session live album cut around the Twin Plagues era, rougher and noisier in the room than the studio versions, capturing the band's live intensity before they broke through more widely.</t>
  </si>
  <si>
    <t xml:space="preserve">A snapshot of the band mid-transition from lo-fi project to full-throated noise-country outfit.</t>
  </si>
  <si>
    <t xml:space="preserve">Cliff</t>
  </si>
  <si>
    <t xml:space="preserve">https://en.wikipedia.org/wiki/Wednesday_(American_band)</t>
  </si>
  <si>
    <t xml:space="preserve">A0135</t>
  </si>
  <si>
    <t xml:space="preserve">Grave Saddles</t>
  </si>
  <si>
    <t xml:space="preserve">2022 Tour Tape</t>
  </si>
  <si>
    <t xml:space="preserve">Hemet, CA</t>
  </si>
  <si>
    <t xml:space="preserve">noise wall; Telecaster twang; drawl; road songs; lo-fi</t>
  </si>
  <si>
    <t xml:space="preserve">A road-trip-ready tour tape from an Inland Empire band splitting the difference between fuzz-caked shoegaze riffs and a plainspoken country vocal delivery. It is short, hazy and rough, a sketch of the sound they would build on.</t>
  </si>
  <si>
    <t xml:space="preserve">Sounds close to the countrygaze Bandcamp scene around Wednesday; precedes There You Ain't.</t>
  </si>
  <si>
    <t xml:space="preserve">Pell Mell; Myopia; Minnesota</t>
  </si>
  <si>
    <t xml:space="preserve">https://gravesaddles.bandcamp.com/album/there-you-aint
https://swimintothesound.com/blog/2022/11/16/the-countrygaze-manifesto</t>
  </si>
  <si>
    <t xml:space="preserve">A0136</t>
  </si>
  <si>
    <t xml:space="preserve">Mowing the Leaves Instead of Piling 'em Up</t>
  </si>
  <si>
    <t xml:space="preserve">noise wall; drawl; feedback; live in the room; jangle</t>
  </si>
  <si>
    <t xml:space="preserve">A full-band covers record pulling from country, indie and classic-rock sources, filtered through Wednesday's blown-out, pedal-steel-laced sound. It's a covers set rather than original songs, released just before the band left Orindal for Dead Oceans.</t>
  </si>
  <si>
    <t xml:space="preserve">Shows the covers/tribute strand of the countrygaze scene and the band's own influences in plain sight.</t>
  </si>
  <si>
    <t xml:space="preserve">I Am the Cosmos; Women Without Whiskey</t>
  </si>
  <si>
    <t xml:space="preserve">https://en.wikipedia.org/wiki/Wednesday_(American_band)
https://wednesdayband.bandcamp.com/album/mowing-the-leaves-instead-of-piling-em-up</t>
  </si>
  <si>
    <t xml:space="preserve">A0137</t>
  </si>
  <si>
    <t xml:space="preserve">Blinded by Fame</t>
  </si>
  <si>
    <t xml:space="preserve">noise wall; lo-fi; feedback; drawl; storytelling</t>
  </si>
  <si>
    <t xml:space="preserve">Thicker and more purposeful than the debut, this set pairs a ratty, bubblegum drum feel with whiny, screaming lead guitar and a cathartic, a-rhythmic sense of collapse. It blends country, folk and grunge, which is the whole Dutch Interior pitch in a sentence.</t>
  </si>
  <si>
    <t xml:space="preserve">Bridges Dutch Interior's tape-hiss beginnings and their Fat Possum signing; sounds like the Wednesday-style countrygaze template with a heavier '90s alt-rock skew.</t>
  </si>
  <si>
    <t xml:space="preserve">Be Intense; In Dodge; My Eyes Hurt Really Bad</t>
  </si>
  <si>
    <t xml:space="preserve">https://dutchinterior.bandcamp.com/album/blinded-by-fame
https://en.wikipedia.org/wiki/Moneyball_(album)</t>
  </si>
  <si>
    <t xml:space="preserve">A0138</t>
  </si>
  <si>
    <t xml:space="preserve">There You Ain't</t>
  </si>
  <si>
    <t xml:space="preserve">Really Rad Records</t>
  </si>
  <si>
    <t xml:space="preserve">noise wall; Telecaster twang; drawl; funny-sad; small-town</t>
  </si>
  <si>
    <t xml:space="preserve">A short follow-up EP built around small, specific images (a fruit arrangement, a golf dream about Willie Nelson) delivered through thick, honeyed distortion. Its sound splits the difference between Dinosaur Jr.-scale guitars and an unmistakably country vocal cadence.</t>
  </si>
  <si>
    <t xml:space="preserve">Extends the sound introduced on 2022 Tour Tape; sounds close to Wednesday's countrygaze.</t>
  </si>
  <si>
    <t xml:space="preserve">Edible Arrangements; Pony Up; Willie Nelson Golfing Dream #3</t>
  </si>
  <si>
    <t xml:space="preserve">https://gravesaddles.bandcamp.com/album/there-you-aint</t>
  </si>
  <si>
    <t xml:space="preserve">A0139</t>
  </si>
  <si>
    <t xml:space="preserve">Noah Kesey</t>
  </si>
  <si>
    <t xml:space="preserve">Guitar Music</t>
  </si>
  <si>
    <t xml:space="preserve">noise wall; feedback; drawl; synths; cosmic</t>
  </si>
  <si>
    <t xml:space="preserve">This home-recorded set mixes shoegaze walls of guitar with Primal Scream-style melodic touches and loose, woozy energy. It sits at the loud, twangy edge of countrygaze rather than its center, for listeners who like their noise-pop hazy and homespun.</t>
  </si>
  <si>
    <t xml:space="preserve">An off-kilter entry in the countrygaze lineage, closer to noise-pop than to Wednesday's overt country phrasing, but sharing its shoegaze-scale guitar walls.</t>
  </si>
  <si>
    <t xml:space="preserve">Happy Son; Brightest Thing; Elephant</t>
  </si>
  <si>
    <t xml:space="preserve">https://www.noexpectations.fyi/p/ed-sheeran-lets-get-it-on-trial-noah-kesey</t>
  </si>
  <si>
    <t xml:space="preserve">https://noahkesey.bandcamp.com/album/guitar-music
https://noahkesey.bandcamp.com/music</t>
  </si>
  <si>
    <t xml:space="preserve">A0140</t>
  </si>
  <si>
    <t xml:space="preserve">Shallowater</t>
  </si>
  <si>
    <t xml:space="preserve">There Is A Well</t>
  </si>
  <si>
    <t xml:space="preserve">Rite Field Records</t>
  </si>
  <si>
    <t xml:space="preserve">Houston, TX (West Texas roots)</t>
  </si>
  <si>
    <t xml:space="preserve">noise wall; Telecaster twang; drawl; small-town; feedback</t>
  </si>
  <si>
    <t xml:space="preserve">Shallowater's debut earns the 'dirtgaze' tag: dusty, string-bent guitar figures get swallowed by walls of overdriven noise, with a drawled, half-buried vocal riding on top. It is rougher and more shoegaze-indebted than the band's later work, closer to noise rock with a country skeleton than to polished Americana.</t>
  </si>
  <si>
    <t xml:space="preserve">Debut full-length that establishes the dirtgaze sound Shallowater expand on with God's Gonna Give You A Million Dollars; part of the small post-Wednesday wave of Texas and Southern bands mixing noise-rock scale with country phrasing.</t>
  </si>
  <si>
    <t xml:space="preserve">Birdshot; Laredo; There Is A Well</t>
  </si>
  <si>
    <t xml:space="preserve">https://shallowater.bandcamp.com/album/there-is-a-well</t>
  </si>
  <si>
    <t xml:space="preserve">A0141</t>
  </si>
  <si>
    <t xml:space="preserve">Rat Saw God</t>
  </si>
  <si>
    <t xml:space="preserve">Dead Oceans</t>
  </si>
  <si>
    <t xml:space="preserve">noise wall; pedal steel; Southern gothic; storytelling; feedback</t>
  </si>
  <si>
    <t xml:space="preserve">Wednesday's breakthrough: a widescreen mix of Dinosaur Jr.-style guitar theatrics and vivid, novelistic Southern storytelling, from car crashes to church parking lots. 'Bull Believer' is the album's noisiest, most cathartic centerpiece.</t>
  </si>
  <si>
    <t xml:space="preserve">Sounds like the Skynyrd-to-Drive-By-Truckers storytelling line fused with Sonic Youth/Dinosaur Jr.-style guitar noise; a defining Core record for this atlas.</t>
  </si>
  <si>
    <t xml:space="preserve">Bull Believer; Chosen To Deserve; Turkey Vultures</t>
  </si>
  <si>
    <t xml:space="preserve">https://en.wikipedia.org/wiki/Wednesday_(American_band)
https://www.noexpectations.fyi/p/the-30-best-albums-of-2023-so-far-midyear-list
https://wednesdayband.bandcamp.com/album/rat-saw-god</t>
  </si>
  <si>
    <t xml:space="preserve">A0142</t>
  </si>
  <si>
    <t xml:space="preserve">Moneyball</t>
  </si>
  <si>
    <t xml:space="preserve">Fat Possum</t>
  </si>
  <si>
    <t xml:space="preserve">noise wall; Crazy Horse fuzz; drawl; storytelling; small-town</t>
  </si>
  <si>
    <t xml:space="preserve">Dutch Interior's Fat Possum debut pushes the noisy-twang formula into a more cohesive, full-band record without losing the ragged edges. Its golden-hour twang swings between sunny and haunting, the clearest statement yet of the band's noise-wall-over-country-changes sound.</t>
  </si>
  <si>
    <t xml:space="preserve">Third album for a band who came up recording to tape; sounds of a piece with Wednesday and Shallowater in the 2020s countrygaze scene.</t>
  </si>
  <si>
    <t xml:space="preserve">Canada; Sandcastle Molds; Wood Knot</t>
  </si>
  <si>
    <t xml:space="preserve">https://dutchinterior.bandcamp.com/album/moneyball
https://en.wikipedia.org/wiki/Moneyball_(album)</t>
  </si>
  <si>
    <t xml:space="preserve">A0143</t>
  </si>
  <si>
    <t xml:space="preserve">God's Gonna Give You A Million Dollars</t>
  </si>
  <si>
    <t xml:space="preserve">Sans Soleil Records</t>
  </si>
  <si>
    <t xml:space="preserve">noise wall; Telecaster twang; drawl; long songs (7+ minutes); bleak</t>
  </si>
  <si>
    <t xml:space="preserve">Long songs, several stretching well past the usual length, swing between ear-splitting guitar walls and glacial, delicate melodies. It is the fullest realization yet of the band's dirtgaze idea: country-song bones dressed in noise-rock scale.</t>
  </si>
  <si>
    <t xml:space="preserve">Second Shallowater LP, expanding the noise/twang balance of There Is A Well into longer, more patient song structures; sounds of a piece with Dutch Interior and Wednesday.</t>
  </si>
  <si>
    <t xml:space="preserve">Sadie; (Untitled) Cowboy; Ativan</t>
  </si>
  <si>
    <t xml:space="preserve">https://shallowater.bandcamp.com/album/gods-gonna-give-you-a-million-dollars
https://www.discogs.com/master/3972245-Shallowater-Gods-Gonna-Give-You-A-Million-Dollars</t>
  </si>
  <si>
    <t xml:space="preserve">A0144</t>
  </si>
  <si>
    <t xml:space="preserve">Bleeds</t>
  </si>
  <si>
    <t xml:space="preserve">noise wall; pedal steel; Southern gothic; feedback; anthemic</t>
  </si>
  <si>
    <t xml:space="preserve">Wednesday's latest album pushes further into explosive shoegaze and grunge territory while keeping classic country song structures underneath. Songs like 'Elderberry Wine' show the quieter, twangier side, while the loud tracks bury Hartzman's storytelling under huge guitars.</t>
  </si>
  <si>
    <t xml:space="preserve">Continues the countrygaze sound of the band's own Twin Plagues and Rat Saw God, now bigger and more anthemic.</t>
  </si>
  <si>
    <t xml:space="preserve">Elderberry Wine; Pick Up That Knife</t>
  </si>
  <si>
    <t xml:space="preserve">https://en.wikipedia.org/wiki/Wednesday_(American_band)
https://www.noexpectations.fyi/p/the-100-best-albums-of-2025
https://wednesdayband.bandcamp.com/album/bleeds</t>
  </si>
  <si>
    <t xml:space="preserve">A0145</t>
  </si>
  <si>
    <t xml:space="preserve">Say a Prayer to the Gods of Getting Going</t>
  </si>
  <si>
    <t xml:space="preserve">noise wall; drawl; feedback; anthemic; storytelling</t>
  </si>
  <si>
    <t xml:space="preserve">Ella Williams' enveloping voice sits against crunchy, wall-of-guitar production on this Squirrel Flower record. Big, distorted guitars swell under slow, open melodies, giving the songs a live, room-filling weight. It suits listeners who like loud guitars wrapped around intimate songwriting.</t>
  </si>
  <si>
    <t xml:space="preserve">Continues Squirrel Flower's move toward the countrygaze-adjacent, guitar-wall sound of Wednesday's circle.</t>
  </si>
  <si>
    <t xml:space="preserve">Cleveland; Wheels; Not Me</t>
  </si>
  <si>
    <t xml:space="preserve">https://en.wikipedia.org/wiki/Squirrel_Flower</t>
  </si>
  <si>
    <t xml:space="preserve">A0146</t>
  </si>
  <si>
    <t xml:space="preserve">Adrianne Lenker</t>
  </si>
  <si>
    <t xml:space="preserve">Stages of the Sun</t>
  </si>
  <si>
    <t xml:space="preserve">LucidTunes</t>
  </si>
  <si>
    <t xml:space="preserve">C5 Twangy indie folk</t>
  </si>
  <si>
    <t xml:space="preserve">Minneapolis, MN</t>
  </si>
  <si>
    <t xml:space="preserve">fingerpicked acoustic; hushed; heartbreak; lullaby; cracked or yelping</t>
  </si>
  <si>
    <t xml:space="preserve">A teenage solo record made years before Big Thief formed, simple acoustic songs that already show Lenker's fingerpicking and plainspoken emotional directness in embryonic form.</t>
  </si>
  <si>
    <t xml:space="preserve">An early, little-heard document of Lenker's development as a songwriter well before Hours Were the Birds or Big Thief.</t>
  </si>
  <si>
    <t xml:space="preserve">https://en.wikipedia.org/wiki/Adrianne_Lenker
https://genius.com/albums/Adrianne-lenker/Stages-of-the-sun ; https://www.discogs.com/release/12550569</t>
  </si>
  <si>
    <t xml:space="preserve">A0147</t>
  </si>
  <si>
    <t xml:space="preserve">Hours Were the Birds</t>
  </si>
  <si>
    <t xml:space="preserve">fingerpicked acoustic; hushed; heartbreak; cracked or yelping; storytelling</t>
  </si>
  <si>
    <t xml:space="preserve">An early Lenker solo album, recorded around the time Big Thief was forming. It is spare and intimate, mostly voice and acoustic guitar, in the same vein as her band's early records.</t>
  </si>
  <si>
    <t xml:space="preserve">A parallel solo thread running alongside early Big Thief.</t>
  </si>
  <si>
    <t xml:space="preserve">Lighthouse; Indiana</t>
  </si>
  <si>
    <t xml:space="preserve">https://en.wikipedia.org/wiki/Adrianne_Lenker
https://adriannelenker.bandcamp.com/music
https://adriannelenker.bandcamp.com/album/hours-were-the-birds-1</t>
  </si>
  <si>
    <t xml:space="preserve">A0148</t>
  </si>
  <si>
    <t xml:space="preserve">Adrianne Lenker &amp; Buck Meek</t>
  </si>
  <si>
    <t xml:space="preserve">a-sides</t>
  </si>
  <si>
    <t xml:space="preserve">Saddle Creek</t>
  </si>
  <si>
    <t xml:space="preserve">C3</t>
  </si>
  <si>
    <t xml:space="preserve">fingerpicked acoustic; duets; close harmonies; hushed; heartbreak</t>
  </si>
  <si>
    <t xml:space="preserve">A short duo release of stripped-back, harmony-driven folk songs recorded before Big Thief formed. It shows the songwriting chemistry between Lenker and Meek that carried into the band, with two acoustic guitars and close harmonies.</t>
  </si>
  <si>
    <t xml:space="preserve">An early document of the Lenker-Meek creative partnership that predates Big Thief and continues through Meek's own solo work.</t>
  </si>
  <si>
    <t xml:space="preserve">Jonathan; Money</t>
  </si>
  <si>
    <t xml:space="preserve">https://en.wikipedia.org/wiki/Adrianne_Lenker
https://www.qobuz.com/us-en/interpreter/buckmeek-10003651117/3651117
https://adriannelenker.bandcamp.com/album/a-sides-and-besides</t>
  </si>
  <si>
    <t xml:space="preserve">A0149</t>
  </si>
  <si>
    <t xml:space="preserve">b-sides</t>
  </si>
  <si>
    <t xml:space="preserve">The companion release to a-sides, with more spare, harmony-focused acoustic duets from Lenker and Meek. Recorded just before Big Thief's formation, it is quiet, loose and intimate.</t>
  </si>
  <si>
    <t xml:space="preserve">Completes the a-sides/b-sides pair documenting Lenker and Meek's pre-Big Thief songwriting collaboration.</t>
  </si>
  <si>
    <t xml:space="preserve">Carolina; New York City</t>
  </si>
  <si>
    <t xml:space="preserve">A0150</t>
  </si>
  <si>
    <t xml:space="preserve">Jess Williamson</t>
  </si>
  <si>
    <t xml:space="preserve">Native State</t>
  </si>
  <si>
    <t xml:space="preserve">Brutal Honest</t>
  </si>
  <si>
    <t xml:space="preserve">fingerpicked acoustic; drawl; hushed; storytelling; spiritual or gospel</t>
  </si>
  <si>
    <t xml:space="preserve">Native State is Jess Williamson's early, spare full-length, plainspoken folk songs recorded with minimal backing that let her voice and guitar carry the weight. Her high, quavering voice and slow tempos give it a haunted, desert-folk stillness.</t>
  </si>
  <si>
    <t xml:space="preserve">Predates the cosmic-country turn of Cosmic Wink and Sorceress, an early document of Williamson's move from Austin's DIY folk scene toward the wider Mexican Summer roster.</t>
  </si>
  <si>
    <t xml:space="preserve">Seventh Song</t>
  </si>
  <si>
    <t xml:space="preserve">https://www.noexpectations.fyi/p/best-new-music-q1-2023-morby-sakamoto</t>
  </si>
  <si>
    <t xml:space="preserve">https://en.wikipedia.org/wiki/Jess_Williamson
https://www.noexpectations.fyi/p/best-new-music-q1-2023-morby-sakamoto</t>
  </si>
  <si>
    <t xml:space="preserve">A0151</t>
  </si>
  <si>
    <t xml:space="preserve">Joan Shelley</t>
  </si>
  <si>
    <t xml:space="preserve">Electric Ursa</t>
  </si>
  <si>
    <t xml:space="preserve">No Quarter</t>
  </si>
  <si>
    <t xml:space="preserve">fingerpicked acoustic; hushed; close harmonies; storytelling; spiritual or gospel</t>
  </si>
  <si>
    <t xml:space="preserve">Shelley's No Quarter debut is patient and unadorned folk songwriting sung in a clear, plain alto over sparse fingerpicked guitar. Light touches of accompaniment never crowd the voice.</t>
  </si>
  <si>
    <t xml:space="preserve">Her first record for No Quarter, the label she'd stay with through Real Warmth, part of the Louisville folk scene alongside Nathan Salsburg.</t>
  </si>
  <si>
    <t xml:space="preserve">https://en.wikipedia.org/wiki/Joan_Shelley
https://www.discogs.com/artist/3075523-Joan-Shelley</t>
  </si>
  <si>
    <t xml:space="preserve">A0152</t>
  </si>
  <si>
    <t xml:space="preserve">Saintseneca</t>
  </si>
  <si>
    <t xml:space="preserve">Dark Arc</t>
  </si>
  <si>
    <t xml:space="preserve">Columbus</t>
  </si>
  <si>
    <t xml:space="preserve">mandolin; banjo; storytelling; drawl</t>
  </si>
  <si>
    <t xml:space="preserve">Recorded with Mike Mogis in Omaha after signing to ANTI-, Dark Arc pairs dulcimer-and-mandolin folk instrumentation with denser production. The electric edge gives the stomping group vocals more push.</t>
  </si>
  <si>
    <t xml:space="preserve">Zac Little's Columbus, OH string-band project, drawing on Appalachian instrumentation (balalaika, dulcimer, mandolin) filtered through indie folk-rock.</t>
  </si>
  <si>
    <t xml:space="preserve">Uppercutter; Only the Good Stuff</t>
  </si>
  <si>
    <t xml:space="preserve">https://en.wikipedia.org/wiki/Saintseneca
https://www.discogs.com/artist/1966737-Saintseneca</t>
  </si>
  <si>
    <t xml:space="preserve">A0153</t>
  </si>
  <si>
    <t xml:space="preserve">Erin Rae</t>
  </si>
  <si>
    <t xml:space="preserve">Soon Enough</t>
  </si>
  <si>
    <t xml:space="preserve">fingerpicked acoustic; drawl; storytelling; hushed; close harmonies</t>
  </si>
  <si>
    <t xml:space="preserve">Released as Erin Rae and the Meanwhiles, this is a self-released early record of warm, plainspoken country-folk. It predates her solo billing.</t>
  </si>
  <si>
    <t xml:space="preserve">An early document of Rae's Nashville scene before Putting On Airs brought her wider attention.</t>
  </si>
  <si>
    <t xml:space="preserve">https://en.wikipedia.org/wiki/Erin_Rae
https://www.noexpectations.fyi/p/squirrel-flower-tomorrows-fire-interview
https://www.discogs.com/artist/4534221-Erin-Rae</t>
  </si>
  <si>
    <t xml:space="preserve">A0154</t>
  </si>
  <si>
    <t xml:space="preserve">Jessica Pratt</t>
  </si>
  <si>
    <t xml:space="preserve">On Your Own Love Again</t>
  </si>
  <si>
    <t xml:space="preserve">hushed; fingerpicked acoustic; cracked or yelping; lo-fi; cosmic</t>
  </si>
  <si>
    <t xml:space="preserve">Pratt's second album is warbling, hazy fingerstyle folk sung in her distinctive high, cracked vibrato. It is associated with the freak-folk revival but closer in spirit to Vashti Bunyan than to any twang scene.</t>
  </si>
  <si>
    <t xml:space="preserve">Her only album for Drag City, between her 2012 debut and Mexican Summer's Quiet Signs.</t>
  </si>
  <si>
    <t xml:space="preserve">Back, Baby; Strange Melody</t>
  </si>
  <si>
    <t xml:space="preserve">https://en.wikipedia.org/wiki/Jessica_Pratt_(musician)
https://en.wikipedia.org/wiki/On_Your_Own_Love_Again</t>
  </si>
  <si>
    <t xml:space="preserve">A0155</t>
  </si>
  <si>
    <t xml:space="preserve">Over and Even</t>
  </si>
  <si>
    <t xml:space="preserve">A quietly assured second No Quarter record, continuing Shelley's plainspoken, guitar-and-voice folk songwriting. It has a warmer, more settled tone than the debut and subtle full-band shading.</t>
  </si>
  <si>
    <t xml:space="preserve">Bridges Electric Ursa and her self-titled 2017 breakthrough.</t>
  </si>
  <si>
    <t xml:space="preserve">A0156</t>
  </si>
  <si>
    <t xml:space="preserve">Such Things</t>
  </si>
  <si>
    <t xml:space="preserve">A pop-structured folk-rock record built on the band's trademark mix of banjo, dulcimer and balalaika. Synths and electric guitars push the songs outward.</t>
  </si>
  <si>
    <t xml:space="preserve">Happy Alone; Blood Aura</t>
  </si>
  <si>
    <t xml:space="preserve">A0157</t>
  </si>
  <si>
    <t xml:space="preserve">The Weather Station</t>
  </si>
  <si>
    <t xml:space="preserve">Loyalty</t>
  </si>
  <si>
    <t xml:space="preserve">Outside Music</t>
  </si>
  <si>
    <t xml:space="preserve">Toronto, Canada</t>
  </si>
  <si>
    <t xml:space="preserve">fingerpicked acoustic; storytelling; hushed; jangle; piano</t>
  </si>
  <si>
    <t xml:space="preserve">Recorded at La Frette studios near Paris, Loyalty is warm, unhurried indie folk with Tamara Lindeman's plainspoken alto out front and light Americana touches (pedal steel, brushed drums).</t>
  </si>
  <si>
    <t xml:space="preserve">Tamara Lindeman's long-running Toronto folk project, moving from 2000s singer-songwriter records toward the more expansive, band-driven indie folk of its 2020s run.</t>
  </si>
  <si>
    <t xml:space="preserve">Way It Is, Way It Could Be; Floodplain</t>
  </si>
  <si>
    <t xml:space="preserve">https://en.wikipedia.org/wiki/The_Weather_Station
https://www.discogs.com/artist/2643712-The-Weather-Station</t>
  </si>
  <si>
    <t xml:space="preserve">A0158</t>
  </si>
  <si>
    <t xml:space="preserve">Big Thief</t>
  </si>
  <si>
    <t xml:space="preserve">Masterpiece</t>
  </si>
  <si>
    <t xml:space="preserve">fingerpicked acoustic; cracked or yelping; storytelling; hushed; heartbreak</t>
  </si>
  <si>
    <t xml:space="preserve">Big Thief's debut: raw, guitar-driven indie folk built around Adrianne Lenker's cracked, intimate voice. Her vivid, sometimes violent storytelling about family and coming of age sits over a band that can swing from whisper to loud electric surge.</t>
  </si>
  <si>
    <t xml:space="preserve">Sounds indebted to the folk-songwriting line running from Gillian Welch and Elliott Smith, and starts the 2020s Big Thief/Lenker axis.</t>
  </si>
  <si>
    <t xml:space="preserve">Masterpiece; Real Love</t>
  </si>
  <si>
    <t xml:space="preserve">https://en.wikipedia.org/wiki/Big_Thief
https://bigthief.bandcamp.com/music
https://bigthief.bandcamp.com/album/masterpiece-1</t>
  </si>
  <si>
    <t xml:space="preserve">A0159</t>
  </si>
  <si>
    <t xml:space="preserve">Billie Marten</t>
  </si>
  <si>
    <t xml:space="preserve">Writing of Blues and Yellows</t>
  </si>
  <si>
    <t xml:space="preserve">RCA</t>
  </si>
  <si>
    <t xml:space="preserve">Ripon, North Yorkshire, UK</t>
  </si>
  <si>
    <t xml:space="preserve">hushed; fingerpicked acoustic; close harmonies; lullaby; breezy</t>
  </si>
  <si>
    <t xml:space="preserve">Marten's teenage debut is hushed and delicately fingerpicked. It is a precociously assured folk record built around her breathy, unadorned voice.</t>
  </si>
  <si>
    <t xml:space="preserve">Marten came up through YouTube covers and the UK singer-songwriter circuit before signing to RCA; this debut set the hushed template she has expanded over five albums.</t>
  </si>
  <si>
    <t xml:space="preserve">Bird; La Lune; Milk &amp; Honey</t>
  </si>
  <si>
    <t xml:space="preserve">https://en.wikipedia.org/wiki/Billie_Marten
https://www.discogs.com/artist/4441374-Billie-Marten</t>
  </si>
  <si>
    <t xml:space="preserve">A0160</t>
  </si>
  <si>
    <t xml:space="preserve">Charlotte Cornfield</t>
  </si>
  <si>
    <t xml:space="preserve">Future Snowbird</t>
  </si>
  <si>
    <t xml:space="preserve">Consonant Records</t>
  </si>
  <si>
    <t xml:space="preserve">Canada</t>
  </si>
  <si>
    <t xml:space="preserve">storytelling; hushed; fingerpicked acoustic; drawl; breezy</t>
  </si>
  <si>
    <t xml:space="preserve">Cornfield's early full-band folk-rock record. It carries plainspoken road-life songwriting delivered in her low, conversational alto.</t>
  </si>
  <si>
    <t xml:space="preserve">An early entry in Cornfield's Canadian folk-rock catalog, well before the more widely noticed Could Have Done Anything.</t>
  </si>
  <si>
    <t xml:space="preserve">https://en.wikipedia.org/wiki/Charlotte_Cornfield
https://www.discogs.com/artist/1657734-Charlotte-Cornfield</t>
  </si>
  <si>
    <t xml:space="preserve">A0161</t>
  </si>
  <si>
    <t xml:space="preserve">Julia Jacklin</t>
  </si>
  <si>
    <t xml:space="preserve">Don't Let the Kids Win</t>
  </si>
  <si>
    <t xml:space="preserve">Transgressive / Liberation / Polyvinyl</t>
  </si>
  <si>
    <t xml:space="preserve">storytelling; heartbreak; drawl; breezy; hushed</t>
  </si>
  <si>
    <t xml:space="preserve">Jacklin's debut pairs a plainspoken alto with spare, twang-tinged arrangements. Its coming-of-age songs sit closer to country-folk than to polished pop.</t>
  </si>
  <si>
    <t xml:space="preserve">Grew from Australia's singer-songwriter scene; its countryish edges look ahead to the twang overlap of later records like Pre Pleasure.</t>
  </si>
  <si>
    <t xml:space="preserve">Pool Party; Coming of Age; Same Airport, Different Man</t>
  </si>
  <si>
    <t xml:space="preserve">https://en.wikipedia.org/wiki/Julia_Jacklin
https://www.discogs.com/artist/4921484-Julia-Jacklin</t>
  </si>
  <si>
    <t xml:space="preserve">A0162</t>
  </si>
  <si>
    <t xml:space="preserve">Capacity</t>
  </si>
  <si>
    <t xml:space="preserve">fingerpicked acoustic; hushed; storytelling; heartbreak; cracked or yelping</t>
  </si>
  <si>
    <t xml:space="preserve">A quieter, more interior record than Masterpiece, digging into childhood trauma and family history. The close-miked intimacy that became the band's signature is everywhere, with Lenker's voice nearly whispering over spare guitar on songs like 'Mythological Beauty'.</t>
  </si>
  <si>
    <t xml:space="preserve">Deepens the confessional folk songwriting that would open out into the more exploratory U.F.O.F. and Two Hands.</t>
  </si>
  <si>
    <t xml:space="preserve">Mythological Beauty; Shark Smile</t>
  </si>
  <si>
    <t xml:space="preserve">https://en.wikipedia.org/wiki/Big_Thief
https://bigthief.bandcamp.com/music
https://bigthief.bandcamp.com/album/capacity-1</t>
  </si>
  <si>
    <t xml:space="preserve">A0163</t>
  </si>
  <si>
    <t xml:space="preserve">fingerpicked acoustic; hushed; close harmonies; storytelling; breezy</t>
  </si>
  <si>
    <t xml:space="preserve">Shelley's self-titled record, made with Jeff Tweedy producing, widened her audience. It keeps the same plain, guitar-and-voice core in her clear alto.</t>
  </si>
  <si>
    <t xml:space="preserve">Her most widely reviewed record before Like the River Loves the Sea, connecting her to the Wilco/Chicago folk-adjacent circle.</t>
  </si>
  <si>
    <t xml:space="preserve">We'd Be Home; Wild Indifference</t>
  </si>
  <si>
    <t xml:space="preserve">A0164</t>
  </si>
  <si>
    <t xml:space="preserve">Julia Lucille</t>
  </si>
  <si>
    <t xml:space="preserve">Chthonic</t>
  </si>
  <si>
    <t xml:space="preserve">fingerpicked acoustic; hushed; lullaby; bleak; fingerpicked acoustic</t>
  </si>
  <si>
    <t xml:space="preserve">Hushed, minor-key indie folk built from finger-picked guitar and Lucille's airy, wavering voice, with lyrics circling grief, darkness and the underworld. The arrangements stay sparse and patient, leaving plenty of silence around the voice. It is for listeners who want folk that feels like a quiet room at dusk.</t>
  </si>
  <si>
    <t xml:space="preserve">Sounds akin to the 2010s Bandcamp-era hushed indie folk around Keeled Scales, closer to private chamber folk than to country.</t>
  </si>
  <si>
    <t xml:space="preserve">Eternally; Darkening; Beneath the Spring</t>
  </si>
  <si>
    <t xml:space="preserve">https://keeledscales.bandcamp.com/music
https://keeledscales.bandcamp.com/album/chthonic</t>
  </si>
  <si>
    <t xml:space="preserve">A0165</t>
  </si>
  <si>
    <t xml:space="preserve">Rachel Baiman</t>
  </si>
  <si>
    <t xml:space="preserve">Shame</t>
  </si>
  <si>
    <t xml:space="preserve">Free Dirt Records</t>
  </si>
  <si>
    <t xml:space="preserve">fiddle; banjo; drawl; political</t>
  </si>
  <si>
    <t xml:space="preserve">Shame is iconoclastic bluegrass-rooted folk with pointed, feminist political songwriting. Baiman's fiddle playing anchors the lean arrangements.</t>
  </si>
  <si>
    <t xml:space="preserve">Oak Park, Illinois-raised fiddler turned Nashville songwriter; sounds rooted in the politically engaged old-time and bluegrass-folk tradition.</t>
  </si>
  <si>
    <t xml:space="preserve">https://en.wikipedia.org/wiki/Rachel_Baiman
https://www.discogs.com/artist/3296570-Rachel-Baiman</t>
  </si>
  <si>
    <t xml:space="preserve">A0166</t>
  </si>
  <si>
    <t xml:space="preserve">Shannon Lay</t>
  </si>
  <si>
    <t xml:space="preserve">Living Water</t>
  </si>
  <si>
    <t xml:space="preserve">Mare Records</t>
  </si>
  <si>
    <t xml:space="preserve">fingerpicked acoustic; hushed; lullaby; storytelling</t>
  </si>
  <si>
    <t xml:space="preserve">Living Water is a spare folk record built on close-mic'd guitar and Lay's airy voice. It sounds indebted to Nick Drake and Vashti Bunyan.</t>
  </si>
  <si>
    <t xml:space="preserve">Lay's second solo album, made while she played in the LA punk band Feels; sounds akin to the LA cosmic-folk revival around Ty Segall's circle.</t>
  </si>
  <si>
    <t xml:space="preserve">Home</t>
  </si>
  <si>
    <t xml:space="preserve">https://en.wikipedia.org/wiki/Shannon_Lay
https://shannonlay.bandcamp.com/music</t>
  </si>
  <si>
    <t xml:space="preserve">A0167</t>
  </si>
  <si>
    <t xml:space="preserve">The self-titled fourth album is Lindeman's most purely indie-folk record, wistful full-band songs about love and self-doubt. Jangling guitars sit under close, conversational vocals.</t>
  </si>
  <si>
    <t xml:space="preserve">Thirty; Kept It All to Myself</t>
  </si>
  <si>
    <t xml:space="preserve">A0168</t>
  </si>
  <si>
    <t xml:space="preserve">Will Stratton</t>
  </si>
  <si>
    <t xml:space="preserve">Rosewood Almanac</t>
  </si>
  <si>
    <t xml:space="preserve">Bella Union</t>
  </si>
  <si>
    <t xml:space="preserve">Upstate New York</t>
  </si>
  <si>
    <t xml:space="preserve">fingerpicked acoustic; hushed; strings; pedal steel; storytelling</t>
  </si>
  <si>
    <t xml:space="preserve">Stratton's sixth album is a hushed, meticulously fingerpicked set that pairs Nick Drake-indebted guitar work with chamber-folk strings. It's patient, literate songwriting built for close listening rather than singalongs.</t>
  </si>
  <si>
    <t xml:space="preserve">Grew from Stratton's decade-plus run as a solo-guitar folk songwriter; sounds indebted to Nick Drake and John Fahey.</t>
  </si>
  <si>
    <t xml:space="preserve">Junco; Mountain Lion</t>
  </si>
  <si>
    <t xml:space="preserve">https://en.wikipedia.org/wiki/Will_Stratton
https://www.discogs.com/master/1203186-Will-Stratton-Rosewood-Almanac</t>
  </si>
  <si>
    <t xml:space="preserve">A0169</t>
  </si>
  <si>
    <t xml:space="preserve">abysskiss</t>
  </si>
  <si>
    <t xml:space="preserve">fingerpicked acoustic; hushed; lullaby; heartbreak; spiritual or gospel</t>
  </si>
  <si>
    <t xml:space="preserve">A hushed, largely solo-acoustic record, sparer than any Big Thief album. Lenker's voice and fingerpicked guitar get room to breathe on songs about grief, healing and impermanence, including 'symbol' and 'cradle'.</t>
  </si>
  <si>
    <t xml:space="preserve">Establishes Lenker's solo catalog as a genuinely separate, quieter project from Big Thief rather than a side effort.</t>
  </si>
  <si>
    <t xml:space="preserve">symbol; cradle</t>
  </si>
  <si>
    <t xml:space="preserve">https://en.wikipedia.org/wiki/Adrianne_Lenker
https://adriannelenker.bandcamp.com/music
https://adriannelenker.bandcamp.com/album/abysskiss-1</t>
  </si>
  <si>
    <t xml:space="preserve">A0170</t>
  </si>
  <si>
    <t xml:space="preserve">Putting On Airs</t>
  </si>
  <si>
    <t xml:space="preserve">Single Lock Records</t>
  </si>
  <si>
    <t xml:space="preserve">fingerpicked acoustic; drawl; storytelling; close harmonies; spiritual or gospel</t>
  </si>
  <si>
    <t xml:space="preserve">Rae's breakthrough solo debut is warm and searching country-folk. It examines faith, sexuality and family with unusual gentleness and directness.</t>
  </si>
  <si>
    <t xml:space="preserve">Signed her to Single Lock Records and set the plainspoken, gospel-tinged style she carried into Lighten Up.</t>
  </si>
  <si>
    <t xml:space="preserve">Bad Mind; Grand Scheme</t>
  </si>
  <si>
    <t xml:space="preserve">A0171</t>
  </si>
  <si>
    <t xml:space="preserve">Haley Heynderickx</t>
  </si>
  <si>
    <t xml:space="preserve">I Need to Start a Garden</t>
  </si>
  <si>
    <t xml:space="preserve">Portland, OR</t>
  </si>
  <si>
    <t xml:space="preserve">fingerpicked acoustic; storytelling; hushed; small-town; spiritual or gospel</t>
  </si>
  <si>
    <t xml:space="preserve">Heynderickx's debut is conversational, fingerpicked folk that finds grace in the mundane, from housework to horticulture. Her voice can turn from a murmur to a full-throated cry within a verse.</t>
  </si>
  <si>
    <t xml:space="preserve">Emerged from Portland, Oregon's folk circuit; later plainspoken songwriters such as Lily Seabird sound indebted to its patient observation.</t>
  </si>
  <si>
    <t xml:space="preserve">The Bug Collector; Oom Sha La La; Show You a Body</t>
  </si>
  <si>
    <t xml:space="preserve">https://en.wikipedia.org/wiki/Haley_Heynderickx
https://haleyheynderickx.bandcamp.com/music</t>
  </si>
  <si>
    <t xml:space="preserve">A0172</t>
  </si>
  <si>
    <t xml:space="preserve">Jessica Risker</t>
  </si>
  <si>
    <t xml:space="preserve">I See You Among the Stars</t>
  </si>
  <si>
    <t xml:space="preserve">Western Vinyl</t>
  </si>
  <si>
    <t xml:space="preserve">fingerpicked acoustic; hushed; bleak; lo-fi; drawl</t>
  </si>
  <si>
    <t xml:space="preserve">I See You Among the Stars is Chicago songwriter Jessica Risker's delicate, minimal psych-folk record, brief vignettes built on bouncing acoustic guitar and quiet, wood-grained atmosphere. It recalls Nick Drake and Sibylle Baier in its unhurried, slightly askew calm.</t>
  </si>
  <si>
    <t xml:space="preserve">Predates Risker's more ornate, psychedelic later work (Calendar Year) and sounds of a piece with Chicago's hushed folk scene.</t>
  </si>
  <si>
    <t xml:space="preserve">I See You Among the Stars; Zero Summer Mind; A Cooling Sun</t>
  </si>
  <si>
    <t xml:space="preserve">https://www.noexpectations.fyi/p/geese-getting-killed-jeff-tweedy-review</t>
  </si>
  <si>
    <t xml:space="preserve">https://jessicarisker.bandcamp.com/album/i-see-you-among-the-stars
https://www.noexpectations.fyi/p/geese-getting-killed-jeff-tweedy-review</t>
  </si>
  <si>
    <t xml:space="preserve">A0173</t>
  </si>
  <si>
    <t xml:space="preserve">Rivers &amp; Vessels</t>
  </si>
  <si>
    <t xml:space="preserve">fingerpicked acoustic; hushed; storytelling; close harmonies; spiritual or gospel</t>
  </si>
  <si>
    <t xml:space="preserve">A low-key set released between her main label albums. It stays in the same patient, plainspoken guitar-and-voice vein as her No Quarter records.</t>
  </si>
  <si>
    <t xml:space="preserve">A stopgap independent release showing Shelley's steady, unhurried songwriting pace.</t>
  </si>
  <si>
    <t xml:space="preserve">A0174</t>
  </si>
  <si>
    <t xml:space="preserve">Pillar of Na</t>
  </si>
  <si>
    <t xml:space="preserve">An unexpected folk-rock record mixing Appalachian string-band instrumentation with contemporary electronic touches. Zac Little's high, urgent voice leads the layered arrangements.</t>
  </si>
  <si>
    <t xml:space="preserve">Frostbiter; Ladder to the Sun</t>
  </si>
  <si>
    <t xml:space="preserve">A0175</t>
  </si>
  <si>
    <t xml:space="preserve">Two Hands</t>
  </si>
  <si>
    <t xml:space="preserve">fingerpicked acoustic; live in the room; storytelling; heartbreak; drawl</t>
  </si>
  <si>
    <t xml:space="preserve">Recorded in Texas as U.F.O.F.'s rawer twin, largely captured live by the full band. It trades that album's haze for folk-rock urgency and blunt, plainspoken lyrics about love and the state of the world, with 'Not' as its jagged, guitar-heavy centerpiece.</t>
  </si>
  <si>
    <t xml:space="preserve">The heavier, more grounded counterpart to U.F.O.F., closer to the band's live sound.</t>
  </si>
  <si>
    <t xml:space="preserve">Not; Forgotten Eyes</t>
  </si>
  <si>
    <t xml:space="preserve">https://en.wikipedia.org/wiki/Big_Thief
https://bigthief.bandcamp.com/music
https://bigthief.bandcamp.com/album/two-hands</t>
  </si>
  <si>
    <t xml:space="preserve">A0176</t>
  </si>
  <si>
    <t xml:space="preserve">U.F.O.F.</t>
  </si>
  <si>
    <t xml:space="preserve">hushed; fingerpicked acoustic; cosmic; glacial; lullaby</t>
  </si>
  <si>
    <t xml:space="preserve">The dreamier, more abstract half of Big Thief's 2019 double-album year. Its hushed, almost whispered songs drift rather than build, closer to folk-inflected ambient music than rock, with 'Cattails' as one of its gentlest moments.</t>
  </si>
  <si>
    <t xml:space="preserve">Shows the band pulling folk songwriting toward atmosphere and space, a contrast to the rockier Two Hands released the same year.</t>
  </si>
  <si>
    <t xml:space="preserve">UFOF; Cattails</t>
  </si>
  <si>
    <t xml:space="preserve">https://en.wikipedia.org/wiki/Big_Thief
https://bigthief.bandcamp.com/music
https://bigthief.bandcamp.com/album/u-f-o-f</t>
  </si>
  <si>
    <t xml:space="preserve">A0177</t>
  </si>
  <si>
    <t xml:space="preserve">Feeding Seahorses by Hand</t>
  </si>
  <si>
    <t xml:space="preserve">hushed; fingerpicked acoustic; close harmonies; breezy; lullaby</t>
  </si>
  <si>
    <t xml:space="preserve">A slightly fuller-band second album than the debut, still built around Marten's hushed, breathy delivery and fingerstyle guitar. The production is subtly more textured, with a touch more low-end warmth in the arrangements.</t>
  </si>
  <si>
    <t xml:space="preserve">Continues the debut's hushed folk approach before Marten's move to Fiction Records for Flora Fauna.</t>
  </si>
  <si>
    <t xml:space="preserve">Betsy; Cartography</t>
  </si>
  <si>
    <t xml:space="preserve">A0178</t>
  </si>
  <si>
    <t xml:space="preserve">The Shape of Your Name</t>
  </si>
  <si>
    <t xml:space="preserve">Next Door Records</t>
  </si>
  <si>
    <t xml:space="preserve">storytelling; hushed; fingerpicked acoustic; breezy; heartbreak</t>
  </si>
  <si>
    <t xml:space="preserve">A drummer-turned-singer-songwriter's plainspoken record of quiet, groove-aware folk-rock, continuing her steady, road-worn songwriting.</t>
  </si>
  <si>
    <t xml:space="preserve">Bridges Cornfield's earlier folk-rock records and the sharper, Tom Petty-esque songwriting of Could Have Done Anything.</t>
  </si>
  <si>
    <t xml:space="preserve">A0179</t>
  </si>
  <si>
    <t xml:space="preserve">Erin Durant</t>
  </si>
  <si>
    <t xml:space="preserve">Islands</t>
  </si>
  <si>
    <t xml:space="preserve">fingerpicked acoustic; piano; hushed; drawl; breezy</t>
  </si>
  <si>
    <t xml:space="preserve">Jazzy, warm-toned folk mixing loose acoustic guitar and piano with unhurried melodic turns that owe as much to Randy Newman as to any folk revivalist. Durant's relaxed, conversational singing keeps the songs intimate. It suits listeners who like their singer-songwriter records warm and a little old-fashioned.</t>
  </si>
  <si>
    <t xml:space="preserve">Sounds indebted to '70s piano-and-guitar singer-songwriter craft more than to the folk revival, sitting at the jazzier edge of 2010s indie folk.</t>
  </si>
  <si>
    <t xml:space="preserve">Rising Sun; Sand Dunes; Islands</t>
  </si>
  <si>
    <t xml:space="preserve">https://keeledscales.bandcamp.com/music
https://erindurant.bandcamp.com/album/islands</t>
  </si>
  <si>
    <t xml:space="preserve">A0180</t>
  </si>
  <si>
    <t xml:space="preserve">Quiet Signs</t>
  </si>
  <si>
    <t xml:space="preserve">Mexican Summer / City Slang</t>
  </si>
  <si>
    <t xml:space="preserve">hushed; fingerpicked acoustic; piano; cosmic; breezy</t>
  </si>
  <si>
    <t xml:space="preserve">A more finely produced, flute- and piano-inflected record, still built on Pratt's warbling voice and fingerstyle guitar. The pace is warmer and more meditative than before.</t>
  </si>
  <si>
    <t xml:space="preserve">Her Mexican Summer debut, expanding her sound just ahead of Here in the Pitch.</t>
  </si>
  <si>
    <t xml:space="preserve">Fare Thee Well; This Time Around</t>
  </si>
  <si>
    <t xml:space="preserve">https://en.wikipedia.org/wiki/Jessica_Pratt_(musician)
https://en.wikipedia.org/wiki/Quiet_Signs</t>
  </si>
  <si>
    <t xml:space="preserve">A0181</t>
  </si>
  <si>
    <t xml:space="preserve">Like the River Loves the Sea</t>
  </si>
  <si>
    <t xml:space="preserve">Recorded in Iceland, this is a warm and unhurried record. It continues Shelley's plain, guitar-centered songwriting with subtly expanded arrangements.</t>
  </si>
  <si>
    <t xml:space="preserve">Follows her self-titled record on No Quarter, keeping the same patient, guitar-centered approach.</t>
  </si>
  <si>
    <t xml:space="preserve">A0182</t>
  </si>
  <si>
    <t xml:space="preserve">Crushing</t>
  </si>
  <si>
    <t xml:space="preserve">storytelling; heartbreak; hushed; breezy; drawl</t>
  </si>
  <si>
    <t xml:space="preserve">A breakup record about bodily autonomy and the end of a long relationship, delivered in Jacklin's plain, unadorned voice. The spare full-band arrangements lean acoustic more than electric.</t>
  </si>
  <si>
    <t xml:space="preserve">Sits alongside Australian songwriters such as Stella Donnelly and, later, Maple Glider in plainspoken, folk-rooted heartbreak writing.</t>
  </si>
  <si>
    <t xml:space="preserve">Body; Head Alone; Pressure to Party</t>
  </si>
  <si>
    <t xml:space="preserve">A0183</t>
  </si>
  <si>
    <t xml:space="preserve">Ohtis</t>
  </si>
  <si>
    <t xml:space="preserve">Curve of Earth</t>
  </si>
  <si>
    <t xml:space="preserve">Full Time Hobby</t>
  </si>
  <si>
    <t xml:space="preserve">Normal, IL</t>
  </si>
  <si>
    <t xml:space="preserve">drawl; storytelling; spiritual or gospel; pedal steel</t>
  </si>
  <si>
    <t xml:space="preserve">Sam Swinson's band makes its debut with dark, twangy country-Americana about addiction and recovery. Sauntering guitars and a weary, close-up vocal give it a lived-in storytelling core.</t>
  </si>
  <si>
    <t xml:space="preserve">Its dark, lived-in country-folk storytelling sounds akin to rural-leaning indie bands like Wednesday.</t>
  </si>
  <si>
    <t xml:space="preserve">Black Blood; Rehab; Runnin</t>
  </si>
  <si>
    <t xml:space="preserve">https://en.wikipedia.org/wiki/Ohtis
https://ohtis.bandcamp.com/album/curve-of-earth</t>
  </si>
  <si>
    <t xml:space="preserve">A0184</t>
  </si>
  <si>
    <t xml:space="preserve">August</t>
  </si>
  <si>
    <t xml:space="preserve">fingerpicked acoustic; hushed; strings; spiritual or gospel</t>
  </si>
  <si>
    <t xml:space="preserve">Lay's first album for Sub Pop, co-produced with Ty Segall. It dresses her fingerpicked folk with a wider array of instrumentation than her earlier records.</t>
  </si>
  <si>
    <t xml:space="preserve">Marks Lay's move from Feels' punk records into a dedicated solo folk career.</t>
  </si>
  <si>
    <t xml:space="preserve">Death Up Close; November</t>
  </si>
  <si>
    <t xml:space="preserve">A0185</t>
  </si>
  <si>
    <t xml:space="preserve">Stella Donnelly</t>
  </si>
  <si>
    <t xml:space="preserve">Beware of the Dogs</t>
  </si>
  <si>
    <t xml:space="preserve">Secretly Canadian</t>
  </si>
  <si>
    <t xml:space="preserve">Perth, Australia</t>
  </si>
  <si>
    <t xml:space="preserve">funny-sad; deadpan; jangle; storytelling</t>
  </si>
  <si>
    <t xml:space="preserve">Donnelly's debut pairs plainspoken, funny-sad lyrics, many of them pointed portraits of bad men, with light, jangly indie-folk arrangements. The songs are sharp and conversational, and the quiet backing leaves the wit and anger right at the front.</t>
  </si>
  <si>
    <t xml:space="preserve">Grew out of Donnelly's 2017 Thrush Metal EP and the Perth DIY scene; part of the same wry Australian singer-songwriter lineage as Julia Jacklin.</t>
  </si>
  <si>
    <t xml:space="preserve">Old Man; Season's Greetings</t>
  </si>
  <si>
    <t xml:space="preserve">https://en.wikipedia.org/wiki/Stella_Donnelly
https://www.discogs.com/artist/5711454-Stella-Donnelly</t>
  </si>
  <si>
    <t xml:space="preserve">A0186</t>
  </si>
  <si>
    <t xml:space="preserve">Tiny Ruins</t>
  </si>
  <si>
    <t xml:space="preserve">Olympic Girls</t>
  </si>
  <si>
    <t xml:space="preserve">Ba Da Bing!</t>
  </si>
  <si>
    <t xml:space="preserve">Auckland, NZ</t>
  </si>
  <si>
    <t xml:space="preserve">fingerpicked acoustic; hushed; storytelling; jangle; close harmonies</t>
  </si>
  <si>
    <t xml:space="preserve">Hollie Fullbrook's Tiny Ruins widens its hushed, literate folk with warmer full-band arrangements. Her soft, precise voice stays at the center, for fans of patient, wordy indie folk.</t>
  </si>
  <si>
    <t xml:space="preserve">Grew from Fullbrook's solo Tiny Ruins recordings into a full band; sounds akin to Southern Hemisphere songwriters like Julia Jacklin.</t>
  </si>
  <si>
    <t xml:space="preserve">Olympic Girls; How Much</t>
  </si>
  <si>
    <t xml:space="preserve">https://en.wikipedia.org/wiki/Tiny_Ruins
https://www.discogs.com/artist/2504917-Tiny-Ruins</t>
  </si>
  <si>
    <t xml:space="preserve">A0187</t>
  </si>
  <si>
    <t xml:space="preserve">instrumentals</t>
  </si>
  <si>
    <t xml:space="preserve">fingerpicked acoustic; hushed; glacial; lullaby; cosmic</t>
  </si>
  <si>
    <t xml:space="preserve">A companion set of wordless guitar pieces recorded during the same cabin sessions as songs. It is ambient and meditative rather than song-based, with long acoustic passages and room sound left in.</t>
  </si>
  <si>
    <t xml:space="preserve">A rare instrumental branch of the folk-songwriting lineage, released as a direct pair with songs.</t>
  </si>
  <si>
    <t xml:space="preserve">music for indigo</t>
  </si>
  <si>
    <t xml:space="preserve">https://en.wikipedia.org/wiki/Adrianne_Lenker
https://adriannelenker.bandcamp.com/music
https://adriannelenker.bandcamp.com/album/instrumentals</t>
  </si>
  <si>
    <t xml:space="preserve">A0188</t>
  </si>
  <si>
    <t xml:space="preserve">songs</t>
  </si>
  <si>
    <t xml:space="preserve">fingerpicked acoustic; hushed; lullaby; heartbreak; bleak</t>
  </si>
  <si>
    <t xml:space="preserve">Recorded alone in a cabin during a breakup and the start of the pandemic, an extremely intimate set of largely unadorned acoustic songs, among her most stripped-down work.</t>
  </si>
  <si>
    <t xml:space="preserve">Deepens the solo-cabin-recording strand of folk songwriting, released alongside its instrumental companion piece the same day.</t>
  </si>
  <si>
    <t xml:space="preserve">anything; half return</t>
  </si>
  <si>
    <t xml:space="preserve">https://en.wikipedia.org/wiki/Adrianne_Lenker
https://adriannelenker.bandcamp.com/music
https://adriannelenker.bandcamp.com/album/songs</t>
  </si>
  <si>
    <t xml:space="preserve">A0189</t>
  </si>
  <si>
    <t xml:space="preserve">Allegra Krieger</t>
  </si>
  <si>
    <t xml:space="preserve">The Joys of Forgetting</t>
  </si>
  <si>
    <t xml:space="preserve">Northern Spy Records</t>
  </si>
  <si>
    <t xml:space="preserve">hushed; fingerpicked acoustic; storytelling; bleak; drawl</t>
  </si>
  <si>
    <t xml:space="preserve">Krieger's early Northern Spy record: undulating, plainspoken diaristic songwriting over spare acoustic arrangements, quieter and rawer than her later, more piercing work.</t>
  </si>
  <si>
    <t xml:space="preserve">The start of Krieger's run of prolific, mortality-fixated songwriting that continues through I Keep My Feet on the Fragile Plane and Art of the Unseen Infinity Machine.</t>
  </si>
  <si>
    <t xml:space="preserve">https://en.wikipedia.org/wiki/Allegra_Krieger</t>
  </si>
  <si>
    <t xml:space="preserve">A0190</t>
  </si>
  <si>
    <t xml:space="preserve">Bonny Light Horseman</t>
  </si>
  <si>
    <t xml:space="preserve">37d03d</t>
  </si>
  <si>
    <t xml:space="preserve">close harmonies; fingerpicked acoustic; storytelling; spiritual or gospel; duets</t>
  </si>
  <si>
    <t xml:space="preserve">Anaïs Mitchell, Eric D. Johnson, and Josh Kaufman's debut as a trio reworks traditional British and American folk ballads into warm, harmony-driven arrangements. Fingerpicked guitar and close three-way singing give old songs like 'Deep in Love' and 'The Roving' a hushed, lived-in glow.</t>
  </si>
  <si>
    <t xml:space="preserve">A modern-folk supergroup drawing directly on the Child ballad and Appalachian folk-revival tradition, feeding into the wider Big Thief-adjacent folk circle via shared label 37d03d.</t>
  </si>
  <si>
    <t xml:space="preserve">Bonny Light Horseman; Deep in Love; The Roving</t>
  </si>
  <si>
    <t xml:space="preserve">https://bonnylighthorseman.bandcamp.com/album/bonny-light-horseman
https://en.wikipedia.org/wiki/Bonny_Light_Horseman_(album)</t>
  </si>
  <si>
    <t xml:space="preserve">A0191</t>
  </si>
  <si>
    <t xml:space="preserve">Courtney Marie Andrews</t>
  </si>
  <si>
    <t xml:space="preserve">Old Flowers</t>
  </si>
  <si>
    <t xml:space="preserve">Phoenix, AZ</t>
  </si>
  <si>
    <t xml:space="preserve">pedal steel; heartbreak; close harmonies; hushed; storytelling</t>
  </si>
  <si>
    <t xml:space="preserve">A stark breakup record built from voice, piano and sparse accompaniment, Old Flowers is Courtney Marie Andrews at her most unadorned, with a big, Ronstadt-like voice carrying every ounce of the heartbreak. It is the quietest, most direct record in her catalog, for listeners who want grief sung plainly.</t>
  </si>
  <si>
    <t xml:space="preserve">Sounds indebted to 1970s Laurel Canyon songwriting (Ronstadt, Mitchell), carried into the modern indie-folk scene; her later records lean further into full-band cosmic country.</t>
  </si>
  <si>
    <t xml:space="preserve">Guilty; Ships in the Night</t>
  </si>
  <si>
    <t xml:space="preserve">https://en.wikipedia.org/wiki/Courtney_Marie_Andrews</t>
  </si>
  <si>
    <t xml:space="preserve">A0192</t>
  </si>
  <si>
    <t xml:space="preserve">Natalie Jane Hill</t>
  </si>
  <si>
    <t xml:space="preserve">Azalea</t>
  </si>
  <si>
    <t xml:space="preserve">Western NC (via Texas)</t>
  </si>
  <si>
    <t xml:space="preserve">fingerpicked acoustic; hushed; small-town; storytelling</t>
  </si>
  <si>
    <t xml:space="preserve">Hill's debut sets intricate fingerpicking under a plainspoken, nature-fixated songwriting voice. It sounds indebted to Michael Hurley and Karen Dalton, for listeners who like patient solo-guitar folk.</t>
  </si>
  <si>
    <t xml:space="preserve">Sounds rooted in the American Primitive fingerstyle tradition, opening onto her fuller-band later records.</t>
  </si>
  <si>
    <t xml:space="preserve">Goldenrod; River Light</t>
  </si>
  <si>
    <t xml:space="preserve">https://nataliejanehill.bandcamp.com/album/azalea-2
https://www.discogs.com/artist/5091951-Natalie-Jane-Hill</t>
  </si>
  <si>
    <t xml:space="preserve">A0193</t>
  </si>
  <si>
    <t xml:space="preserve">Rae Fitzgerald</t>
  </si>
  <si>
    <t xml:space="preserve">Lonely Listener</t>
  </si>
  <si>
    <t xml:space="preserve">Tell 'Em Tapes</t>
  </si>
  <si>
    <t xml:space="preserve">fingerpicked acoustic; hushed; lo-fi; drawl; lullaby</t>
  </si>
  <si>
    <t xml:space="preserve">A lo-fi indie-folk EP of intimate, close-mic'd acoustic songs, with soft vocals sitting right up against fingerpicked guitar. It is bedroom-scale and diaristic, for listeners who like quiet, unvarnished songwriting.</t>
  </si>
  <si>
    <t xml:space="preserve">Sounds akin to the hushed, Bandcamp-era indie folk of artists like Julia Lucille.</t>
  </si>
  <si>
    <t xml:space="preserve">Lonely Listener; Sunset Moonrise; Smileland</t>
  </si>
  <si>
    <t xml:space="preserve">https://keeledscales.bandcamp.com/music
https://raefitzgerald.bandcamp.com/album/lonely-listener</t>
  </si>
  <si>
    <t xml:space="preserve">A0194</t>
  </si>
  <si>
    <t xml:space="preserve">Adeline Hotel</t>
  </si>
  <si>
    <t xml:space="preserve">Good Timing</t>
  </si>
  <si>
    <t xml:space="preserve">fingerpicked acoustic; hushed; breezy; lo-fi; funny-sad</t>
  </si>
  <si>
    <t xml:space="preserve">Dan Knishkowy's Adeline Hotel project offers gentle, fingerpicked indie folk with plainspoken, slightly wry lyrics about memory and routine. Soft vocals and small arrangements keep it homey and understated. It suits listeners who like quiet, detail-focused songwriting.</t>
  </si>
  <si>
    <t xml:space="preserve">Sounds akin to a small Brooklyn songwriter circle around Ruination Record Co.; fingerpicked folk with a deadpan streak.</t>
  </si>
  <si>
    <t xml:space="preserve">Photographic Memory; Good Timing; Blueberry Fingers</t>
  </si>
  <si>
    <t xml:space="preserve">https://ruinationrecordco.bandcamp.com/music
https://adelinehotel.bandcamp.com/album/good-timing</t>
  </si>
  <si>
    <t xml:space="preserve">A0195</t>
  </si>
  <si>
    <t xml:space="preserve">Flora Fauna</t>
  </si>
  <si>
    <t xml:space="preserve">Fiction</t>
  </si>
  <si>
    <t xml:space="preserve">fingerpicked acoustic; close harmonies; breezy; hushed; anthemic</t>
  </si>
  <si>
    <t xml:space="preserve">A newly confident, full-band-driven record made after a period of writer's block. It is warmer and more rhythmically alive than her first two RCA albums.</t>
  </si>
  <si>
    <t xml:space="preserve">Marks Marten's move from RCA to Fiction and a fuller, more grounded folk-pop sound.</t>
  </si>
  <si>
    <t xml:space="preserve">Garden of Eden; Human Replacement; Creature of Mine</t>
  </si>
  <si>
    <t xml:space="preserve">A0196</t>
  </si>
  <si>
    <t xml:space="preserve">Highs in the Minuses</t>
  </si>
  <si>
    <t xml:space="preserve">Polyvinyl Record Company / Double Double Whammy</t>
  </si>
  <si>
    <t xml:space="preserve">storytelling; hushed; fingerpicked acoustic; breezy; small-town</t>
  </si>
  <si>
    <t xml:space="preserve">A patient, plainspoken folk-rock record with a drummer's ear for groove. It continues Cornfield's steady run of low-key songwriting in her warm, conversational voice.</t>
  </si>
  <si>
    <t xml:space="preserve">Sits between The Shape of Your Name and the more widely reviewed Could Have Done Anything.</t>
  </si>
  <si>
    <t xml:space="preserve">A0197</t>
  </si>
  <si>
    <t xml:space="preserve">Hand Habits</t>
  </si>
  <si>
    <t xml:space="preserve">Fun House</t>
  </si>
  <si>
    <t xml:space="preserve">fingerpicked acoustic; hushed; close harmonies; storytelling; synths</t>
  </si>
  <si>
    <t xml:space="preserve">Meg Duffy's most ambitious Hand Habits record to date, produced by Sasami Ashworth; folk-rooted songwriting opened up into lusher, more adventurous arrangements after a pandemic-forced pause, with Perfume Genius guesting on one track.</t>
  </si>
  <si>
    <t xml:space="preserve">Duffy came up as an in-demand guitarist for Kevin Morby and War on Drugs before Hand Habits' own records; Fun House marks the point where the project moved from insular bedroom folk toward fuller studio arrangements.</t>
  </si>
  <si>
    <t xml:space="preserve">Aquamarine; Clean Air; More Than Love</t>
  </si>
  <si>
    <t xml:space="preserve">https://handhabits.bandcamp.com/album/fun-house
https://en.wikipedia.org/wiki/Hand_Habits</t>
  </si>
  <si>
    <t xml:space="preserve">A0198</t>
  </si>
  <si>
    <t xml:space="preserve">Karima Walker</t>
  </si>
  <si>
    <t xml:space="preserve">Waking the Dreaming Body</t>
  </si>
  <si>
    <t xml:space="preserve">Keeled Scales / Orindal Records</t>
  </si>
  <si>
    <t xml:space="preserve">Tucson, AZ</t>
  </si>
  <si>
    <t xml:space="preserve">synths; fingerpicked acoustic; hushed; drawl; cosmic</t>
  </si>
  <si>
    <t xml:space="preserve">A Tucson artist's record blending Americana-tinged songwriting with ambient sound design: synthesizer, tape loops, field recordings and desert-referencing lyrics. Songs dissolve into long drones and hiss before re-forming around her voice and guitar. It is for listeners who like folk that shades into ambient music.</t>
  </si>
  <si>
    <t xml:space="preserve">A joint release between Keeled Scales and Orindal Records, connecting Tucson's desert-folk scene to both labels' networks.</t>
  </si>
  <si>
    <t xml:space="preserve">Reconstellated; Waking the Dreaming Body; Window I</t>
  </si>
  <si>
    <t xml:space="preserve">https://orindalrecords.bandcamp.com/music
https://karimawalker.bandcamp.com/album/waking-the-dreaming-body</t>
  </si>
  <si>
    <t xml:space="preserve">A0199</t>
  </si>
  <si>
    <t xml:space="preserve">Katy Kirby</t>
  </si>
  <si>
    <t xml:space="preserve">Cool Dry Place</t>
  </si>
  <si>
    <t xml:space="preserve">Nashville, TN (via Austin)</t>
  </si>
  <si>
    <t xml:space="preserve">fingerpicked acoustic; close harmonies; storytelling; hushed; breezy</t>
  </si>
  <si>
    <t xml:space="preserve">Kirby's Keeled Scales debut is sparkling, precisely arranged indie folk-pop with an unusually sharp ear for melody. Singles like 'Cubic Zirconia' pair bright, layered arrangements with careful, searching lyrics.</t>
  </si>
  <si>
    <t xml:space="preserve">Established Kirby as a defining voice of the 2020s indie-folk wave that runs from Nashville through Big Thief's circle.</t>
  </si>
  <si>
    <t xml:space="preserve">Cubic Zirconia; Peppermint; Traffic!</t>
  </si>
  <si>
    <t xml:space="preserve">https://www.noexpectations.fyi/p/how-to-interview-your-favorite-band</t>
  </si>
  <si>
    <t xml:space="preserve">https://en.wikipedia.org/wiki/Katy_Kirby
https://www.noexpectations.fyi/p/how-to-interview-your-favorite-band
https://keeledscales.bandcamp.com/music</t>
  </si>
  <si>
    <t xml:space="preserve">A0200</t>
  </si>
  <si>
    <t xml:space="preserve">Le Ren</t>
  </si>
  <si>
    <t xml:space="preserve">Leftovers</t>
  </si>
  <si>
    <t xml:space="preserve">Montreal, Canada</t>
  </si>
  <si>
    <t xml:space="preserve">hushed; fingerpicked acoustic; storytelling; close harmonies</t>
  </si>
  <si>
    <t xml:space="preserve">Lauren Spear's debut as Le Ren is ten hushed, plainspoken folk songs, with a guest turn from Tenci. The arrangements stay spare and the delivery direct, letting the songs sit close to the listener.</t>
  </si>
  <si>
    <t xml:space="preserve">Montreal songwriter whose spare, direct folk songwriting fits the same lineage as Gillian Welch by way of Joni Mitchell.</t>
  </si>
  <si>
    <t xml:space="preserve">Dyan; Willow</t>
  </si>
  <si>
    <t xml:space="preserve">https://www.noexpectations.fyi/p/personal-essay-business-insider-internet-italy</t>
  </si>
  <si>
    <t xml:space="preserve">https://lerenmusic.bandcamp.com/album/leftovers
https://www.noexpectations.fyi/p/personal-essay-business-insider-internet-italy</t>
  </si>
  <si>
    <t xml:space="preserve">A0201</t>
  </si>
  <si>
    <t xml:space="preserve">Macie Stewart</t>
  </si>
  <si>
    <t xml:space="preserve">Mouth Full of Glass</t>
  </si>
  <si>
    <t xml:space="preserve">piano; fingerpicked acoustic; hushed; strings; bleak</t>
  </si>
  <si>
    <t xml:space="preserve">The Ohmme co-founder's solo debut: spare piano- and violin-inflected songs moving between chamber-folk intimacy and quiet dissonance. Her clear voice sits close to the listener while strings scrape and hover at the edges. It suits listeners who like experimental folk that stays tender.</t>
  </si>
  <si>
    <t xml:space="preserve">Grows out of Chicago's overlapping indie-folk/experimental scene, tied to Orindal labelmates Gia Margaret and Macie Stewart's other Chicago projects.</t>
  </si>
  <si>
    <t xml:space="preserve">Finally; Garter Snake; Where We Live</t>
  </si>
  <si>
    <t xml:space="preserve">https://orindalrecords.bandcamp.com/music
https://maciestewart.bandcamp.com/album/mouth-full-of-glass</t>
  </si>
  <si>
    <t xml:space="preserve">A0202</t>
  </si>
  <si>
    <t xml:space="preserve">Maple Glider</t>
  </si>
  <si>
    <t xml:space="preserve">To Enjoy Is the Only Thing</t>
  </si>
  <si>
    <t xml:space="preserve">Partisan Records</t>
  </si>
  <si>
    <t xml:space="preserve">Tori Zietsch's debut as Maple Glider, produced by Tom Iansek, draws on vignettes of her life and travel. The spare, intimate folk songs center her clear, hushed voice.</t>
  </si>
  <si>
    <t xml:space="preserve">Launched Zietsch's solo folk career on Pieater/Partisan.</t>
  </si>
  <si>
    <t xml:space="preserve">Swimming; Good Thing</t>
  </si>
  <si>
    <t xml:space="preserve">https://en.wikipedia.org/wiki/Maple_Glider
https://mapleglider.bandcamp.com/music</t>
  </si>
  <si>
    <t xml:space="preserve">A0203</t>
  </si>
  <si>
    <t xml:space="preserve">Mega Bog</t>
  </si>
  <si>
    <t xml:space="preserve">Life, and Another</t>
  </si>
  <si>
    <t xml:space="preserve">Paradise of Bachelors</t>
  </si>
  <si>
    <t xml:space="preserve">Seattle, WA</t>
  </si>
  <si>
    <t xml:space="preserve">synths; hushed; cosmic; fingerpicked acoustic; storytelling</t>
  </si>
  <si>
    <t xml:space="preserve">Erin Birgy's surrealist song-world turns painterly and desert-lit on this record, co-produced with Big Thief's James Krivchenia. Avant-pop arrangements of horns, synths and loose guitar wrap around plainspoken, image-dense lyrics. It suits listeners who like their indie folk strange and colorful.</t>
  </si>
  <si>
    <t xml:space="preserve">Connected to the Big Thief/indie-folk network via Krivchenia's production; sits at the arty edge of the twangy indie-folk lane.</t>
  </si>
  <si>
    <t xml:space="preserve">Flower; Station to Station; Maybe You Died</t>
  </si>
  <si>
    <t xml:space="preserve">https://paradiseofbachelors.bandcamp.com/music
https://megabog.bandcamp.com/album/life-and-another
https://en.wikipedia.org/wiki/Mega_Bog</t>
  </si>
  <si>
    <t xml:space="preserve">A0204</t>
  </si>
  <si>
    <t xml:space="preserve">Solely</t>
  </si>
  <si>
    <t xml:space="preserve">fingerpicked acoustic; hushed; storytelling; pedal steel</t>
  </si>
  <si>
    <t xml:space="preserve">A transitional second record that opens Hill's solo fingerstyle sound to a small circle of collaborators. The warm, unhurried arrangements stay close to her voice and guitar.</t>
  </si>
  <si>
    <t xml:space="preserve">Follows Azalea, expanding her palette ahead of the full-band Hopeful Woman.</t>
  </si>
  <si>
    <t xml:space="preserve">Euphoria; Little Teeth</t>
  </si>
  <si>
    <t xml:space="preserve">https://nataliejanehill.bandcamp.com/album/solely
https://www.discogs.com/artist/5091951-Natalie-Jane-Hill</t>
  </si>
  <si>
    <t xml:space="preserve">A0205</t>
  </si>
  <si>
    <t xml:space="preserve">Cycles</t>
  </si>
  <si>
    <t xml:space="preserve">Signature Sounds Recordings</t>
  </si>
  <si>
    <t xml:space="preserve">fiddle; storytelling; banjo; political</t>
  </si>
  <si>
    <t xml:space="preserve">An investigation of generational cycles and inherited pain. It is delivered through Baiman's old-time-inflected fiddle-and-banjo folk songwriting.</t>
  </si>
  <si>
    <t xml:space="preserve">Solo record marking Baiman's move from Free Dirt to Signature Sounds.</t>
  </si>
  <si>
    <t xml:space="preserve">A0206</t>
  </si>
  <si>
    <t xml:space="preserve">Renée Reed</t>
  </si>
  <si>
    <t xml:space="preserve">Lafayette, LA</t>
  </si>
  <si>
    <t xml:space="preserve">fingerpicked acoustic; hushed; lullaby; drawl; fingerpicked acoustic</t>
  </si>
  <si>
    <t xml:space="preserve">A dreamy, lo-fi debut from a Louisiana songwriter working partly in French, mixing Cajun-inflected folk melody with woozy, four-track-style production. Soft guitar and murmured vocals give it a hazy, half-remembered quality, for listeners who like quiet records with a strong sense of place.</t>
  </si>
  <si>
    <t xml:space="preserve">Draws on South Louisiana's French-language song tradition, while its hushed production sounds akin to Bandcamp-era indie folk.</t>
  </si>
  <si>
    <t xml:space="preserve">Out Loud; Until Tomorrow; Où est la fée</t>
  </si>
  <si>
    <t xml:space="preserve">https://keeledscales.bandcamp.com/music
https://reneereed.bandcamp.com/album/ren-e-reed</t>
  </si>
  <si>
    <t xml:space="preserve">A0207</t>
  </si>
  <si>
    <t xml:space="preserve">villagerrr</t>
  </si>
  <si>
    <t xml:space="preserve">Come Down</t>
  </si>
  <si>
    <t xml:space="preserve">lo-fi; hushed; small-town; fingerpicked acoustic; drawl</t>
  </si>
  <si>
    <t xml:space="preserve">Mark Allen Scott's earliest villagerrr full-length, a home-recorded set of quiet, unpolished songs made alone before he found an audience beyond his immediate circle.</t>
  </si>
  <si>
    <t xml:space="preserve">The starting point of villagerrr's prolific 2021-2022 run of quiet Bandcamp uploads that eventually led to Like Leaves.</t>
  </si>
  <si>
    <t xml:space="preserve">stickss; river</t>
  </si>
  <si>
    <t xml:space="preserve">https://villagerrr.bandcamp.com/album/come-down</t>
  </si>
  <si>
    <t xml:space="preserve">A0208</t>
  </si>
  <si>
    <t xml:space="preserve">Ignorance</t>
  </si>
  <si>
    <t xml:space="preserve">A record that folds saxophone, flute and disco-adjacent rhythm into Lindeman's folk songwriting. Climate anxiety runs underneath as its emotional undertow.</t>
  </si>
  <si>
    <t xml:space="preserve">Robber; Tried to Tell You</t>
  </si>
  <si>
    <t xml:space="preserve">A0209</t>
  </si>
  <si>
    <t xml:space="preserve">The Changing Wilderness</t>
  </si>
  <si>
    <t xml:space="preserve">fingerpicked acoustic; strings; hushed; storytelling; spiritual or gospel</t>
  </si>
  <si>
    <t xml:space="preserve">A widescreen, string-laden folk record pairing Stratton's intricate fingerpicked guitar with orchestral arrangements. The songs about change and loss unfold slowly, for listeners who like chamber folk.</t>
  </si>
  <si>
    <t xml:space="preserve">Continues Stratton's Bella Union run of chamber-folk records that sound descended from Nick Drake and American Primitive guitar playing.</t>
  </si>
  <si>
    <t xml:space="preserve">https://en.wikipedia.org/wiki/Will_Stratton
https://willstratton.bandcamp.com/music</t>
  </si>
  <si>
    <t xml:space="preserve">A0210</t>
  </si>
  <si>
    <t xml:space="preserve">Dragon New Warm Mountain I Believe in You</t>
  </si>
  <si>
    <t xml:space="preserve">fingerpicked acoustic; banjo; storytelling; breezy; cosmic</t>
  </si>
  <si>
    <t xml:space="preserve">A sprawling 20-track double album that moves freely between folk, country and loose full-band jamming. It feels like a document of four musicians completely locked into each other, with fiddle, jaw harp and rough acoustic takes sitting beside polished songs.</t>
  </si>
  <si>
    <t xml:space="preserve">The most expansive Big Thief statement; its storytelling sounds indebted to Gillian Welch-style folk while the band pushes outward.</t>
  </si>
  <si>
    <t xml:space="preserve">Change; Little Things; Certainty</t>
  </si>
  <si>
    <t xml:space="preserve">https://en.wikipedia.org/wiki/Big_Thief
https://www.noexpectations.fyi/p/the-60-best-albums-of-2022-according
https://bigthief.bandcamp.com/album/dragon-new-warm-mountain-i-believe-in-you</t>
  </si>
  <si>
    <t xml:space="preserve">A0211</t>
  </si>
  <si>
    <t xml:space="preserve">Rolling Golden Holy</t>
  </si>
  <si>
    <t xml:space="preserve">The trio's second album moves from strict traditional-ballad reworkings toward more original songwriting, keeping the same warm three-way harmony blend. Fingerpicked guitar and gentle, gospel-tinged arrangements frame songs like 'Gone by Fall' and 'Someone to Weep for Me'.</t>
  </si>
  <si>
    <t xml:space="preserve">Continues Bonny Light Horseman's folk-revival project between Mitchell, Johnson (Fruit Bats) and Kaufman (Muzz, The National circle).</t>
  </si>
  <si>
    <t xml:space="preserve">Someone to Weep for Me; Gone by Fall</t>
  </si>
  <si>
    <t xml:space="preserve">https://bonnylighthorseman.bandcamp.com/music</t>
  </si>
  <si>
    <t xml:space="preserve">A0212</t>
  </si>
  <si>
    <t xml:space="preserve">Charlie Reed</t>
  </si>
  <si>
    <t xml:space="preserve">Eddy</t>
  </si>
  <si>
    <t xml:space="preserve">Earth Libraries</t>
  </si>
  <si>
    <t xml:space="preserve">pedal steel; strings; hushed; drawl; bleak</t>
  </si>
  <si>
    <t xml:space="preserve">Eddy is the debut album from Chicago's Charlie Reed (a full band, not a solo artist), delicate and subdued folk-rock that swells into strings and pedal steel around themes of love, loss and cyclical anxiety. It is patient, quietly lush music for listeners who like their indie folk slow and tender.</t>
  </si>
  <si>
    <t xml:space="preserve">Part of the Earth Libraries roster's patient, string-laced strand of Midwest indie folk.</t>
  </si>
  <si>
    <t xml:space="preserve">Your Hair Is Nice; Don't Drop Me; Helpless</t>
  </si>
  <si>
    <t xml:space="preserve">https://earthlibraries.bandcamp.com/album/eddy
https://www.noexpectations.fyi/p/the-60-best-albums-of-2022-according</t>
  </si>
  <si>
    <t xml:space="preserve">A0213</t>
  </si>
  <si>
    <t xml:space="preserve">Field Medic</t>
  </si>
  <si>
    <t xml:space="preserve">grow your hair long if you're wanting to see something that you can change</t>
  </si>
  <si>
    <t xml:space="preserve">Los Angeles, CA (via San Francisco)</t>
  </si>
  <si>
    <t xml:space="preserve">pedal steel; lo-fi; drum machine; hushed; storytelling</t>
  </si>
  <si>
    <t xml:space="preserve">Kevin Patrick Sullivan's Field Medic record moves from four-track bedroom folk toward fuller arrangements, with pedal steel and drum machine behind his hushed voice. He keeps his diaristic, deadpan-honest songwriting about touring, drinking, and love, and the songs still feel like private notes.</t>
  </si>
  <si>
    <t xml:space="preserve">A turning point in Field Medic's long-running lo-fi folk catalog toward studio production, made just before the more electronic light is gone 2.</t>
  </si>
  <si>
    <t xml:space="preserve">i had a dream that you died; always emptiness; stained glass</t>
  </si>
  <si>
    <t xml:space="preserve">https://fieldmedic.bandcamp.com/album/grow-your-hair-long-if-you-re-wanting-to-see-something-that-you-can-change
https://www.noexpectations.fyi/p/the-60-best-albums-of-2022-according</t>
  </si>
  <si>
    <t xml:space="preserve">A0214</t>
  </si>
  <si>
    <t xml:space="preserve">Georgia Harmer</t>
  </si>
  <si>
    <t xml:space="preserve">Stay in Touch</t>
  </si>
  <si>
    <t xml:space="preserve">Arts &amp; Crafts</t>
  </si>
  <si>
    <t xml:space="preserve">Toronto, Ontario</t>
  </si>
  <si>
    <t xml:space="preserve">fingerpicked acoustic; drawl; storytelling; breezy; small-town</t>
  </si>
  <si>
    <t xml:space="preserve">Stay in Touch is Georgia Harmer's debut, a set that spans intimate folk and strummy country to jazz-inflected pop-rock, with a warm, live-in-the-room feel. Her lyrics capture fleeting, specific moments with unusual poise for such a young songwriter. It suits listeners who like crisp, observant indie folk.</t>
  </si>
  <si>
    <t xml:space="preserve">Niece of Canadian roots singer Sarah Harmer, carrying that family's songwriting into a 2020s indie-folk idiom on the Arts &amp; Crafts roster.</t>
  </si>
  <si>
    <t xml:space="preserve">Austin; Homes; Strongest Person</t>
  </si>
  <si>
    <t xml:space="preserve">https://georgiaharmer.bandcamp.com/album/stay-in-touch
https://www.noexpectations.fyi/p/the-60-best-albums-of-2022-according</t>
  </si>
  <si>
    <t xml:space="preserve">A0215</t>
  </si>
  <si>
    <t xml:space="preserve">Jo Schornikow</t>
  </si>
  <si>
    <t xml:space="preserve">ALTAR</t>
  </si>
  <si>
    <t xml:space="preserve">piano; hushed; cracked or yelping; bleak; anthemic</t>
  </si>
  <si>
    <t xml:space="preserve">Piano-led songs from a longtime Phosphorescent keyboardist stepping into her own material, with slow-building, emotionally direct arrangements built around Schornikow's plainspoken alto. The pace is patient and the production uncluttered, suiting listeners who like quiet, piano-centered songwriting.</t>
  </si>
  <si>
    <t xml:space="preserve">A session-musician's turn to solo songwriting, closer in spirit to the piano-based end of indie folk/slowcore than to any single scene.</t>
  </si>
  <si>
    <t xml:space="preserve">Lose Yr Love; Spiders; Altar</t>
  </si>
  <si>
    <t xml:space="preserve">https://keeledscales.bandcamp.com/music
https://joschornikow.bandcamp.com/album/altar</t>
  </si>
  <si>
    <t xml:space="preserve">A0216</t>
  </si>
  <si>
    <t xml:space="preserve">The Spur</t>
  </si>
  <si>
    <t xml:space="preserve">fingerpicked acoustic; hushed; close harmonies; storytelling; duets</t>
  </si>
  <si>
    <t xml:space="preserve">A domestic, duet-filled record made with longtime collaborator Nathan Salsburg. It continues Shelley's patient, plain-voiced songwriting.</t>
  </si>
  <si>
    <t xml:space="preserve">Extends the Louisville folk partnership with Salsburg that runs through her whole catalog.</t>
  </si>
  <si>
    <t xml:space="preserve">A0217</t>
  </si>
  <si>
    <t xml:space="preserve">Pre Pleasure</t>
  </si>
  <si>
    <t xml:space="preserve">storytelling; hushed; breezy; Telecaster twang; heartbreak</t>
  </si>
  <si>
    <t xml:space="preserve">Jacklin's most twang-adjacent record, with clean electric guitar wrapped around wry, closely observed songs. It turns over love, faith and self-image with a dry, patient eye.</t>
  </si>
  <si>
    <t xml:space="preserve">The clearest overlap between Jacklin's pop-folk songwriting and Core's twangy indie-folk sound; sounds akin to Maple Glider's I Get Into Trouble.</t>
  </si>
  <si>
    <t xml:space="preserve">Lydia Wears a Cross; Be Careful with Yourself; Ignore Tenderness</t>
  </si>
  <si>
    <t xml:space="preserve">A0218</t>
  </si>
  <si>
    <t xml:space="preserve">Marina Allen</t>
  </si>
  <si>
    <t xml:space="preserve">Centrifics</t>
  </si>
  <si>
    <t xml:space="preserve">Fire Records</t>
  </si>
  <si>
    <t xml:space="preserve">hushed; storytelling; strings; spiritual or gospel</t>
  </si>
  <si>
    <t xml:space="preserve">Allen's follow-up to Candlepower is timeless folk in a classic songwriting lineage. It is anchored by her mesmerizing, wide-ranging voice.</t>
  </si>
  <si>
    <t xml:space="preserve">Los Angeles songwriter whose delicate, literary folk sounds akin to Weyes Blood and Cate Le Bon's circle.</t>
  </si>
  <si>
    <t xml:space="preserve">Celadon; Superreality</t>
  </si>
  <si>
    <t xml:space="preserve">https://www.noexpectations.fyi/p/no-expectations-043-bad-summer</t>
  </si>
  <si>
    <t xml:space="preserve">https://marinagallen.bandcamp.com/album/centrifics
https://www.noexpectations.fyi/p/no-expectations-043-bad-summer
https://en.wikipedia.org/wiki/Marina_Allen</t>
  </si>
  <si>
    <t xml:space="preserve">A0219</t>
  </si>
  <si>
    <t xml:space="preserve">Renata Zeiguer</t>
  </si>
  <si>
    <t xml:space="preserve">Picnic in the Dark</t>
  </si>
  <si>
    <t xml:space="preserve">Northern Spy</t>
  </si>
  <si>
    <t xml:space="preserve">hushed; strings; synths; storytelling</t>
  </si>
  <si>
    <t xml:space="preserve">A dreamworld folk-pop record mixing hushed vocals, vintage guitar tones and bossa nova influence. The arrangements feel like a neon-lit western dive bar at closing time.</t>
  </si>
  <si>
    <t xml:space="preserve">Brooklyn songwriter whose Northern Spy records fold bossa nova and folk into a spectral sound akin to Timber Timbre.</t>
  </si>
  <si>
    <t xml:space="preserve">Sunset Boulevard; Mark the Date</t>
  </si>
  <si>
    <t xml:space="preserve">https://renatazeiguer.bandcamp.com/album/picnic-in-the-dark
https://www.noexpectations.fyi/p/the-60-best-albums-of-2022-according</t>
  </si>
  <si>
    <t xml:space="preserve">A0220</t>
  </si>
  <si>
    <t xml:space="preserve">Sadurn</t>
  </si>
  <si>
    <t xml:space="preserve">Radiator</t>
  </si>
  <si>
    <t xml:space="preserve">fingerpicked acoustic; close harmonies; hushed; storytelling</t>
  </si>
  <si>
    <t xml:space="preserve">Genevieve DeGroot's full-band debut is spare, diary-like indie folk. It sounds indebted to Jason Molina, Gillian Welch and Elliott Smith.</t>
  </si>
  <si>
    <t xml:space="preserve">Grew from DeGroot's lo-fi Philadelphia DIY recordings into a full band; part of the Philly indie-folk scene alongside Greg Mendez.</t>
  </si>
  <si>
    <t xml:space="preserve">snake; golden arm; special power</t>
  </si>
  <si>
    <t xml:space="preserve">https://sadurn.bandcamp.com/album/radiator
https://www.noexpectations.fyi/p/the-60-best-albums-of-2022-according</t>
  </si>
  <si>
    <t xml:space="preserve">A0221</t>
  </si>
  <si>
    <t xml:space="preserve">Flood</t>
  </si>
  <si>
    <t xml:space="preserve">Metropolitan Groove Merchants</t>
  </si>
  <si>
    <t xml:space="preserve">jangle; funny-sad; hushed; storytelling</t>
  </si>
  <si>
    <t xml:space="preserve">Donnelly's second album keeps the wit of her debut while opening into fuller, more atmospheric arrangements. Her sharp, clear voice sits among piano and gentle band textures.</t>
  </si>
  <si>
    <t xml:space="preserve">Follow-up to Beware of the Dogs, self-released after leaving Secretly Canadian.</t>
  </si>
  <si>
    <t xml:space="preserve">Lungs; How Was Your Day?</t>
  </si>
  <si>
    <t xml:space="preserve">A0222</t>
  </si>
  <si>
    <t xml:space="preserve">Tenci</t>
  </si>
  <si>
    <t xml:space="preserve">A Swollen River, A Well Overflowing</t>
  </si>
  <si>
    <t xml:space="preserve">Chicago twang and DIY</t>
  </si>
  <si>
    <t xml:space="preserve">fingerpicked acoustic; cracked or yelping; hushed; storytelling; bleak</t>
  </si>
  <si>
    <t xml:space="preserve">Tenci's second album pairs Jess Shoman's raw, cracked-voiced folk songwriting with Curtis Oren's saxophone and guitar, a whimsical, homespun record that widens the intimate sound of their debut without losing its plainspoken core.</t>
  </si>
  <si>
    <t xml:space="preserve">Follows My Heart Is an Open Field on the same Keeled Scales label, part of the Chicago DIY-folk scene that also includes Lomelda collaborators and Jessica Risker.</t>
  </si>
  <si>
    <t xml:space="preserve">A Swollen River; Casper</t>
  </si>
  <si>
    <t xml:space="preserve">https://en.wikipedia.org/wiki/Tenci
https://www.noexpectations.fyi/p/the-60-best-albums-of-2022-according</t>
  </si>
  <si>
    <t xml:space="preserve">A0223</t>
  </si>
  <si>
    <t xml:space="preserve">TOLEDO</t>
  </si>
  <si>
    <t xml:space="preserve">How It Ends</t>
  </si>
  <si>
    <t xml:space="preserve">Grand Jury Music</t>
  </si>
  <si>
    <t xml:space="preserve">close harmonies; jangle; hushed; storytelling</t>
  </si>
  <si>
    <t xml:space="preserve">Dan Álvarez de Toledo and Jordan Dunn-Pilz's debut LP runs on finish-each-other's-sentences vocal harmony. The songs dig into family history and young-adult self-reflection.</t>
  </si>
  <si>
    <t xml:space="preserve">Duo songwriting that sounds indebted to Elliott Smith and Golden Daze.</t>
  </si>
  <si>
    <t xml:space="preserve">Soda Can; How It Ends</t>
  </si>
  <si>
    <t xml:space="preserve">https://thebandtoledo.bandcamp.com/album/how-it-ends
https://www.noexpectations.fyi/p/the-60-best-albums-of-2022-according</t>
  </si>
  <si>
    <t xml:space="preserve">A0224</t>
  </si>
  <si>
    <t xml:space="preserve">brain pain</t>
  </si>
  <si>
    <t xml:space="preserve">A quiet, diaristic home-recorded set from villagerrr's busy 2022. The songs are hushed and unhurried, with soft guitar and plainspoken vocals that feel like private notes.</t>
  </si>
  <si>
    <t xml:space="preserve">One of villagerrr's self-released 2022 albums, made before Like Leaves began attracting outside notice.</t>
  </si>
  <si>
    <t xml:space="preserve">brain pain; Amarillo</t>
  </si>
  <si>
    <t xml:space="preserve">https://villagerrr.bandcamp.com/album/brain-pain
https://newreleases.discogs.com/us/release/66827-villagerrr-tear-your-heart-out</t>
  </si>
  <si>
    <t xml:space="preserve">A0225</t>
  </si>
  <si>
    <t xml:space="preserve">Like Leaves</t>
  </si>
  <si>
    <t xml:space="preserve">small-town; fingerpicked acoustic; drawl; hushed; breezy</t>
  </si>
  <si>
    <t xml:space="preserve">The villagerrr record that started reaching listeners beyond the artist's immediate circle. It is tasteful, subdued indie rock recorded in a small bedroom, with gentle twang and soft, close-miked vocals.</t>
  </si>
  <si>
    <t xml:space="preserve">Preceded villagerrr's move to Darling Recordings for Tear Your Heart Out.</t>
  </si>
  <si>
    <t xml:space="preserve">Alone; Like Leaves; Honky Tonk Romance</t>
  </si>
  <si>
    <t xml:space="preserve">https://www.noexpectations.fyi/p/spotify-vertical-feed-algorithm-ai-dj-koth</t>
  </si>
  <si>
    <t xml:space="preserve">https://villagerrr.bandcamp.com/album/like-leaves
https://www.noexpectations.fyi/p/spotify-vertical-feed-algorithm-ai-dj-koth</t>
  </si>
  <si>
    <t xml:space="preserve">A0226</t>
  </si>
  <si>
    <t xml:space="preserve">OHIOAN</t>
  </si>
  <si>
    <t xml:space="preserve">small-town; Midwestern; drawl; fingerpicked acoustic; lo-fi</t>
  </si>
  <si>
    <t xml:space="preserve">A set explicitly about Ohio, home-recorded and plainspoken. Its songs ground themselves in specific Midwestern small-town life, sung softly over simple guitar arrangements.</t>
  </si>
  <si>
    <t xml:space="preserve">Part of villagerrr's prolific 2022 run; its regional specificity anticipates the Midwestern focus of Tear Your Heart Out and Carousel.</t>
  </si>
  <si>
    <t xml:space="preserve">OHIOAN; Field Day</t>
  </si>
  <si>
    <t xml:space="preserve">https://villagerrr.bandcamp.com/album/ohioan
https://newreleases.discogs.com/us/release/66827-villagerrr-tear-your-heart-out</t>
  </si>
  <si>
    <t xml:space="preserve">A0227</t>
  </si>
  <si>
    <t xml:space="preserve">Something or Somewhere Else</t>
  </si>
  <si>
    <t xml:space="preserve">A short, quiet and homemade EP from villagerrr's prolific 2022. The songs are hushed and plainspoken, recorded simply at home with soft guitar and understated vocals.</t>
  </si>
  <si>
    <t xml:space="preserve">One of several quickly uploaded 2022 releases that built villagerrr's early catalog.</t>
  </si>
  <si>
    <t xml:space="preserve">Smoke; Anna</t>
  </si>
  <si>
    <t xml:space="preserve">https://villagerrr.bandcamp.com/album/something-or-somewhere-else
https://newreleases.discogs.com/us/release/66827-villagerrr-tear-your-heart-out</t>
  </si>
  <si>
    <t xml:space="preserve">A0228</t>
  </si>
  <si>
    <t xml:space="preserve">How Is It That I Should Look at the Stars</t>
  </si>
  <si>
    <t xml:space="preserve">Written alongside Ignorance but left spare and largely acoustic, this companion album is quieter and more intimate, letting Lindeman's voice and guitar carry most of the weight.</t>
  </si>
  <si>
    <t xml:space="preserve">Endless Time; To Talk About</t>
  </si>
  <si>
    <t xml:space="preserve">A0229</t>
  </si>
  <si>
    <t xml:space="preserve">Abbey Blackwell</t>
  </si>
  <si>
    <t xml:space="preserve">My Maze</t>
  </si>
  <si>
    <t xml:space="preserve">fingerpicked acoustic; hushed; storytelling; close harmonies; breezy</t>
  </si>
  <si>
    <t xml:space="preserve">A bassist-singer's solo debut of organically arranged folk songs, sung in a rich, lush voice. It is quiet and confident in its plainspoken storytelling, for fans of unhurried home-grown folk.</t>
  </si>
  <si>
    <t xml:space="preserve">Blackwell is best known as a bassist; My Maze established her as a songwriter in her own right ahead of Big Big Motion and Dream a Day.</t>
  </si>
  <si>
    <t xml:space="preserve">The Thief; My Maze; Fire</t>
  </si>
  <si>
    <t xml:space="preserve">https://abbeyblackwell.bandcamp.com/album/my-maze
https://abbeyblackwell.bandcamp.com/music</t>
  </si>
  <si>
    <t xml:space="preserve">A0230</t>
  </si>
  <si>
    <t xml:space="preserve">I Keep My Feet on the Fragile Plane</t>
  </si>
  <si>
    <t xml:space="preserve">Double Double Whammy</t>
  </si>
  <si>
    <t xml:space="preserve">hushed; fingerpicked acoustic; pedal steel; storytelling; bleak</t>
  </si>
  <si>
    <t xml:space="preserve">Quietly contemplative, introspective songwriting set in patient, carefully arranged backing with pedal-steel color. It is a record for close listeners who like plainspoken, New York-by-way-of-the-South folk that lets each line breathe.</t>
  </si>
  <si>
    <t xml:space="preserve">Krieger's writing here sits among the strongest plainspoken songwriting of her generation, ahead of the following year's Art of the Unseen Infinity Machine.</t>
  </si>
  <si>
    <t xml:space="preserve">https://en.wikipedia.org/wiki/Allegra_Krieger
https://www.noexpectations.fyi/p/the-60-best-albums-of-2023
https://allegrakrieger.bandcamp.com/album/i-keep-my-feet-on-the-fragile-plane</t>
  </si>
  <si>
    <t xml:space="preserve">A0231</t>
  </si>
  <si>
    <t xml:space="preserve">Drop Cherries</t>
  </si>
  <si>
    <t xml:space="preserve">fingerpicked acoustic; close harmonies; breezy; hushed; lullaby</t>
  </si>
  <si>
    <t xml:space="preserve">A warm, love-steeped record, softer and more contented in tone than Flora Fauna. It is still built on Marten's fingerstyle guitar and close vocal harmonies.</t>
  </si>
  <si>
    <t xml:space="preserve">Continues Marten's Fiction-era run toward fuller, twangier folk arrangements ahead of Dog Eared.</t>
  </si>
  <si>
    <t xml:space="preserve">Willow; God Above</t>
  </si>
  <si>
    <t xml:space="preserve">A0232</t>
  </si>
  <si>
    <t xml:space="preserve">Charlie Hill</t>
  </si>
  <si>
    <t xml:space="preserve">Chuck Pond</t>
  </si>
  <si>
    <t xml:space="preserve">pedal steel; drawl; road songs; heartbreak; breezy</t>
  </si>
  <si>
    <t xml:space="preserve">Chuck Pond is the debut LP from Charlie Hill, a cleaner-toned set of indie country blending Laurel Canyon-inspired songwriting with ample pedal steel. Songs like 'Dive In' and 'L.A. Fever' set the record's easy, open-road feel.</t>
  </si>
  <si>
    <t xml:space="preserve">Sounds close to the Burlington, Vermont indie-country crew (Greg Freeman, Lily Seabird, Dari Bay), with more Laurel Canyon polish.</t>
  </si>
  <si>
    <t xml:space="preserve">Dive In; L.A. Fever; Richmond V.A.</t>
  </si>
  <si>
    <t xml:space="preserve">https://hillcharlie.bandcamp.com/album/chuck-pond
https://www.noexpectations.fyi/p/best-new-music-q1-2023-morby-sakamoto</t>
  </si>
  <si>
    <t xml:space="preserve">A0233</t>
  </si>
  <si>
    <t xml:space="preserve">Could Have Done Anything</t>
  </si>
  <si>
    <t xml:space="preserve">Cornfield's most confident and widely noticed record, warm folk-rock built for the road. Songs like 'You and Me' carry a Tom Petty-style ease under her conversational vocals.</t>
  </si>
  <si>
    <t xml:space="preserve">The culmination of Cornfield's steady solo run after Highs in the Minuses.</t>
  </si>
  <si>
    <t xml:space="preserve">You and Me</t>
  </si>
  <si>
    <t xml:space="preserve">https://en.wikipedia.org/wiki/Charlotte_Cornfield
https://www.noexpectations.fyi/p/best-new-music-q1-2023-morby-sakamoto
https://www.discogs.com/artist/1657734-Charlotte-Cornfield</t>
  </si>
  <si>
    <t xml:space="preserve">A0234</t>
  </si>
  <si>
    <t xml:space="preserve">Dean Johnson</t>
  </si>
  <si>
    <t xml:space="preserve">Nothing for Me, Please</t>
  </si>
  <si>
    <t xml:space="preserve">pedal steel; baritone; storytelling; drinking songs; hushed</t>
  </si>
  <si>
    <t xml:space="preserve">Dean Johnson sings timeless, uncluttered cowboy waltzes in a soulful tenor that recalls classic countrypolitan records more than any indie trend. Nothing for Me, Please is spare and patient, letting his voice and the pedal steel do the emotional work.</t>
  </si>
  <si>
    <t xml:space="preserve">Sits in the singer-songwriter lineage of 1970s country balladeers, adopted by the 2020s indie-folk scene via Mama Bird's Pacific Northwest roster.</t>
  </si>
  <si>
    <t xml:space="preserve">Annabelle Goodbye</t>
  </si>
  <si>
    <t xml:space="preserve">https://www.facebook.com/groups/606549639476562/posts/3182133155251518/
https://media.rss.com/badass-records/feed.xml</t>
  </si>
  <si>
    <t xml:space="preserve">A0235</t>
  </si>
  <si>
    <t xml:space="preserve">light is gone 2</t>
  </si>
  <si>
    <t xml:space="preserve">lo-fi; drum machine; synths; storytelling; deadpan</t>
  </si>
  <si>
    <t xml:space="preserve">A sequel to an early Field Medic release that trades folkier elements for 808s, synths, and trap-inflected production. Sullivan keeps his confessional, journal-like lyricism and deadpan delivery, so the drum machines frame the same diary entries rather than replacing them.</t>
  </si>
  <si>
    <t xml:space="preserve">Marks Field Medic's digital-recording pivot away from acoustic four-track folk, released less than a year after grow your hair long.</t>
  </si>
  <si>
    <t xml:space="preserve">they all seem so happy; TSION; mass market paperback</t>
  </si>
  <si>
    <t xml:space="preserve">https://fieldmedic.bandcamp.com/album/light-is-gone-2
https://www.noexpectations.fyi/p/the-60-best-albums-of-2023
https://runforcoverrecords.com/products/field-medic-light-is-gone-2</t>
  </si>
  <si>
    <t xml:space="preserve">A0236</t>
  </si>
  <si>
    <t xml:space="preserve">Fran</t>
  </si>
  <si>
    <t xml:space="preserve">Leaving</t>
  </si>
  <si>
    <t xml:space="preserve">Fire Talk Records</t>
  </si>
  <si>
    <t xml:space="preserve">fingerpicked acoustic; hushed; storytelling; breezy; spiritual or gospel</t>
  </si>
  <si>
    <t xml:space="preserve">Leaving is Maria Jacobson's second album as Fran, songs of loss and possibility built on patient, slow-unfolding arrangements. Delicate textures wrap around Jacobson's plainspoken, questioning voice. It suits listeners who like hushed, searching indie folk.</t>
  </si>
  <si>
    <t xml:space="preserve">Sounds akin to Chicago's hushed, folk-leaning strand of indie rock.</t>
  </si>
  <si>
    <t xml:space="preserve">Limousine; Winter; How Did I</t>
  </si>
  <si>
    <t xml:space="preserve">https://franband.bandcamp.com/album/leaving
https://www.noexpectations.fyi/p/the-30-best-albums-of-2023-so-far-midyear-list</t>
  </si>
  <si>
    <t xml:space="preserve">A0237</t>
  </si>
  <si>
    <t xml:space="preserve">Free Range</t>
  </si>
  <si>
    <t xml:space="preserve">Practice</t>
  </si>
  <si>
    <t xml:space="preserve">fingerpicked acoustic; hushed; storytelling; small-town; breezy</t>
  </si>
  <si>
    <t xml:space="preserve">Sofia Jensen's debut as Free Range is open, subdued, engaging folk. It evokes Elliott Smith, Lomelda and Katy Kirby in its patient, intimate delivery.</t>
  </si>
  <si>
    <t xml:space="preserve">Sits in the Chicago DIY folk scene near Jessica Risker and Hannah Frances; its hushed intimacy sounds indebted to Elliott Smith and Lomelda.</t>
  </si>
  <si>
    <t xml:space="preserve">Want To Know; On Occasion; Traveling Show</t>
  </si>
  <si>
    <t xml:space="preserve">https://freerange.bandcamp.com/album/practice
https://www.noexpectations.fyi/p/meta-verification-free-range-greg-freeman</t>
  </si>
  <si>
    <t xml:space="preserve">A0238</t>
  </si>
  <si>
    <t xml:space="preserve">Greg Mendez</t>
  </si>
  <si>
    <t xml:space="preserve">lo-fi; hushed; fingerpicked acoustic; bleak; drawl</t>
  </si>
  <si>
    <t xml:space="preserve">A Philly DIY veteran's self-titled record of unflinching confessional folk about addiction and recovery, recorded plainly with little studio polish. Hushed vocals and fingerpicked guitar keep everything close and bleak, for listeners who want songwriting with nothing between them and the singer.</t>
  </si>
  <si>
    <t xml:space="preserve">Mendez has been a fixture of the Philadelphia basement-show scene for years; this self-titled record brought him wider indie attention.</t>
  </si>
  <si>
    <t xml:space="preserve">Maria; Shark's Mouth; Best Behavior</t>
  </si>
  <si>
    <t xml:space="preserve">https://gregmendez.bandcamp.com/album/greg-mendez
https://www.noexpectations.fyi/p/the-30-best-albums-of-2023-so-far-midyear-list
https://www.discogs.com/release/27932832-Greg-Mendez-Greg-Mendez</t>
  </si>
  <si>
    <t xml:space="preserve">A0239</t>
  </si>
  <si>
    <t xml:space="preserve">Hazel City</t>
  </si>
  <si>
    <t xml:space="preserve">Old Friend</t>
  </si>
  <si>
    <t xml:space="preserve">Gary, Indiana</t>
  </si>
  <si>
    <t xml:space="preserve">fingerpicked acoustic; hushed; close harmonies; small-town; lo-fi</t>
  </si>
  <si>
    <t xml:space="preserve">Hazel City's quiet debut, nine plainspoken songs of home-recorded acoustic guitar and layered vocal harmonies. It plays like a diary of a Rust Belt hometown, unhurried and intimate rather than showy.</t>
  </si>
  <si>
    <t xml:space="preserve">A Gary, Indiana bedroom-folk project that grew out of the same Bandcamp DIY networks as Chicago's indie-folk scene, laying groundwork for the fuller-band goblynmarkytt.</t>
  </si>
  <si>
    <t xml:space="preserve">Rain; Sailor; Becca</t>
  </si>
  <si>
    <t xml:space="preserve">https://hazelcity.bandcamp.com/album/old-friend</t>
  </si>
  <si>
    <t xml:space="preserve">A0240</t>
  </si>
  <si>
    <t xml:space="preserve">Helena Deland</t>
  </si>
  <si>
    <t xml:space="preserve">Goodnight Summerland</t>
  </si>
  <si>
    <t xml:space="preserve">Luminelle Recordings</t>
  </si>
  <si>
    <t xml:space="preserve">Montreal, Quebec</t>
  </si>
  <si>
    <t xml:space="preserve">fingerpicked acoustic; hushed; storytelling; breezy; cracked or yelping</t>
  </si>
  <si>
    <t xml:space="preserve">Helena Deland's second album pairs graceful, evocative songwriting with delicate acoustic arrangements and glittering production. It's smart, literary indie folk more than straight twang, but its acoustic-led intimacy places it alongside the wider 2020s Bandcamp folk revival.</t>
  </si>
  <si>
    <t xml:space="preserve">A Montreal singer-songwriter lineage that runs parallel to Ada Lea and other Canadian indie-folk artists of the same scene.</t>
  </si>
  <si>
    <t xml:space="preserve">Sirens; Someone New</t>
  </si>
  <si>
    <t xml:space="preserve">https://en.wikipedia.org/wiki/Helena_Deland</t>
  </si>
  <si>
    <t xml:space="preserve">A0241</t>
  </si>
  <si>
    <t xml:space="preserve">Jana Horn</t>
  </si>
  <si>
    <t xml:space="preserve">The Window Is The Dream</t>
  </si>
  <si>
    <t xml:space="preserve">Austin, Texas</t>
  </si>
  <si>
    <t xml:space="preserve">fingerpicked acoustic; hushed; storytelling; duets; breezy</t>
  </si>
  <si>
    <t xml:space="preserve">Spare, unhurried folk built on plainspoken vocals and quiet, interlocking guitar lines, with dreamlike imagery threaded through the songs. It is for listeners who like hushed, literary songwriting that leaves plenty of silence around the words.</t>
  </si>
  <si>
    <t xml:space="preserve">Shares the No Quarter label with Joan Shelley, and its hushed, literary folk sounds closely related to hers.</t>
  </si>
  <si>
    <t xml:space="preserve">The Dream; Days Go By; Leaving Him</t>
  </si>
  <si>
    <t xml:space="preserve">https://janahorn.bandcamp.com/album/the-window-is-the-dream
https://www.noexpectations.fyi/p/the-30-best-albums-of-2023-so-far-midyear-list</t>
  </si>
  <si>
    <t xml:space="preserve">A0242</t>
  </si>
  <si>
    <t xml:space="preserve">Kara Jackson</t>
  </si>
  <si>
    <t xml:space="preserve">Why Does the Earth Give Us People to Love?</t>
  </si>
  <si>
    <t xml:space="preserve">September</t>
  </si>
  <si>
    <t xml:space="preserve">Oak Park, IL</t>
  </si>
  <si>
    <t xml:space="preserve">fingerpicked acoustic; storytelling; long songs (7+ minutes); hushed; funny-sad</t>
  </si>
  <si>
    <t xml:space="preserve">Oak Park poet-songwriter Kara Jackson's grief-steeped debut, written after the death of a close friend, sets impressionistic short tunes alongside long, slow stretches given room to breathe. Her low, deadpan voice and fingerpicked guitar carry lines that are often funny and devastating at once.</t>
  </si>
  <si>
    <t xml:space="preserve">Part of the Chicago folk scene alongside Free Range, Jessica Risker and Hannah Frances; Jackson is also a former National Youth Poet Laureate.</t>
  </si>
  <si>
    <t xml:space="preserve">therapy; brain; why does the earth give us people to love?</t>
  </si>
  <si>
    <t xml:space="preserve">https://karajackson.bandcamp.com/album/why-does-the-earth-give-us-people-to-love
https://www.noexpectations.fyi/p/best-new-music-q1-2023-morby-sakamoto
https://en.wikipedia.org/wiki/Why_Does_the_Earth_Give_Us_People_to_Love%3F</t>
  </si>
  <si>
    <t xml:space="preserve">A0243</t>
  </si>
  <si>
    <t xml:space="preserve">Kassi Valazza</t>
  </si>
  <si>
    <t xml:space="preserve">Kassi Valazza Knows Nothing</t>
  </si>
  <si>
    <t xml:space="preserve">pedal steel; drawl; storytelling; hushed; cosmic</t>
  </si>
  <si>
    <t xml:space="preserve">Southwestern-raised, Portland-based songwriting with Karen Dalton-inspired vocals and psychedelic guitar. It is plainly indebted to Sandy Denny and country music but bent through indie songwriting.</t>
  </si>
  <si>
    <t xml:space="preserve">Sounds akin to current country-folk revivalists such as Erin Rae and Le Ren, ahead of From Newman Street.</t>
  </si>
  <si>
    <t xml:space="preserve">Watching Planes Go By; Room In The City</t>
  </si>
  <si>
    <t xml:space="preserve">https://kassivalazza.bandcamp.com/album/kassi-valazza-knows-nothing
https://www.noexpectations.fyi/p/the-60-best-albums-of-2023</t>
  </si>
  <si>
    <t xml:space="preserve">A0244</t>
  </si>
  <si>
    <t xml:space="preserve">Mali Velasquez</t>
  </si>
  <si>
    <t xml:space="preserve">I'm Green</t>
  </si>
  <si>
    <t xml:space="preserve">Acrophase Records</t>
  </si>
  <si>
    <t xml:space="preserve">hushed; fingerpicked acoustic; heartbreak; drawl; breezy</t>
  </si>
  <si>
    <t xml:space="preserve">I'm Green is Mali Velasquez's folk-inflected indie rock debut, swinging between hushed verses and explosive choruses. Her plainspoken lyrics and warm voice place her alongside a wave of songwriters bridging bedroom folk and full-band indie rock.</t>
  </si>
  <si>
    <t xml:space="preserve">Sounds close to Katy Kirby, working the space between quiet acoustic folk and full-band indie rock.</t>
  </si>
  <si>
    <t xml:space="preserve">Bobby; Decider; Clovers</t>
  </si>
  <si>
    <t xml:space="preserve">https://www.noexpectations.fyi/p/best-new-albums-dusk-golden-apples-wilco</t>
  </si>
  <si>
    <t xml:space="preserve">https://malivelasquez.bandcamp.com/album/im-green
https://www.noexpectations.fyi/p/best-new-albums-dusk-golden-apples-wilco</t>
  </si>
  <si>
    <t xml:space="preserve">A0245</t>
  </si>
  <si>
    <t xml:space="preserve">I Get into Trouble</t>
  </si>
  <si>
    <t xml:space="preserve">hushed; storytelling; close harmonies; heartbreak</t>
  </si>
  <si>
    <t xml:space="preserve">Emotionally devastating songs about religion, bodily autonomy and trauma. It sits in the same territory as Julia Jacklin's Pre Pleasure, with spare arrangements around a close vocal.</t>
  </si>
  <si>
    <t xml:space="preserve">Second album, continuing Maple Glider's confessional Australian indie-folk songwriting.</t>
  </si>
  <si>
    <t xml:space="preserve">Don't Kiss Me; Dinah</t>
  </si>
  <si>
    <t xml:space="preserve">https://en.wikipedia.org/wiki/Maple_Glider
https://www.noexpectations.fyi/p/best-new-albums-dusk-golden-apples-wilco</t>
  </si>
  <si>
    <t xml:space="preserve">A0246</t>
  </si>
  <si>
    <t xml:space="preserve">Common Nation of Sorrow</t>
  </si>
  <si>
    <t xml:space="preserve">fiddle; political; drawl; storytelling</t>
  </si>
  <si>
    <t xml:space="preserve">Timeless, justice-minded folk tunes rooted in Baiman's old-time fiddle playing. It is for listeners who like protest songs in a warm Nashville string-band setting.</t>
  </si>
  <si>
    <t xml:space="preserve">Continues Baiman's politically engaged Americana songwriting on Signature Sounds.</t>
  </si>
  <si>
    <t xml:space="preserve">https://en.wikipedia.org/wiki/Rachel_Baiman
https://www.noexpectations.fyi/p/the-30-best-albums-of-2023-so-far-midyear-list
https://www.discogs.com/artist/3296570-Rachel-Baiman</t>
  </si>
  <si>
    <t xml:space="preserve">A0247</t>
  </si>
  <si>
    <t xml:space="preserve">Sunny War</t>
  </si>
  <si>
    <t xml:space="preserve">Anarchist Gospel</t>
  </si>
  <si>
    <t xml:space="preserve">fingerpicked acoustic; drawl; spiritual or gospel; pedal steel; deadpan</t>
  </si>
  <si>
    <t xml:space="preserve">Sunny War's breakout blends folk-punk fingerpicking with gospel, blues and roots textures. Songs about addiction and recovery ride a full-band Americana sound.</t>
  </si>
  <si>
    <t xml:space="preserve">Grew from War's Venice Beach busking roots into a full-band Americana sound; its punk-inflected roots music sounds akin to Sadurn.</t>
  </si>
  <si>
    <t xml:space="preserve">Swear to Gawd; His Love; Whole</t>
  </si>
  <si>
    <t xml:space="preserve">https://en.wikipedia.org/wiki/Anarchist_Gospel
https://www.noexpectations.fyi/p/the-60-best-albums-of-2023</t>
  </si>
  <si>
    <t xml:space="preserve">A0248</t>
  </si>
  <si>
    <t xml:space="preserve">Ceremony</t>
  </si>
  <si>
    <t xml:space="preserve">Milk! Records</t>
  </si>
  <si>
    <t xml:space="preserve">fingerpicked acoustic; hushed; storytelling; strings; pedal steel</t>
  </si>
  <si>
    <t xml:space="preserve">Tiny Ruins' fourth album is patient, pastoral folk-rock built around Hollie Fullbrook's plainspoken voice. The band plays with restraint, letting fingerpicked guitar and soft rhythm carry the songs.</t>
  </si>
  <si>
    <t xml:space="preserve">Continues the Auckland band's decade-plus run of Flying Nun/Bella Union-adjacent indie folk.</t>
  </si>
  <si>
    <t xml:space="preserve">Dorothy Bay; Dogs Dreaming</t>
  </si>
  <si>
    <t xml:space="preserve">A0249</t>
  </si>
  <si>
    <t xml:space="preserve">Big Big Motion</t>
  </si>
  <si>
    <t xml:space="preserve">fingerpicked acoustic; hushed; storytelling; breezy; close harmonies</t>
  </si>
  <si>
    <t xml:space="preserve">Ten warm, unhurried songs continuing Blackwell's plainspoken songwriting. It was self-released between her debut My Maze and Dream a Day.</t>
  </si>
  <si>
    <t xml:space="preserve">A bridge record between My Maze and Dream a Day, part of Blackwell's steady, independent Bandcamp release schedule.</t>
  </si>
  <si>
    <t xml:space="preserve">Wind Watching; Big Motion; River or a Road</t>
  </si>
  <si>
    <t xml:space="preserve">https://abbeyblackwell.bandcamp.com/album/big-big-motion
https://abbeyblackwell.bandcamp.com/music</t>
  </si>
  <si>
    <t xml:space="preserve">A0250</t>
  </si>
  <si>
    <t xml:space="preserve">Bright Future</t>
  </si>
  <si>
    <t xml:space="preserve">fingerpicked acoustic; hushed; close harmonies; fiddle; spiritual or gospel</t>
  </si>
  <si>
    <t xml:space="preserve">A warm, unhurried solo record built around live-take performances with a small group of friends, earning Lenker a Grammy nomination for Best Folk Album and widely treated as some of her most timeless songwriting yet.</t>
  </si>
  <si>
    <t xml:space="preserve">The high point of Lenker's parallel solo folk catalog, extending the Gillian Welch-to-Big Thief folk-songwriting line she helps carry forward today.</t>
  </si>
  <si>
    <t xml:space="preserve">Vampire Empire; Sadness as a Gift; Real House</t>
  </si>
  <si>
    <t xml:space="preserve">https://en.wikipedia.org/wiki/Adrianne_Lenker
https://www.noexpectations.fyi/p/new-music-sam-evian-villagerrr-rosali-sun-seeker
https://adriannelenker.bandcamp.com/music</t>
  </si>
  <si>
    <t xml:space="preserve">A0251</t>
  </si>
  <si>
    <t xml:space="preserve">i won't let go of your hand</t>
  </si>
  <si>
    <t xml:space="preserve">fingerpicked acoustic; hushed; political; spiritual or gospel; heartbreak</t>
  </si>
  <si>
    <t xml:space="preserve">A short solo release from around the Bright Future period, quiet and acoustic. It keeps Lenker's close-miked voice and guitar at the center, with little else in the arrangements.</t>
  </si>
  <si>
    <t xml:space="preserve">Sounds like a companion to Bright Future, outside the Big Thief album cycle.</t>
  </si>
  <si>
    <t xml:space="preserve">i won't let go of your hand; feel it all</t>
  </si>
  <si>
    <t xml:space="preserve">https://en.wikipedia.org/wiki/I_Won%27t_Let_Go_of_Your_Hand
https://adriannelenker.bandcamp.com/music
https://en.wikipedia.org/wiki/Adrianne_Lenker</t>
  </si>
  <si>
    <t xml:space="preserve">A0252</t>
  </si>
  <si>
    <t xml:space="preserve">Annie Williams</t>
  </si>
  <si>
    <t xml:space="preserve">Visitor</t>
  </si>
  <si>
    <t xml:space="preserve">YK Records</t>
  </si>
  <si>
    <t xml:space="preserve">fingerpicked acoustic; deadpan; funny-sad; storytelling; hushed</t>
  </si>
  <si>
    <t xml:space="preserve">Annie Williams's debut is a tasteful set of subtle pop melodies and conversational, funny writing, arranged sparsely. Visitor favors wit and understatement over big hooks.</t>
  </si>
  <si>
    <t xml:space="preserve">Sounds akin to the current Nashville indie-folk underground built around small labels like YK Records.</t>
  </si>
  <si>
    <t xml:space="preserve">Getting Old; Lover Like You</t>
  </si>
  <si>
    <t xml:space="preserve">https://www.noexpectations.fyi/p/music-will-prove-you-wrong</t>
  </si>
  <si>
    <t xml:space="preserve">https://theanniewilliams.bandcamp.com/album/visitor
https://ykrecords.com/artists/annie-williams</t>
  </si>
  <si>
    <t xml:space="preserve">A0253</t>
  </si>
  <si>
    <t xml:space="preserve">Ben Seretan</t>
  </si>
  <si>
    <t xml:space="preserve">Allora</t>
  </si>
  <si>
    <t xml:space="preserve">Tiny Engines</t>
  </si>
  <si>
    <t xml:space="preserve">harmonized guitars; long solos; shouted; cosmic; spiritual or gospel</t>
  </si>
  <si>
    <t xml:space="preserve">Allora is a chaotic, ecstatic record of hymnlike tenderness and full-band catharsis from Ben Seretan and his band. It swings between grief and communal joy without settling on either, suited to listeners who like big, emotional swells.</t>
  </si>
  <si>
    <t xml:space="preserve">Sounds akin to the DIY, home-recording end of the indie-folk network.</t>
  </si>
  <si>
    <t xml:space="preserve">Bend; New Air</t>
  </si>
  <si>
    <t xml:space="preserve">https://www.noexpectations.fyi/p/new-lps-robber-robber-sinai-vessel-ben-seretan</t>
  </si>
  <si>
    <t xml:space="preserve">https://benseretan.bandcamp.com/album/allora</t>
  </si>
  <si>
    <t xml:space="preserve">A0254</t>
  </si>
  <si>
    <t xml:space="preserve">Blue Ranger</t>
  </si>
  <si>
    <t xml:space="preserve">Close Your Eyes</t>
  </si>
  <si>
    <t xml:space="preserve">strings; hushed; fingerpicked acoustic; breezy; bleak</t>
  </si>
  <si>
    <t xml:space="preserve">Blue Ranger's LP bridges electronica, soft-folk and ambient rock, its rustic, anxious songs unfolding slowly around violin textures until they build to sudden, eureka-like releases. It is a patient record about processing memory in small, private moments.</t>
  </si>
  <si>
    <t xml:space="preserve">Sounds like a more collaborative, studio-focused turn for the band, closer to ambient folk-rock than to Core twang.</t>
  </si>
  <si>
    <t xml:space="preserve">Close Your Eyes; Step Line; Holy Roof</t>
  </si>
  <si>
    <t xml:space="preserve">https://www.noexpectations.fyi/p/new-music-little-kid-hemlock-bnny-hour</t>
  </si>
  <si>
    <t xml:space="preserve">https://blueranger.bandcamp.com/album/close-your-eyes-2
https://www.noexpectations.fyi/p/new-music-little-kid-hemlock-bnny-hour</t>
  </si>
  <si>
    <t xml:space="preserve">A0255</t>
  </si>
  <si>
    <t xml:space="preserve">Keep Me on Your Mind/See You Free</t>
  </si>
  <si>
    <t xml:space="preserve">close harmonies; fingerpicked acoustic; storytelling; duets; spiritual or gospel</t>
  </si>
  <si>
    <t xml:space="preserve">A double LP and Bonny Light Horseman's most expansive record, splitting introspective and more communal songs across two discs. The close harmonies and fingerpicked arrangements remain the core, with duets between Mitchell and Johnson carrying much of the weight.</t>
  </si>
  <si>
    <t xml:space="preserve">The trio's third full-length, continuing their blend of traditional folk revival and original songwriting among members of Fruit Bats and Muzz.</t>
  </si>
  <si>
    <t xml:space="preserve">Keep Me on Your Mind; See You Free</t>
  </si>
  <si>
    <t xml:space="preserve">https://www.noexpectations.fyi/p/margaux-good-looks-bloomsday-new-music</t>
  </si>
  <si>
    <t xml:space="preserve">https://bonnylighthorseman.bandcamp.com/album/keep-me-on-your-mind-see-you-free
https://www.noexpectations.fyi/p/margaux-good-looks-bloomsday-new-music</t>
  </si>
  <si>
    <t xml:space="preserve">A0256</t>
  </si>
  <si>
    <t xml:space="preserve">Seed of a Seed</t>
  </si>
  <si>
    <t xml:space="preserve">Verdant, conversational songs continuing the plainspoken observation of her debut. It finds quiet grace in ordinary domestic and natural detail across a patient, guitar-centered record.</t>
  </si>
  <si>
    <t xml:space="preserve">A six-years-later follow-up to I Need to Start a Garden, extending its patient fingerpicked style.</t>
  </si>
  <si>
    <t xml:space="preserve">Gemstone; Foxglove; Sorry Fahey</t>
  </si>
  <si>
    <t xml:space="preserve">https://www.noexpectations.fyi/p/22-degree-halo-haley-heynderickx-lee-baggett</t>
  </si>
  <si>
    <t xml:space="preserve">https://en.wikipedia.org/wiki/Haley_Heynderickx
https://www.noexpectations.fyi/p/22-degree-halo-haley-heynderickx-lee-baggett</t>
  </si>
  <si>
    <t xml:space="preserve">A0257</t>
  </si>
  <si>
    <t xml:space="preserve">Hannah Frances</t>
  </si>
  <si>
    <t xml:space="preserve">Keeper of the Shepherd</t>
  </si>
  <si>
    <t xml:space="preserve">fingerpicked acoustic; storytelling; strings; horns; long songs (7+ minutes)</t>
  </si>
  <si>
    <t xml:space="preserve">Mystifying songs that pair knotty folk with propulsive energy and a powerful voice, excavating grief and family loss. Frances melds avant-folk, progressive rock and jazz into long, shifting structures.</t>
  </si>
  <si>
    <t xml:space="preserve">Sounds indebted to avant-folk and progressive rock as much as to Joni Mitchell-style jazz-folk.</t>
  </si>
  <si>
    <t xml:space="preserve">Bronwyn; Floodplain; Vacant Intimacies</t>
  </si>
  <si>
    <t xml:space="preserve">https://hannahfrances.bandcamp.com/album/keeper-of-the-shepherd
https://www.noexpectations.fyi/p/the-most-anticipated-albums-of-2024
https://hannahfrances.bandcamp.com/music</t>
  </si>
  <si>
    <t xml:space="preserve">A0258</t>
  </si>
  <si>
    <t xml:space="preserve">Itasca</t>
  </si>
  <si>
    <t xml:space="preserve">Imitation of War</t>
  </si>
  <si>
    <t xml:space="preserve">V8</t>
  </si>
  <si>
    <t xml:space="preserve">fingerpicked acoustic; hushed; drawl; cosmic; breezy</t>
  </si>
  <si>
    <t xml:space="preserve">Imitation of War is patient, exploratory guitar-driven folk rock from Kayla Cohen's Itasca, feathery vocals set inside full, dreamlike band arrangements. It is unhurried, immersive music that rewards close listening.</t>
  </si>
  <si>
    <t xml:space="preserve">Its fingerpicked guitar language sounds indebted to the American Primitive tradition of John Fahey and Jack Rose, folded into vocal-led indie folk on Paradise of Bachelors.</t>
  </si>
  <si>
    <t xml:space="preserve">https://www.noexpectations.fyi/p/always-listen-to-your-friends-recommendations</t>
  </si>
  <si>
    <t xml:space="preserve">https://en.wikipedia.org/wiki/Itasca_(musician)
https://www.noexpectations.fyi/p/always-listen-to-your-friends-recommendations
https://en.wikipedia.org/wiki/Imitation_of_War</t>
  </si>
  <si>
    <t xml:space="preserve">A0259</t>
  </si>
  <si>
    <t xml:space="preserve">Jackie West</t>
  </si>
  <si>
    <t xml:space="preserve">Close To The Mystery</t>
  </si>
  <si>
    <t xml:space="preserve">fingerpicked acoustic; hushed; strings; breezy; storytelling</t>
  </si>
  <si>
    <t xml:space="preserve">Unhurried, detail-rich folk rock with Jackie West's guitar and voice at the center of loose, warm full-band arrangements. The songs stretch out patiently, sounding played together in one room. It suits listeners who like calm, collaborative New York folk rock.</t>
  </si>
  <si>
    <t xml:space="preserve">Released on Ruination Record Co., part of a small roster of patient, collaborative New York folk-rock records.</t>
  </si>
  <si>
    <t xml:space="preserve">End of the World; Dreamscape; Snow Amplified</t>
  </si>
  <si>
    <t xml:space="preserve">https://www.noexpectations.fyi/p/new-albums-lamplight-amen-dunes-tapir</t>
  </si>
  <si>
    <t xml:space="preserve">https://jackiewest.bandcamp.com/album/close-to-the-mystery
https://www.noexpectations.fyi/p/new-albums-lamplight-amen-dunes-tapir</t>
  </si>
  <si>
    <t xml:space="preserve">A0260</t>
  </si>
  <si>
    <t xml:space="preserve">Jess Cornelius</t>
  </si>
  <si>
    <t xml:space="preserve">CARE/TAKING</t>
  </si>
  <si>
    <t xml:space="preserve">Tender Loving Empire</t>
  </si>
  <si>
    <t xml:space="preserve">fingerpicked acoustic; hushed; storytelling; breezy; heartbreak</t>
  </si>
  <si>
    <t xml:space="preserve">CARE/TAKING is Jess Cornelius's plainspoken solo record, with songs about caregiving, distance and loss set over spare, folk-leaning arrangements. Formerly of Teeth &amp; Tongue, the Australian-born songwriter favors quiet observation over drama. It suits listeners who like calm, lyric-first songwriting.</t>
  </si>
  <si>
    <t xml:space="preserve">A solo continuation after Teeth &amp; Tongue, moving from Melbourne indie rock toward hushed singer-songwriter folk.</t>
  </si>
  <si>
    <t xml:space="preserve">Back to the Mainland; People Move On; Desire</t>
  </si>
  <si>
    <t xml:space="preserve">https://www.noexpectations.fyi/p/the-30-best-albums-of-2024-so-far</t>
  </si>
  <si>
    <t xml:space="preserve">https://jesscornelius.bandcamp.com/album/care-taking
https://www.noexpectations.fyi/p/the-30-best-albums-of-2024-so-far</t>
  </si>
  <si>
    <t xml:space="preserve">A0261</t>
  </si>
  <si>
    <t xml:space="preserve">Here in the Pitch</t>
  </si>
  <si>
    <t xml:space="preserve">Mexican Summer</t>
  </si>
  <si>
    <t xml:space="preserve">hushed; fingerpicked acoustic; cosmic; breezy; storytelling</t>
  </si>
  <si>
    <t xml:space="preserve">Pratt's fourth album is chilling, stripped-back folk with impressionistic lyrics and simple, immersive arrangements. Her warbling voice sits inside a slightly fuller frame than before, with gentle percussion and keyboard color rather than bare guitar alone.</t>
  </si>
  <si>
    <t xml:space="preserve">Pratt's fourth album, continuing her insular, warbling folk style within a slightly fuller sonic frame.</t>
  </si>
  <si>
    <t xml:space="preserve">Life Is; World on a String</t>
  </si>
  <si>
    <t xml:space="preserve">https://www.noexpectations.fyi/p/some-personal-news-ty-segall-jessica-pratt</t>
  </si>
  <si>
    <t xml:space="preserve">https://en.wikipedia.org/wiki/Jessica_Pratt_(musician)
https://www.noexpectations.fyi/p/some-personal-news-ty-segall-jessica-pratt</t>
  </si>
  <si>
    <t xml:space="preserve">A0262</t>
  </si>
  <si>
    <t xml:space="preserve">Blue Raspberry</t>
  </si>
  <si>
    <t xml:space="preserve">fingerpicked acoustic; close harmonies; storytelling; hushed; heartbreak</t>
  </si>
  <si>
    <t xml:space="preserve">A more confident, searching second album about a first queer relationship. Kirby's close, conversational voice rides fuller, more polished indie-folk arrangements than her debut.</t>
  </si>
  <si>
    <t xml:space="preserve">Continues Kirby's move from Keeled Scales indie folk toward a bigger ANTI- platform.</t>
  </si>
  <si>
    <t xml:space="preserve">Blue Raspberry; Wanting Radiates the Glow</t>
  </si>
  <si>
    <t xml:space="preserve">https://en.wikipedia.org/wiki/Katy_Kirby
https://www.noexpectations.fyi/p/the-most-anticipated-albums-of-2024</t>
  </si>
  <si>
    <t xml:space="preserve">A0263</t>
  </si>
  <si>
    <t xml:space="preserve">Lamplight</t>
  </si>
  <si>
    <t xml:space="preserve">fingerpicked acoustic; breezy; funny-sad; storytelling; hushed</t>
  </si>
  <si>
    <t xml:space="preserve">Lamplight is Ian Hatcher-Williams' debut under the name, pastoral folk rock made intricate and immediate by dreamlike, carefully layered production. Its songs move between hope and panic, confrontation and avoidance. It suits listeners who like hazy, detailed indie folk.</t>
  </si>
  <si>
    <t xml:space="preserve">Sounds akin to the hazy, Western Vinyl-adjacent strand of indie folk around bands like Lightning Bug.</t>
  </si>
  <si>
    <t xml:space="preserve">Play; Call Your Mom; Honey</t>
  </si>
  <si>
    <t xml:space="preserve">https://lamplightsongs.bandcamp.com/album/lamplight
https://www.noexpectations.fyi/p/new-albums-lamplight-amen-dunes-tapir</t>
  </si>
  <si>
    <t xml:space="preserve">A0264</t>
  </si>
  <si>
    <t xml:space="preserve">Lily Seabird</t>
  </si>
  <si>
    <t xml:space="preserve">Alas</t>
  </si>
  <si>
    <t xml:space="preserve">Burlington</t>
  </si>
  <si>
    <t xml:space="preserve">cracked or yelping; hushed; fingerpicked acoustic; storytelling</t>
  </si>
  <si>
    <t xml:space="preserve">A heart-wrenching record written for a friend, with Lily Seabird's voice swinging from a whisper to a shriek. Muscular, clanging guitars push the quiet songs into full-band rock.</t>
  </si>
  <si>
    <t xml:space="preserve">Part of the Burlington, Vermont scene bridging indie folk and full-band rock.</t>
  </si>
  <si>
    <t xml:space="preserve">Take it; Grace; The end of the beginning</t>
  </si>
  <si>
    <t xml:space="preserve">https://lilyseabird.bandcamp.com/album/alas
https://www.noexpectations.fyi/p/the-most-anticipated-albums-of-2024</t>
  </si>
  <si>
    <t xml:space="preserve">A0265</t>
  </si>
  <si>
    <t xml:space="preserve">Lindsay Reamer</t>
  </si>
  <si>
    <t xml:space="preserve">Natural Science</t>
  </si>
  <si>
    <t xml:space="preserve">fingerpicked acoustic; storytelling; small-town; funny-sad; breezy</t>
  </si>
  <si>
    <t xml:space="preserve">Natural Science is Lindsay Reamer's lived-in folk-rock debut, full of songs about work, landscape and the natural world. Acoustic guitars sit against occasional synths as she moves between wry humor and quiet heartbreak.</t>
  </si>
  <si>
    <t xml:space="preserve">Sounds of a piece with the plainspoken, character-driven folk of small-label peers in this lane.</t>
  </si>
  <si>
    <t xml:space="preserve">Spring Song; Sugar; Figs and Peaches</t>
  </si>
  <si>
    <t xml:space="preserve">https://www.noexpectations.fyi/p/new-lps-closebye-wishy-lindsay-reamer</t>
  </si>
  <si>
    <t xml:space="preserve">https://lindsayreamer.bandcamp.com/album/natural-science
https://www.noexpectations.fyi/p/new-lps-closebye-wishy-lindsay-reamer</t>
  </si>
  <si>
    <t xml:space="preserve">A0266</t>
  </si>
  <si>
    <t xml:space="preserve">Luke Temple</t>
  </si>
  <si>
    <t xml:space="preserve">Certain Limitations</t>
  </si>
  <si>
    <t xml:space="preserve">hushed; fingerpicked acoustic; storytelling; piano</t>
  </si>
  <si>
    <t xml:space="preserve">A quiet, falsetto-led folk record continuing Temple's Paul Simon- and Nick Drake-indebted songwriting. It stands apart from his Art Feynman and Here We Go Magic projects.</t>
  </si>
  <si>
    <t xml:space="preserve">Longtime Secretly Canadian/Western Vinyl songwriter (Here We Go Magic, Art Feynman) returning to plain solo-folk songwriting.</t>
  </si>
  <si>
    <t xml:space="preserve">https://www.noexpectations.fyi/p/new-albums-clairo-billy-strings-sturgill</t>
  </si>
  <si>
    <t xml:space="preserve">https://en.wikipedia.org/wiki/Luke_Temple
https://www.noexpectations.fyi/p/new-albums-clairo-billy-strings-sturgill</t>
  </si>
  <si>
    <t xml:space="preserve">A0267</t>
  </si>
  <si>
    <t xml:space="preserve">Lutalo</t>
  </si>
  <si>
    <t xml:space="preserve">The Academy</t>
  </si>
  <si>
    <t xml:space="preserve">Winspear</t>
  </si>
  <si>
    <t xml:space="preserve">fingerpicked acoustic; hushed; storytelling; drum machine</t>
  </si>
  <si>
    <t xml:space="preserve">Lutalo Jones' debut album turns knotty indie rock and warm folk into a bigger, bolder coming-of-age record. It is fuller and more ambitious than the lo-fi Once Now, Then Again EP.</t>
  </si>
  <si>
    <t xml:space="preserve">Vermont-based multi-hyphenate whose folk-rooted songwriting sounds akin to the Burlington DIY scene around Lily Seabird.</t>
  </si>
  <si>
    <t xml:space="preserve">Summit Hill; Big Brother</t>
  </si>
  <si>
    <t xml:space="preserve">https://lutalo.bandcamp.com/album/the-academy
https://www.noexpectations.fyi/p/new-indie-rock-albums-sept-oct-merce-lemon-lutalo</t>
  </si>
  <si>
    <t xml:space="preserve">A0268</t>
  </si>
  <si>
    <t xml:space="preserve">Margaux</t>
  </si>
  <si>
    <t xml:space="preserve">Inside the Marble</t>
  </si>
  <si>
    <t xml:space="preserve">Massif Records</t>
  </si>
  <si>
    <t xml:space="preserve">hushed; storytelling; cosmic; breezy</t>
  </si>
  <si>
    <t xml:space="preserve">Unfussy yet ornate indie folk-rock ranging from stripped melancholy to lush grooves. It suits listeners who like carefully arranged, low-key songwriting.</t>
  </si>
  <si>
    <t xml:space="preserve">Sounds akin to the Brooklyn indie-folk/rock circle around Katy Kirby and Lindsay Reamer.</t>
  </si>
  <si>
    <t xml:space="preserve">DNA; Ships</t>
  </si>
  <si>
    <t xml:space="preserve">https://margauxtosleep.bandcamp.com/album/inside-the-marble
https://www.noexpectations.fyi/p/margaux-good-looks-bloomsday-new-music</t>
  </si>
  <si>
    <t xml:space="preserve">A0269</t>
  </si>
  <si>
    <t xml:space="preserve">Sheepskin</t>
  </si>
  <si>
    <t xml:space="preserve">Pirate Ship Playground</t>
  </si>
  <si>
    <t xml:space="preserve">We Be Friends Records</t>
  </si>
  <si>
    <t xml:space="preserve">close harmonies; duets; fingerpicked acoustic; hushed; breezy</t>
  </si>
  <si>
    <t xml:space="preserve">Pirate Ship Playground is tasteful dual-vocal folk that recalls mid-2000s indie folk without tipping into twee. It favors close harmony, soft acoustic guitars and warmth over ornament.</t>
  </si>
  <si>
    <t xml:space="preserve">Sounds close to the soft-spoken folk-rock of the Burlington, Vermont scene around Greg Freeman.</t>
  </si>
  <si>
    <t xml:space="preserve">River Song; Saint Catherine; Lighthouse</t>
  </si>
  <si>
    <t xml:space="preserve">https://www.noexpectations.fyi/p/new-lps-sheepskin-hemlock-spun-out-nap-eyes</t>
  </si>
  <si>
    <t xml:space="preserve">https://sheepskinsong.bandcamp.com/album/pirate-ship-playground
https://www.noexpectations.fyi/p/new-lps-sheepskin-hemlock-spun-out-nap-eyes</t>
  </si>
  <si>
    <t xml:space="preserve">A0270</t>
  </si>
  <si>
    <t xml:space="preserve">Sima Cunningham</t>
  </si>
  <si>
    <t xml:space="preserve">High Roller</t>
  </si>
  <si>
    <t xml:space="preserve">piano; hushed; storytelling; heartbreak; strings</t>
  </si>
  <si>
    <t xml:space="preserve">High Roller is an ornate, emotionally heavy solo record from Sima Cunningham, one half of Chicago's Finom (formerly Ohmme). It moves from spare piano balladry to fuller arrangements, her clear voice carrying songs of grief and devotion.</t>
  </si>
  <si>
    <t xml:space="preserve">A solo outlet for a Chicago DIY-scene fixture and Finom member, trading that band's angular guitars for piano-led songwriting.</t>
  </si>
  <si>
    <t xml:space="preserve">High Roller; Your Bones; Adonai</t>
  </si>
  <si>
    <t xml:space="preserve">https://simacunningham.bandcamp.com/album/high-roller
https://www.noexpectations.fyi/p/new-lps-why-bonnie-bug-club-lia-kohl-sima</t>
  </si>
  <si>
    <t xml:space="preserve">A0271</t>
  </si>
  <si>
    <t xml:space="preserve">Tara Jane O'Neil</t>
  </si>
  <si>
    <t xml:space="preserve">The Cool Cloud of Okayness</t>
  </si>
  <si>
    <t xml:space="preserve">fingerpicked acoustic; hushed; drawl; lo-fi</t>
  </si>
  <si>
    <t xml:space="preserve">A knotty, dense, patient listen that veers between mesmerizing folk, psych drone and glitchy ambient textures. It comes from the former Rodan bassist turned solo songwriter.</t>
  </si>
  <si>
    <t xml:space="preserve">O'Neil's long solo run (Quarterstick, K Records, Kranky) traces from post-rock roots into hushed, experimental indie folk; now on the same Orindal roster as Wednesday.</t>
  </si>
  <si>
    <t xml:space="preserve">https://en.wikipedia.org/wiki/Tara_Jane_O%27Neil
https://orindalrecords.bandcamp.com/music</t>
  </si>
  <si>
    <t xml:space="preserve">A0272</t>
  </si>
  <si>
    <t xml:space="preserve">Tear Your Heart Out</t>
  </si>
  <si>
    <t xml:space="preserve">Darling Recordings</t>
  </si>
  <si>
    <t xml:space="preserve">small-town; Midwestern; close harmonies; fingerpicked acoustic; breezy</t>
  </si>
  <si>
    <t xml:space="preserve">villagerrr's first release on a label, built from home-recorded, understated-twang songs about hurting and forgiving the people close to you. The arrangements stay soft and patient, with gentle guitar and quiet harmonies.</t>
  </si>
  <si>
    <t xml:space="preserve">Brought homemade Ohio songwriting to a wider audience via Darling Recordings; sits comfortably beside peers like Merce Lemon, Greg Freeman and Lily Seabird.</t>
  </si>
  <si>
    <t xml:space="preserve">Neverrr Everrr; Tear Your Heart Out; Barn Burnerrr</t>
  </si>
  <si>
    <t xml:space="preserve">https://villagerrr.bandcamp.com/album/tear-your-heart-out-deluxe-edition
https://www.noexpectations.fyi/p/the-30-best-albums-of-2024-so-far</t>
  </si>
  <si>
    <t xml:space="preserve">A0273</t>
  </si>
  <si>
    <t xml:space="preserve">Wildflower</t>
  </si>
  <si>
    <t xml:space="preserve">Green World</t>
  </si>
  <si>
    <t xml:space="preserve">Antiquated Future Records</t>
  </si>
  <si>
    <t xml:space="preserve">Portland, ME</t>
  </si>
  <si>
    <t xml:space="preserve">pedal steel; fingerpicked acoustic; breezy; road songs; cosmic</t>
  </si>
  <si>
    <t xml:space="preserve">Green World is lush, adventurous folk from Adrian O'Barr's Wildflower, with pedal steel, saxophone, violin and harmonies woven into ample twang. Songs about coastlines and long drives make it a warm, springlike record built for the open road.</t>
  </si>
  <si>
    <t xml:space="preserve">Sounds like jazz-minded, twangy folk-rock from this lane's more pastoral end.</t>
  </si>
  <si>
    <t xml:space="preserve">Seabirds; Green World; Walking Weather</t>
  </si>
  <si>
    <t xml:space="preserve">https://www.noexpectations.fyi/p/hannah-frances-mannequin-pussy-wildflower-new-lp</t>
  </si>
  <si>
    <t xml:space="preserve">https://wildflowerforever.bandcamp.com/album/green-world
https://www.noexpectations.fyi/p/hannah-frances-mannequin-pussy-wildflower-new-lp</t>
  </si>
  <si>
    <t xml:space="preserve">A0274</t>
  </si>
  <si>
    <t xml:space="preserve">Aïda Mekonnen Caby</t>
  </si>
  <si>
    <t xml:space="preserve">Mais Uma</t>
  </si>
  <si>
    <t xml:space="preserve">Brittany, France</t>
  </si>
  <si>
    <t xml:space="preserve">synths; hushed; breezy; close harmonies; cosmic</t>
  </si>
  <si>
    <t xml:space="preserve">Aïda Mekonnen Caby makes pristine, dreamy folk-pop on Mais Uma, polished but intimate and personal in scale. Soft vocals float over clean guitars and gentle production, for listeners who like quiet, glowing indie pop.</t>
  </si>
  <si>
    <t xml:space="preserve">Sounds akin to Brooklyn's polished indie-pop scene while drawing on folk songwriting fundamentals.</t>
  </si>
  <si>
    <t xml:space="preserve">The Glow; Grace</t>
  </si>
  <si>
    <t xml:space="preserve">https://aidamekonnencaby.bandcamp.com/album/mais-uma</t>
  </si>
  <si>
    <t xml:space="preserve">A0275</t>
  </si>
  <si>
    <t xml:space="preserve">Double Infinity</t>
  </si>
  <si>
    <t xml:space="preserve">synths; cosmic; breezy; hushed; spiritual or gospel</t>
  </si>
  <si>
    <t xml:space="preserve">Big Thief's breeziest, most cosmic record to date, folding in ambient textures and loose, groove-based playing. Its lyrics take a more open, humanistic outlook than the density of Dragon New Warm Mountain.</t>
  </si>
  <si>
    <t xml:space="preserve">Continues the band's folk lineage while opening further toward atmosphere, following Lenker's solo work on Bright Future.</t>
  </si>
  <si>
    <t xml:space="preserve">Los Angeles; Grandmother</t>
  </si>
  <si>
    <t xml:space="preserve">https://en.wikipedia.org/wiki/Big_Thief
https://www.noexpectations.fyi/p/best-new-albums-september-2025-big-thief-mae-powell-abel
https://bigthief.bandcamp.com/album/double-infinity</t>
  </si>
  <si>
    <t xml:space="preserve">A0276</t>
  </si>
  <si>
    <t xml:space="preserve">Dog Eared</t>
  </si>
  <si>
    <t xml:space="preserve">Telecaster twang; close harmonies; fingerpicked acoustic; anthemic; breezy</t>
  </si>
  <si>
    <t xml:space="preserve">Marten's most commanding record, full-band indie folk with twangy melodies and earthy production. It is a marked step up in scale from her hushed early albums.</t>
  </si>
  <si>
    <t xml:space="preserve">The clearest example yet of Marten's folk songwriting picking up twang texture, following Drop Cherries.</t>
  </si>
  <si>
    <t xml:space="preserve">https://www.noexpectations.fyi/p/phish-united-center-review-2025-new-music</t>
  </si>
  <si>
    <t xml:space="preserve">https://en.wikipedia.org/wiki/Billie_Marten
https://www.noexpectations.fyi/p/phish-united-center-review-2025-new-music
https://www.discogs.com/artist/4441374-Billie-Marten</t>
  </si>
  <si>
    <t xml:space="preserve">A0277</t>
  </si>
  <si>
    <t xml:space="preserve">Carmen Perry</t>
  </si>
  <si>
    <t xml:space="preserve">Eyes Like a Mirror</t>
  </si>
  <si>
    <t xml:space="preserve">fingerpicked acoustic; hushed; storytelling; drawl; heartbreak</t>
  </si>
  <si>
    <t xml:space="preserve">Carmen Perry's vivid, conversational solo debut away from Remember Sports, a set of earthy, understated songs with a subtle twang running under her plainspoken delivery. It is a quieter, more intimate showcase for a songwriter used to power-pop punk.</t>
  </si>
  <si>
    <t xml:space="preserve">A solo turn for Remember Sports' lead singer, moving from that band's power-pop toward a hushed, folk-leaning sound.</t>
  </si>
  <si>
    <t xml:space="preserve">Glimmer; Benjamin; Heart Hurts a Bit</t>
  </si>
  <si>
    <t xml:space="preserve">https://www.noexpectations.fyi/p/10-albums-zastava-awning-junk-drawer</t>
  </si>
  <si>
    <t xml:space="preserve">https://carmenperry.bandcamp.com/album/eyes-like-a-mirror
https://www.noexpectations.fyi/p/10-albums-zastava-awning-junk-drawer</t>
  </si>
  <si>
    <t xml:space="preserve">A0278</t>
  </si>
  <si>
    <t xml:space="preserve">Daughter of Swords</t>
  </si>
  <si>
    <t xml:space="preserve">Alex</t>
  </si>
  <si>
    <t xml:space="preserve">Psychic Hotline</t>
  </si>
  <si>
    <t xml:space="preserve">fingerpicked acoustic; hushed; funny-sad; breezy; storytelling</t>
  </si>
  <si>
    <t xml:space="preserve">Mountain Man's Alexandra Sauser-Monnig's sophomore solo record is her most playful, writing kinetic, off-kilter pop songs that evoke Talking Heads, Finom, and Sheryl Crow rather than straight folk. Her lyrics stay conversational and perceptive even as the arrangements get bouncier. It's for fans who want folk-rooted songwriting that takes unexpected pop turns.</t>
  </si>
  <si>
    <t xml:space="preserve">Grows out of the Mountain Man folk trio she co-founded, pushing outward into twangy indie pop that sounds close to the jangle revival.</t>
  </si>
  <si>
    <t xml:space="preserve">Money Hits; Strange</t>
  </si>
  <si>
    <t xml:space="preserve">https://www.noexpectations.fyi/p/reviews-pry-blasucci-lifeguard-daughter-swords-niemi
https://daughterofswords.bandcamp.com/music</t>
  </si>
  <si>
    <t xml:space="preserve">A0279</t>
  </si>
  <si>
    <t xml:space="preserve">Dead Gowns</t>
  </si>
  <si>
    <t xml:space="preserve">It's Summer, I Love You, and I'm Surrounded by Snow</t>
  </si>
  <si>
    <t xml:space="preserve">Portland, Maine</t>
  </si>
  <si>
    <t xml:space="preserve">cracked or yelping; hushed; storytelling; fingerpicked acoustic; heartbreak</t>
  </si>
  <si>
    <t xml:space="preserve">Geneviève Beaudoin's voice swings from a warble to a coo to a full scream over dark, romantic, disorienting folk arrangements. It is a breakup and self-reckoning record that never settles into one register for long.</t>
  </si>
  <si>
    <t xml:space="preserve">Comes out of the Portland, Maine DIY folk scene; the wide-ranging vocal attack sounds indebted to Angel Olsen's Burn Your Fire for No Witness.</t>
  </si>
  <si>
    <t xml:space="preserve">Wet Dog; Brother; Bad Habit</t>
  </si>
  <si>
    <t xml:space="preserve">https://www.noexpectations.fyi/p/dead-gowns-horsegirl-frog-goose-winter-tour</t>
  </si>
  <si>
    <t xml:space="preserve">https://deadgowns.bandcamp.com/album/its-summer-i-love-you-and-im-surrounded-by-snow
https://www.noexpectations.fyi/p/dead-gowns-horsegirl-frog-goose-winter-tour</t>
  </si>
  <si>
    <t xml:space="preserve">A0280</t>
  </si>
  <si>
    <t xml:space="preserve">Emily Hines</t>
  </si>
  <si>
    <t xml:space="preserve">These Days</t>
  </si>
  <si>
    <t xml:space="preserve">Austin</t>
  </si>
  <si>
    <t xml:space="preserve">fingerpicked acoustic; drawl; hushed; storytelling; small-town</t>
  </si>
  <si>
    <t xml:space="preserve">These Days is Emily Hines' efficient, lived-in folk-rock debut, built on sparse acoustic arrangements and a dynamic, expressive voice. It favors economy over ornamentation, letting small details carry the emotional weight.</t>
  </si>
  <si>
    <t xml:space="preserve">Released on Keeled Scales, the Austin label home to several hushed songwriters in this lane's orbit.</t>
  </si>
  <si>
    <t xml:space="preserve">Cowgirl Suit; Cold Case; Cedar on the River</t>
  </si>
  <si>
    <t xml:space="preserve">https://www.noexpectations.fyi/p/best-new-albums-teethe-emily-hines-seth-beck-ada-lea</t>
  </si>
  <si>
    <t xml:space="preserve">https://emilyhines.bandcamp.com/album/these-days
https://www.noexpectations.fyi/p/best-new-albums-teethe-emily-hines-seth-beck-ada-lea</t>
  </si>
  <si>
    <t xml:space="preserve">A0281</t>
  </si>
  <si>
    <t xml:space="preserve">Firetrail</t>
  </si>
  <si>
    <t xml:space="preserve">fingerpicked acoustic; piano; heartbreak; breezy; hushed</t>
  </si>
  <si>
    <t xml:space="preserve">Durant's newer record continues her warm, jazz-inflected folk songwriting, now on Ruination Record Co. Loose guitar, piano and relaxed, conversational vocals keep the songs intimate and unhurried. It suits listeners who liked the easy, old-fashioned warmth of Islands.</t>
  </si>
  <si>
    <t xml:space="preserve">A continuation of the jazz-tinged folk songwriting heard on her earlier Keeled Scales record Islands.</t>
  </si>
  <si>
    <t xml:space="preserve">Greening; Castle Rock; Firetrail</t>
  </si>
  <si>
    <t xml:space="preserve">https://ruinationrecordco.bandcamp.com/music
https://erindurant.bandcamp.com/album/firetrail</t>
  </si>
  <si>
    <t xml:space="preserve">A0282</t>
  </si>
  <si>
    <t xml:space="preserve">surrender instead</t>
  </si>
  <si>
    <t xml:space="preserve">lo-fi; drum machine; storytelling; deadpan; bleak</t>
  </si>
  <si>
    <t xml:space="preserve">This Field Medic record blends Sullivan's folk roots with the electronic textures of light is gone 2, pairing drum machines with lo-fi guitar. The diary-like songs stay deadpan and often bleak, for listeners who like confessional songwriting with a bedroom-recording feel.</t>
  </si>
  <si>
    <t xml:space="preserve">The latest entry in Sullivan's decade-plus catalog of lo-fi confessional songwriting.</t>
  </si>
  <si>
    <t xml:space="preserve">tricks &amp; illusions; castle peaks; coffee in the morning</t>
  </si>
  <si>
    <t xml:space="preserve">https://fieldmedic.bandcamp.com/album/surrender-instead
https://www.noexpectations.fyi/p/the-100-best-albums-of-2025
https://genius.com/albums/Field-medic/Surrender-instead</t>
  </si>
  <si>
    <t xml:space="preserve">A0283</t>
  </si>
  <si>
    <t xml:space="preserve">Folk Bitch Trio</t>
  </si>
  <si>
    <t xml:space="preserve">Now Would Be A Good Time</t>
  </si>
  <si>
    <t xml:space="preserve">Jagjaguwar</t>
  </si>
  <si>
    <t xml:space="preserve">close harmonies; storytelling; funny-sad; hushed; fingerpicked acoustic</t>
  </si>
  <si>
    <t xml:space="preserve">Three voices trade dazzling three-part harmonies over acoustic-led arrangements. The songs are wry and darkly funny, about breakups, dissociation and early-twenties life.</t>
  </si>
  <si>
    <t xml:space="preserve">Signed to Jagjaguwar (Bon Iver, Angel Olsen, Sharon Van Etten); sounds close to Julia Jacklin and Stella Donnelly in the current Australian indie-folk wave.</t>
  </si>
  <si>
    <t xml:space="preserve">Cathode Ray; The Actor; Hotel TV</t>
  </si>
  <si>
    <t xml:space="preserve">https://folkbitchtrio.bandcamp.com/album/now-would-be-a-good-time
https://www.noexpectations.fyi/p/no-expectations-116-be-here-now</t>
  </si>
  <si>
    <t xml:space="preserve">A0284</t>
  </si>
  <si>
    <t xml:space="preserve">Lost &amp; Found</t>
  </si>
  <si>
    <t xml:space="preserve">fingerpicked acoustic; hushed; storytelling; breezy; small-town</t>
  </si>
  <si>
    <t xml:space="preserve">A subdued, plainspoken second album that demands close attention to Jensen's lyrics. It sits in an Elliott Smith / Adrianne Lenker lane, with fuller arrangements than the debut.</t>
  </si>
  <si>
    <t xml:space="preserve">Continues the hushed Chicago DIY folk Jensen established on Practice, now with a fuller and more confident arrangement style.</t>
  </si>
  <si>
    <t xml:space="preserve">Lost &amp; Found; Big Star; Tilt</t>
  </si>
  <si>
    <t xml:space="preserve">https://www.noexpectations.fyi/p/new-lps-lucky-cloud-sharp-pins-macie-stewart-free-range</t>
  </si>
  <si>
    <t xml:space="preserve">https://freerange.bandcamp.com/album/lost-found
https://www.noexpectations.fyi/p/new-lps-lucky-cloud-sharp-pins-macie-stewart-free-range</t>
  </si>
  <si>
    <t xml:space="preserve">A0285</t>
  </si>
  <si>
    <t xml:space="preserve">Haley Heynderickx &amp; Max García Conover</t>
  </si>
  <si>
    <t xml:space="preserve">What of Our Nature</t>
  </si>
  <si>
    <t xml:space="preserve">Fat Possum Records</t>
  </si>
  <si>
    <t xml:space="preserve">Portland, OR / New York</t>
  </si>
  <si>
    <t xml:space="preserve">fingerpicked acoustic; storytelling; spiritual or gospel; political; hushed</t>
  </si>
  <si>
    <t xml:space="preserve">A duo record rooted in Woody Guthrie and radical folk history. Its nuanced protest songs are traded between two plainspoken, patient singer-guitarists.</t>
  </si>
  <si>
    <t xml:space="preserve">Connects Heynderickx's Portland folk lineage to Maine songwriter Max García Conover's own Woody Guthrie-indebted catalog.</t>
  </si>
  <si>
    <t xml:space="preserve">Among Horses III</t>
  </si>
  <si>
    <t xml:space="preserve">https://en.wikipedia.org/wiki/Haley_Heynderickx
https://www.noexpectations.fyi/p/the-100-best-albums-of-2025
https://haleyheynderickx.bandcamp.com/music</t>
  </si>
  <si>
    <t xml:space="preserve">A0286</t>
  </si>
  <si>
    <t xml:space="preserve">Blue Reminder</t>
  </si>
  <si>
    <t xml:space="preserve">fingerpicked acoustic; harmonized guitars; hushed; storytelling; breezy</t>
  </si>
  <si>
    <t xml:space="preserve">A love record shadowed by quiet anxiety, veering from insular early Hand Habits songwriting toward a fuzzier, '90s-indebted guitar-rock feel. Occasional horns and Wurlitzer fill out songs that sit in the vein of Aimee Mann or Neko Case.</t>
  </si>
  <si>
    <t xml:space="preserve">Follows Fun House's move outward from Duffy's solo bedroom style toward fuller band arrangements.</t>
  </si>
  <si>
    <t xml:space="preserve">Blue Reminder; Bluebird of Happiness; Nubble</t>
  </si>
  <si>
    <t xml:space="preserve">https://www.noexpectations.fyi/p/meg-duffy-hand-habits-interview-blue-reminder</t>
  </si>
  <si>
    <t xml:space="preserve">https://handhabits.bandcamp.com/album/blue-reminder
https://www.noexpectations.fyi/p/meg-duffy-hand-habits-interview-blue-reminder</t>
  </si>
  <si>
    <t xml:space="preserve">A0287</t>
  </si>
  <si>
    <t xml:space="preserve">Nested in Tangles</t>
  </si>
  <si>
    <t xml:space="preserve">A front-to-back listen of elegant, complex forest-folk arrangements spanning progressive rock, avant-folk and jazz, with Daniel Rossen producing and arranging two tracks.</t>
  </si>
  <si>
    <t xml:space="preserve">Frances's second full-length, continuing directly from Keeper of the Shepherd's exploration of familial trauma and healing.</t>
  </si>
  <si>
    <t xml:space="preserve">Nested in Tangles; Life's Work; The Space Between</t>
  </si>
  <si>
    <t xml:space="preserve">https://www.noexpectations.fyi/p/hannah-frances-prewn-snooper-review</t>
  </si>
  <si>
    <t xml:space="preserve">https://hannahfrances.bandcamp.com/album/nested-in-tangles
https://www.noexpectations.fyi/p/hannah-frances-prewn-snooper-review</t>
  </si>
  <si>
    <t xml:space="preserve">A0288</t>
  </si>
  <si>
    <t xml:space="preserve">Calendar Year</t>
  </si>
  <si>
    <t xml:space="preserve">Island House Recordings</t>
  </si>
  <si>
    <t xml:space="preserve">fingerpicked acoustic; hushed; storytelling; cosmic; breezy</t>
  </si>
  <si>
    <t xml:space="preserve">Calendar Year widens Jessica Risker's palette into lush, considered, sometimes psychedelic Chicago folk, moving from bedroom intimacy to fuller, ornate arrangements. It is patient, detail-oriented songwriting built for repeat listens.</t>
  </si>
  <si>
    <t xml:space="preserve">A more expansive follow-up to the stripped-down I See You Among the Stars, staying within Chicago's small, hushed folk network.</t>
  </si>
  <si>
    <t xml:space="preserve">Camera Obscura; City Hours; Diamonds in the Snow</t>
  </si>
  <si>
    <t xml:space="preserve">https://jessicarisker.bandcamp.com/album/calendar-year
https://www.noexpectations.fyi/p/geese-getting-killed-jeff-tweedy-review</t>
  </si>
  <si>
    <t xml:space="preserve">A0289</t>
  </si>
  <si>
    <t xml:space="preserve">Real Warmth</t>
  </si>
  <si>
    <t xml:space="preserve">Lush, lived-in pastoral folk with patient, transcendent songwriting. It extends Shelley's decade-plus run of plain, unhurried records.</t>
  </si>
  <si>
    <t xml:space="preserve">Her latest No Quarter album, continuing the Louisville folk partnership with Nathan Salsburg that runs through her catalog.</t>
  </si>
  <si>
    <t xml:space="preserve">https://en.wikipedia.org/wiki/Joan_Shelley
https://www.noexpectations.fyi/p/wednesday-potpot-lawn-goose-new-albums
https://www.discogs.com/artist/3075523-Joan-Shelley</t>
  </si>
  <si>
    <t xml:space="preserve">A0290</t>
  </si>
  <si>
    <t xml:space="preserve">From Newman Street</t>
  </si>
  <si>
    <t xml:space="preserve">Folk and Americana with wailing pedal steel and introspective lyrics. It sits in a Joni Mitchell / Karen Dalton / Sandy Denny line.</t>
  </si>
  <si>
    <t xml:space="preserve">Continues Valazza's country-folk revival songwriting from Knows Nothing with a fuller pedal-steel-driven sound.</t>
  </si>
  <si>
    <t xml:space="preserve">Better Highways; Birds Fly; From Newman Street</t>
  </si>
  <si>
    <t xml:space="preserve">https://kassivalazza.bandcamp.com/album/from-newman-street
https://www.noexpectations.fyi/p/uwade-mei-semones-colin-miller-eli-winter</t>
  </si>
  <si>
    <t xml:space="preserve">A0291</t>
  </si>
  <si>
    <t xml:space="preserve">klark sound</t>
  </si>
  <si>
    <t xml:space="preserve">This Is Music</t>
  </si>
  <si>
    <t xml:space="preserve">fingerpicked acoustic; hushed; storytelling; breezy; funny-sad</t>
  </si>
  <si>
    <t xml:space="preserve">This Is Music is a stripped-back, conversational solo record, klark sound's pristine croon sitting somewhere between Labi Siffre and Robin Pecknold over spare acoustic arrangements. It is quiet and close, suited to listeners who want songs with nothing between them and the voice.</t>
  </si>
  <si>
    <t xml:space="preserve">Sounds akin to the hushed singer-songwriter vein of Otto Benson and Jessica Risker.</t>
  </si>
  <si>
    <t xml:space="preserve">Three of Fates; In The Body; Heavy</t>
  </si>
  <si>
    <t xml:space="preserve">https://www.noexpectations.fyi/p/the-best-albums-of-january-2025-so-far</t>
  </si>
  <si>
    <t xml:space="preserve">https://klarksound.bandcamp.com/album/this-is-music
https://www.noexpectations.fyi/p/the-best-albums-of-january-2025-so-far</t>
  </si>
  <si>
    <t xml:space="preserve">A0292</t>
  </si>
  <si>
    <t xml:space="preserve">Trash Mountain</t>
  </si>
  <si>
    <t xml:space="preserve">cracked or yelping; storytelling; fingerpicked acoustic; anthemic</t>
  </si>
  <si>
    <t xml:space="preserve">Big-hearted, warm indie rock and folk about finding home and belonging amid chaos. It continues Seabird's mix of hushed verses and full-throated choruses.</t>
  </si>
  <si>
    <t xml:space="preserve">Follow-up to Alas within the Burlington, VT indie-folk/rock scene.</t>
  </si>
  <si>
    <t xml:space="preserve">Trash Mountain (1pm); Albany</t>
  </si>
  <si>
    <t xml:space="preserve">https://www.noexpectations.fyi/p/will-johnson-lily-seabird-hataalii</t>
  </si>
  <si>
    <t xml:space="preserve">https://lilyseabird.bandcamp.com/album/trash-mountain
https://www.noexpectations.fyi/p/will-johnson-lily-seabird-hataalii</t>
  </si>
  <si>
    <t xml:space="preserve">A0293</t>
  </si>
  <si>
    <t xml:space="preserve">Lucky Cloud</t>
  </si>
  <si>
    <t xml:space="preserve">Foreground</t>
  </si>
  <si>
    <t xml:space="preserve">pedal steel; piano; hushed; breezy; jangle</t>
  </si>
  <si>
    <t xml:space="preserve">Lucky Cloud crafts dreamy, jazz-tinged indie rock full of rich textures: pedal steel, soft grooves and unorthodox melodies. Foreground favors mood and texture over hooks, suited to listeners who like twangy indie with a jazzy lilt.</t>
  </si>
  <si>
    <t xml:space="preserve">Released on Ruination Record Co.; its jazzy pedal-steel indie sounds akin to Chicago's twangy indie-folk scene.</t>
  </si>
  <si>
    <t xml:space="preserve">Undertow; The Birds</t>
  </si>
  <si>
    <t xml:space="preserve">https://lucky-cloud.bandcamp.com/album/foreground</t>
  </si>
  <si>
    <t xml:space="preserve">A0294</t>
  </si>
  <si>
    <t xml:space="preserve">Mae Powell</t>
  </si>
  <si>
    <t xml:space="preserve">Making Room for the Light</t>
  </si>
  <si>
    <t xml:space="preserve">Colemine Records</t>
  </si>
  <si>
    <t xml:space="preserve">Bay Area</t>
  </si>
  <si>
    <t xml:space="preserve">close harmonies; piano; hushed; strings</t>
  </si>
  <si>
    <t xml:space="preserve">A jazz-inflected folk-rock record carried by Powell's standout voice and a warm band. Its immaculate instrumental textures suit listeners who like soul-tinged folk.</t>
  </si>
  <si>
    <t xml:space="preserve">Sounds indebted to classic soul and jazz-folk singers as much as to indie folk.</t>
  </si>
  <si>
    <t xml:space="preserve">https://maepowell.bandcamp.com/music
https://www.noexpectations.fyi/p/best-new-albums-september-2025-big-thief-mae-powell-abel</t>
  </si>
  <si>
    <t xml:space="preserve">A0295</t>
  </si>
  <si>
    <t xml:space="preserve">Highwalllow &amp; Supermoon Songs</t>
  </si>
  <si>
    <t xml:space="preserve">Saintseneca's first album in seven years is full of heady surrealist lyrics. Rousing, off-kilter earworm hooks carry its string-band folk-rock.</t>
  </si>
  <si>
    <t xml:space="preserve">Infinity Leaf Clover</t>
  </si>
  <si>
    <t xml:space="preserve">https://en.wikipedia.org/wiki/Saintseneca
https://www.noexpectations.fyi/p/the-100-best-albums-of-2025
https://www.discogs.com/artist/1966737-Saintseneca</t>
  </si>
  <si>
    <t xml:space="preserve">A0296</t>
  </si>
  <si>
    <t xml:space="preserve">Sam Moss</t>
  </si>
  <si>
    <t xml:space="preserve">Swimming</t>
  </si>
  <si>
    <t xml:space="preserve">Virginia (formerly New England)</t>
  </si>
  <si>
    <t xml:space="preserve">fingerpicked acoustic; drawl; hushed; storytelling</t>
  </si>
  <si>
    <t xml:space="preserve">A raspy-voiced, earthy folk record built on fingerstyle guitar. It is warm, patient music for listeners who like American Primitive playing with songs attached.</t>
  </si>
  <si>
    <t xml:space="preserve">Fingerstyle folk that sounds rooted in the same Appalachian/American Primitive lineage as Jake Xerxes Fussell.</t>
  </si>
  <si>
    <t xml:space="preserve">Swimming; Moonbeams</t>
  </si>
  <si>
    <t xml:space="preserve">https://sammoss.bandcamp.com/album/swimming
https://www.noexpectations.fyi/p/10-albums-zastava-awning-junk-drawer</t>
  </si>
  <si>
    <t xml:space="preserve">A0297</t>
  </si>
  <si>
    <t xml:space="preserve">Shoulderbird</t>
  </si>
  <si>
    <t xml:space="preserve">Neighbors</t>
  </si>
  <si>
    <t xml:space="preserve">Public House Records</t>
  </si>
  <si>
    <t xml:space="preserve">fingerpicked acoustic; hushed; small-town; storytelling; drawl</t>
  </si>
  <si>
    <t xml:space="preserve">Neighbors is Meredith Nesbitt's Shoulderbird record, modest, intimate folksy Midwest Americana about moving, displacement and holding onto family. It favors plainspoken detail over ornament, with soft acoustic guitars and gentle harmonies.</t>
  </si>
  <si>
    <t xml:space="preserve">Sounds of a piece with Chicago's hushed folk-rock network.</t>
  </si>
  <si>
    <t xml:space="preserve">Rocket; Pitch; Tall Grass</t>
  </si>
  <si>
    <t xml:space="preserve">https://www.noexpectations.fyi/p/new-lps-orbital-ensemble-shoulderbird-plusser</t>
  </si>
  <si>
    <t xml:space="preserve">https://shoulderbird.bandcamp.com/album/neighbors
https://www.noexpectations.fyi/p/new-lps-orbital-ensemble-shoulderbird-plusser</t>
  </si>
  <si>
    <t xml:space="preserve">A0298</t>
  </si>
  <si>
    <t xml:space="preserve">Sleeper's Bell</t>
  </si>
  <si>
    <t xml:space="preserve">Clover</t>
  </si>
  <si>
    <t xml:space="preserve">Chicago</t>
  </si>
  <si>
    <t xml:space="preserve">fingerpicked acoustic; hushed; jangle; small-town</t>
  </si>
  <si>
    <t xml:space="preserve">Quiet guitar-and-voice folk arrangements with occasional full-band lift. It is a modest, patient DIY record for listeners who like hushed home-grown songwriting.</t>
  </si>
  <si>
    <t xml:space="preserve">Sounds akin to the current Bandcamp indie-folk underground alongside Hazel City.</t>
  </si>
  <si>
    <t xml:space="preserve">Clover; Road Song</t>
  </si>
  <si>
    <t xml:space="preserve">https://sleepersbell.bandcamp.com/album/clover</t>
  </si>
  <si>
    <t xml:space="preserve">A0299</t>
  </si>
  <si>
    <t xml:space="preserve">Love and Fortune</t>
  </si>
  <si>
    <t xml:space="preserve">Dot Dash Recordings</t>
  </si>
  <si>
    <t xml:space="preserve">hushed; funny-sad; storytelling; jangle</t>
  </si>
  <si>
    <t xml:space="preserve">Donnelly's third and most introspective album pairs sparse, spacious production with conversational, incisive lyrics and timeless pop-folk melodies. It is a step back from Flood's fuller arrangements.</t>
  </si>
  <si>
    <t xml:space="preserve">Third album, released via Dot Dash Recordings/Remote Control after two self-directed records.</t>
  </si>
  <si>
    <t xml:space="preserve">Feel It Change; Year of Trouble</t>
  </si>
  <si>
    <t xml:space="preserve">https://www.noexpectations.fyi/p/spencer-radcliffe-sword-ii-stella-donnelly-saintseneca-review</t>
  </si>
  <si>
    <t xml:space="preserve">https://en.wikipedia.org/wiki/Stella_Donnelly
https://www.noexpectations.fyi/p/spencer-radcliffe-sword-ii-stella-donnelly-saintseneca-review
https://www.discogs.com/artist/5711454-Stella-Donnelly</t>
  </si>
  <si>
    <t xml:space="preserve">A0300</t>
  </si>
  <si>
    <t xml:space="preserve">Armageddon in a Summer Dress</t>
  </si>
  <si>
    <t xml:space="preserve">drawl; fingerpicked acoustic; slide guitar; spiritual or gospel; road songs</t>
  </si>
  <si>
    <t xml:space="preserve">A kinetic follow-up to Anarchist Gospel, moving from acoustic to electric guitar with guests Valerie June, Tre Burt and Steve Ignorant of Crass, exploring memory and haunted-house ghosts.</t>
  </si>
  <si>
    <t xml:space="preserve">Continues War's New West run of roots-punk/gospel-blues records.</t>
  </si>
  <si>
    <t xml:space="preserve">One Way Train; Ghosts</t>
  </si>
  <si>
    <t xml:space="preserve">https://sunnywar.bandcamp.com/album/armageddon-in-a-summer-dress
https://www.noexpectations.fyi/p/the-100-best-albums-of-2025
https://en.wikipedia.org/wiki/Sunny_War</t>
  </si>
  <si>
    <t xml:space="preserve">A0301</t>
  </si>
  <si>
    <t xml:space="preserve">Uwade</t>
  </si>
  <si>
    <t xml:space="preserve">Florilegium</t>
  </si>
  <si>
    <t xml:space="preserve">Thirty Tigers</t>
  </si>
  <si>
    <t xml:space="preserve">North Carolina</t>
  </si>
  <si>
    <t xml:space="preserve">close harmonies; hushed; storytelling; piano</t>
  </si>
  <si>
    <t xml:space="preserve">Uwade Akhere's debut full-length showcases a studied, soaring voice. It moves through folk, soul and singer-songwriter modes with patient, warm arrangements.</t>
  </si>
  <si>
    <t xml:space="preserve">Emerged after her lead vocal on the opening track of Fleet Foxes' Shore; sounds akin to Fleet Foxes-adjacent harmonic folk.</t>
  </si>
  <si>
    <t xml:space="preserve">The Place In The Sky; Harmattan</t>
  </si>
  <si>
    <t xml:space="preserve">https://uwade.bandcamp.com/album/florilegium-2
https://en.wikipedia.org/wiki/Uwade</t>
  </si>
  <si>
    <t xml:space="preserve">A0302</t>
  </si>
  <si>
    <t xml:space="preserve">Humanhood</t>
  </si>
  <si>
    <t xml:space="preserve">Humanhood leans further into improvisation and a loose full-band feel. It keeps Lindeman's core folk songwriting intact under the restless arrangements.</t>
  </si>
  <si>
    <t xml:space="preserve">Neon Signs; Body Moves</t>
  </si>
  <si>
    <t xml:space="preserve">https://en.wikipedia.org/wiki/The_Weather_Station
https://www.noexpectations.fyi/p/the-100-best-albums-of-2025
https://www.discogs.com/artist/2643712-The-Weather-Station</t>
  </si>
  <si>
    <t xml:space="preserve">A0303</t>
  </si>
  <si>
    <t xml:space="preserve">Weirs</t>
  </si>
  <si>
    <t xml:space="preserve">Diamond Grove</t>
  </si>
  <si>
    <t xml:space="preserve">Durham/Brunswick County, VA area, NC</t>
  </si>
  <si>
    <t xml:space="preserve">fiddle; banjo; drawl; lo-fi; storytelling</t>
  </si>
  <si>
    <t xml:space="preserve">A shifting North Carolina collective recording traditional ballads and hymns with tape manipulation and found-sound production. String-band playing drifts in and out of hiss, drones and field-recording textures, so the inherited songs feel half-remembered. It is for listeners who want folk tradition treated as raw material for experiment.</t>
  </si>
  <si>
    <t xml:space="preserve">Sounds rooted in the Piedmont old-time/string-band tradition, while its Dear Life Records home ties it to the same DIY label network as Sluice and Fust.</t>
  </si>
  <si>
    <t xml:space="preserve">Lord Bateman; I Want to Die Easy; Edward</t>
  </si>
  <si>
    <t xml:space="preserve">https://dearliferecs.bandcamp.com/music
https://weirs-nc.bandcamp.com/album/diamond-grove-2</t>
  </si>
  <si>
    <t xml:space="preserve">A0304</t>
  </si>
  <si>
    <t xml:space="preserve">Will Lawrence</t>
  </si>
  <si>
    <t xml:space="preserve">Rooftops in the Centerfold</t>
  </si>
  <si>
    <t xml:space="preserve">Triangle House / Sophomore Lounge</t>
  </si>
  <si>
    <t xml:space="preserve">Philmont, NY</t>
  </si>
  <si>
    <t xml:space="preserve">fingerpicked acoustic; hushed; storytelling; drawl; small-town</t>
  </si>
  <si>
    <t xml:space="preserve">Rooftops in the Centerfold is Will Lawrence's understated record of dusky, nostalgic folk-rock about love, loss and the natural world. It mines a tasteful, unhurried palette of warm guitars and soft vocals, for listeners who like their folk-rock quiet and autumnal.</t>
  </si>
  <si>
    <t xml:space="preserve">Sounds of a piece with the patient, small-town-focused strand of indie folk around Itasca and Jess Williamson.</t>
  </si>
  <si>
    <t xml:space="preserve">Yellow Moon; Rooftops in the Centerfold; True Love Don't Disappear</t>
  </si>
  <si>
    <t xml:space="preserve">https://wtlawrence.bandcamp.com/album/rooftops-in-the-centerfold
https://www.noexpectations.fyi/p/hannah-frances-prewn-snooper-review</t>
  </si>
  <si>
    <t xml:space="preserve">A0305</t>
  </si>
  <si>
    <t xml:space="preserve">Points of Origin</t>
  </si>
  <si>
    <t xml:space="preserve">fingerpicked acoustic; strings; hushed; storytelling; banjo</t>
  </si>
  <si>
    <t xml:space="preserve">Stratton's eighth album continues his dusky, tasteful, string-accented fingerstyle songwriting. It is patient, literate folk built for close listening.</t>
  </si>
  <si>
    <t xml:space="preserve">Eighth solo album in a run stretching back to his 2007 debut; sounds indebted to Nick Drake and American Primitive fingerstyle guitar.</t>
  </si>
  <si>
    <t xml:space="preserve">I Found You</t>
  </si>
  <si>
    <t xml:space="preserve">https://en.wikipedia.org/wiki/Will_Stratton
https://www.noexpectations.fyi/p/fust-silver-synthetic-tobacco-city-will-stratton
https://www.discogs.com/release/33621444-Will-Stratton-Points-Of-Origin</t>
  </si>
  <si>
    <t xml:space="preserve">A0306</t>
  </si>
  <si>
    <t xml:space="preserve">Dream a Day</t>
  </si>
  <si>
    <t xml:space="preserve">A rich, lush-voiced set of thirteen organically arranged folk songs, self-released on Bandcamp. It is Blackwell's most fully realized record to date, for listeners who like patient, warm-toned folk.</t>
  </si>
  <si>
    <t xml:space="preserve">The culmination of Blackwell's run of independent folk records after My Maze and Big Big Motion.</t>
  </si>
  <si>
    <t xml:space="preserve">Light in the Day; Salish Sea; Echo</t>
  </si>
  <si>
    <t xml:space="preserve">https://www.noexpectations.fyi/p/abbey-blackwell-robber-robber-hiding-places-john-andrews-yawns</t>
  </si>
  <si>
    <t xml:space="preserve">https://abbeyblackwell.bandcamp.com/album/dream-a-day
https://www.noexpectations.fyi/p/abbey-blackwell-robber-robber-hiding-places-john-andrews-yawns</t>
  </si>
  <si>
    <t xml:space="preserve">A0307</t>
  </si>
  <si>
    <t xml:space="preserve">Dagmar Zuniga</t>
  </si>
  <si>
    <t xml:space="preserve">in filth your mystery is kingdom / far smile peasant in yellow music</t>
  </si>
  <si>
    <t xml:space="preserve">Self-released (originally uploaded Jan 2026 via People's Coalition of Tandy; reissued 2026 by AD 93)</t>
  </si>
  <si>
    <t xml:space="preserve">Mexico City, Mexico</t>
  </si>
  <si>
    <t xml:space="preserve">lo-fi; hushed; synths; drawl; lullaby</t>
  </si>
  <si>
    <t xml:space="preserve">Ghostly, home-recorded folk built from spectral harmonies and muted synths, released by AD 93. It is intimate to the point of eavesdropping, closer to a private tape than a studio record.</t>
  </si>
  <si>
    <t xml:space="preserve">Sounds akin to Phil Elverum's hushed Microphones/Mount Eerie home recordings, part of the wider hushed-recording network this lane tracks.</t>
  </si>
  <si>
    <t xml:space="preserve">In Filth Your Mystery Is Kingdom; Even God Gets Stuck In Devotion; To Live Happily</t>
  </si>
  <si>
    <t xml:space="preserve">https://stereogum.com/2491109/stream-dagmar-zunigas-stunning-debut-in-filth-your-mystery-is-kingdom-far-smile-peasant-in-yellow-music/music
https://www.noexpectations.fyi/p/natalie-jane-hill-dagmar-zuniga-symbol-soup-doll-spirit-vessel</t>
  </si>
  <si>
    <t xml:space="preserve">A0308</t>
  </si>
  <si>
    <t xml:space="preserve">Ellie O'Neill</t>
  </si>
  <si>
    <t xml:space="preserve">Time of Fallow</t>
  </si>
  <si>
    <t xml:space="preserve">St. Itch</t>
  </si>
  <si>
    <t xml:space="preserve">Meath, Ireland</t>
  </si>
  <si>
    <t xml:space="preserve">Ellie O'Neill's debut sets calm, alto-led vocals against austere, minimalist arrangements that occasionally bloom into ornate pastoral rock. Touchstones like Laura Marling and Joni Mitchell are audible, but its Irish folk grounding gives it its own hushed gravity.</t>
  </si>
  <si>
    <t xml:space="preserve">Draws on British/Irish folk-rock songwriting (Fairport Convention, Sandy Denny) reframed through the 2020s international indie-folk scene.</t>
  </si>
  <si>
    <t xml:space="preserve">Half Immune; Bohemia</t>
  </si>
  <si>
    <t xml:space="preserve">https://ellieoneill.bandcamp.com/album/time-of-fallow</t>
  </si>
  <si>
    <t xml:space="preserve">A0309</t>
  </si>
  <si>
    <t xml:space="preserve">Gawshock</t>
  </si>
  <si>
    <t xml:space="preserve">Leaves to the Sun</t>
  </si>
  <si>
    <t xml:space="preserve">Patchwork Label</t>
  </si>
  <si>
    <t xml:space="preserve">Huntsville, AL</t>
  </si>
  <si>
    <t xml:space="preserve">fingerpicked acoustic; hushed; drawl; small-town; breezy</t>
  </si>
  <si>
    <t xml:space="preserve">Gawshock makes quiet, homespun Southern indie folk, the kind of unhurried songwriting that favors atmosphere and repetition over hooks. Leaves to the Sun keeps a lo-fi, home-recorded feel, for listeners who like patient, low-key folk.</t>
  </si>
  <si>
    <t xml:space="preserve">Sounds akin to the small-town branches of the Bandcamp DIY folk network and other regional home-recording projects.</t>
  </si>
  <si>
    <t xml:space="preserve">Brighter Hue; Leaves to the Sun</t>
  </si>
  <si>
    <t xml:space="preserve">https://www.noexpectations.fyi/p/gawshock-gia-margaret-carla-dal-forno-double-extra-large</t>
  </si>
  <si>
    <t xml:space="preserve">https://gawshock.bandcamp.com/album/leaves-to-the-sun
https://www.instagram.com/p/DXP_yDVDs70/</t>
  </si>
  <si>
    <t xml:space="preserve">A0310</t>
  </si>
  <si>
    <t xml:space="preserve">goblynmarkytt</t>
  </si>
  <si>
    <t xml:space="preserve">fingerpicked acoustic; close harmonies; hushed; small-town; lullaby</t>
  </si>
  <si>
    <t xml:space="preserve">A set built around memorable, unfussy melodies and a rotating cast of guest vocalists. The guest voices give these hushed folk songs a communal, porch-session feel rather than a solo singer-songwriter one.</t>
  </si>
  <si>
    <t xml:space="preserve">Sits in the 2020s wave of Bandcamp-first indie folk; its plainspoken small-town songs and wide circle of collaborators sound indebted to communal porch-folk recording.</t>
  </si>
  <si>
    <t xml:space="preserve">Bat; Fifteen; Snow II</t>
  </si>
  <si>
    <t xml:space="preserve">https://www.noexpectations.fyi/p/no-expectations-132-penny-in-the</t>
  </si>
  <si>
    <t xml:space="preserve">https://hazelcity.bandcamp.com/album/goblynmarkytt
https://www.noexpectations.fyi/p/no-expectations-132-penny-in-the</t>
  </si>
  <si>
    <t xml:space="preserve">A0311</t>
  </si>
  <si>
    <t xml:space="preserve">fingerpicked acoustic; hushed; storytelling; breezy; lullaby</t>
  </si>
  <si>
    <t xml:space="preserve">Horn's self-titled follow-up is minimalist to the point of near-silence in places, sparse guitar figures under scalpel-precise, evocative lyric fragments. It is a dreamy, unhurried record that rewards close listening.</t>
  </si>
  <si>
    <t xml:space="preserve">A further distillation of the hushed, literary style she developed on The Window Is The Dream.</t>
  </si>
  <si>
    <t xml:space="preserve">Go on, move your body; Don't think; Love</t>
  </si>
  <si>
    <t xml:space="preserve">https://www.noexpectations.fyi/p/otto-benson-joe-glass-jana-horn-winged-wheel</t>
  </si>
  <si>
    <t xml:space="preserve">https://janahorn.bandcamp.com/album/jana-horn-2
https://www.noexpectations.fyi/p/otto-benson-joe-glass-jana-horn-winged-wheel</t>
  </si>
  <si>
    <t xml:space="preserve">A0312</t>
  </si>
  <si>
    <t xml:space="preserve">Lightspheres on Their Way</t>
  </si>
  <si>
    <t xml:space="preserve">cracked or yelping; long solos; hushed; storytelling</t>
  </si>
  <si>
    <t xml:space="preserve">Seabird's fourth LP balances explosive, searing electric guitar passages with quiet, dexterous lead-guitar moments and hushed verses, continuing her run of Lame-O Records albums about home and belonging.</t>
  </si>
  <si>
    <t xml:space="preserve">Fourth album from the Vermont songwriter, continuing the Lame-O Records Burlington-scene run.</t>
  </si>
  <si>
    <t xml:space="preserve">The Pulley; Bindlestiff</t>
  </si>
  <si>
    <t xml:space="preserve">https://www.noexpectations.fyi/p/lily-seabird-hollow-hand-angela-autumn-crying-laughing-jon-mckiel</t>
  </si>
  <si>
    <t xml:space="preserve">https://lilyseabird.bandcamp.com/album/lightspheres-on-their-way
https://www.noexpectations.fyi/p/lily-seabird-hollow-hand-angela-autumn-crying-laughing-jon-mckiel</t>
  </si>
  <si>
    <t xml:space="preserve">A0313</t>
  </si>
  <si>
    <t xml:space="preserve">Hopeful Woman</t>
  </si>
  <si>
    <t xml:space="preserve">pedal steel; fiddle; fingerpicked acoustic; hushed; storytelling</t>
  </si>
  <si>
    <t xml:space="preserve">Hill's third LP is her most fleshed-out, twang-forward record yet, with pedal steel and flute threaded through full-band arrangements. Her fingerpicked guitar and plainspoken voice remain the anchor.</t>
  </si>
  <si>
    <t xml:space="preserve">Continues Hill's fingerstyle-folk lineage into pedal-steel-laced country-folk.</t>
  </si>
  <si>
    <t xml:space="preserve">Never Left Me; Blue is the Color of My Sun</t>
  </si>
  <si>
    <t xml:space="preserve">https://nataliejanehill.bandcamp.com/album/hopeful-woman
https://www.noexpectations.fyi/p/no-expectations-132-penny-in-the
https://www.discogs.com/artist/5091951-Natalie-Jane-Hill</t>
  </si>
  <si>
    <t xml:space="preserve">A0314</t>
  </si>
  <si>
    <t xml:space="preserve">Nixon Boyd</t>
  </si>
  <si>
    <t xml:space="preserve">Every Time We Turn A Corner</t>
  </si>
  <si>
    <t xml:space="preserve">Royal Mountain Records</t>
  </si>
  <si>
    <t xml:space="preserve">slide guitar; hushed; fingerpicked acoustic; storytelling</t>
  </si>
  <si>
    <t xml:space="preserve">Understated, catchy hushed-folk pop built on delicate rhythm-section grooves. George Harrison-style slide guitar is layered over plainspoken verses.</t>
  </si>
  <si>
    <t xml:space="preserve">Signed to Royal Mountain Records; sounds akin to current hushed-folk-pop songwriters such as Ultra Lights and Proun.</t>
  </si>
  <si>
    <t xml:space="preserve">Every Time We Turn A Corner; Blindfolded</t>
  </si>
  <si>
    <t xml:space="preserve">https://www.noexpectations.fyi/p/ultra-lights-proun-mary-in-the-junkyard-nixon-boyd</t>
  </si>
  <si>
    <t xml:space="preserve">https://nixonboyd.bandcamp.com/album/every-time-we-turn-a-corner
https://www.noexpectations.fyi/p/ultra-lights-proun-mary-in-the-junkyard-nixon-boyd</t>
  </si>
  <si>
    <t xml:space="preserve">A0315</t>
  </si>
  <si>
    <t xml:space="preserve">Pearla</t>
  </si>
  <si>
    <t xml:space="preserve">Song Room</t>
  </si>
  <si>
    <t xml:space="preserve">hushed; piano; storytelling; breezy</t>
  </si>
  <si>
    <t xml:space="preserve">Nicole Rodriguez's Pearla turns from the mysteries of the external world to the interior and relational. Sparse, acoustic arrangements frame intimate songs.</t>
  </si>
  <si>
    <t xml:space="preserve">Sounds akin to hushed indie-folk songwriters such as Sadurn and Greg Mendez.</t>
  </si>
  <si>
    <t xml:space="preserve">Good Dog; Sky Is White</t>
  </si>
  <si>
    <t xml:space="preserve">https://pearlamusic.bandcamp.com/album/song-room
https://www.noexpectations.fyi/p/mildred-brad-goodall-youbet-bruce-springsteen-pearla</t>
  </si>
  <si>
    <t xml:space="preserve">A0316</t>
  </si>
  <si>
    <t xml:space="preserve">Ruby of Thanks</t>
  </si>
  <si>
    <t xml:space="preserve">Before You Turn Into a Dog</t>
  </si>
  <si>
    <t xml:space="preserve">Kingston, NY</t>
  </si>
  <si>
    <t xml:space="preserve">Woodsist and Brooklyn</t>
  </si>
  <si>
    <t xml:space="preserve">fingerpicked acoustic; lo-fi; live in the room; small-town; hushed</t>
  </si>
  <si>
    <t xml:space="preserve">Ruby of Thanks records intimate, handmade songs at home, valuing process over polish. Before You Turn Into a Dog preserves first-take performances of songs about love, work and finding peace.</t>
  </si>
  <si>
    <t xml:space="preserve">Sounds akin to the Woodsist-orbit lo-fi home-recording tradition (Little Wings, John Andrews and the Yawns), itself descended from the DIY home-taping network.</t>
  </si>
  <si>
    <t xml:space="preserve">Chapstick; Spicebush Grove</t>
  </si>
  <si>
    <t xml:space="preserve">https://www.noexpectations.fyi/p/slow-pulp-the-drin-babehoven-ruby-of-thanks</t>
  </si>
  <si>
    <t xml:space="preserve">https://rubyofthanks.bandcamp.com/album/before-you-turn-into-a-dog</t>
  </si>
  <si>
    <t xml:space="preserve">A0317</t>
  </si>
  <si>
    <t xml:space="preserve">Past the Veil</t>
  </si>
  <si>
    <t xml:space="preserve">All the Best</t>
  </si>
  <si>
    <t xml:space="preserve">pedal steel; piano; synths; fingerpicked acoustic</t>
  </si>
  <si>
    <t xml:space="preserve">Lay's latest adds pedal steel, piano and synths to her folk core with a larger team of musicians than before. Her airy voice and fingerpicking stay at the center.</t>
  </si>
  <si>
    <t xml:space="preserve">Follows Geist as Lay's most expansive solo record to date.</t>
  </si>
  <si>
    <t xml:space="preserve">https://www.noexpectations.fyi/p/sam-louise-sullivan-heavenly-bodes-shannon-lay-media-puzzle</t>
  </si>
  <si>
    <t xml:space="preserve">https://en.wikipedia.org/wiki/Shannon_Lay
https://www.noexpectations.fyi/p/sam-louise-sullivan-heavenly-bodes-shannon-lay-media-puzzle</t>
  </si>
  <si>
    <t xml:space="preserve">A0318</t>
  </si>
  <si>
    <t xml:space="preserve">Spencer Hoffman</t>
  </si>
  <si>
    <t xml:space="preserve">Cherry Picker</t>
  </si>
  <si>
    <t xml:space="preserve">Anxiety Blanket Records</t>
  </si>
  <si>
    <t xml:space="preserve">hushed; piano; breezy; storytelling</t>
  </si>
  <si>
    <t xml:space="preserve">Buoyant, bittersweet folk-rock built on acoustic guitars, piano and orchestral touches. It follows 2024's Apple Core with a warm, '70s-leaning sound.</t>
  </si>
  <si>
    <t xml:space="preserve">Los Angeles songwriter whose sound draws on '70s soft rock and folk-rock.</t>
  </si>
  <si>
    <t xml:space="preserve">https://www.noexpectations.fyi/p/resavoir-spencer-hoffman-vega-dialup-ghost</t>
  </si>
  <si>
    <t xml:space="preserve">https://spillmagazine.com/spill-album-review-spencer-hoffman-cherry-picker/
https://www.noexpectations.fyi/p/resavoir-spencer-hoffman-vega-dialup-ghost</t>
  </si>
  <si>
    <t xml:space="preserve">A0319</t>
  </si>
  <si>
    <t xml:space="preserve">Star Moles</t>
  </si>
  <si>
    <t xml:space="preserve">Highway to Hell</t>
  </si>
  <si>
    <t xml:space="preserve">Philadelphia (via New Hampshire)</t>
  </si>
  <si>
    <t xml:space="preserve">lo-fi; fingerpicked acoustic; funny-sad; drawl</t>
  </si>
  <si>
    <t xml:space="preserve">A prolific Bandcamp DIY songwriter's lo-fi home recording, titled with a wry nod to AC/DC. It carries a loose, sci-fi-inflected sense of humor under its homemade folk.</t>
  </si>
  <si>
    <t xml:space="preserve">Sounds akin to the sprawling, self-released Bandcamp DIY-folk underground, alongside acts like Sleeper's Bell and Hazel City.</t>
  </si>
  <si>
    <t xml:space="preserve">The End; Real Magic</t>
  </si>
  <si>
    <t xml:space="preserve">https://starmoles.bandcamp.com/album/highway-to-hell</t>
  </si>
  <si>
    <t xml:space="preserve">A0320</t>
  </si>
  <si>
    <t xml:space="preserve">Trinity Ace</t>
  </si>
  <si>
    <t xml:space="preserve">Learning to Be a Cowboy on the Horse That Broke My Arm</t>
  </si>
  <si>
    <t xml:space="preserve">Community Music</t>
  </si>
  <si>
    <t xml:space="preserve">fingerpicked acoustic; drawl; storytelling; hushed</t>
  </si>
  <si>
    <t xml:space="preserve">A six-track Bay Area folk EP with a wry, self-deprecating title track sequence, sparse acoustic arrangements built around plainspoken storytelling.</t>
  </si>
  <si>
    <t xml:space="preserve">Bay Area indie-folk scene alongside Mae Powell and Abbey Blackwell.</t>
  </si>
  <si>
    <t xml:space="preserve">Pierce; Martyr</t>
  </si>
  <si>
    <t xml:space="preserve">https://trinityace.bandcamp.com/album/learning-to-be-a-cowboy-on-the-horse-that-broke-my-arm</t>
  </si>
  <si>
    <t xml:space="preserve">A0321</t>
  </si>
  <si>
    <t xml:space="preserve">Carousel</t>
  </si>
  <si>
    <t xml:space="preserve">Midwestern; close harmonies; banjo; cosmic; breezy</t>
  </si>
  <si>
    <t xml:space="preserve">A fuller, more arranged villagerrr album that moves between slowcore, shoegaze and folk. It keeps a distinctly Midwestern frame, with patient tempos, hazy guitars and hushed vocals.</t>
  </si>
  <si>
    <t xml:space="preserve">Sounds like an expansion of the collaborative, friend-network approach of Tear Your Heart Out into a bigger arranged sound.</t>
  </si>
  <si>
    <t xml:space="preserve">Virginia; Locket; Roadstar</t>
  </si>
  <si>
    <t xml:space="preserve">https://villagerrr.bandcamp.com/album/carousel
https://www.noexpectations.fyi/p/the-40-best-albums-of-2026-so-far</t>
  </si>
  <si>
    <t xml:space="preserve">A0322</t>
  </si>
  <si>
    <t xml:space="preserve">Howlin Rain</t>
  </si>
  <si>
    <t xml:space="preserve">Birdman Records</t>
  </si>
  <si>
    <t xml:space="preserve">C6 Cosmic country and the '70s revival</t>
  </si>
  <si>
    <t xml:space="preserve">Crazy Horse fuzz; long solos; shouted; rowdy; cosmic</t>
  </si>
  <si>
    <t xml:space="preserve">Howlin Rain's debut is a cult favorite of thick, fuzzed-out Crazy Horse-style guitar rock, Ethan Miller's voice straining over extended riffing that owes as much to the Allman Brothers as to Neil Young. It set up the heavier, more maximalist sound Miller would carry through the American Recordings years.</t>
  </si>
  <si>
    <t xml:space="preserve">Ethan Miller's move from the noisier Comets on Fire into a more classic-rock sound that is indebted to Crazy Horse and the Allman Brothers, launching his long-running Howlin Rain project.</t>
  </si>
  <si>
    <t xml:space="preserve">Death Prayer in Heaven's Orchard; Calling Lightning with a Scythe</t>
  </si>
  <si>
    <t xml:space="preserve">https://howlinrain.bandcamp.com/album/s-t
https://en.wikipedia.org/wiki/Howlin_Rain_(album)</t>
  </si>
  <si>
    <t xml:space="preserve">A0323</t>
  </si>
  <si>
    <t xml:space="preserve">Woods</t>
  </si>
  <si>
    <t xml:space="preserve">At Rear House</t>
  </si>
  <si>
    <t xml:space="preserve">Woodsist</t>
  </si>
  <si>
    <t xml:space="preserve">V11</t>
  </si>
  <si>
    <t xml:space="preserve">lo-fi; fingerpicked acoustic; drawl; short songs (under 2 minutes); hushed</t>
  </si>
  <si>
    <t xml:space="preserve">Woods' scrappy early album is home-taped campfire folk buried in tape hiss, with Jeremy Earl's high, cracked voice floating over acoustic strums and found-sound collage. It is one of the rawest documents of the Woodsist label's early lo-fi, backyard-show aesthetic.</t>
  </si>
  <si>
    <t xml:space="preserve">An early Woods/Woodsist record, cut from the same DIY-cassette cloth as Earl's early-2000s Brooklyn basement-show scene.</t>
  </si>
  <si>
    <t xml:space="preserve">Bone Sick</t>
  </si>
  <si>
    <t xml:space="preserve">https://en.wikipedia.org/wiki/Woods_(band)</t>
  </si>
  <si>
    <t xml:space="preserve">A0324</t>
  </si>
  <si>
    <t xml:space="preserve">Magnificent Fiend</t>
  </si>
  <si>
    <t xml:space="preserve">American Recordings</t>
  </si>
  <si>
    <t xml:space="preserve">long solos; Crazy Horse fuzz; harmonized guitars; cosmic; anthemic</t>
  </si>
  <si>
    <t xml:space="preserve">Ethan Miller's band follows up their debut with a bigger record of heavy, extended guitar jams built on Crazy Horse-style fuzz and Southern-rock swagger. Songs stretch out into long instrumental sections without losing their anthemic hooks. It suits listeners who want 1970s-scaled hard rock with room to roam.</t>
  </si>
  <si>
    <t xml:space="preserve">Sounds indebted to Neil Young &amp; Crazy Horse and the Allman Brothers' long jams; Miller came from the psych band Comets on Fire.</t>
  </si>
  <si>
    <t xml:space="preserve">Dancers at the End of Time; Riverboat</t>
  </si>
  <si>
    <t xml:space="preserve">https://en.wikipedia.org/wiki/Howlin_Rain</t>
  </si>
  <si>
    <t xml:space="preserve">A0325</t>
  </si>
  <si>
    <t xml:space="preserve">The War on Drugs</t>
  </si>
  <si>
    <t xml:space="preserve">Wagonwheel Blues</t>
  </si>
  <si>
    <t xml:space="preserve">Telecaster twang; hushed; long songs (7+ minutes); cosmic; breezy</t>
  </si>
  <si>
    <t xml:space="preserve">Adam Granduciel's full-length debut with the band, a hazy blend of Dylan-style harmonica and drawl with Crazy Horse guitar sprawl. Long, meandering tracks like 'Buenos Aires Beach' stretch toward Americana psychedelia rather than pop songcraft. It is for listeners who want the roots of the band's later widescreen sound in a rawer, more ragged form.</t>
  </si>
  <si>
    <t xml:space="preserve">The band was co-founded in Philadelphia by Granduciel and Kurt Vile; its harmonica-and-drawl sound is plainly indebted to Dylan and Neil Young, and it feeds into the more polished cosmic-Americana of the band's later records.</t>
  </si>
  <si>
    <t xml:space="preserve">Buenos Aires Beach; Arms Like Boulders</t>
  </si>
  <si>
    <t xml:space="preserve">https://en.wikipedia.org/wiki/The_War_on_Drugs_(band)</t>
  </si>
  <si>
    <t xml:space="preserve">A0326</t>
  </si>
  <si>
    <t xml:space="preserve">Woods Family Creeps</t>
  </si>
  <si>
    <t xml:space="preserve">lo-fi; fingerpicked acoustic; noise wall; drawl; short songs (under 2 minutes)</t>
  </si>
  <si>
    <t xml:space="preserve">Denser and stranger than the debut, this record piles tape-collage noise interludes between fragile folk songs, sketching the push-pull between prettiness and racket that would define the band. Earl's warbling falsetto is already fully formed here.</t>
  </si>
  <si>
    <t xml:space="preserve">Deepens the lo-fi Woodsist-scene template before the band's melodies sharpened on Songs of Shame.</t>
  </si>
  <si>
    <t xml:space="preserve">Rain On</t>
  </si>
  <si>
    <t xml:space="preserve">A0327</t>
  </si>
  <si>
    <t xml:space="preserve">Farmer Dave Scher</t>
  </si>
  <si>
    <t xml:space="preserve">Flash Forward to the Good Times</t>
  </si>
  <si>
    <t xml:space="preserve">Kemado Records</t>
  </si>
  <si>
    <t xml:space="preserve">V4</t>
  </si>
  <si>
    <t xml:space="preserve">Ventura, CA</t>
  </si>
  <si>
    <t xml:space="preserve">pedal steel; harmonized guitars; breezy; cosmic; fingerpicked acoustic</t>
  </si>
  <si>
    <t xml:space="preserve">The former Beachwood Sparks multi-instrumentalist's solo debut is loose, sun-baked country-psych, heavy on steel guitar and warm analog fuzz. It sounds like an extension of the same Laurel Canyon-revival scene he helped build in his band work.</t>
  </si>
  <si>
    <t xml:space="preserve">A solo outlet for a Beachwood Sparks member, carrying that band's 2000s LA cosmic-country revival sound into looser, more psychedelic territory.</t>
  </si>
  <si>
    <t xml:space="preserve">https://www.discogs.com/artist/306736-Farmer-Dave-Scher</t>
  </si>
  <si>
    <t xml:space="preserve">A0328</t>
  </si>
  <si>
    <t xml:space="preserve">Songs of Shame</t>
  </si>
  <si>
    <t xml:space="preserve">fingerpicked acoustic; lo-fi; cracked or yelping; breezy; harmonized guitars</t>
  </si>
  <si>
    <t xml:space="preserve">Jeremy Earl's Brooklyn band moves from bedroom-folk haze to a fuller, live-sounding record, with G. Lucas Crane's cassette collages woven through. Earl's falsetto floats over fuzzy, Crazy Horse-style guitar runs and Kraut-rock-tinged jams. A defining record of the late-2000s Woodsist/DIY scene.</t>
  </si>
  <si>
    <t xml:space="preserve">Grew out of Earl's early lo-fi cassette recordings and the Woodsist label he runs; its sunny psych-folk and guitar jams sound indebted to Neil Young and 1960s psych-folk.</t>
  </si>
  <si>
    <t xml:space="preserve">To Clean; Rain On</t>
  </si>
  <si>
    <t xml:space="preserve">https://en.wikipedia.org/wiki/Woods_(band)
https://www.forcefieldpr.com/2012/06/19/woods-announces-new-album-bend-beyond-due-this-sept/
https://genius.com/albums/Woods-folk/Songs-of-shame</t>
  </si>
  <si>
    <t xml:space="preserve">A0329</t>
  </si>
  <si>
    <t xml:space="preserve">At Echo Lake</t>
  </si>
  <si>
    <t xml:space="preserve">fingerpicked acoustic; lo-fi; breezy; harmonized guitars; cosmic</t>
  </si>
  <si>
    <t xml:space="preserve">The follow-up to Songs of Shame leans further into sun-soaked pop hooks while keeping the tape-hiss production and Earl's high, reedy voice. Crane's found-sound collage and fuzzy guitar keep it from ever feeling too straightforward. A quintessential entry in the Woodsist label's back catalog, for fans of short, hazy psych-folk songs.</t>
  </si>
  <si>
    <t xml:space="preserve">Continues directly from Songs of Shame's DIY tape production, with guitar sprawl that sounds indebted to Crazy Horse.</t>
  </si>
  <si>
    <t xml:space="preserve">Suffering Season; From the Horn</t>
  </si>
  <si>
    <t xml:space="preserve">https://en.wikipedia.org/wiki/Woods_(band)
https://www.forcefieldpr.com/2012/06/19/woods-announces-new-album-bend-beyond-due-this-sept/
https://en.wikipedia.org/wiki/At_Echo_Lake</t>
  </si>
  <si>
    <t xml:space="preserve">A0330</t>
  </si>
  <si>
    <t xml:space="preserve">Cass McCombs</t>
  </si>
  <si>
    <t xml:space="preserve">Humor Risk</t>
  </si>
  <si>
    <t xml:space="preserve">Domino</t>
  </si>
  <si>
    <t xml:space="preserve">Bay Area, CA / itinerant</t>
  </si>
  <si>
    <t xml:space="preserve">deadpan; drawl; storytelling; funny-sad; breezy</t>
  </si>
  <si>
    <t xml:space="preserve">Released the same year as Wit's End as its looser, funnier counterpart, Humor Risk swaps that record's hush for jangling guitar-pop and McCombs' driest deadpan wit. It's one of his most purely enjoyable, least somber records.</t>
  </si>
  <si>
    <t xml:space="preserve">The comic flip side to Wit's End within McCombs' prolific Domino years, sounding closer to the Drag City deadpan tradition than his more mournful work.</t>
  </si>
  <si>
    <t xml:space="preserve">The Living Word; To Every Man His Chimera</t>
  </si>
  <si>
    <t xml:space="preserve">https://en.wikipedia.org/wiki/Cass_McCombs</t>
  </si>
  <si>
    <t xml:space="preserve">A0331</t>
  </si>
  <si>
    <t xml:space="preserve">Jonathan Wilson</t>
  </si>
  <si>
    <t xml:space="preserve">Gentle Spirit</t>
  </si>
  <si>
    <t xml:space="preserve">Laurel Canyon</t>
  </si>
  <si>
    <t xml:space="preserve">pedal steel; harmonized guitars; long solos; cosmic; breezy</t>
  </si>
  <si>
    <t xml:space="preserve">Wilson's breakout solo album is a sprawling, hour-long homage to Laurel Canyon songwriting, built on layered acoustic and pedal-steel textures and long, patient guitar passages. Recorded in his own Laurel Canyon studio, it openly revives the Crosby, Stills &amp; Nash and Neil Young sound of the neighborhood's golden age. It suits listeners who want slow-burning, lushly harmonized folk rock.</t>
  </si>
  <si>
    <t xml:space="preserve">Sounds like a conscious recreation of the Laurel Canyon country-rock of CSNY and Neil Young, made in the same neighborhood that produced it.</t>
  </si>
  <si>
    <t xml:space="preserve">Desert Raven; Can We Really Party Today?</t>
  </si>
  <si>
    <t xml:space="preserve">https://en.wikipedia.org/wiki/Jonathan_Wilson_(musician)</t>
  </si>
  <si>
    <t xml:space="preserve">A0332</t>
  </si>
  <si>
    <t xml:space="preserve">Slave Ambient</t>
  </si>
  <si>
    <t xml:space="preserve">synths; drum machine; long songs (7+ minutes); cosmic; hushed</t>
  </si>
  <si>
    <t xml:space="preserve">The War on Drugs' second album layers motorik drum-machine pulse under harmonica, slide guitar and reverb-soaked vocals, moving toward the widescreen sound the band would perfect later. Tracks bleed into one another like a long highway drive, closer to Springsteen-via-Eno than jam-band twang. A transitional record between the group's scrappier debut and its arena-ready future.</t>
  </si>
  <si>
    <t xml:space="preserve">Bridges the band's Crazy Horse-inflected debut and the fully formed synth-Americana of Lost in the Dream, sounding indebted to Springsteen and Eno-style ambience.</t>
  </si>
  <si>
    <t xml:space="preserve">Baby Missiles; Come to the City</t>
  </si>
  <si>
    <t xml:space="preserve">A0333</t>
  </si>
  <si>
    <t xml:space="preserve">Sun and Shade</t>
  </si>
  <si>
    <t xml:space="preserve">long solos; harmonized guitars; breezy; cosmic; fingerpicked acoustic</t>
  </si>
  <si>
    <t xml:space="preserve">Woods stretch out further here, with side-long instrumental jams sitting next to their usual sun-dappled pop songs. It is the most explicitly Dead-indebted record in their catalog to that point, trading some of the earlier tape-hiss murk for cleaner, more expansive guitar interplay.</t>
  </si>
  <si>
    <t xml:space="preserve">Marks the band's turn toward longer, more overtly jam-based arrangements, anticipating Bend Beyond and the band's live reputation.</t>
  </si>
  <si>
    <t xml:space="preserve">Pushing Onlys; Out of the Eye</t>
  </si>
  <si>
    <t xml:space="preserve">https://en.wikipedia.org/wiki/Woods_(band)
https://www.forcefieldpr.com/2012/06/19/woods-announces-new-album-bend-beyond-due-this-sept/</t>
  </si>
  <si>
    <t xml:space="preserve">A0334</t>
  </si>
  <si>
    <t xml:space="preserve">Beachwood Sparks</t>
  </si>
  <si>
    <t xml:space="preserve">The Tarnished Gold</t>
  </si>
  <si>
    <t xml:space="preserve">pedal steel; harmonized guitars; cosmic; breezy; drawl</t>
  </si>
  <si>
    <t xml:space="preserve">A reunion album made squarely within the 2010s cosmic-country revival scene they'd predicted a decade earlier, The Tarnished Gold sounds warmer and more relaxed than the debut without losing its pedal-steel-heavy Parsons worship. It plays like a welcome-home record for a band whose sound had finally caught up with everyone else.</t>
  </si>
  <si>
    <t xml:space="preserve">Beachwood Sparks returning to their Gram Parsons-descended sound at a moment when bands like Woods were working a similar Parsons/Dead vein, a parallel rather than a direct link.</t>
  </si>
  <si>
    <t xml:space="preserve">Forget the Song; Tarnished Gold</t>
  </si>
  <si>
    <t xml:space="preserve">https://en.wikipedia.org/wiki/Beachwood_Sparks</t>
  </si>
  <si>
    <t xml:space="preserve">A0335</t>
  </si>
  <si>
    <t xml:space="preserve">Chris Cohen</t>
  </si>
  <si>
    <t xml:space="preserve">Overgrown Path</t>
  </si>
  <si>
    <t xml:space="preserve">Captured Tracks</t>
  </si>
  <si>
    <t xml:space="preserve">hushed; fingerpicked acoustic; cosmic; breezy; deadpan</t>
  </si>
  <si>
    <t xml:space="preserve">Cohen's solo debut after Deerhoof and the Curtains sets warped, subdued psychedelic pop against loose, home-recorded arrangements. Guitars ring and drift rather than solo, and the tempos stay unhurried throughout. It established the mysterious, hazy sound that runs through his later solo work.</t>
  </si>
  <si>
    <t xml:space="preserve">Sounds indebted to breezy Laurel Canyon-style pop songwriting, filtered through a lo-fi, tape-warped production sensibility.</t>
  </si>
  <si>
    <t xml:space="preserve">Heart Beats; Rollercoaster Rider</t>
  </si>
  <si>
    <t xml:space="preserve">https://en.wikipedia.org/wiki/Chris_Cohen_(musician)
https://www.discogs.com/artist/429504-Chris-Cohen</t>
  </si>
  <si>
    <t xml:space="preserve">A0336</t>
  </si>
  <si>
    <t xml:space="preserve">The Russian Wilds</t>
  </si>
  <si>
    <t xml:space="preserve">A dense, heavily produced record of sprawling, riff-driven rock songs, several stretching past seven minutes with extended guitar interplay. It leans harder into arena-scaled classic rock than Howlin Rain's earlier records, while keeping the same Dead- and Crazy Horse-indebted jam structure. It suits listeners who want big, road-worn guitar rock.</t>
  </si>
  <si>
    <t xml:space="preserve">Pushes Magnificent Fiend's long-jam sound, which sounds indebted to Crazy Horse and Southern rock, toward a heavier, more maximalist studio production.</t>
  </si>
  <si>
    <t xml:space="preserve">Self Made Man; Phantom in the Valley</t>
  </si>
  <si>
    <t xml:space="preserve">A0337</t>
  </si>
  <si>
    <t xml:space="preserve">Bend Beyond</t>
  </si>
  <si>
    <t xml:space="preserve">harmonized guitars; long solos; cosmic; breezy; anthemic</t>
  </si>
  <si>
    <t xml:space="preserve">Bend Beyond captures the muscular, Crazy Horse-inflected live sound the band had built over years of touring, with cleaner production than their tape-hiss records. Harmonized guitars and Earl's falsetto ride anthemic, sun-dappled melodies. A high point of the band's Woodsist-era run.</t>
  </si>
  <si>
    <t xml:space="preserve">The culmination of the band's 2009-2012 Woodsist run, after which they continued to evolve toward more polished psych-pop on later albums.</t>
  </si>
  <si>
    <t xml:space="preserve">Bend Beyond; Cali in a Cup</t>
  </si>
  <si>
    <t xml:space="preserve">A0338</t>
  </si>
  <si>
    <t xml:space="preserve">Big Wheel and Others</t>
  </si>
  <si>
    <t xml:space="preserve">storytelling; drawl; breezy; road songs; long solos</t>
  </si>
  <si>
    <t xml:space="preserve">A sprawling double album that runs from lean country-rock to hazier, longer jams, Big Wheel and Others is McCombs at his most expansive and least predictable. Its length and range make it feel like a summation of everything he'd tried across the previous decade.</t>
  </si>
  <si>
    <t xml:space="preserve">A career-spanning-feeling double LP that pulls together McCombs' country-rock, folk and jam tendencies before his tighter ANTI- Records period.</t>
  </si>
  <si>
    <t xml:space="preserve">Big Wheel; Brighter!</t>
  </si>
  <si>
    <t xml:space="preserve">A0339</t>
  </si>
  <si>
    <t xml:space="preserve">Chris Forsyth &amp; the Solar Motel Band</t>
  </si>
  <si>
    <t xml:space="preserve">Solar Motel</t>
  </si>
  <si>
    <t xml:space="preserve">long solos; harmonized guitars; long songs (7+ minutes); cosmic; feedback</t>
  </si>
  <si>
    <t xml:space="preserve">A four-part instrumental suite that moves from Garcia-like lead lines into denser, noisier electric passages, Solar Motel is Forsyth's move from solo-guitar Primitivism toward full-band, jam-length rock. It's less a set of songs than a single continuous guitar exploration, for listeners who like patient, building instrumental rock.</t>
  </si>
  <si>
    <t xml:space="preserve">Forsyth's crossover from the American Primitive solo-guitar world into full-band Dead- and Television-indebted jamming, launching the Solar Motel Band.</t>
  </si>
  <si>
    <t xml:space="preserve">Solar Motel Pt. 1</t>
  </si>
  <si>
    <t xml:space="preserve">https://www.allmusic.com/artist/chris-forsyth-the-solar-motel-band-mn0003234500
https://codamusic.me/artists/chris-forsyth-and-the-solar-motel-band/</t>
  </si>
  <si>
    <t xml:space="preserve">A0340</t>
  </si>
  <si>
    <t xml:space="preserve">Fanfare</t>
  </si>
  <si>
    <t xml:space="preserve">pedal steel; long solos; harmonized guitars; cosmic; strings</t>
  </si>
  <si>
    <t xml:space="preserve">A denser, more orchestrated follow-up to Gentle Spirit, adding strings and a wide cast of guests to Wilson's long-form country-rock songs. Extended guitar jams and layered harmonies stretch several tracks well past the six-minute mark. It suits listeners who want maximal, immersive 1970s-style studio rock.</t>
  </si>
  <si>
    <t xml:space="preserve">Expands Gentle Spirit's guitar rock, which sounds indebted to Laurel Canyon and the Grateful Dead, into a more maximalist, string-laden record.</t>
  </si>
  <si>
    <t xml:space="preserve">Dear Friend; Fazon</t>
  </si>
  <si>
    <t xml:space="preserve">A0341</t>
  </si>
  <si>
    <t xml:space="preserve">Kevin Morby</t>
  </si>
  <si>
    <t xml:space="preserve">Harlem River</t>
  </si>
  <si>
    <t xml:space="preserve">Kansas City, MO</t>
  </si>
  <si>
    <t xml:space="preserve">drawl; fingerpicked acoustic; long songs (7+ minutes); hushed; cosmic</t>
  </si>
  <si>
    <t xml:space="preserve">Morby's solo debut is a hushed, meandering set cut loose from Woods' bass-and-harmony pop, built on repeated guitar figures, mumbled Dylan-indebted phrasing, and a side-long title track that stretches past nine minutes. It set the template of unhurried, half-lit songwriting he'd refine for a decade.</t>
  </si>
  <si>
    <t xml:space="preserve">Grew directly out of Morby's time as Woods' bassist and the Woodsist label scene; its hypnotic, Crazy Horse/Velvets-like drone carries forward into his solo run.</t>
  </si>
  <si>
    <t xml:space="preserve">Harlem River; Miles, Miles, Miles</t>
  </si>
  <si>
    <t xml:space="preserve">https://en.wikipedia.org/wiki/Harlem_River_(album)
https://relix.com/reviews/detail/kevin_morby_still_life/</t>
  </si>
  <si>
    <t xml:space="preserve">A0342</t>
  </si>
  <si>
    <t xml:space="preserve">Steve Gunn</t>
  </si>
  <si>
    <t xml:space="preserve">Time Off</t>
  </si>
  <si>
    <t xml:space="preserve">Philadelphia, PA / Brooklyn, NY</t>
  </si>
  <si>
    <t xml:space="preserve">fingerpicked acoustic; long solos; drawl; hushed; road songs</t>
  </si>
  <si>
    <t xml:space="preserve">One of the first Gunn albums to put his own singing at the front alongside his guitar playing, Time Off pairs raga-like fingerpicked figures with a laconic, half-sung drawl. It reads as the turning point where his American Primitive guitar background became actual songs.</t>
  </si>
  <si>
    <t xml:space="preserve">Steve Gunn crosses over from the solo-guitar American Primitive lineage into full band-and-vocal cosmic country, a move he'd deepen on Way Out Weather.</t>
  </si>
  <si>
    <t xml:space="preserve">Water Wheel; Lurker</t>
  </si>
  <si>
    <t xml:space="preserve">https://en.wikipedia.org/wiki/Steve_Gunn_(musician)</t>
  </si>
  <si>
    <t xml:space="preserve">A0343</t>
  </si>
  <si>
    <t xml:space="preserve">Amen Dunes</t>
  </si>
  <si>
    <t xml:space="preserve">Love</t>
  </si>
  <si>
    <t xml:space="preserve">Sacred Bones</t>
  </si>
  <si>
    <t xml:space="preserve">hushed; cosmic; breezy; fingerpicked acoustic; drawl</t>
  </si>
  <si>
    <t xml:space="preserve">Damon McMahon's Amen Dunes trades earlier lo-fi murk for warmer, more melodic songs built on loping acoustic guitar and a breathy, drawling voice. Tempos stay slow and breezy, closer to hazy folk-rock than to the drone of his earlier records. It suits listeners who like hypnotic, devotional-sounding songs that unfold slowly.</t>
  </si>
  <si>
    <t xml:space="preserve">Moves Amen Dunes toward a hazier guitar-folk sound that sounds indebted to classic rock and Gram Parsons-era country rock.</t>
  </si>
  <si>
    <t xml:space="preserve">Lonely Richard; Splits Are Parted</t>
  </si>
  <si>
    <t xml:space="preserve">https://en.wikipedia.org/wiki/Amen_Dunes
https://www.discogs.com/artist/1485819-Amen-Dunes</t>
  </si>
  <si>
    <t xml:space="preserve">A0344</t>
  </si>
  <si>
    <t xml:space="preserve">Intensity Ghost</t>
  </si>
  <si>
    <t xml:space="preserve">The Solar Motel Band's breakthrough tightens Forsyth's guitar suites into denser, riff-driven pieces, still stretching well past the length of a normal rock song. Interlocking electric leads and a steady rhythm section make it the most direct entry point into his band work.</t>
  </si>
  <si>
    <t xml:space="preserve">The full-band follow-up to Solar Motel, carrying Forsyth's Television- and Dead-indebted guitar vocabulary into tighter, riff-driven pieces.</t>
  </si>
  <si>
    <t xml:space="preserve">The Ballad of Freer Hollow; Yellow Square</t>
  </si>
  <si>
    <t xml:space="preserve">https://chrisforsyth1.bandcamp.com/album/intensity-ghost
https://www.uncut.co.uk/features/chris-forsyth-album-by-album-2-143918/
https://www.noquarter.net/products/intensity-ghost</t>
  </si>
  <si>
    <t xml:space="preserve">A0345</t>
  </si>
  <si>
    <t xml:space="preserve">Hiss Golden Messenger</t>
  </si>
  <si>
    <t xml:space="preserve">Lateness of Dancers</t>
  </si>
  <si>
    <t xml:space="preserve">Durham and Chapel Hill</t>
  </si>
  <si>
    <t xml:space="preserve">pedal steel; drawl; spiritual or gospel; breezy; fingerpicked acoustic</t>
  </si>
  <si>
    <t xml:space="preserve">M.C. Taylor's first Merge album loosens the ragged folk of his earlier records into warmer, full-band arrangements with pedal steel and organ. The songs move at an unhurried, breezy pace, with Taylor's rasp working through themes of family and faith. It is the record that carried Hiss Golden Messenger out of the private-press underground and into a wider Americana audience.</t>
  </si>
  <si>
    <t xml:space="preserve">Grows out of the raw, homemade folk of Bad Debt and Haw into a fuller country-rock sound that sounds indebted to the Grateful Dead and the Band, which Taylor kept refining on later Merge albums.</t>
  </si>
  <si>
    <t xml:space="preserve">Lord, Help The Poor and Needy; Southern Grammar</t>
  </si>
  <si>
    <t xml:space="preserve">https://en.wikipedia.org/wiki/Hiss_Golden_Messenger
https://www.discogs.com/artist/2153688-Hiss-Golden-Messenger</t>
  </si>
  <si>
    <t xml:space="preserve">A0346</t>
  </si>
  <si>
    <t xml:space="preserve">Still Life</t>
  </si>
  <si>
    <t xml:space="preserve">Telecaster twang; drawl; storytelling; breezy; road songs</t>
  </si>
  <si>
    <t xml:space="preserve">Morby's second solo LP tightens the songs from Harlem River into brisker, more country-inflected shapes, trading some of the drone for clearer verse-chorus structures and road-worn narrative detail. It's still recognizably Woodsist-scene lo-fi, but pointed toward the widescreen songwriting of his Dead Oceans records.</t>
  </si>
  <si>
    <t xml:space="preserve">A bridge between Morby's Woods/Woodsist roots and the more polished, Dead Oceans-era songwriter he'd become on Singing Saw.</t>
  </si>
  <si>
    <t xml:space="preserve">All of My Life; Amen</t>
  </si>
  <si>
    <t xml:space="preserve">https://relix.com/reviews/detail/kevin_morby_still_life/
https://en.wikipedia.org/wiki/Singing_Saw_(album)
https://en.wikipedia.org/wiki/Kevin_Morby</t>
  </si>
  <si>
    <t xml:space="preserve">A0347</t>
  </si>
  <si>
    <t xml:space="preserve">Way Out Weather</t>
  </si>
  <si>
    <t xml:space="preserve">Telecaster twang; long solos; drawl; breezy; road songs</t>
  </si>
  <si>
    <t xml:space="preserve">A full-band leap forward from Time Off, with a rhythm section giving Gunn's winding guitar lines somewhere to breathe and his voice settling into an easy, sun-warmed drawl. Its interlocking guitars recall both Television and the Grateful Dead. It suits listeners who like long, rolling guitar songs.</t>
  </si>
  <si>
    <t xml:space="preserve">Consolidates Gunn's move from solo-guitar Primitivism into a proper cosmic-country band sound, setting up his run on Matador.</t>
  </si>
  <si>
    <t xml:space="preserve">Way Out Weather; Milly's Garden</t>
  </si>
  <si>
    <t xml:space="preserve">A0348</t>
  </si>
  <si>
    <t xml:space="preserve">Lost in the Dream</t>
  </si>
  <si>
    <t xml:space="preserve">synths; Telecaster twang; long songs (7+ minutes); cosmic; anthemic</t>
  </si>
  <si>
    <t xml:space="preserve">The band's breakthrough: widescreen, synth-lined heartland rock with long, patient builds, pedal-steel-like guitar figures and Granduciel's plainspoken, hurting voice. Motorik drums and layered guitars keep songs rolling for seven or eight minutes at a time. It suits late-night drivers and anyone who wants anxiety turned into slow-burning catharsis.</t>
  </si>
  <si>
    <t xml:space="preserve">Sounds descended from Dylan, Petty and Springsteen filtered through Eno-style production; its widescreen sound echoes in later bands like Wild Pink and Hovvdy.</t>
  </si>
  <si>
    <t xml:space="preserve">Red Eyes; Under the Pressure</t>
  </si>
  <si>
    <t xml:space="preserve">https://www.noexpectations.fyi/p/wild-pink-dulling-the-horns-interview-john-ross</t>
  </si>
  <si>
    <t xml:space="preserve">A0349</t>
  </si>
  <si>
    <t xml:space="preserve">With Light and With Love</t>
  </si>
  <si>
    <t xml:space="preserve">long solos; Crazy Horse fuzz; harmonized guitars; breezy; cosmic</t>
  </si>
  <si>
    <t xml:space="preserve">Woods' sound had fully bloomed into warm, jammy classic-rock by this point, with the nine-minute title track stretching into extended guitar interplay reminiscent of the Dead and the Allmans. Earl's falsetto now floats over full-band arrangements rather than tape hiss.</t>
  </si>
  <si>
    <t xml:space="preserve">Marks Woods' full transition from lo-fi folk to the jam-friendly cosmic country sound that runs through the rest of their catalog and the wider Woodsist scene.</t>
  </si>
  <si>
    <t xml:space="preserve">With Light and With Love; Shepherd</t>
  </si>
  <si>
    <t xml:space="preserve">A0350</t>
  </si>
  <si>
    <t xml:space="preserve">Mansion Songs</t>
  </si>
  <si>
    <t xml:space="preserve">Silver Current Records</t>
  </si>
  <si>
    <t xml:space="preserve">long solos; harmonized guitars; cosmic; breezy; anthemic</t>
  </si>
  <si>
    <t xml:space="preserve">A looser, more organic-sounding record than The Russian Wilds, leaning into warmer, more soulful arrangements. Extended guitar solos still anchor several songs, but the overall feel is breezier and less studio-heavy. It suits listeners who like classic-rock sprawl with a gentler, homespun touch.</t>
  </si>
  <si>
    <t xml:space="preserve">Returns Howlin Rain's jamming, which sounds indebted to Crazy Horse and the Dead, to a rawer, band-in-a-room feel after the maximalism of The Russian Wilds.</t>
  </si>
  <si>
    <t xml:space="preserve">Meet Me in the Wind; Wild Bush Congregation</t>
  </si>
  <si>
    <t xml:space="preserve">A0351</t>
  </si>
  <si>
    <t xml:space="preserve">Promised Land Sound</t>
  </si>
  <si>
    <t xml:space="preserve">For Use and Delight</t>
  </si>
  <si>
    <t xml:space="preserve">long solos; harmonized guitars; cosmic; drawl; Telecaster twang</t>
  </si>
  <si>
    <t xml:space="preserve">A young Nashville band's second album, expanding from garage-country burners into ambitious, Byrds- and Big Star-indebted psych-country. Twin guitars, ringing harmonies and long instrumental stretches give it a loose, '70s feel. It suits listeners who like cosmic country with a bit of rock-and-roll grit.</t>
  </si>
  <si>
    <t xml:space="preserve">Released by Paradise of Bachelors, tying it to that label's American-vernacular roster; the sound is indebted to the Byrds and Big Star.</t>
  </si>
  <si>
    <t xml:space="preserve">Push and Pull (All the Time); Golden Child; Otherworldly Pleasures</t>
  </si>
  <si>
    <t xml:space="preserve">https://paradiseofbachelors.bandcamp.com/music
https://promisedlandnashville.bandcamp.com/album/for-use-and-delight-2</t>
  </si>
  <si>
    <t xml:space="preserve">A0352</t>
  </si>
  <si>
    <t xml:space="preserve">Ryley Walker</t>
  </si>
  <si>
    <t xml:space="preserve">Primrose Green</t>
  </si>
  <si>
    <t xml:space="preserve">V5</t>
  </si>
  <si>
    <t xml:space="preserve">fingerpicked acoustic; long solos; cosmic; harmonized guitars; breezy</t>
  </si>
  <si>
    <t xml:space="preserve">Walker's breakthrough backs his fingerpicked-guitar songwriting with Chicago jazz and experimental players, stretching folk songs into loose, Van Morrison- and Tim Buckley-indebted jams. It is warm, exploratory and unhurried, for listeners who like folk that drifts toward improvisation.</t>
  </si>
  <si>
    <t xml:space="preserve">Pulls jazz improvisation into a folk-rock frame that sounds indebted to Astral Weeks and the Grateful Dead's more pastoral side.</t>
  </si>
  <si>
    <t xml:space="preserve">Primrose Green; Griffiths Bucks Blues</t>
  </si>
  <si>
    <t xml:space="preserve">https://en.wikipedia.org/wiki/Ryley_Walker</t>
  </si>
  <si>
    <t xml:space="preserve">A0353</t>
  </si>
  <si>
    <t xml:space="preserve">Arbor Labor Union</t>
  </si>
  <si>
    <t xml:space="preserve">I Hear You</t>
  </si>
  <si>
    <t xml:space="preserve">X14</t>
  </si>
  <si>
    <t xml:space="preserve">Athens, GA</t>
  </si>
  <si>
    <t xml:space="preserve">Crazy Horse fuzz; long solos; shouted; noise wall; rowdy</t>
  </si>
  <si>
    <t xml:space="preserve">Georgia punks turned Dead-worshipping jammers, Arbor Labor Union's Sub Pop debut is fuzzed-out, repetitive guitar rock that treats a single riff as a launchpad for extended noise. It's the loudest, most distortion-caked branch of the cosmic-country revival covered here.</t>
  </si>
  <si>
    <t xml:space="preserve">Sounds indebted to Meat Puppets' punk-bred psychedelia and the Dead's long-form jamming, pushed toward drone and distortion.</t>
  </si>
  <si>
    <t xml:space="preserve">Coming Down</t>
  </si>
  <si>
    <t xml:space="preserve">https://www.subpop.com/releases/arbor_labor_union/i_hear_you
https://music.apple.com/us/artist/arbor-labor-union/1081572831</t>
  </si>
  <si>
    <t xml:space="preserve">A0354</t>
  </si>
  <si>
    <t xml:space="preserve">Mangy Love</t>
  </si>
  <si>
    <t xml:space="preserve">California (itinerant)</t>
  </si>
  <si>
    <t xml:space="preserve">breezy; harmonized guitars; deadpan; hushed; long solos</t>
  </si>
  <si>
    <t xml:space="preserve">McCombs' ANTI- debut loosens his usual cryptic songwriting into warm, soulful, mid-tempo arrangements with breezy electric-guitar interplay and light horns. It is one of his most accessible records, closer to yacht-rock smoothness than to the noisier turns of his earlier catalog. Political and personal songs sit side by side without ever raising their voice.</t>
  </si>
  <si>
    <t xml:space="preserve">Pulls McCombs' idiosyncratic songwriting toward a breezier guitar-rock sound that sounds indebted to the Grateful Dead and continues on Tip of the Sphere and Heartmind.</t>
  </si>
  <si>
    <t xml:space="preserve">Bum Bum Bum; Cry</t>
  </si>
  <si>
    <t xml:space="preserve">https://en.wikipedia.org/wiki/Cass_McCombs
https://www.discogs.com/artist/394536-Cass-McCombs</t>
  </si>
  <si>
    <t xml:space="preserve">A0355</t>
  </si>
  <si>
    <t xml:space="preserve">As If Apart</t>
  </si>
  <si>
    <t xml:space="preserve">A slightly warmer, more melodic follow-up to Overgrown Path, keeping Cohen's soft-focus psychedelic pop but adding more overt hooks and clearer vocal lines. Tempos remain breezy and the mood mellow throughout. It continues his run of quietly beloved, low-key solo records.</t>
  </si>
  <si>
    <t xml:space="preserve">Refines the hazy, Laurel Canyon-adjacent pop songwriting of Overgrown Path without changing course.</t>
  </si>
  <si>
    <t xml:space="preserve">As If Apart; Torrey Pine</t>
  </si>
  <si>
    <t xml:space="preserve">https://en.wikipedia.org/wiki/Chris_Cohen_(musician)
https://www.discogs.com/artist/429504-Chris-Cohen
https://en.wikipedia.org/wiki/As_If_Apart</t>
  </si>
  <si>
    <t xml:space="preserve">A0356</t>
  </si>
  <si>
    <t xml:space="preserve">Cory Hanson</t>
  </si>
  <si>
    <t xml:space="preserve">The Unborn Capitalist from Limbo</t>
  </si>
  <si>
    <t xml:space="preserve">pedal steel; fingerpicked acoustic; cosmic; hushed; strings</t>
  </si>
  <si>
    <t xml:space="preserve">Hanson's first solo album away from his fuzzed-out band Wand strips things back to gentle, string-and-pedal-steel-laced folk-rock, closer to Gene Clark than to Wand's noise. His high, plaintive voice sits up front over patient, breezy arrangements. It is a quiet detour from the guitar heroics of his main band.</t>
  </si>
  <si>
    <t xml:space="preserve">Moves Hanson from Wand's psych-fuzz toward a hushed country-folk sound that sounds indebted to Gene Clark and Laurel Canyon, which resurfaces in his later solo work.</t>
  </si>
  <si>
    <t xml:space="preserve">The Unborn Capitalist from Limbo; Replica; Ordinary People</t>
  </si>
  <si>
    <t xml:space="preserve">https://coryhanson.bandcamp.com/music
https://en.wikipedia.org/wiki/Wand_(band)
https://en.wikipedia.org/wiki/The_Unborn_Capitalist_from_Limbo</t>
  </si>
  <si>
    <t xml:space="preserve">A0357</t>
  </si>
  <si>
    <t xml:space="preserve">Heart Like a Levee</t>
  </si>
  <si>
    <t xml:space="preserve">pedal steel; drawl; storytelling; breezy; close harmonies</t>
  </si>
  <si>
    <t xml:space="preserve">M.C. Taylor turns worries about work, fatherhood, and getting by into some of his most direct, tuneful songwriting, backed by a road-tested band playing loose, breezy country-soul. Pedal steel, warm harmonies, and rolling grooves carry the songs, sitting between Southern soul and country rock. It suits listeners who want comforting, grown-up roots music with a bit of swing.</t>
  </si>
  <si>
    <t xml:space="preserve">Continues the country-soul direction of Lateness of Dancers; its loose, communal grooves sound indebted to the Band and the Grateful Dead.</t>
  </si>
  <si>
    <t xml:space="preserve">Biloxi; Like a Mirror Loves a Hammer</t>
  </si>
  <si>
    <t xml:space="preserve">A0358</t>
  </si>
  <si>
    <t xml:space="preserve">Heart Song</t>
  </si>
  <si>
    <t xml:space="preserve">fingerpicked acoustic; drawl; hushed; heartbreak; spiritual or gospel</t>
  </si>
  <si>
    <t xml:space="preserve">Williamson's second album on her own vanity label is sparser and more intimate than her later Mexican Summer records, built on fingerpicked guitar and a plainspoken alto working through heartbreak and searching. It's the clearest link between her early Texas-folk sound and the cosmic-country turn of Cosmic Wink.</t>
  </si>
  <si>
    <t xml:space="preserve">A self-released bridge between Williamson's Native State debut and her Mexican Summer albums, still close to Texas singer-songwriter tradition.</t>
  </si>
  <si>
    <t xml:space="preserve">Heart Song; White Bed</t>
  </si>
  <si>
    <t xml:space="preserve">https://en.wikipedia.org/wiki/Heart_Song
https://www.discogs.com/release/9372281-Jess-Williamson-Heart-Song</t>
  </si>
  <si>
    <t xml:space="preserve">A0359</t>
  </si>
  <si>
    <t xml:space="preserve">Singing Saw</t>
  </si>
  <si>
    <t xml:space="preserve">pedal steel; strings; storytelling; breezy; cosmic</t>
  </si>
  <si>
    <t xml:space="preserve">Morby's first album for Dead Oceans opens his sound way up, with a full band, strings and pedal steel behind songs written after his move from New York to Los Angeles. The looping, piano-led title track is the clearest signal yet of his Laurel Canyon leanings. It suits listeners who like slow-burning, widescreen singer-songwriter rock.</t>
  </si>
  <si>
    <t xml:space="preserve">Morby's turn from home-recorded folk toward orchestrated songwriting that sounds indebted to Gram Parsons and Laurel Canyon, setting up City Music and the rest of his Dead Oceans run.</t>
  </si>
  <si>
    <t xml:space="preserve">Singing Saw; I Have Been to the Mountain</t>
  </si>
  <si>
    <t xml:space="preserve">https://deadoceans.com/releases/singing-saw/
https://en.wikipedia.org/wiki/Singing_Saw_(album)</t>
  </si>
  <si>
    <t xml:space="preserve">A0360</t>
  </si>
  <si>
    <t xml:space="preserve">Golden Sings That Have Been Sung</t>
  </si>
  <si>
    <t xml:space="preserve">fingerpicked acoustic; harmonized guitars; cosmic; breezy; hushed</t>
  </si>
  <si>
    <t xml:space="preserve">A deliberate evolution from Primrose Green's jazz-folk sprawl toward tighter, more song-focused arrangements, still built on Walker's intricate guitar work and a loose, breezy band feel. The mood is hushed and exploratory, another turn in his continually shifting sound.</t>
  </si>
  <si>
    <t xml:space="preserve">The second of Walker's Dead Oceans albums, part of his restless movement between folk, jazz and rock idioms.</t>
  </si>
  <si>
    <t xml:space="preserve">The Halfwit in Me; Roundabout</t>
  </si>
  <si>
    <t xml:space="preserve">A0361</t>
  </si>
  <si>
    <t xml:space="preserve">Sam Evian</t>
  </si>
  <si>
    <t xml:space="preserve">Premium</t>
  </si>
  <si>
    <t xml:space="preserve">Brooklyn, NY / Catskills, NY</t>
  </si>
  <si>
    <t xml:space="preserve">fingerpicked acoustic; hushed; breezy; lo-fi; heartbreak</t>
  </si>
  <si>
    <t xml:space="preserve">Sam Owens' debut as Sam Evian is a warm, lightly psychedelic bedroom-folk record, its analog haze pointing toward the Flying Cloud studio he'd later build with Hannah Cohen. Soft-focus vocals, round bass and loose drums make it a gentle, sunlit listen for fans of '70s-inflected home recording.</t>
  </si>
  <si>
    <t xml:space="preserve">The starting point for the Flying Cloud/Hannah Cohen upstate-New York recording circle Evian would go on to anchor as a producer.</t>
  </si>
  <si>
    <t xml:space="preserve">Sleep Easy; Carolina</t>
  </si>
  <si>
    <t xml:space="preserve">https://samevian.bandcamp.com/album/premium
https://en.wikipedia.org/wiki/Sam_Evian</t>
  </si>
  <si>
    <t xml:space="preserve">A0362</t>
  </si>
  <si>
    <t xml:space="preserve">Eyes on the Lines</t>
  </si>
  <si>
    <t xml:space="preserve">Matador</t>
  </si>
  <si>
    <t xml:space="preserve">Telecaster twang; long solos; road songs; storytelling; breezy</t>
  </si>
  <si>
    <t xml:space="preserve">Gunn's Matador debut sharpens his songwriting into tighter, more rock-band arrangements while keeping the long instrumental release valves. Touring and travel are all over the lyrics, matching the record's road-worn, motorik-tinged guitar interplay.</t>
  </si>
  <si>
    <t xml:space="preserve">First album for Matador Records, broadening Gunn's audience beyond the Paradise of Bachelors underground while keeping the same guitar-forward songwriting.</t>
  </si>
  <si>
    <t xml:space="preserve">Ancient Jules; Conditions Wild</t>
  </si>
  <si>
    <t xml:space="preserve">A0363</t>
  </si>
  <si>
    <t xml:space="preserve">Whitney</t>
  </si>
  <si>
    <t xml:space="preserve">Light Upon the Lake</t>
  </si>
  <si>
    <t xml:space="preserve">horns; fingerpicked acoustic; breezy; close harmonies; drawl</t>
  </si>
  <si>
    <t xml:space="preserve">Formed from the ashes of Smith Westerns, Whitney's debut pairs Julien Ehrlich's high falsetto with warm horn charts and loose, country-tinged guitar picking, closer to the Band's easy soulfulness than to jam-band sprawl. It became a defining record of mid-2010s soft, horn-driven indie rock.</t>
  </si>
  <si>
    <t xml:space="preserve">Grew out of the collapse of Smith Westerns' glammy power-pop into a gentler, horn-and-pedal-steel-inflected country-soul sound.</t>
  </si>
  <si>
    <t xml:space="preserve">No Woman; Golden Days</t>
  </si>
  <si>
    <t xml:space="preserve">https://en.wikipedia.org/wiki/Light_Upon_the_Lake
https://en.wikipedia.org/wiki/Whitney_(band)</t>
  </si>
  <si>
    <t xml:space="preserve">A0364</t>
  </si>
  <si>
    <t xml:space="preserve">City Sun Eater in the River of Light</t>
  </si>
  <si>
    <t xml:space="preserve">horns; long solos; breezy; cosmic; harmonized guitars</t>
  </si>
  <si>
    <t xml:space="preserve">Woods add horns and a looser, more percussive groove here, leaning into dub and Afrobeat-tinged rhythm sections under their usual searching guitar solos. It's the most rhythmically adventurous entry in a catalog otherwise built on jangle and drone.</t>
  </si>
  <si>
    <t xml:space="preserve">Pushes the Woodsist-scene sound outward from straight cosmic-country jamming toward polyrhythmic, horn-inflected arrangements.</t>
  </si>
  <si>
    <t xml:space="preserve">Sun City Creeps; Politics of Free</t>
  </si>
  <si>
    <t xml:space="preserve">A0365</t>
  </si>
  <si>
    <t xml:space="preserve">Bonny Doon</t>
  </si>
  <si>
    <t xml:space="preserve">Salinas Records</t>
  </si>
  <si>
    <t xml:space="preserve">Detroit, MI</t>
  </si>
  <si>
    <t xml:space="preserve">hushed; fingerpicked acoustic; drawl; close harmonies; breezy</t>
  </si>
  <si>
    <t xml:space="preserve">Bonny Doon's debut is a gentle, unhurried collection of plainspoken country-folk songs built on loping tempos and warm, conversational vocal harmonies between Bill Lennox and Bobby Colombo. It's understated where their later records get looser and more rock-facing. It's for fans of hushed, front-porch songwriting.</t>
  </si>
  <si>
    <t xml:space="preserve">Grows out of Detroit's indie scene (with ties to Waxahatchee, whose Saint Cloud the band would later back); sets up the more Woodsist-style slacker sound of Longwave.</t>
  </si>
  <si>
    <t xml:space="preserve">Hospital Bed; Falling Out</t>
  </si>
  <si>
    <t xml:space="preserve">https://en.wikipedia.org/wiki/Bonny_Doon_(band)
https://bonnydoon.bandcamp.com/music</t>
  </si>
  <si>
    <t xml:space="preserve">A0366</t>
  </si>
  <si>
    <t xml:space="preserve">Hallelujah Anyhow</t>
  </si>
  <si>
    <t xml:space="preserve">pedal steel; spiritual or gospel; breezy; harmonized guitars; drawl</t>
  </si>
  <si>
    <t xml:space="preserve">A joyful counterpart to Heart Like a Levee's worry, leaning into gospel-tinged uplift and a live-in-the-room band feel. The guitars are warm and interlocked, with less studio polish and loose, rolling tempos. Its songs about hard times and gratitude suit fans of communal, soulful country rock.</t>
  </si>
  <si>
    <t xml:space="preserve">Keeps Hiss Golden Messenger's cosmic-country sound loose and communal; the road-band feel sounds indebted to the Grateful Dead and the Band.</t>
  </si>
  <si>
    <t xml:space="preserve">Jenny of the Roses; When the Wall Comes Down</t>
  </si>
  <si>
    <t xml:space="preserve">A0367</t>
  </si>
  <si>
    <t xml:space="preserve">The Siren's Song</t>
  </si>
  <si>
    <t xml:space="preserve">V6</t>
  </si>
  <si>
    <t xml:space="preserve">Glentworth, Saskatchewan</t>
  </si>
  <si>
    <t xml:space="preserve">fingerpicked acoustic; close harmonies; drawl; storytelling; fiddle</t>
  </si>
  <si>
    <t xml:space="preserve">Produced by Jeff Tweedy, this album pairs the Saskatchewan cousins' antique folk repertoire and close harmonies with warmer, more electric backing than their earlier records, edging toward a breezy country-rock feel. Clayton Linthicum's fingerpicked and occasionally fuzzed guitar work sits alongside Kacy Anderson's plain, unadorned voice. It suits listeners who like old-time song forms with a gentle rock pulse.</t>
  </si>
  <si>
    <t xml:space="preserve">Bridges Kacy &amp; Clayton's traditional folk repertoire with producer Jeff Tweedy's fuller band arrangements, in a country-rock sound akin to Laurel Canyon.</t>
  </si>
  <si>
    <t xml:space="preserve">The Light of Day; Rio Grande</t>
  </si>
  <si>
    <t xml:space="preserve">A0368</t>
  </si>
  <si>
    <t xml:space="preserve">City Music</t>
  </si>
  <si>
    <t xml:space="preserve">Telecaster twang; storytelling; small-town; road songs; breezy</t>
  </si>
  <si>
    <t xml:space="preserve">Conceived as Singing Saw's noisier, city-set counterpart, City Music trades pastoral pedal steel for jangling electric guitars and long, driving jams. It is Morby's most explicitly Velvets- and Modern Lovers-indebted record, down to a brisk Ramones tribute in '1234', while still carrying his country-rock phrasing.</t>
  </si>
  <si>
    <t xml:space="preserve">The urban mirror to Singing Saw's rural songs, sounding more directly indebted to the Velvet Underground and Jonathan Richman, with an open Ramones homage.</t>
  </si>
  <si>
    <t xml:space="preserve">City Music; Come to Me Now</t>
  </si>
  <si>
    <t xml:space="preserve">https://deadoceans.com/artists/kevin-morby/
https://en.wikipedia.org/wiki/Singing_Saw_(album)
https://en.wikipedia.org/wiki/City_Music_(album)</t>
  </si>
  <si>
    <t xml:space="preserve">A0369</t>
  </si>
  <si>
    <t xml:space="preserve">Mapache</t>
  </si>
  <si>
    <t xml:space="preserve">Spiritual Pajamas</t>
  </si>
  <si>
    <t xml:space="preserve">fingerpicked acoustic; close harmonies; breezy; harmonized guitars; cosmic</t>
  </si>
  <si>
    <t xml:space="preserve">Clay Finch and Sam Blasucci's duo debut is built on intertwined nylon and steel-string acoustic guitars and close, easy harmonies, closer to Everly Brothers or Simon &amp; Garfunkel than jam-band sprawl. It is unhurried, warm California folk-country, intimate rather than expansive.</t>
  </si>
  <si>
    <t xml:space="preserve">Sounds rooted in Everly-style duo harmony singing and 1970s California country rock.</t>
  </si>
  <si>
    <t xml:space="preserve">Mountain Song; In the Morning Light</t>
  </si>
  <si>
    <t xml:space="preserve">https://www.discogs.com/artist/2505237-Mapache
https://mapachesounds.bandcamp.com/music
https://www.allmusic.com/album/mapache-mw0003096155</t>
  </si>
  <si>
    <t xml:space="preserve">A0370</t>
  </si>
  <si>
    <t xml:space="preserve">twain</t>
  </si>
  <si>
    <t xml:space="preserve">Rare Feeling</t>
  </si>
  <si>
    <t xml:space="preserve">fingerpicked acoustic; cosmic; drawl; hushed; breezy</t>
  </si>
  <si>
    <t xml:space="preserve">Mat Davidson's twain project sets a high, keening voice against loose, fingerpicked country-folk with occasional bursts of full-band warmth. It's intimate cosmic country, closer to a campfire than a road trip.</t>
  </si>
  <si>
    <t xml:space="preserve">Davidson's songwriting sounds indebted to Gram Parsons-style cosmic country and old-time singing, filtered through a DIY, small-label folk scene.</t>
  </si>
  <si>
    <t xml:space="preserve">Solar Pilgrim; Black Chair; Good Old Friend (for Charlie)</t>
  </si>
  <si>
    <t xml:space="preserve">https://keeledscales.bandcamp.com/music
https://twain.bandcamp.com/album/rare-feeling-2</t>
  </si>
  <si>
    <t xml:space="preserve">A0371</t>
  </si>
  <si>
    <t xml:space="preserve">A Deeper Understanding</t>
  </si>
  <si>
    <t xml:space="preserve">Atlantic</t>
  </si>
  <si>
    <t xml:space="preserve">synths; polished; long songs (7+ minutes); anthemic; cosmic</t>
  </si>
  <si>
    <t xml:space="preserve">The band's major-label debut pushes the sound even more polished and arena-scaled, with layered guitars and synth pads. It trades some of the earlier records' ragged charm for widescreen consistency, still built on long-form, slow-building songs. A record for driving at night with the windows down.</t>
  </si>
  <si>
    <t xml:space="preserve">Extends the cosmic-Americana approach of Lost in the Dream into a more maximalist, radio-scaled register.</t>
  </si>
  <si>
    <t xml:space="preserve">Pain; Thinking of a Place</t>
  </si>
  <si>
    <t xml:space="preserve">A0372</t>
  </si>
  <si>
    <t xml:space="preserve">Telecaster twang; synths; breezy; storytelling; small-town</t>
  </si>
  <si>
    <t xml:space="preserve">Wild Pink's debut is a quiet, synth-tinged indie-rock record already reaching for the widescreen, heartland-adjacent atmosphere John Ross would refine on later albums. It's rougher and more DIY than the band's Royal Mountain-era work.</t>
  </si>
  <si>
    <t xml:space="preserve">The starting point of Wild Pink's catalog, before their sound expanded into the fuller heartland-indie of A Billion Little Lights.</t>
  </si>
  <si>
    <t xml:space="preserve">Great Apes; Lake Erie</t>
  </si>
  <si>
    <t xml:space="preserve">https://en.wikipedia.org/wiki/Wild_Pink</t>
  </si>
  <si>
    <t xml:space="preserve">A0373</t>
  </si>
  <si>
    <t xml:space="preserve">Love Is Love</t>
  </si>
  <si>
    <t xml:space="preserve">political; hushed; breezy; fingerpicked acoustic; drawl</t>
  </si>
  <si>
    <t xml:space="preserve">Written fast in the aftermath of the 2016 election, this is a quieter, more direct record than its predecessors, trading the horn-band sprawl for spare, plainspoken songs about grief and resolve. It's Woods at their most overtly political without losing the warm haze of their sound.</t>
  </si>
  <si>
    <t xml:space="preserve">A stripped-back turn within the Woods catalog, closer in mood to their early folk records than the jam-heavy mid-2010s run.</t>
  </si>
  <si>
    <t xml:space="preserve">Love Is Love; I See in the Dark</t>
  </si>
  <si>
    <t xml:space="preserve">A0374</t>
  </si>
  <si>
    <t xml:space="preserve">Freedom</t>
  </si>
  <si>
    <t xml:space="preserve">cosmic; breezy; hushed; synths; drawl</t>
  </si>
  <si>
    <t xml:space="preserve">A more polished, radio-scaled record than Love, mixing McMahon's drawled vocals with warmer production, occasional synths, and mid-tempo grooves that borrow as much from classic rock as from psych-folk. Songs draw obliquely on McMahon's own family history and the pressures of masculinity. It suits listeners who want hypnotic rock with a surfer's easy momentum.</t>
  </si>
  <si>
    <t xml:space="preserve">Extends the breezy, classic-rock-informed direction of Love into a fuller studio sound that sounds akin to the Cosmic American Music revival.</t>
  </si>
  <si>
    <t xml:space="preserve">Miki Dora; Believe</t>
  </si>
  <si>
    <t xml:space="preserve">A0375</t>
  </si>
  <si>
    <t xml:space="preserve">Cut Worms</t>
  </si>
  <si>
    <t xml:space="preserve">Hollow Ground</t>
  </si>
  <si>
    <t xml:space="preserve">fingerpicked acoustic; harmonized guitars; drawl; breezy; jangle</t>
  </si>
  <si>
    <t xml:space="preserve">Max Clarke's first full-length as Cut Worms leans on ringing, Everly Brothers-style harmonies and simple, twangy guitar figures played at an unhurried country-pop tempo. It is a warm, sunny record that wears its 1960s and '70s country-rock influences openly without pastiche. Clarke's plainspoken songwriting keeps the mood breezy even when the lyrics turn wistful.</t>
  </si>
  <si>
    <t xml:space="preserve">Sounds indebted to Everly Brothers harmony singing and 1960s country-pop and country-rock, filtered through a Brooklyn DIY-pop sensibility.</t>
  </si>
  <si>
    <t xml:space="preserve">Cash for Gold; All Away</t>
  </si>
  <si>
    <t xml:space="preserve">https://en.wikipedia.org/wiki/Cut_Worms
https://www.discogs.com/artist/5335416-Cut-Worms</t>
  </si>
  <si>
    <t xml:space="preserve">A0376</t>
  </si>
  <si>
    <t xml:space="preserve">The Dead Tongues</t>
  </si>
  <si>
    <t xml:space="preserve">Unsung Passage</t>
  </si>
  <si>
    <t xml:space="preserve">V1</t>
  </si>
  <si>
    <t xml:space="preserve">banjo; harmonica; storytelling; breezy; hushed</t>
  </si>
  <si>
    <t xml:space="preserve">Ryan Gustafson's main project, backed here by James Wallace (Skyway Man) and Molly Sarle (Mountain Man), mixes fingerpicked guitar and banjo with warm full-band arrangements. It is patient, plainspoken songwriting rooted in life on the road and in the North Carolina mountains.</t>
  </si>
  <si>
    <t xml:space="preserve">Gustafson has played guitar with Hiss Golden Messenger and shares members with Skyway Man, tying this record into the wider Asheville/Nashville cosmic-country web.</t>
  </si>
  <si>
    <t xml:space="preserve">Won't Be Long; Ebb and Flow</t>
  </si>
  <si>
    <t xml:space="preserve">https://thedeadtongues.bandcamp.com/album/unsung-passage</t>
  </si>
  <si>
    <t xml:space="preserve">A0377</t>
  </si>
  <si>
    <t xml:space="preserve">The Alligator Bride</t>
  </si>
  <si>
    <t xml:space="preserve">long solos; harmonized guitars; cosmic; anthemic; Crazy Horse fuzz</t>
  </si>
  <si>
    <t xml:space="preserve">Howlin Rain's long-form rock at its most confident, with harmonized lead guitars, anthemic choruses, and extended solos in the mode of the Dead's live improvisation. Crazy Horse-style fuzz and rolling mid-tempo grooves give the songs a road-worn, 1970s swagger. It suits listeners who want big classic-rock guitar with room to stretch.</t>
  </si>
  <si>
    <t xml:space="preserve">Sounds like a full expression of Grateful Dead- and Crazy Horse-style extended-jam songwriting.</t>
  </si>
  <si>
    <t xml:space="preserve">Rainbow Trout; The Wild Boys</t>
  </si>
  <si>
    <t xml:space="preserve">A0378</t>
  </si>
  <si>
    <t xml:space="preserve">Cosmic Wink</t>
  </si>
  <si>
    <t xml:space="preserve">pedal steel; drawl; fingerpicked acoustic; breezy; hushed</t>
  </si>
  <si>
    <t xml:space="preserve">Williamson's Mexican Summer debut sets her plainspoken, drawling voice against loose, twangy full-band arrangements, a step up in scale from her earlier, sparer albums. Songs move between hushed acoustic passages and warmer country-rock breeze, dealing frankly with desire, loneliness, and desert landscapes. It suits listeners who like intimate songwriting with a hazy, wide-open feel.</t>
  </si>
  <si>
    <t xml:space="preserve">Moves Williamson's earlier lo-fi folk toward a fuller country-rock sound that sounds indebted to Laurel Canyon; she later formed Plains with Katie Crutchfield.</t>
  </si>
  <si>
    <t xml:space="preserve">White Bird; Wild Rain</t>
  </si>
  <si>
    <t xml:space="preserve">https://en.wikipedia.org/wiki/Jess_Williamson
https://www.discogs.com/artist/3489205-Jess-Williamson
https://en.wikipedia.org/wiki/Cosmic_Wink</t>
  </si>
  <si>
    <t xml:space="preserve">A0379</t>
  </si>
  <si>
    <t xml:space="preserve">Rare Birds</t>
  </si>
  <si>
    <t xml:space="preserve">synths; long solos; cosmic; harmonized guitars; polished</t>
  </si>
  <si>
    <t xml:space="preserve">A more synth-laced, polished record than Wilson's first two albums, though still built around long, winding guitar passages and breezy tempos. Its slicker, 1980s-tinged studio sound leans toward widescreen soft rock. It suits listeners who like lush, headphone-friendly production over rootsy grit.</t>
  </si>
  <si>
    <t xml:space="preserve">Shows Wilson's Laurel Canyon revivalism absorbing polished synth-rock textures, sounding akin to 1980s Pink Floyd-style studio rock without abandoning its cosmic foundation.</t>
  </si>
  <si>
    <t xml:space="preserve">Rare Birds; Sunset Blvd</t>
  </si>
  <si>
    <t xml:space="preserve">A0380</t>
  </si>
  <si>
    <t xml:space="preserve">Rosali</t>
  </si>
  <si>
    <t xml:space="preserve">Trouble Anyway</t>
  </si>
  <si>
    <t xml:space="preserve">Scissor Tail / Spinster</t>
  </si>
  <si>
    <t xml:space="preserve">Philadelphia, PA / North Carolina</t>
  </si>
  <si>
    <t xml:space="preserve">Telecaster twang; drawl; hushed; breezy; fingerpicked acoustic</t>
  </si>
  <si>
    <t xml:space="preserve">Rosali Middleman's early solo record pairs plainspoken, deceptively simple songwriting with restrained electric-guitar backing, patient rather than showy. It sets the template for her later work with David Nance's Mowed Sound band: songs that unravel slowly, revealing more with repeat listens.</t>
  </si>
  <si>
    <t xml:space="preserve">Rooted in the Philadelphia DIY folk scene, laying groundwork for her later collaborations with Nebraska's Mowed Sound band on No Medium and Bite Down.</t>
  </si>
  <si>
    <t xml:space="preserve">https://en.wikipedia.org/wiki/Rosali</t>
  </si>
  <si>
    <t xml:space="preserve">A0381</t>
  </si>
  <si>
    <t xml:space="preserve">Deafman Glance</t>
  </si>
  <si>
    <t xml:space="preserve">synths; long solos; cracked or yelping; noise wall; breezy</t>
  </si>
  <si>
    <t xml:space="preserve">A deliberately harder-to-parse record than Walker's earlier Fahey-descended guitar albums, Deafman Glance buries his songwriting under synths, warped studio effects and loose improvisational playing from Chicago's experimental scene. Songs like 'In Castle Dome' drift and fracture rather than resolve, for listeners who like folk-rock with a free-jazz streak.</t>
  </si>
  <si>
    <t xml:space="preserve">Walker's most experimental studio record, pulling his American Primitive guitar roots into Chicago's free-improv and noise scene.</t>
  </si>
  <si>
    <t xml:space="preserve">In Castle Dome; Telluride Speed</t>
  </si>
  <si>
    <t xml:space="preserve">https://ryleywalker.bandcamp.com/album/deafman-glance
https://en.wikipedia.org/wiki/Ryley_Walker</t>
  </si>
  <si>
    <t xml:space="preserve">A0382</t>
  </si>
  <si>
    <t xml:space="preserve">Sean Thompson's Weird Ears</t>
  </si>
  <si>
    <t xml:space="preserve">Weird Ears Part 1</t>
  </si>
  <si>
    <t xml:space="preserve">Nashville</t>
  </si>
  <si>
    <t xml:space="preserve">Telecaster twang; drawl; breezy; fingerpicked acoustic; road songs</t>
  </si>
  <si>
    <t xml:space="preserve">A short, direct opening statement from Sean Thompson's project, built on Telecaster twang, a relaxed drawl, and a small backing band of drums, keys and bass. The songs lean on road-song imagery and breezy tempos. It suits listeners who like modest, well-played Nashville country rock.</t>
  </si>
  <si>
    <t xml:space="preserve">Sounds indebted to the 2010s Nashville DIY country-rock scene and its 1970s cosmic-country touchstones.</t>
  </si>
  <si>
    <t xml:space="preserve">Breitbart Blues; Lookout, Kid</t>
  </si>
  <si>
    <t xml:space="preserve">https://seanthompsonsweirdears.bandcamp.com/album/weird-ears-part-1</t>
  </si>
  <si>
    <t xml:space="preserve">A0383</t>
  </si>
  <si>
    <t xml:space="preserve">Yolk in the Fur</t>
  </si>
  <si>
    <t xml:space="preserve">synths; Telecaster twang; breezy; storytelling; small-town</t>
  </si>
  <si>
    <t xml:space="preserve">A synth-washed haze of guitar rock drawing openly on Springsteen and the War on Drugs, Yolk in the Fur is where Wild Pink's widescreen, heartland-indebted sound came into focus. It's warmer and more melodic than the debut while keeping its DIY scale.</t>
  </si>
  <si>
    <t xml:space="preserve">Sounds indebted to Springsteen's heartland rock and the War on Drugs' synth-guitar sound, filtered through a smaller-scale indie band.</t>
  </si>
  <si>
    <t xml:space="preserve">Lake Erie; All Some Frenchman's Joke</t>
  </si>
  <si>
    <t xml:space="preserve">A0384</t>
  </si>
  <si>
    <t xml:space="preserve">Tip of the Sphere</t>
  </si>
  <si>
    <t xml:space="preserve">long solos; cosmic; breezy; harmonized guitars; deadpan</t>
  </si>
  <si>
    <t xml:space="preserve">A more exploratory record than Mangy Love, stretching several songs into long, Dead-like instrumental passages built on interlocking guitar lines. McCombs' deadpan, riddling lyrics stay intact even as the band jams out around them. It suits listeners who like their songwriting patient and their guitar playing unhurried.</t>
  </si>
  <si>
    <t xml:space="preserve">Sounds the most indebted to Grateful Dead-style long-form guitar jamming of any McCombs record, placing it alongside the 2010s cosmic-rock revival.</t>
  </si>
  <si>
    <t xml:space="preserve">Sleeping Volcanoes; American Canyon Sutra</t>
  </si>
  <si>
    <t xml:space="preserve">A0385</t>
  </si>
  <si>
    <t xml:space="preserve">hushed; cosmic; breezy; synths; deadpan</t>
  </si>
  <si>
    <t xml:space="preserve">Cohen's self-titled third album keeps his mumbled, half-buried vocal style but opens the arrangements up with more keyboard and synth color. The tempos stay slow and breezy, and the mood remains warm rather than melancholy. It suits listeners who like soft-focus, gently psychedelic pop.</t>
  </si>
  <si>
    <t xml:space="preserve">Continues Cohen's subdued psychedelic pop, which sounds indebted to Laurel Canyon songwriting as much as to the art-pop of his former band Deerhoof.</t>
  </si>
  <si>
    <t xml:space="preserve">Green Eyes; Physical Address</t>
  </si>
  <si>
    <t xml:space="preserve">A0386</t>
  </si>
  <si>
    <t xml:space="preserve">Garcia Peoples</t>
  </si>
  <si>
    <t xml:space="preserve">Cosmic Cash</t>
  </si>
  <si>
    <t xml:space="preserve">Ridgewood, NJ</t>
  </si>
  <si>
    <t xml:space="preserve">long solos; harmonized guitars; cosmic; Crazy Horse fuzz; anthemic</t>
  </si>
  <si>
    <t xml:space="preserve">A prolific New Jersey guitar band named for a certain Dead guitarist, this album is built around long, twin-guitar jams that move between fuzzed-out heaviness and lighter, twangy interplay. Songs regularly stretch past seven minutes, foregrounding improvisation over verse-chorus structure. It is one of the clearest examples of the 2010s Dead-revival guitar-band sound.</t>
  </si>
  <si>
    <t xml:space="preserve">Directly channels the Grateful Dead's twin-guitar jam vocabulary, alongside peers like Ryley Walker and Endless Boogie in the 2010s psych-jam revival.</t>
  </si>
  <si>
    <t xml:space="preserve">Cosmic Cash; Wichita Buttermilk</t>
  </si>
  <si>
    <t xml:space="preserve">https://garciapeoples.bandcamp.com/music</t>
  </si>
  <si>
    <t xml:space="preserve">A0387</t>
  </si>
  <si>
    <t xml:space="preserve">GospelbeacH</t>
  </si>
  <si>
    <t xml:space="preserve">Pacific Surf Line</t>
  </si>
  <si>
    <t xml:space="preserve">Alive Naturalsound Records</t>
  </si>
  <si>
    <t xml:space="preserve">harmonized guitars; breezy; jangle; cosmic; long solos</t>
  </si>
  <si>
    <t xml:space="preserve">A laid-back homage to '70s Topanga Canyon and Marin County sounds from a band built around former Beachwood Sparks members: jangly, country-tinged FM rock full of easy harmonies. Warm guitars and unhurried tempos make it sound like a lost mid-'70s radio record. It suits listeners who like breezy, sun-bleached country rock.</t>
  </si>
  <si>
    <t xml:space="preserve">Formed by Beachwood Sparks' Brent Rademaker, directly continuing that band's cosmic-country line.</t>
  </si>
  <si>
    <t xml:space="preserve">California Steamer; Sunshine Skayway; Southern Girl</t>
  </si>
  <si>
    <t xml:space="preserve">https://curation-records.bandcamp.com/music
https://gospelbeach.bandcamp.com/album/pacific-surf-line</t>
  </si>
  <si>
    <t xml:space="preserve">A0388</t>
  </si>
  <si>
    <t xml:space="preserve">Terms of Surrender</t>
  </si>
  <si>
    <t xml:space="preserve">pedal steel; drawl; breezy; storytelling; harmonized guitars</t>
  </si>
  <si>
    <t xml:space="preserve">A more expansive record that stretches Hiss Golden Messenger's country-soul into longer, more atmospheric arrangements. Themes of self-doubt, depression, and endurance run through the lyrics, delivered over some of the band's most layered playing. It suits listeners who like their Americana patient, textured, and emotionally frank.</t>
  </si>
  <si>
    <t xml:space="preserve">Expands the Merge-era country-soul sound with a more atmospheric, layered production that sounds akin to the 2010s indie-Americana of peers like Bon Iver's circle.</t>
  </si>
  <si>
    <t xml:space="preserve">Cracked Windshield; My Wing</t>
  </si>
  <si>
    <t xml:space="preserve">A0389</t>
  </si>
  <si>
    <t xml:space="preserve">Carrying On</t>
  </si>
  <si>
    <t xml:space="preserve">fingerpicked acoustic; close harmonies; drawl; storytelling; harmonized guitars</t>
  </si>
  <si>
    <t xml:space="preserve">A fuller-band record than The Siren's Song, with more electric guitar interplay and a breezier tempo, while keeping the duo's plainspoken, old-timey vocal delivery. It leans further from strict folk revivalism toward a country-rock sound. It suits listeners who want traditional-minded songs with a warm electric band behind them.</t>
  </si>
  <si>
    <t xml:space="preserve">Extends Kacy &amp; Clayton's move from folk repertoire toward a country-rock sound akin to Laurel Canyon.</t>
  </si>
  <si>
    <t xml:space="preserve">Devil's Guns; Run Away</t>
  </si>
  <si>
    <t xml:space="preserve">A0390</t>
  </si>
  <si>
    <t xml:space="preserve">Oh My God</t>
  </si>
  <si>
    <t xml:space="preserve">piano; horns; spiritual or gospel; storytelling; anthemic</t>
  </si>
  <si>
    <t xml:space="preserve">A sprawling double-length song cycle about religion and mortality, built around piano, horns and gospel-adjacent backing vocals rather than guitar. It's Morby's most ambitious, least twangy record, but its questing, plainspoken spirituality keeps it in the Cosmic American Music lineage.</t>
  </si>
  <si>
    <t xml:space="preserve">Extends Morby's widescreen Dead Oceans period into full song-cycle territory, echoing the loose spiritual searching of the Grateful Dead's American Beauty-era songwriting.</t>
  </si>
  <si>
    <t xml:space="preserve">No Halo; Oh My God</t>
  </si>
  <si>
    <t xml:space="preserve">https://en.wikipedia.org/wiki/Kevin_Morby</t>
  </si>
  <si>
    <t xml:space="preserve">A0391</t>
  </si>
  <si>
    <t xml:space="preserve">RF Shannon</t>
  </si>
  <si>
    <t xml:space="preserve">Rain On Dust</t>
  </si>
  <si>
    <t xml:space="preserve">pedal steel; cosmic; hushed; drawl; breezy</t>
  </si>
  <si>
    <t xml:space="preserve">Desert-toned cosmic country: reverb-heavy pedal steel, loping tempos and Shane Renfro's high, reedy voice drifting over slow-building arrangements. The songs take their time, letting guitars and steel smear into a warm, dusty haze. It suits listeners who want country rock with a psychedelic, heat-shimmer feel.</t>
  </si>
  <si>
    <t xml:space="preserve">Sounds indebted to Gram Parsons-style country rock filtered through desert psychedelia, akin to 2010s cosmic-country revivalists like Promised Land Sound and twain.</t>
  </si>
  <si>
    <t xml:space="preserve">Buzzards on the Breeze; Angeline; Snake Oil</t>
  </si>
  <si>
    <t xml:space="preserve">https://keeledscales.bandcamp.com/music
https://rfshannonmusic.bandcamp.com/album/rain-on-dust</t>
  </si>
  <si>
    <t xml:space="preserve">A0392</t>
  </si>
  <si>
    <t xml:space="preserve">Rose City Band</t>
  </si>
  <si>
    <t xml:space="preserve">Thrill Jockey</t>
  </si>
  <si>
    <t xml:space="preserve">Ripley Johnson's (Wooden Shjips, Moon Duo) country-rock project debuts with warm, unhurried songs built on layered acoustic and electric guitars and pedal steel. It trades Wooden Shjips' krautrock drone for a direct, breezy homage to 1970s country rock.</t>
  </si>
  <si>
    <t xml:space="preserve">Grew directly out of Johnson's psych-rock work in Wooden Shjips and Moon Duo, redirected toward country rock that sounds indebted to Gram Parsons and the Grateful Dead.</t>
  </si>
  <si>
    <t xml:space="preserve">Rip City; Wandering Feeling</t>
  </si>
  <si>
    <t xml:space="preserve">https://rosecityband.bandcamp.com/album/rose-city-band</t>
  </si>
  <si>
    <t xml:space="preserve">A0393</t>
  </si>
  <si>
    <t xml:space="preserve">The Unseen in Between</t>
  </si>
  <si>
    <t xml:space="preserve">strings; fingerpicked acoustic; hushed; storytelling; breezy</t>
  </si>
  <si>
    <t xml:space="preserve">A more melancholy, string-touched record made in the wake of his father's death, The Unseen in Between trades some of the road-song sprawl for tighter, more classically-structured songs. It's Gunn's most direct singer-songwriter statement to date.</t>
  </si>
  <si>
    <t xml:space="preserve">Continues Gunn's Matador run with a turn toward orchestrated, personal songwriting rather than pure jam-length guitar pieces.</t>
  </si>
  <si>
    <t xml:space="preserve">New Familiar; Vagabond</t>
  </si>
  <si>
    <t xml:space="preserve">A0394</t>
  </si>
  <si>
    <t xml:space="preserve">Teddy and the Rough Riders</t>
  </si>
  <si>
    <t xml:space="preserve">The Congress of Teddy and The Rough Riders</t>
  </si>
  <si>
    <t xml:space="preserve">pedal steel; harmonized guitars; road songs; rowdy; breezy</t>
  </si>
  <si>
    <t xml:space="preserve">A Dead-inspired, psychedelic-twang debut from a Nashville band, mixing rowdy garage energy with pedal steel and guitar interplay. It has the loose, live-in-the-room feel of a band raised on both punk and country. It suits listeners who want road songs played loud and loose.</t>
  </si>
  <si>
    <t xml:space="preserve">Sounds akin to Nashville's 2010s DIY country-rock scene, with guitar interplay indebted to the Grateful Dead.</t>
  </si>
  <si>
    <t xml:space="preserve">Vampire; Hurricane Teddy</t>
  </si>
  <si>
    <t xml:space="preserve">https://teddyandtheroughriders.bandcamp.com/album/the-congress-of-teddy-and-the-rough-riders</t>
  </si>
  <si>
    <t xml:space="preserve">A0395</t>
  </si>
  <si>
    <t xml:space="preserve">Adventure</t>
  </si>
  <si>
    <t xml:space="preserve">fingerpicked acoustic; cosmic; drawl; breezy; hushed</t>
  </si>
  <si>
    <t xml:space="preserve">A warmer, more full-band twain record than its predecessors, still built around Davidson's reedy tenor but adding lightly psychedelic guitar textures and looser tempos. It keeps the intimacy of the earlier records while opening the windows a little, suited to slow afternoon listening.</t>
  </si>
  <si>
    <t xml:space="preserve">Continues the sound of Rare Feeling with a slightly fuller studio palette, still indebted to cosmic country.</t>
  </si>
  <si>
    <t xml:space="preserve">Inner Beauty; Royal Road; Star Mate</t>
  </si>
  <si>
    <t xml:space="preserve">https://keeledscales.bandcamp.com/music
https://twain.bandcamp.com/album/adventure</t>
  </si>
  <si>
    <t xml:space="preserve">A0396</t>
  </si>
  <si>
    <t xml:space="preserve">New Petal Instants</t>
  </si>
  <si>
    <t xml:space="preserve">Arrowhawk Records</t>
  </si>
  <si>
    <t xml:space="preserve">Crazy Horse fuzz; harmonized guitars; breezy; rowdy; cosmic</t>
  </si>
  <si>
    <t xml:space="preserve">A brighter, more classic-rock-structured record than I Hear You, New Petal Instants sounds like the Traveling Wilburys reimagined by Meat Puppets and Wilco, with cleaner hooks under the still-present fuzz. It's the band easing off pure noise toward actual songcraft.</t>
  </si>
  <si>
    <t xml:space="preserve">Shows Arbor Labor Union moving from distortion-first jamming toward more structured songs that sound indebted to Dead- and Wilburys-style country rock.</t>
  </si>
  <si>
    <t xml:space="preserve">Lasso; Flowerhead</t>
  </si>
  <si>
    <t xml:space="preserve">http://post-trash.com/news/2020/2/28/arbor-labor-union-new-petal-instants-album-review
https://arborlaborunion.bandcamp.com/album/new-petal-instants-2</t>
  </si>
  <si>
    <t xml:space="preserve">A0397</t>
  </si>
  <si>
    <t xml:space="preserve">Circles Around the Sun</t>
  </si>
  <si>
    <t xml:space="preserve">Rhino Entertainment</t>
  </si>
  <si>
    <t xml:space="preserve">long solos; synths; cosmic; long songs (7+ minutes); breezy</t>
  </si>
  <si>
    <t xml:space="preserve">Formed by the late Neal Casal to play set-break music for the Grateful Dead's 2015 Fare Thee Well concerts before becoming its own band, this self-titled third LP pushes the instrumental jam group toward a groovier, cosmic-disco direction. It's an all-instrumental record that wears its Dead pedigree (bassist Dan Horne also plays in Beachwood Sparks) openly.</t>
  </si>
  <si>
    <t xml:space="preserve">Descends directly from the Grateful Dead's own jam vocabulary, connected to the wider LA cosmic-country scene through shared musicians like Dan Horne.</t>
  </si>
  <si>
    <t xml:space="preserve">Philosopher's Stoned</t>
  </si>
  <si>
    <t xml:space="preserve">http://www.circlesaroundthesun.com/about
https://vicradio.org/album-review-circles-around-the-sun-by-circles-around-the-sun/</t>
  </si>
  <si>
    <t xml:space="preserve">A0398</t>
  </si>
  <si>
    <t xml:space="preserve">Nobody Lives Here Anymore</t>
  </si>
  <si>
    <t xml:space="preserve">fingerpicked acoustic; harmonized guitars; breezy; drawl; close harmonies</t>
  </si>
  <si>
    <t xml:space="preserve">A double album that widens Cut Worms' sound with brighter production and more layered harmonies while keeping the same easy country-pop tempos. Clarke's songwriting stays plain and melodic, closer to classic AM radio than to twang-rock swagger. It is the most expansive record in his catalog.</t>
  </si>
  <si>
    <t xml:space="preserve">Extends the buttery, harmony-driven sound of Hollow Ground, which sounds indebted to the Everly Brothers and Laurel Canyon pop, into a longer, more varied set.</t>
  </si>
  <si>
    <t xml:space="preserve">Sold My Soul; Every Front I've Known</t>
  </si>
  <si>
    <t xml:space="preserve">A0399</t>
  </si>
  <si>
    <t xml:space="preserve">Transmigration Blues (Deluxe Edition)</t>
  </si>
  <si>
    <t xml:space="preserve">harmonica; synths; storytelling; breezy; cosmic</t>
  </si>
  <si>
    <t xml:space="preserve">Ryan Gustafson's most emotionally direct Dead Tongues album, reckoning with failed relationships and a religious upbringing over full-band arrangements. Harmonica and soft synths color breezy, storytelling folk rock. It suits listeners who want searching, spiritual songwriting with a warm band behind it.</t>
  </si>
  <si>
    <t xml:space="preserve">Sounds akin to the North Carolina cosmic folk-rock of peers like Hiss Golden Messenger.</t>
  </si>
  <si>
    <t xml:space="preserve">Transmigration Blues; Deja Vu</t>
  </si>
  <si>
    <t xml:space="preserve">https://thedeadtongues.bandcamp.com/album/transmigration-blues-deluxe-edition</t>
  </si>
  <si>
    <t xml:space="preserve">A0400</t>
  </si>
  <si>
    <t xml:space="preserve">Nightcap at Wits' End</t>
  </si>
  <si>
    <t xml:space="preserve">long solos; harmonized guitars; cosmic; Crazy Horse fuzz; breezy</t>
  </si>
  <si>
    <t xml:space="preserve">A tighter, more song-focused record than Cosmic Cash, though still anchored by extended guitar interplay between the band's two lead players. Tempos loosen into breezier, more melodic territory in places, without giving up the long jams entirely. It shows the band refining rather than abandoning their Dead-indebted approach.</t>
  </si>
  <si>
    <t xml:space="preserve">The band's name nods to Jerry Garcia, and its dual-guitar jamming sounds indebted to the Grateful Dead.</t>
  </si>
  <si>
    <t xml:space="preserve">Yes Yes Y'All; Wanderer's Lament</t>
  </si>
  <si>
    <t xml:space="preserve">https://garciapeoples.bandcamp.com/music
https://garciapeoplesbbib.bandcamp.com/album/nightcap-at-wits-end</t>
  </si>
  <si>
    <t xml:space="preserve">A0401</t>
  </si>
  <si>
    <t xml:space="preserve">Sorceress</t>
  </si>
  <si>
    <t xml:space="preserve">pedal steel; drawl; breezy; hushed; fingerpicked acoustic</t>
  </si>
  <si>
    <t xml:space="preserve">A patient, spacious record built around Williamson's low, unhurried voice and finger-picked, pedal-steel-laced arrangements. It trades the rawer edges of Cosmic Wink for a smoother, more mystical take on desert country-rock. Themes of self-possession and desire run through its longer, breezier songs.</t>
  </si>
  <si>
    <t xml:space="preserve">Continues Williamson's Mexican Summer-era cosmic country, which sounds indebted to Gram Parsons and Laurel Canyon; she later formed Plains with Katie Crutchfield.</t>
  </si>
  <si>
    <t xml:space="preserve">Smoke; Infinite Scroll</t>
  </si>
  <si>
    <t xml:space="preserve">https://en.wikipedia.org/wiki/Jess_Williamson
https://www.discogs.com/artist/3489205-Jess-Williamson
https://en.wikipedia.org/wiki/Sorceress_(Jess_Williamson_album)</t>
  </si>
  <si>
    <t xml:space="preserve">A0402</t>
  </si>
  <si>
    <t xml:space="preserve">Dixie Blur</t>
  </si>
  <si>
    <t xml:space="preserve">BMG</t>
  </si>
  <si>
    <t xml:space="preserve">fiddle; pedal steel; breezy; fingerpicked acoustic; harmonized guitars</t>
  </si>
  <si>
    <t xml:space="preserve">This album pulls Wilson's sound closest to straight country, adding fiddle and pedal steel to his usual breezy, long-form guitar writing. It is a warmer, more rootsy record than Rare Birds, closer in spirit to Gentle Spirit. It suits listeners who want country rock with a stoned, unhurried glow.</t>
  </si>
  <si>
    <t xml:space="preserve">Brings Wilson's Laurel Canyon revivalism back toward country rock, sounding indebted to Gram Parsons and Nashville session-style picking.</t>
  </si>
  <si>
    <t xml:space="preserve">Just for Love; El Camino Real</t>
  </si>
  <si>
    <t xml:space="preserve">A0403</t>
  </si>
  <si>
    <t xml:space="preserve">Sundowner</t>
  </si>
  <si>
    <t xml:space="preserve">fingerpicked acoustic; drawl; hushed; breezy; storytelling</t>
  </si>
  <si>
    <t xml:space="preserve">Recorded largely alone at home after Morby moved back to Kansas City, this is his most spare, plainspoken record, built on finger-picked guitar, harmonica, and unhurried tempos. It trades the fuller band arrangements of his Los Angeles-era work for a hushed, small-town Midwestern feel. Reviewers linked its plainness to Springsteen's Nebraska as much as to cosmic country.</t>
  </si>
  <si>
    <t xml:space="preserve">A stripped-down turn in Morby's catalog that still carries the breezy, Dead- and Parsons-indebted guitar sensibility of his earlier band records.</t>
  </si>
  <si>
    <t xml:space="preserve">Campfire; Wander</t>
  </si>
  <si>
    <t xml:space="preserve">https://en.wikipedia.org/wiki/Kevin_Morby
https://www.discogs.com/artist/1920930-Kevin-Morby</t>
  </si>
  <si>
    <t xml:space="preserve">A0404</t>
  </si>
  <si>
    <t xml:space="preserve">From Liberty Street</t>
  </si>
  <si>
    <t xml:space="preserve">Yep Roc Records</t>
  </si>
  <si>
    <t xml:space="preserve">The duo's Yep Roc debut sharpens the songwriting while keeping the same easygoing intertwined-guitar sound, clearly steeped in the Flying Burrito Brothers and classic California country rock. It is warmer and more fully arranged than their debut, without losing its front-porch intimacy.</t>
  </si>
  <si>
    <t xml:space="preserve">Continues Mapache's California country-rock sound, which sounds indebted to Laurel Canyon and the Flying Burrito Brothers.</t>
  </si>
  <si>
    <t xml:space="preserve">Karina's Song; Chapel Road</t>
  </si>
  <si>
    <t xml:space="preserve">https://www.discogs.com/artist/2505237-Mapache</t>
  </si>
  <si>
    <t xml:space="preserve">A0405</t>
  </si>
  <si>
    <t xml:space="preserve">Summerlong</t>
  </si>
  <si>
    <t xml:space="preserve">pedal steel; breezy; cosmic; harmonized guitars; anthemic</t>
  </si>
  <si>
    <t xml:space="preserve">The second Rose City Band album widens the sound with fuller arrangements and a sunnier, more anthemic set of songs, still anchored by Johnson's laconic voice and pedal steel. It plays like a long summer drive record, patient and glowing rather than showy.</t>
  </si>
  <si>
    <t xml:space="preserve">Expands on the debut's template, which sounds indebted to Gram Parsons and the Grateful Dead, with a fuller studio sound.</t>
  </si>
  <si>
    <t xml:space="preserve">Only Lonely; Morning Rain</t>
  </si>
  <si>
    <t xml:space="preserve">https://rosecityband.bandcamp.com/music</t>
  </si>
  <si>
    <t xml:space="preserve">A0406</t>
  </si>
  <si>
    <t xml:space="preserve">Sam Burton</t>
  </si>
  <si>
    <t xml:space="preserve">I Can Go With You</t>
  </si>
  <si>
    <t xml:space="preserve">Tompkins Square</t>
  </si>
  <si>
    <t xml:space="preserve">Los Angeles, CA (via Salt Lake City)</t>
  </si>
  <si>
    <t xml:space="preserve">drawl; hushed; fingerpicked acoustic; breezy; cracked or yelping</t>
  </si>
  <si>
    <t xml:space="preserve">Burton's debut LP pairs a high, Roy Orbison-like wail with moody, echo-laden country-rock production. Fingerpicked guitar and a hushed drawl give it an old, lonesome feel that plays as timeless rather than retro. It suits listeners who like crooned, reverb-soaked heartbreak songs.</t>
  </si>
  <si>
    <t xml:space="preserve">Sounds indebted to Roy Orbison's balladry and 1970s cosmic country, akin to the Woodsist circle's hazy country rock.</t>
  </si>
  <si>
    <t xml:space="preserve">Nothing Touches Me; I Can Go With You</t>
  </si>
  <si>
    <t xml:space="preserve">https://samburton.bandcamp.com/album/i-can-go-with-you
https://tompkinssquare.bandcamp.com/album/i-can-go-with-you-2</t>
  </si>
  <si>
    <t xml:space="preserve">A0407</t>
  </si>
  <si>
    <t xml:space="preserve">Spencer Cullum's Coin Collection</t>
  </si>
  <si>
    <t xml:space="preserve">Human Error Music</t>
  </si>
  <si>
    <t xml:space="preserve">pedal steel; close harmonies; fingerpicked acoustic; breezy; cosmic</t>
  </si>
  <si>
    <t xml:space="preserve">Nashville pedal-steel sideman Spencer Cullum's debut as a bandleader is a sunny homage to '60s-'70s British and American folk-rock, cut with a cast of Music City players. It's less about his usual session role and more about letting his own songwriting lead, suited to fans of gentle, steel-soaked folk-rock.</t>
  </si>
  <si>
    <t xml:space="preserve">Grows out of Cullum's work as a Nashville session pedal-steel player, channeling his English folk-rock upbringing through the city's cosmic-country underground.</t>
  </si>
  <si>
    <t xml:space="preserve">Jack of Fools; The Tree</t>
  </si>
  <si>
    <t xml:space="preserve">https://spencercullumscoincollection.bandcamp.com/album/spencer-cullums-coin-collection</t>
  </si>
  <si>
    <t xml:space="preserve">A0408</t>
  </si>
  <si>
    <t xml:space="preserve">Live Drugs</t>
  </si>
  <si>
    <t xml:space="preserve">Crazy Horse fuzz; long songs (7+ minutes); anthemic; breezy; cosmic</t>
  </si>
  <si>
    <t xml:space="preserve">A career-spanning live document assembled from years of shows, capturing how the band stretches its Dylan/Springsteen-via-Neil Young songs into extended, synth-lit jams on stage. It works as both a best-of and proof of the band's live reputation.</t>
  </si>
  <si>
    <t xml:space="preserve">Distills a decade of The War on Drugs' guitar rock, which sounds like Crazy Horse meeting motorik drive, into its most expansive, jam-lengthened form.</t>
  </si>
  <si>
    <t xml:space="preserve">Under the Pressure (live); Thinking of a Place (live)</t>
  </si>
  <si>
    <t xml:space="preserve">A0409</t>
  </si>
  <si>
    <t xml:space="preserve">Strange to Explain</t>
  </si>
  <si>
    <t xml:space="preserve">synths; drum machine; breezy; cosmic; harmonized guitars</t>
  </si>
  <si>
    <t xml:space="preserve">Woods work in synths and drum machines alongside their usual guitar interplay here, giving the record a hazier, more nocturnal feel than their jam-band-leaning mid-2010s albums. It's still built on Earl's falsetto and the band's loping, Dead-adjacent chord changes.</t>
  </si>
  <si>
    <t xml:space="preserve">Shows the Woodsist scene absorbing softer, synth-touched textures while keeping a backbone that sounds indebted to Crazy Horse and the Dead.</t>
  </si>
  <si>
    <t xml:space="preserve">Weekend Wind; Can't Get Out</t>
  </si>
  <si>
    <t xml:space="preserve">A0410</t>
  </si>
  <si>
    <t xml:space="preserve">Pale Horse Rider</t>
  </si>
  <si>
    <t xml:space="preserve">pedal steel; long solos; cosmic; breezy; harmonized guitars</t>
  </si>
  <si>
    <t xml:space="preserve">A fuller-band, more overtly country-rock record than Hanson's debut, with pedal steel and long, winding guitar solos running through desert-toned songs. It leans into the sound of vintage Neil Young and Gene Clark records without straight pastiche. It suits listeners who want wide-open, sunburnt guitar music.</t>
  </si>
  <si>
    <t xml:space="preserve">Pulls Hanson's solo work closer to what sounds like classic Cosmic American Music in the Neil Young and Gene Clark mold.</t>
  </si>
  <si>
    <t xml:space="preserve">Pale Horse Rider; Necklace</t>
  </si>
  <si>
    <t xml:space="preserve">https://coryhanson.bandcamp.com/music
https://en.wikipedia.org/wiki/Wand_(band)</t>
  </si>
  <si>
    <t xml:space="preserve">A0411</t>
  </si>
  <si>
    <t xml:space="preserve">Quietly Blowing It</t>
  </si>
  <si>
    <t xml:space="preserve">pedal steel; drawl; breezy; synths; storytelling</t>
  </si>
  <si>
    <t xml:space="preserve">A quieter, more reflective Hiss Golden Messenger record that folds subtle home-studio textures into the band's usual country-soul without losing the pedal steel and warm harmonies. The songs reckon with stillness, isolation, and small-town North Carolina life. It suits listeners who want gentle, unhurried roots music for late evenings.</t>
  </si>
  <si>
    <t xml:space="preserve">Shows Taylor bending his sound, which sounds rooted in the Grateful Dead and the Band, toward home-studio textures while keeping the same cosmic-country core.</t>
  </si>
  <si>
    <t xml:space="preserve">Way Back in the Way Back; If It Comes in the Morning</t>
  </si>
  <si>
    <t xml:space="preserve">A0412</t>
  </si>
  <si>
    <t xml:space="preserve">John Andrews &amp; the Yawns</t>
  </si>
  <si>
    <t xml:space="preserve">Cookbook</t>
  </si>
  <si>
    <t xml:space="preserve">Hudson Valley, NY</t>
  </si>
  <si>
    <t xml:space="preserve">fingerpicked acoustic; harmonized guitars; breezy; jangle; drawl</t>
  </si>
  <si>
    <t xml:space="preserve">Andrews leads this loose, sunny record of ramshackle country-folk. Ringing guitars and easygoing tempos carry conversational, unfussy songwriting throughout. It sits comfortably in the Woodsist label's twangy, DIY take on Laurel Canyon songwriting, for listeners who like their folk hazy and homespun.</t>
  </si>
  <si>
    <t xml:space="preserve">Sounds akin to the hazy, harmony-driven country-folk of Woodsist labelmates Woods.</t>
  </si>
  <si>
    <t xml:space="preserve">New California Blue; River of Doubt</t>
  </si>
  <si>
    <t xml:space="preserve">https://woodsist.com/product/yawns-cookbook/
https://en.wikipedia.org/wiki/John_Andrews_%26_The_Yawns</t>
  </si>
  <si>
    <t xml:space="preserve">A0413</t>
  </si>
  <si>
    <t xml:space="preserve">Liam Kazar</t>
  </si>
  <si>
    <t xml:space="preserve">Due North</t>
  </si>
  <si>
    <t xml:space="preserve">pedal steel; close harmonies; breezy; anthemic; fingerpicked acoustic</t>
  </si>
  <si>
    <t xml:space="preserve">Kazar's debut solo album is joyful, unhurried rock built on winding jams, pedal steel, and close harmonies. It mixes Band-style looseness with a glammy, playful pop streak. It suits listeners who want warm 1970s-leaning rock with a grin.</t>
  </si>
  <si>
    <t xml:space="preserve">Released on Kevin Morby's Mare Records imprint; its loose, harmony-rich rock sounds indebted to the Band and 1970s pop-rock.</t>
  </si>
  <si>
    <t xml:space="preserve">Frank Bacon; Shoes Too Tight</t>
  </si>
  <si>
    <t xml:space="preserve">https://www.noexpectations.fyi/p/rosali-interview-bite-down-taste-profile</t>
  </si>
  <si>
    <t xml:space="preserve">https://liamkazar.bandcamp.com/album/due-north</t>
  </si>
  <si>
    <t xml:space="preserve">A0414</t>
  </si>
  <si>
    <t xml:space="preserve">3</t>
  </si>
  <si>
    <t xml:space="preserve">Innovative Leisure / Calico Discos</t>
  </si>
  <si>
    <t xml:space="preserve">The duo keeps refining their guitar-and-harmony formula, with intertwined acoustic guitars and close, easy vocals. It is short, warm and unpretentious, songs built for a porch or a campfire rather than a festival stage.</t>
  </si>
  <si>
    <t xml:space="preserve">A continuation of Mapache's California country-duo sound, which sounds indebted to the Everly Brothers and the Flying Burrito Brothers.</t>
  </si>
  <si>
    <t xml:space="preserve">Peaceful Mind</t>
  </si>
  <si>
    <t xml:space="preserve">A0415</t>
  </si>
  <si>
    <t xml:space="preserve">No Medium</t>
  </si>
  <si>
    <t xml:space="preserve">Spinster Records</t>
  </si>
  <si>
    <t xml:space="preserve">Telecaster twang; drawl; harmonized guitars; hushed; breezy</t>
  </si>
  <si>
    <t xml:space="preserve">Rosali's first collaboration with David Nance's Mowed Sound band opens up her songs into looser, more guitar-forward arrangements, closer to Neil Young or Yo La Tengo than singer-songwriter folk. Her plainspoken drawl rides warm Telecaster lines and harmonized guitars at easy tempos.</t>
  </si>
  <si>
    <t xml:space="preserve">Marks the start of her ongoing partnership with the Mowed Sound band, a key thread connecting Philadelphia and Omaha DIY scenes.</t>
  </si>
  <si>
    <t xml:space="preserve">Rewind; Bad Cop</t>
  </si>
  <si>
    <t xml:space="preserve">A0416</t>
  </si>
  <si>
    <t xml:space="preserve">Earth Trip</t>
  </si>
  <si>
    <t xml:space="preserve">A patient, groove-heavy record that leans further into the band's live-jam side, with extended guitar and pedal-steel interplay over motorik rhythms. It is psychedelic country rock for a long, stoned drive, trading drone-rock heaviness for open-prairie ease.</t>
  </si>
  <si>
    <t xml:space="preserve">Continues Johnson's arc from Wooden Shjips' drone-rock toward fully-formed cosmic country.</t>
  </si>
  <si>
    <t xml:space="preserve">Silver Roses; Overjoyed</t>
  </si>
  <si>
    <t xml:space="preserve">A0417</t>
  </si>
  <si>
    <t xml:space="preserve">Silver Synthetic</t>
  </si>
  <si>
    <t xml:space="preserve">harmonized guitars; Telecaster twang; breezy; cosmic; anthemic</t>
  </si>
  <si>
    <t xml:space="preserve">A trip into '70s classic-rock territory, all chiming guitars, T-Rex stomp and Lou Reed-style breeziness. The band favors warmth and laid-back groove over polish, evoking the late-'60s and early-'70s golden era rather than throwback pastiche.</t>
  </si>
  <si>
    <t xml:space="preserve">Sounds indebted to Britfolk- and glam-inflected early-'70s classic rock, with a garage-rock looseness.</t>
  </si>
  <si>
    <t xml:space="preserve">In the Beginning; Chasm Killer</t>
  </si>
  <si>
    <t xml:space="preserve">https://silversynthetic.bandcamp.com/album/silver-synthetic-2</t>
  </si>
  <si>
    <t xml:space="preserve">A0418</t>
  </si>
  <si>
    <t xml:space="preserve">Other You</t>
  </si>
  <si>
    <t xml:space="preserve">synths; harmonized guitars; breezy; cosmic; road songs</t>
  </si>
  <si>
    <t xml:space="preserve">Other You folds subtle synth textures into Gunn's guitar-first sound without losing its unhurried, sun-bleached feel. Soft drums, layered guitars and his relaxed voice give it a hazy, meditative calm. It plays like a gentler sibling to Way Out Weather.</t>
  </si>
  <si>
    <t xml:space="preserve">A late-period Matador record that keeps Gunn's cosmic-country songwriting intact while widening its palette with electronics.</t>
  </si>
  <si>
    <t xml:space="preserve">Fulton; Fickle Freedom</t>
  </si>
  <si>
    <t xml:space="preserve">A0419</t>
  </si>
  <si>
    <t xml:space="preserve">Sylvie</t>
  </si>
  <si>
    <t xml:space="preserve">Terrible Records</t>
  </si>
  <si>
    <t xml:space="preserve">close harmonies; fingerpicked acoustic; hushed; breezy; duets</t>
  </si>
  <si>
    <t xml:space="preserve">Ben Schwab's Sylvie project trades the psych-pop of his Golden Daze work for spare, warm country-folk arrangements. It's a slight but gorgeous record of soft vocals, brushed drums and gentle guitar, for listeners who like their '70s revival hushed.</t>
  </si>
  <si>
    <t xml:space="preserve">A side project of Golden Daze's Ben Schwab, carrying that LA psych-pop scene toward softer '70s-style country-folk.</t>
  </si>
  <si>
    <t xml:space="preserve">Sylvie; Falls on Me</t>
  </si>
  <si>
    <t xml:space="preserve">https://www.noexpectations.fyi/p/great-albums-from-2022-i-missed-2</t>
  </si>
  <si>
    <t xml:space="preserve">https://sylvie-music.bandcamp.com/album/sylvie-2</t>
  </si>
  <si>
    <t xml:space="preserve">A0420</t>
  </si>
  <si>
    <t xml:space="preserve">I Don't Live Here Anymore</t>
  </si>
  <si>
    <t xml:space="preserve">synths; anthemic; hushed; polished; cosmic</t>
  </si>
  <si>
    <t xml:space="preserve">A slightly brighter, more direct record than its predecessors, with tighter songwriting and guest vocals from Lucius. Still built on the band's signature long crescendos and Telecaster shimmer, it is a comfortable, confident continuation rather than a reinvention.</t>
  </si>
  <si>
    <t xml:space="preserve">Continues the band's cosmic-Americana lineage into the 2020s, an established touchstone for younger heartland-adjacent songwriters.</t>
  </si>
  <si>
    <t xml:space="preserve">I Don't Live Here Anymore; Change</t>
  </si>
  <si>
    <t xml:space="preserve">A0421</t>
  </si>
  <si>
    <t xml:space="preserve">A Billion Little Lights</t>
  </si>
  <si>
    <t xml:space="preserve">pedal steel; synths; breezy; storytelling; anthemic</t>
  </si>
  <si>
    <t xml:space="preserve">Wild Pink's breakout record layers pedal steel and strings under John Ross's introspective, plainspoken lyrics, arriving at a lush, heartland-scaled sound. Mid-tempo songs build slowly to widescreen peaks, for listeners who want indie rock with a country sheen.</t>
  </si>
  <si>
    <t xml:space="preserve">Wild Pink's fullest realization of pedal-steel-dressed indie rock, sounding like a crossover point between heartland rock and the C1 twang scene.</t>
  </si>
  <si>
    <t xml:space="preserve">The Shining but Tropical; A Billion Little Lights; Glow</t>
  </si>
  <si>
    <t xml:space="preserve">https://www.noexpectations.fyi/p/going-to-shows-alone-mailbag</t>
  </si>
  <si>
    <t xml:space="preserve">https://en.wikipedia.org/wiki/Wild_Pink
https://www.noexpectations.fyi/p/wild-pink-dulling-the-horns-interview-john-ross</t>
  </si>
  <si>
    <t xml:space="preserve">A0422</t>
  </si>
  <si>
    <t xml:space="preserve">Heartmind</t>
  </si>
  <si>
    <t xml:space="preserve">breezy; harmonized guitars; hushed; deadpan; storytelling</t>
  </si>
  <si>
    <t xml:space="preserve">This album keeps McCombs' warm, unhurried guitar-rock sound while turning toward more openly emotional lyrics about grief and love. The tempos stay breezy and the arrangements uncluttered, closer to Mangy Love than to Tip of the Sphere's jams. It is for listeners who want his songwriting at its gentlest.</t>
  </si>
  <si>
    <t xml:space="preserve">Continues McCombs' ANTI- era guitar rock; its softer edges sound indebted to classic Laurel Canyon songwriting.</t>
  </si>
  <si>
    <t xml:space="preserve">Krakatau; New Earth</t>
  </si>
  <si>
    <t xml:space="preserve">A0423</t>
  </si>
  <si>
    <t xml:space="preserve">Loose Future</t>
  </si>
  <si>
    <t xml:space="preserve">pedal steel; close harmonies; breezy; cosmic; storytelling</t>
  </si>
  <si>
    <t xml:space="preserve">Loose Future opens Courtney Marie Andrews back up into full-band, '70s-flavored arrangements after the bare-bones Old Flowers, with buttery lead guitar and warm harmonies replacing the earlier record's silence. The mood is lighter and more hopeful, suited to listeners who like breezy, sunlit country rock.</t>
  </si>
  <si>
    <t xml:space="preserve">Sounds indebted to the country-rock/Cosmic American Music lineage, following her own path from stripped-down folk into the cosmic country revival.</t>
  </si>
  <si>
    <t xml:space="preserve">These Are the Good Old Days; Change My Mind</t>
  </si>
  <si>
    <t xml:space="preserve">A0424</t>
  </si>
  <si>
    <t xml:space="preserve">Lighten Up</t>
  </si>
  <si>
    <t xml:space="preserve">pedal steel; close harmonies; breezy; hushed; storytelling</t>
  </si>
  <si>
    <t xml:space="preserve">A more textured, golden-toned record than Putting On Airs, layering Rae's strong, unhurried voice over arrangements that borrow from 1970s AM radio without tipping into kitsch. Every arrangement stays tasteful and uncluttered, with pedal steel and close harmonies giving it a breezy, cosmic-country glow. It suits listeners who want warm, soft-focus country-folk.</t>
  </si>
  <si>
    <t xml:space="preserve">Extends Rae's Nashville country-folk into a sound akin to 1970s AM-radio soft rock and Cosmic American Music.</t>
  </si>
  <si>
    <t xml:space="preserve">Lighten Up; Modern Woman</t>
  </si>
  <si>
    <t xml:space="preserve">https://en.wikipedia.org/wiki/Erin_Rae
https://www.discogs.com/artist/4534221-Erin-Rae</t>
  </si>
  <si>
    <t xml:space="preserve">A0425</t>
  </si>
  <si>
    <t xml:space="preserve">100 Years of Solid Dudes</t>
  </si>
  <si>
    <t xml:space="preserve">New Jersey</t>
  </si>
  <si>
    <t xml:space="preserve">long solos; harmonized guitars; long songs (7+ minutes); cosmic; noise wall</t>
  </si>
  <si>
    <t xml:space="preserve">New Jersey's Garcia Peoples keep working the dual-guitar-jam vein of their earlier records, all extended solos and interlocking leads in the spirit of the guitarist their name nods to. It's dense, riff-forward psych-jam rock built for headphones or a long drive.</t>
  </si>
  <si>
    <t xml:space="preserve">Takes its name from Jerry Garcia and sounds directly indebted to his lead style and the Dead's long-form jamming.</t>
  </si>
  <si>
    <t xml:space="preserve">A0426</t>
  </si>
  <si>
    <t xml:space="preserve">This Is a Photograph</t>
  </si>
  <si>
    <t xml:space="preserve">pedal steel; fingerpicked acoustic; breezy; storytelling; harmonized guitars</t>
  </si>
  <si>
    <t xml:space="preserve">Sparked by an old photograph of his father found after a family health scare, this album is a warm, mid-tempo meditation on mortality and memory, built on breezy country-rock arrangements with pedal steel and horns. Recorded partly in Memphis, it draws on that city's soul and gospel history as much as on Laurel Canyon songwriting. It suits listeners who want reflective songs with a big, generous band sound.</t>
  </si>
  <si>
    <t xml:space="preserve">Continues Morby's move toward a fuller folk-rock and country sound that sounds indebted to Dylan, the Band, and Memphis soul; it was followed by the companion More Photographs (A Continuum).</t>
  </si>
  <si>
    <t xml:space="preserve">This Is a Photograph; Rock Bottom</t>
  </si>
  <si>
    <t xml:space="preserve">A0427</t>
  </si>
  <si>
    <t xml:space="preserve">Lou Turner</t>
  </si>
  <si>
    <t xml:space="preserve">Microcosmos</t>
  </si>
  <si>
    <t xml:space="preserve">SPINSTER</t>
  </si>
  <si>
    <t xml:space="preserve">fingerpicked acoustic; deadpan; funny-sad; cosmic; breezy</t>
  </si>
  <si>
    <t xml:space="preserve">Microcosmos is a spacious cycle of cosmic country songs from Lou Turner, her warm, conversational voice finding humor and grace in small domestic moments. Its deadpan warmth recalls Silver Jews and Lambchop, for listeners who like country songs slow and wry.</t>
  </si>
  <si>
    <t xml:space="preserve">Sounds indebted to '70s singer-songwriters like Joni Mitchell, with touchstones in Bill Callahan and Silver Jews' wry, plainspoken style.</t>
  </si>
  <si>
    <t xml:space="preserve">Microcosmos; Empty Tame and Ugly; Green and Growing</t>
  </si>
  <si>
    <t xml:space="preserve">https://louturner.bandcamp.com/album/microcosmos
https://www.noexpectations.fyi/p/no-expectations-043-bad-summer</t>
  </si>
  <si>
    <t xml:space="preserve">A0428</t>
  </si>
  <si>
    <t xml:space="preserve">Roscoe's Dream</t>
  </si>
  <si>
    <t xml:space="preserve">A long, generous set of earnest, classic songwriting built on intertwined acoustic guitars and close duo harmonies. It is an unpretentious road-trip record from a duo comfortable with letting songs breathe. It suits listeners who want easygoing California country-folk to play front to back.</t>
  </si>
  <si>
    <t xml:space="preserve">The most expansive entry in Mapache's catalog, extending their duo-harmony format across a longer set.</t>
  </si>
  <si>
    <t xml:space="preserve">Love Can't Hold Me; Roscoe's Dream</t>
  </si>
  <si>
    <t xml:space="preserve">A0429</t>
  </si>
  <si>
    <t xml:space="preserve">SPARK</t>
  </si>
  <si>
    <t xml:space="preserve">synths; horns; breezy; close harmonies; anthemic</t>
  </si>
  <si>
    <t xml:space="preserve">Whitney's most ambitious record, grown from acoustic demos into full arrangements, folds synths and programmed textures into their usual horn-and-guitar warmth. It's a left-field stretch for the band without losing the easy melodicism and falsetto of the debut.</t>
  </si>
  <si>
    <t xml:space="preserve">Whitney's furthest reach from their country-soul debut, though still built on the same warm, horn-inflected songwriting core.</t>
  </si>
  <si>
    <t xml:space="preserve">REAL LOVE; BACK THEN</t>
  </si>
  <si>
    <t xml:space="preserve">https://en.wikipedia.org/wiki/Whitney_(band)
https://www.noexpectations.fyi/p/best-tv-shows-2022</t>
  </si>
  <si>
    <t xml:space="preserve">A0430</t>
  </si>
  <si>
    <t xml:space="preserve">ILYSM</t>
  </si>
  <si>
    <t xml:space="preserve">synths; pedal steel; hushed; heartbreak; breezy</t>
  </si>
  <si>
    <t xml:space="preserve">Written and recorded after John Ross's cancer diagnosis, ILYSM is a more inward, cathartic record than its predecessor, its heartland-scale arrangements now carrying real emotional weight. Synths, guitars and pedal steel swell around Ross's soft, conversational voice.</t>
  </si>
  <si>
    <t xml:space="preserve">A personal, health-crisis-driven turn within Wild Pink's pedal-steel-and-synth heartland sound.</t>
  </si>
  <si>
    <t xml:space="preserve">I'm Set Free; Pacific Ocean; Hurt</t>
  </si>
  <si>
    <t xml:space="preserve">A0431</t>
  </si>
  <si>
    <t xml:space="preserve">Wilder Maker</t>
  </si>
  <si>
    <t xml:space="preserve">Male Models</t>
  </si>
  <si>
    <t xml:space="preserve">long solos; harmonized guitars; storytelling; breezy; anthemic</t>
  </si>
  <si>
    <t xml:space="preserve">Gabe Birnbaum's band shares out lead vocals over extended, guitar-forward jams and replayable choruses. It is a generous, collaborative record built for a full band stretching out live. It suits listeners who like storytelling songs with big, harmonized guitar breaks.</t>
  </si>
  <si>
    <t xml:space="preserve">Sounds indebted to 1970s long-solo rock and New York indie songwriting.</t>
  </si>
  <si>
    <t xml:space="preserve">Letter of Apology; 5 Train</t>
  </si>
  <si>
    <t xml:space="preserve">https://wildermaker.bandcamp.com/album/male-models</t>
  </si>
  <si>
    <t xml:space="preserve">A0432</t>
  </si>
  <si>
    <t xml:space="preserve">Anna St. Louis</t>
  </si>
  <si>
    <t xml:space="preserve">In the Air</t>
  </si>
  <si>
    <t xml:space="preserve">Woodsist / Mare</t>
  </si>
  <si>
    <t xml:space="preserve">fingerpicked acoustic; strings; hushed; breezy; piano</t>
  </si>
  <si>
    <t xml:space="preserve">St. Louis's second album opens up her stark debut into brighter, more orchestral arrangements of strings, piano and fingerpicked guitar. It trades the gritty apparitions of her first record for patient, present-tense contentment, sung in her low, unhurried voice.</t>
  </si>
  <si>
    <t xml:space="preserve">Connects directly to the Woodsist label that released her debut, and sounds of a piece with the West Coast singer-songwriter circle of Jess Williamson and Kacey Johansing.</t>
  </si>
  <si>
    <t xml:space="preserve">Trace; Rest</t>
  </si>
  <si>
    <t xml:space="preserve">https://woodsist.com/product/anna-st-louis-air-lp/
https://annastlouis.bandcamp.com/album/in-the-air
https://www.discogs.com/release/27565191-Anna-St-Louis-In-The-Air</t>
  </si>
  <si>
    <t xml:space="preserve">A0433</t>
  </si>
  <si>
    <t xml:space="preserve">Yonder</t>
  </si>
  <si>
    <t xml:space="preserve">harmonized guitars; cosmic; hushed; breezy; long solos</t>
  </si>
  <si>
    <t xml:space="preserve">Yonder is Arbor Labor Union's most introspective, nocturnal record, cleaner and more inward than the kaleidoscopic New Petal Instants but no less indebted to the Allmans and Neil Young. Unhurried guitar lines wind around each other at walking tempos, suited to late-night listening.</t>
  </si>
  <si>
    <t xml:space="preserve">A quieter turn within Arbor Labor Union's catalog that still sounds drawn from the same Dead/Allman Brothers well as their earlier fuzzed-out records.</t>
  </si>
  <si>
    <t xml:space="preserve">Always Wear Your Shadow Hat; Hovering Stone</t>
  </si>
  <si>
    <t xml:space="preserve">https://www.noexpectations.fyi/p/break-point-netflix-tlou-yukihiro-takahashi</t>
  </si>
  <si>
    <t xml:space="preserve">https://arborlaborunion.bandcamp.com/album/yonder
https://www.noexpectations.fyi/p/the-60-best-albums-of-2023</t>
  </si>
  <si>
    <t xml:space="preserve">A0434</t>
  </si>
  <si>
    <t xml:space="preserve">Western Cum</t>
  </si>
  <si>
    <t xml:space="preserve">long solos; pedal steel; cosmic; harmonized guitars; breezy</t>
  </si>
  <si>
    <t xml:space="preserve">A provocatively titled record built around long guitar-solo epics, closer to Hanson's Wand side than his quieter solo debut. Country-rock tempos and pedal steel still anchor the songs even as the guitar playing stretches out at length. It suits listeners who want shredding that still feels warm and melodic.</t>
  </si>
  <si>
    <t xml:space="preserve">Reconnects Hanson's solo work to long-form guitar jamming that sounds indebted to the Dead and Crazy Horse.</t>
  </si>
  <si>
    <t xml:space="preserve">Motorcycle; Persuasion Architecture</t>
  </si>
  <si>
    <t xml:space="preserve">A0435</t>
  </si>
  <si>
    <t xml:space="preserve">fingerpicked acoustic; harmonized guitars; drawl; breezy; close harmonies</t>
  </si>
  <si>
    <t xml:space="preserve">The self-titled album pares Cut Worms' sound back to a leaner, more direct country-pop. Melodies stay bright and hooky, riding on the same twangy, harmony-laden guitar interplay as his earlier work. It reads as a mid-career consolidation rather than a reinvention, for fans of sweet, retro-minded songcraft.</t>
  </si>
  <si>
    <t xml:space="preserve">Keeps Cut Worms in a country-pop vein that sounds indebted to the Everly Brothers and Gram Parsons, as across his whole catalog.</t>
  </si>
  <si>
    <t xml:space="preserve">Don't Fade Out; Ballad of the Texas King</t>
  </si>
  <si>
    <t xml:space="preserve">https://en.wikipedia.org/wiki/Cut_Worms
https://www.discogs.com/artist/5335416-Cut-Worms
https://en.wikipedia.org/wiki/Cut_Worms_(album)</t>
  </si>
  <si>
    <t xml:space="preserve">A0436</t>
  </si>
  <si>
    <t xml:space="preserve">Glyders</t>
  </si>
  <si>
    <t xml:space="preserve">Maria's Hunt</t>
  </si>
  <si>
    <t xml:space="preserve">harmonized guitars; breezy; cosmic; fingerpicked acoustic; drawl</t>
  </si>
  <si>
    <t xml:space="preserve">Warm harmony vocals sit against loose, breezy guitar arrangements on this full-length. The songs move at an easy tempo somewhere between cosmic country and dream-pop, with fingerpicked acoustic lines and a gentle drawl. It suits listeners who like soft, sunlit harmony songwriting.</t>
  </si>
  <si>
    <t xml:space="preserve">Sounds indebted to Laurel Canyon-style harmony songwriting filtered through DIY self-release culture.</t>
  </si>
  <si>
    <t xml:space="preserve">https://glyders.bandcamp.com/music</t>
  </si>
  <si>
    <t xml:space="preserve">A0437</t>
  </si>
  <si>
    <t xml:space="preserve">Jump for Joy</t>
  </si>
  <si>
    <t xml:space="preserve">pedal steel; breezy; close harmonies; drawl; storytelling</t>
  </si>
  <si>
    <t xml:space="preserve">A relatively lean, upbeat record with brighter tempos and some of Taylor's most direct choruses. Pedal steel and harmony vocals sit up front, in keeping with the buttery, breezy sound that defines his Merge catalog. It suits fans who want Hiss Golden Messenger at its most sunny and hook-driven.</t>
  </si>
  <si>
    <t xml:space="preserve">A late-period return to a communal, road-band version of Hiss Golden Messenger's cosmic country, sounding indebted to the Band and Grateful Dead country rock.</t>
  </si>
  <si>
    <t xml:space="preserve">Nu-Grape; My Sundown Sky</t>
  </si>
  <si>
    <t xml:space="preserve">https://en.wikipedia.org/wiki/Hiss_Golden_Messenger
https://mergerecords.com/product/jump_for_joy</t>
  </si>
  <si>
    <t xml:space="preserve">A0438</t>
  </si>
  <si>
    <t xml:space="preserve">Jeffrey Silverstein</t>
  </si>
  <si>
    <t xml:space="preserve">Western Sky Music</t>
  </si>
  <si>
    <t xml:space="preserve">pedal steel; fingerpicked acoustic; hushed; cosmic; breezy</t>
  </si>
  <si>
    <t xml:space="preserve">Silverstein alternates expansive pedal-steel-laced instrumentals with songs sung in a delivery pitched between Bill Callahan's deadpan and Kurt Vile's drift. It's cosmic country in the vein of Beachwood Sparks and Silver Jews, slow and sunlit.</t>
  </si>
  <si>
    <t xml:space="preserve">Sounds of a piece with the Pacific Northwest cosmic-country instrumentalists around Rose City Band, sharing their pedal-steel drift.</t>
  </si>
  <si>
    <t xml:space="preserve">Cowboy Grass; No Rain</t>
  </si>
  <si>
    <t xml:space="preserve">https://www.noexpectations.fyi/p/mailbag-journalism-tips-freelancer-questions</t>
  </si>
  <si>
    <t xml:space="preserve">https://jeffreysilverstein.bandcamp.com/album/western-sky-music</t>
  </si>
  <si>
    <t xml:space="preserve">A0439</t>
  </si>
  <si>
    <t xml:space="preserve">Time Ain't Accidental</t>
  </si>
  <si>
    <t xml:space="preserve">Austin / Marfa, TX</t>
  </si>
  <si>
    <t xml:space="preserve">pedal steel; drawl; breezy; storytelling; close harmonies</t>
  </si>
  <si>
    <t xml:space="preserve">Williamson's most fully country-identified record, with pedal steel, warm harmonies, and road-song imagery throughout. It works through the end of one relationship and the start of another with plainspoken directness, her voice sitting close and unhurried over two-step and ballad tempos. It suits listeners who want classic country feeling from an indie-bred songwriter.</t>
  </si>
  <si>
    <t xml:space="preserve">Brings Williamson's cosmic-country sound closest to what sounds like Gram Parsons and outlaw-country roots; she also records with Katie Crutchfield as Plains.</t>
  </si>
  <si>
    <t xml:space="preserve">Hunter; God in Everything</t>
  </si>
  <si>
    <t xml:space="preserve">https://en.wikipedia.org/wiki/Jess_Williamson
https://www.discogs.com/artist/3489205-Jess-Williamson</t>
  </si>
  <si>
    <t xml:space="preserve">A0440</t>
  </si>
  <si>
    <t xml:space="preserve">Kacey Johansing</t>
  </si>
  <si>
    <t xml:space="preserve">Year Away</t>
  </si>
  <si>
    <t xml:space="preserve">Night Bloom Records</t>
  </si>
  <si>
    <t xml:space="preserve">San Francisco, CA</t>
  </si>
  <si>
    <t xml:space="preserve">hushed; fingerpicked acoustic; breezy; close harmonies; lullaby</t>
  </si>
  <si>
    <t xml:space="preserve">A gentle, warmly produced set of songs about distance and homecoming, Year Away favors soft-focus folk-pop arrangements over the twangier end of the C6 sound. It's closer to a hushed Laurel Canyon lullaby than a jam band, for listeners who want close harmonies and patient tempos.</t>
  </si>
  <si>
    <t xml:space="preserve">Sounds of a piece with the West Coast singer-songwriter circle around Anna St. Louis and Jess Williamson, sharing their soft-focus Laurel Canyon warmth.</t>
  </si>
  <si>
    <t xml:space="preserve">Year Away; Old Friend</t>
  </si>
  <si>
    <t xml:space="preserve">https://kaceyjohansing.bandcamp.com/album/year-away</t>
  </si>
  <si>
    <t xml:space="preserve">A0441</t>
  </si>
  <si>
    <t xml:space="preserve">Swinging Stars</t>
  </si>
  <si>
    <t xml:space="preserve">A relaxed set that continues the duo's front-porch harmony sound with a slightly fuller band arrangement. Intertwined acoustic guitars and unhurried tempos keep the mood warm and easy. It suits listeners who like classic California country rock played with gentle sincerity.</t>
  </si>
  <si>
    <t xml:space="preserve">Extends Mapache's ongoing homage to what sounds like Flying Burrito Brothers-style California country rock.</t>
  </si>
  <si>
    <t xml:space="preserve">French Kiss; Hot Burrito No. 2</t>
  </si>
  <si>
    <t xml:space="preserve">A0442</t>
  </si>
  <si>
    <t xml:space="preserve">Mikaela Davis</t>
  </si>
  <si>
    <t xml:space="preserve">And Southern Star</t>
  </si>
  <si>
    <t xml:space="preserve">Kill Rock Stars</t>
  </si>
  <si>
    <t xml:space="preserve">Catskill, NY (formerly Rochester)</t>
  </si>
  <si>
    <t xml:space="preserve">harmonized guitars; close harmonies; breezy; cosmic; anthemic</t>
  </si>
  <si>
    <t xml:space="preserve">Davis's harp anchors a full-band record that weaves '60s pop melodies, psychedelia and driving folk rock. Steel guitar and close harmonies give it a country-rock backbone, and the band's interplay recalls Fleetwood Mac at their most collaborative. It suits listeners who want sunny, harmony-rich rock with a cosmic tilt.</t>
  </si>
  <si>
    <t xml:space="preserve">Leans into a harmony-driven jam-pop sound that sounds akin to the Grateful Dead's gentler side and Fleetwood Mac.</t>
  </si>
  <si>
    <t xml:space="preserve">Cinderella; Far From You</t>
  </si>
  <si>
    <t xml:space="preserve">https://mikaeladavis.bandcamp.com/album/and-southern-star</t>
  </si>
  <si>
    <t xml:space="preserve">A0443</t>
  </si>
  <si>
    <t xml:space="preserve">Garden Party</t>
  </si>
  <si>
    <t xml:space="preserve">pedal steel; breezy; harmonized guitars; cosmic; anthemic</t>
  </si>
  <si>
    <t xml:space="preserve">A tighter, hookier set than its predecessors, with the band sounding fully locked in. Pedal steel and harmonized guitars balance sunlit pop songcraft with room to stretch out at breezy, anthemic tempos. It suits listeners who want cosmic country at its most concise and summery.</t>
  </si>
  <si>
    <t xml:space="preserve">Part of Rose City Band's steady evolution of a cosmic-country template that sounds indebted to Gram Parsons and the Grateful Dead.</t>
  </si>
  <si>
    <t xml:space="preserve">Mariposa</t>
  </si>
  <si>
    <t xml:space="preserve">A0444</t>
  </si>
  <si>
    <t xml:space="preserve">Sam Blasucci</t>
  </si>
  <si>
    <t xml:space="preserve">Off My Stars</t>
  </si>
  <si>
    <t xml:space="preserve">Los Angeles, CA (Ojai)</t>
  </si>
  <si>
    <t xml:space="preserve">piano; close harmonies; breezy; hushed; road songs</t>
  </si>
  <si>
    <t xml:space="preserve">Mapache's Sam Blasucci steps out solo, trading intertwined acoustic guitars for piano and writing autobiographical songs about settling into adult life. Close harmonies and hushed, breezy arrangements keep it intimate. It suits listeners who like gentle, diaristic singer-songwriter records.</t>
  </si>
  <si>
    <t xml:space="preserve">A solo detour from Blasucci's work in the California country duo Mapache.</t>
  </si>
  <si>
    <t xml:space="preserve">Sha La La; Turn Yourself Around</t>
  </si>
  <si>
    <t xml:space="preserve">https://samblasucci.bandcamp.com/album/off-my-stars</t>
  </si>
  <si>
    <t xml:space="preserve">A0445</t>
  </si>
  <si>
    <t xml:space="preserve">Dear Departed</t>
  </si>
  <si>
    <t xml:space="preserve">pedal steel; fingerpicked acoustic; baritone; hushed; heartbreak</t>
  </si>
  <si>
    <t xml:space="preserve">Burton's second album trades some of I Can Go With You's stark folk for fuller, Laurel Canyon-style arrangements, with pedal steel and strings framing his warm, unhurried baritone. It's gentler and more polished than the debut without losing its plainspoken sadness.</t>
  </si>
  <si>
    <t xml:space="preserve">Moves Burton from the Tompkins Square country-folk revival roster to Partisan, with a sound indebted to '70s LA soft country rock.</t>
  </si>
  <si>
    <t xml:space="preserve">Dear Departed; Nothing At All</t>
  </si>
  <si>
    <t xml:space="preserve">https://theacousticeggbox.com/2024/01/31/2023-the-acoustic-egg-box-top-30-albums-of-the-year/
https://www.newcommute.net/feed/2023/11/12/new-commute-albums-of-the-year-2023
https://www.discogs.com/master/3173025-Sam-Burton-Dear-Departed</t>
  </si>
  <si>
    <t xml:space="preserve">A0446</t>
  </si>
  <si>
    <t xml:space="preserve">Skyway Man</t>
  </si>
  <si>
    <t xml:space="preserve">Flight of the Long Distance Healer</t>
  </si>
  <si>
    <t xml:space="preserve">piano; strings; cosmic; spiritual or gospel; anthemic</t>
  </si>
  <si>
    <t xml:space="preserve">James Wallace's kaleidoscopic project mixes piano-led psychedelic rock with dense, spacey arrangements and strings. Opaque, mystic lyrics sit over swampy, soulful, gospel-tinged production. It suits listeners who want anthemic, cosmic songwriting with a spiritual bent.</t>
  </si>
  <si>
    <t xml:space="preserve">Sounds indebted to 1970s gospel-tinged psychedelic rock and cosmic country.</t>
  </si>
  <si>
    <t xml:space="preserve">Moonlight Thunder; Backwards in Time</t>
  </si>
  <si>
    <t xml:space="preserve">https://skywayman.bandcamp.com/album/flight-of-the-long-distance-healer</t>
  </si>
  <si>
    <t xml:space="preserve">A0447</t>
  </si>
  <si>
    <t xml:space="preserve">Spencer Cullum's Coin Collection 2</t>
  </si>
  <si>
    <t xml:space="preserve">pedal steel; synths; close harmonies; breezy; cosmic</t>
  </si>
  <si>
    <t xml:space="preserve">Cullum's second Coin Collection album pulls further from his English folk-rock reference points toward stranger, more subconscious songwriting, with layered arrangements from Nashville players. It keeps the pedal-steel-led warmth while hiding its influences further from view.</t>
  </si>
  <si>
    <t xml:space="preserve">A step deeper into Nashville's instrumentalist underground, still rooted in Cullum's pedal-steel session background.</t>
  </si>
  <si>
    <t xml:space="preserve">What a Waste of an Echo; Cold Damp Valley</t>
  </si>
  <si>
    <t xml:space="preserve">https://spencercullumscoincollection.bandcamp.com/album/spencer-cullums-coin-collection-2</t>
  </si>
  <si>
    <t xml:space="preserve">A0448</t>
  </si>
  <si>
    <t xml:space="preserve">Perennial</t>
  </si>
  <si>
    <t xml:space="preserve">harmonized guitars; breezy; cosmic; fingerpicked acoustic; long solos</t>
  </si>
  <si>
    <t xml:space="preserve">Woods' 2023 album settles into a warm, unhurried guitar-band sound full of long fades, loops and gently interlocking leads. Two decades in, it plays like a settled, confident restatement of what the band and the Woodsist label have stood for. It suits listeners who like hazy, patient psych-folk.</t>
  </si>
  <si>
    <t xml:space="preserve">A late-career synthesis of the Woods catalog, still released on Jeremy Earl's own Woodsist label, whose scene it sounds central to.</t>
  </si>
  <si>
    <t xml:space="preserve">Between the Past; Where Do You Go When You Dream</t>
  </si>
  <si>
    <t xml:space="preserve">A0449</t>
  </si>
  <si>
    <t xml:space="preserve">Across the River of Stars</t>
  </si>
  <si>
    <t xml:space="preserve">Curation</t>
  </si>
  <si>
    <t xml:space="preserve">pedal steel; harmonized guitars; cosmic; breezy; long solos</t>
  </si>
  <si>
    <t xml:space="preserve">The 2000s cosmic-country revivalists' first album in over a decade, mixing pedal-steel-laced country rock with the band's longtime dreamy, harmony-driven sound. The songs drift at easy tempos with jangling guitars and soft group vocals. It is a warm late-career return for fans of their early records.</t>
  </si>
  <si>
    <t xml:space="preserve">A late-career return from one of the foundational 2000s cosmic-country revival bands (C6); their sound is indebted to V21 country rock and the Paisley Underground's jangle.</t>
  </si>
  <si>
    <t xml:space="preserve">Across The River Of Stars</t>
  </si>
  <si>
    <t xml:space="preserve">https://en.wikipedia.org/wiki/Beachwood_Sparks
https://curation-records.bandcamp.com/music</t>
  </si>
  <si>
    <t xml:space="preserve">A0450</t>
  </si>
  <si>
    <t xml:space="preserve">Paint a Room</t>
  </si>
  <si>
    <t xml:space="preserve">Hardly Art</t>
  </si>
  <si>
    <t xml:space="preserve">hushed; cosmic; breezy; horns; deadpan</t>
  </si>
  <si>
    <t xml:space="preserve">Made with contributions from Jeff Parker and Josh Johnson, this record keeps Cohen's subdued psychedelia while adding jazzier color and understated hooks. It moves through hazy, mysterious moods without ever raising its volume. It marked Cohen's move from Captured Tracks to Hardly Art.</t>
  </si>
  <si>
    <t xml:space="preserve">Extends Cohen's breezy, Laurel Canyon-adjacent pop songwriting into jazzier arrangements, deepening a catalog that has quietly run in parallel to the wider cosmic-country revival.</t>
  </si>
  <si>
    <t xml:space="preserve">Paint a Room; Never Change</t>
  </si>
  <si>
    <t xml:space="preserve">A0451</t>
  </si>
  <si>
    <t xml:space="preserve">Color Green</t>
  </si>
  <si>
    <t xml:space="preserve">Fool's Parade</t>
  </si>
  <si>
    <t xml:space="preserve">long solos; harmonized guitars; breezy; cosmic; close harmonies</t>
  </si>
  <si>
    <t xml:space="preserve">Color Green's second album is a meditation on grief and clarity delivered through loose, live-feeling jams, from the hush of '5:08' to the sprawling 'Kick the Bucket.' Guitars trade lines and voices stack into harmonies the way a band that treats every gig as improvisation would.</t>
  </si>
  <si>
    <t xml:space="preserve">Sounds indebted to '60s SoCal folk-rock and the Dead/Allmans jam vocabulary, delivered with a live-band looseness.</t>
  </si>
  <si>
    <t xml:space="preserve">Kick the Bucket; Four Leaf Clover</t>
  </si>
  <si>
    <t xml:space="preserve">https://colorgreen.bandcamp.com/album/fools-parade</t>
  </si>
  <si>
    <t xml:space="preserve">A0452</t>
  </si>
  <si>
    <t xml:space="preserve">Gabriel Birnbaum</t>
  </si>
  <si>
    <t xml:space="preserve">Patron Saint of Tireless Losers</t>
  </si>
  <si>
    <t xml:space="preserve">fingerpicked acoustic; storytelling; funny-sad; hushed; drawl</t>
  </si>
  <si>
    <t xml:space="preserve">Wilder Maker frontman Gabriel Birnbaum's solo album mines character studies of quiet desperation over lush, psychedelic-tinged folk-rock, closer to Paul Simon's narrative songcraft than his main band's more experimental side. It's a mature, unhurried record built on empathetic detail.</t>
  </si>
  <si>
    <t xml:space="preserve">A solo outlet for the Wilder Maker frontman that leans further into plainspoken, character-driven folk-rock storytelling.</t>
  </si>
  <si>
    <t xml:space="preserve">Laughing Backwards; Alison, Alone Again</t>
  </si>
  <si>
    <t xml:space="preserve">https://gabrielbirnbaum.bandcamp.com/album/patron-saint-of-tireless-losers</t>
  </si>
  <si>
    <t xml:space="preserve">A0453</t>
  </si>
  <si>
    <t xml:space="preserve">House Band</t>
  </si>
  <si>
    <t xml:space="preserve">Aventurine</t>
  </si>
  <si>
    <t xml:space="preserve">House Band (self-released)</t>
  </si>
  <si>
    <t xml:space="preserve">A debut LP from a loose LA collective, Aventurine spreads out into sprawling, heady grooves that recall electric-era Miles Davis and Can as much as the Dead. Its jam-length instrumental patience and synth textures put it at the far cosmic edge of this lane.</t>
  </si>
  <si>
    <t xml:space="preserve">Sounds like the cosmic-jam end of the scene stretched into krautrock and fusion territory, indebted to Can and electric Miles as much as the Dead.</t>
  </si>
  <si>
    <t xml:space="preserve">He's Not Here; Panthers</t>
  </si>
  <si>
    <t xml:space="preserve">https://houseband4u.bandcamp.com/album/aventurine
https://aquariumdrunkard.com/2024/01/02/house-band-aventurine/</t>
  </si>
  <si>
    <t xml:space="preserve">A0454</t>
  </si>
  <si>
    <t xml:space="preserve">Kate Bollinger</t>
  </si>
  <si>
    <t xml:space="preserve">Songs From A Thousand Frames Of Mind</t>
  </si>
  <si>
    <t xml:space="preserve">Ghostly International</t>
  </si>
  <si>
    <t xml:space="preserve">Charlottesville, VA / Los Angeles, CA</t>
  </si>
  <si>
    <t xml:space="preserve">jangle; harmonized guitars; breezy; hushed; pop-culture references</t>
  </si>
  <si>
    <t xml:space="preserve">Kate Bollinger's kaleidoscopic full-length debut ranges from homespun folk songs to warmly psychedelic rock. Her airy soprano and jazzy, organic arrangements give it a Laurel Canyon-adjacent glow.</t>
  </si>
  <si>
    <t xml:space="preserve">Sounds indebted to Françoise Hardy, the Velvet Underground and Teenage Fanclub as much as country, landing at the pop-facing edge of this lane's '70s revival strand.</t>
  </si>
  <si>
    <t xml:space="preserve">Any Day Now; To Your Own Devices; Postcard From A Cloud</t>
  </si>
  <si>
    <t xml:space="preserve">https://katebollinger.bandcamp.com/album/songs-from-a-thousand-frames-of-mind
https://www.noexpectations.fyi/p/new-indie-rock-albums-sept-oct-merce-lemon-lutalo</t>
  </si>
  <si>
    <t xml:space="preserve">A0455</t>
  </si>
  <si>
    <t xml:space="preserve">Lee Baggett</t>
  </si>
  <si>
    <t xml:space="preserve">Waves for a Begull</t>
  </si>
  <si>
    <t xml:space="preserve">Perpetual Doom</t>
  </si>
  <si>
    <t xml:space="preserve">West Coast, CA</t>
  </si>
  <si>
    <t xml:space="preserve">Crazy Horse fuzz; long solos; piano; breezy; cosmic</t>
  </si>
  <si>
    <t xml:space="preserve">Baggett makes crunchy, warm Crazy Horse-style rock here, all snaking guitar solos and B3 organ. It sits comfortably alongside the mellower, jam-friendly end of this lane, for listeners who like their fuzz relaxed.</t>
  </si>
  <si>
    <t xml:space="preserve">Sounds indebted to Crazy Horse's loose guitar rock, filtered through the relaxed sensibility of West Coast lo-fi songwriters like Little Wings.</t>
  </si>
  <si>
    <t xml:space="preserve">Waves for a Begull; Sea Turtle</t>
  </si>
  <si>
    <t xml:space="preserve">https://perpetualdoom.bandcamp.com/album/waves-for-a-begull</t>
  </si>
  <si>
    <t xml:space="preserve">A0456</t>
  </si>
  <si>
    <t xml:space="preserve">Minor Moon</t>
  </si>
  <si>
    <t xml:space="preserve">The Light Up Waltz</t>
  </si>
  <si>
    <t xml:space="preserve">pedal steel; harmonized guitars; cosmic; breezy; storytelling</t>
  </si>
  <si>
    <t xml:space="preserve">Sam Cantor's Chicago band mixes alt-country songwriting with adventurous, Dead-like guitar theatrics and pedal steel. Storytelling lyrics sit over harmonized guitars that stretch out without losing the songs. It suits listeners who want Midwestern alt-country with a cosmic streak.</t>
  </si>
  <si>
    <t xml:space="preserve">Sounds indebted to Grateful Dead and Crazy Horse guitar playing filtered through Midwestern alt-country songwriting.</t>
  </si>
  <si>
    <t xml:space="preserve">The Light Up Waltz; Miriam Underwater</t>
  </si>
  <si>
    <t xml:space="preserve">https://minormoon.bandcamp.com/album/the-light-up-waltz</t>
  </si>
  <si>
    <t xml:space="preserve">A0457</t>
  </si>
  <si>
    <t xml:space="preserve">Bite Down</t>
  </si>
  <si>
    <t xml:space="preserve">Telecaster twang; harmonized guitars; drawl; long solos; breezy</t>
  </si>
  <si>
    <t xml:space="preserve">Rosali's Merge Records debut, again with Nance's Mowed Sound band, elaborates elliptical folk songs into full-bodied guitar rock reminiscent of Yo La Tengo or Neil Young. Her voice carries a mesmerizing pull in the vein of Sandy Denny or Will Oldham, over long solos and harmonized guitars.</t>
  </si>
  <si>
    <t xml:space="preserve">The full flowering of her Mowed Sound collaboration, moving her from DIY folk circles onto a larger indie label.</t>
  </si>
  <si>
    <t xml:space="preserve">Bite Down; On Tonight</t>
  </si>
  <si>
    <t xml:space="preserve">A0458</t>
  </si>
  <si>
    <t xml:space="preserve">Plunge</t>
  </si>
  <si>
    <t xml:space="preserve">Flying Cloud Recordings</t>
  </si>
  <si>
    <t xml:space="preserve">Catskills, NY</t>
  </si>
  <si>
    <t xml:space="preserve">harmonized guitars; strings; breezy; cosmic; long solos</t>
  </si>
  <si>
    <t xml:space="preserve">Sam Owens's fourth album as Sam Evian chases a warm, early-1970s Laurel Canyon feel across loose, groove-driven songs. Soft vocals, relaxed tempos and a live-band warmth make it for listeners who like cosmic-country-tinged soft rock.</t>
  </si>
  <si>
    <t xml:space="preserve">A Catskills singer-songwriter whose sound is indebted to the Laurel Canyon and Gram Parsons-adjacent cosmic-country lineage.</t>
  </si>
  <si>
    <t xml:space="preserve">Wild Days; Jacket; Rollin' In</t>
  </si>
  <si>
    <t xml:space="preserve">https://samevian.bandcamp.com/album/plunge
https://en.wikipedia.org/wiki/Sam_Evian</t>
  </si>
  <si>
    <t xml:space="preserve">A0459</t>
  </si>
  <si>
    <t xml:space="preserve">Te Huhu</t>
  </si>
  <si>
    <t xml:space="preserve">Deelishis Herbs</t>
  </si>
  <si>
    <t xml:space="preserve">Auckland, New Zealand</t>
  </si>
  <si>
    <t xml:space="preserve">long solos; harmonized guitars; cosmic; rowdy; hushed</t>
  </si>
  <si>
    <t xml:space="preserve">An Auckland quartet's sophomore LP mixes desert twang, brooding psych atmospherics and country phrasing into immersive, dynamically wide-ranging arrangements. It swings between rowdy and delicate, for listeners who like cosmic country with a darker, more atmospheric edge.</t>
  </si>
  <si>
    <t xml:space="preserve">Part of a small but growing Antipodean cosmic-country scene taking the Dead/Beachwood Sparks lineage outside the US.</t>
  </si>
  <si>
    <t xml:space="preserve">Skipping Stones; Turangawaewae</t>
  </si>
  <si>
    <t xml:space="preserve">https://tehuhu.bandcamp.com/album/deelishis-herbs</t>
  </si>
  <si>
    <t xml:space="preserve">A0460</t>
  </si>
  <si>
    <t xml:space="preserve">Down Home</t>
  </si>
  <si>
    <t xml:space="preserve">Appalachia Record Co. / Cleft Music</t>
  </si>
  <si>
    <t xml:space="preserve">pedal steel; close harmonies; cosmic; breezy; duets</t>
  </si>
  <si>
    <t xml:space="preserve">Down Home is a Dead-inspired set of psychedelic twang, warm, loose and collaborative in feel. Its front-porch take on cosmic country favors easy grooves, harmonies and winding guitar over polish.</t>
  </si>
  <si>
    <t xml:space="preserve">Sounds of a piece with Nashville's Dead-indebted country-rock scene around acts like Coin Collection and Rich Ruth.</t>
  </si>
  <si>
    <t xml:space="preserve">Catfish Summer; Bullet</t>
  </si>
  <si>
    <t xml:space="preserve">https://teddyandtheroughridersarc.bandcamp.com/album/down-home</t>
  </si>
  <si>
    <t xml:space="preserve">A0461</t>
  </si>
  <si>
    <t xml:space="preserve">Live Drugs, Again</t>
  </si>
  <si>
    <t xml:space="preserve">Super High Quality Records</t>
  </si>
  <si>
    <t xml:space="preserve">Crazy Horse fuzz; long songs (7+ minutes); anthemic; cosmic; breezy</t>
  </si>
  <si>
    <t xml:space="preserve">A follow-up live set drawn from the I Don't Live Here Anymore tour, again showing how songs built in the studio around layered synths and guitar loops unfurl even longer on stage. Adam Granduciel's guitar solos get plenty of room to stretch.</t>
  </si>
  <si>
    <t xml:space="preserve">Second entry in the Live Drugs series, continuing the band's arena-scale guitar rock, which sounds indebted to Crazy Horse and Dylan, in concert form.</t>
  </si>
  <si>
    <t xml:space="preserve">Burning (live)</t>
  </si>
  <si>
    <t xml:space="preserve">https://en.wikipedia.org/wiki/The_War_on_Drugs_(band)
https://www.noexpectations.fyi/p/wild-pink-dulling-the-horns-interview-john-ross
https://en.wikipedia.org/wiki/Live_Drugs_Again</t>
  </si>
  <si>
    <t xml:space="preserve">A0462</t>
  </si>
  <si>
    <t xml:space="preserve">Way Dynamic</t>
  </si>
  <si>
    <t xml:space="preserve">Duck</t>
  </si>
  <si>
    <t xml:space="preserve">Spoilsport Records / Earth Libraries</t>
  </si>
  <si>
    <t xml:space="preserve">strings; close harmonies; breezy; hushed; cosmic</t>
  </si>
  <si>
    <t xml:space="preserve">Dylan Young's Way Dynamic studies mellow '70s songwriting in the Carole King, Jackson Browne, Harry Nilsson and Todd Rundgren mode, dressed in baroque-pop string arrangements. It is playful and melodic rather than jam-heavy, closer to chamber-pop revivalism than Dead-style sprawl.</t>
  </si>
  <si>
    <t xml:space="preserve">Young also leads the Melbourne band Cool Sounds; here he channels what sounds like '70s Laurel Canyon songcraft into a minimalist folk-pop frame.</t>
  </si>
  <si>
    <t xml:space="preserve">Candlelight; Doctor Doctor</t>
  </si>
  <si>
    <t xml:space="preserve">https://waydynamic.bandcamp.com/album/duck</t>
  </si>
  <si>
    <t xml:space="preserve">A0463</t>
  </si>
  <si>
    <t xml:space="preserve">Dulling the Horns</t>
  </si>
  <si>
    <t xml:space="preserve">Crazy Horse fuzz; anthemic; rowdy; storytelling; breezy</t>
  </si>
  <si>
    <t xml:space="preserve">Wild Pink's fifth album trades some of ILYSM's studio polish for a rougher, heavier rock palette. The title track is a fist-raising ode to moving on, with louder guitars and a more direct band sound than before.</t>
  </si>
  <si>
    <t xml:space="preserve">Wild Pink's rawest, most rock-forward record to date, still carrying the heartland/pedal-steel DNA of their Royal Mountain years.</t>
  </si>
  <si>
    <t xml:space="preserve">A0464</t>
  </si>
  <si>
    <t xml:space="preserve">Ada Lea</t>
  </si>
  <si>
    <t xml:space="preserve">when i paint my masterpiece</t>
  </si>
  <si>
    <t xml:space="preserve">breezy; harmonized guitars; pop-culture references; funny-sad; cosmic</t>
  </si>
  <si>
    <t xml:space="preserve">Ada Lea's third album is her most playful and breezy, trading the moodier indie rock of her earlier records for '70s Laurel Canyon folk warmth and slice-of-life humor under a Dylan-borrowed title. Alexandra Levy's plainspoken voice carries loose, sun-drenched arrangements built for driving.</t>
  </si>
  <si>
    <t xml:space="preserve">Sounds like a late turn toward Cosmic American Music textures for a Montreal songwriter previously closer to art-rock; it sits alongside Kate Bollinger and Courtney Marie Andrews' own Laurel Canyon-leaning records in this lane.</t>
  </si>
  <si>
    <t xml:space="preserve">When I Paint My Masterpiece; Hurt; Damn</t>
  </si>
  <si>
    <t xml:space="preserve">https://en.wikipedia.org/wiki/Ada_Lea
https://www.noexpectations.fyi/p/best-new-albums-teethe-emily-hines-seth-beck-ada-lea
https://www.adaleamusic.com/2025</t>
  </si>
  <si>
    <t xml:space="preserve">A0465</t>
  </si>
  <si>
    <t xml:space="preserve">Out to Pasture</t>
  </si>
  <si>
    <t xml:space="preserve">harmonized guitars; cosmic; breezy; long solos; rowdy</t>
  </si>
  <si>
    <t xml:space="preserve">A short follow-up EP to Yonder that keeps the same winding, left-field guitar grooves and Dead-indebted chord changes in a tighter package. The playing is crunchy and unpredictable, a quick fix for fans of the band's longer records.</t>
  </si>
  <si>
    <t xml:space="preserve">A compact continuation of Arbor Labor Union's post-Yonder sound, still sounding indebted to the Dead/Allman Brothers vein.</t>
  </si>
  <si>
    <t xml:space="preserve">Patch of Violet; Out To Pasture</t>
  </si>
  <si>
    <t xml:space="preserve">https://arborlaborunion.bandcamp.com/album/out-to-pasture
https://www.noexpectations.fyi/p/the-100-best-albums-of-2025</t>
  </si>
  <si>
    <t xml:space="preserve">A0466</t>
  </si>
  <si>
    <t xml:space="preserve">Interior Live Oak</t>
  </si>
  <si>
    <t xml:space="preserve">deadpan; drawl; storytelling; funny-sad; hushed</t>
  </si>
  <si>
    <t xml:space="preserve">Interior Live Oak returns to the more economical song structures of McCombs' earlier records while keeping his prime-era wit and melodic ease. Relaxed guitars and his low, conversational voice give it a warm, unhurried feel. It's a hopeful, clarifying record from an artist who's spent two decades circling extremes.</t>
  </si>
  <si>
    <t xml:space="preserve">Marks McCombs' return to Domino after his ANTI- Records albums, circling back to his earlier songwriting style.</t>
  </si>
  <si>
    <t xml:space="preserve">Priestess; Home At Last</t>
  </si>
  <si>
    <t xml:space="preserve">https://cassmccombs.bandcamp.com/album/interior-live-oak
https://en.wikipedia.org/wiki/Cass_McCombs
https://www.discogs.com/release/34836344-Cass-McCombs-Interior-Live-Oak</t>
  </si>
  <si>
    <t xml:space="preserve">A0467</t>
  </si>
  <si>
    <t xml:space="preserve">I Love People</t>
  </si>
  <si>
    <t xml:space="preserve">pedal steel; piano; breezy; harmonized guitars; funny-sad</t>
  </si>
  <si>
    <t xml:space="preserve">A full swerve from Hanson's scorching guitar-rock records into piano-led, orchestral balladry in the Nashville Sound mold, carrying sarcastic, well-built songs. It keeps the breezy tempos of his earlier work while trading long solos for lusher, more classic-country arrangement. It is his most stylistically surprising solo record, for fans of wry, lushly dressed songcraft.</t>
  </si>
  <si>
    <t xml:space="preserve">Bends Hanson's solo catalog toward orchestration that sounds indebted to the classic Nashville Sound.</t>
  </si>
  <si>
    <t xml:space="preserve">A0468</t>
  </si>
  <si>
    <t xml:space="preserve">Credit Electric</t>
  </si>
  <si>
    <t xml:space="preserve">Salvation</t>
  </si>
  <si>
    <t xml:space="preserve">harmonized guitars; breezy; cosmic; drawl; long solos</t>
  </si>
  <si>
    <t xml:space="preserve">A self-released Los Angeles record built on warm, breezy guitar interplay and easygoing tempos in the Dead-revival mode. The songwriting stays understated rather than showy, favoring feel over flash.</t>
  </si>
  <si>
    <t xml:space="preserve">Part of the same self-released, Dead-indebted West Coast guitar-band underground as Garcia Peoples and Cass McCombs' looser records.</t>
  </si>
  <si>
    <t xml:space="preserve">https://creditelectric.bandcamp.com/music
https://www.noexpectations.fyi/p/the-100-best-albums-of-2025</t>
  </si>
  <si>
    <t xml:space="preserve">A0469</t>
  </si>
  <si>
    <t xml:space="preserve">Echolalia</t>
  </si>
  <si>
    <t xml:space="preserve">synths; cosmic; breezy; pedal steel; hushed</t>
  </si>
  <si>
    <t xml:space="preserve">This self-titled record blends Radiohead-style atmospherics with Nilsson-esque psychedelic pop and woozy, pub-rock-adjacent Americana. Synths and pedal steel drift together at breezy, hushed tempos. It suits listeners who like country textures pushed into dreamy, experimental pop.</t>
  </si>
  <si>
    <t xml:space="preserve">Sounds akin to Nashville's instrumentalist-led cosmic country scene (Rich Ruth, Spencer Cullum), taken in a more song-based, psychedelic-pop direction.</t>
  </si>
  <si>
    <t xml:space="preserve">https://www.noexpectations.fyi/p/what-writing-100-newsletters-does-to-a-mf</t>
  </si>
  <si>
    <t xml:space="preserve">A0470</t>
  </si>
  <si>
    <t xml:space="preserve">Forever</t>
  </si>
  <si>
    <t xml:space="preserve">harmonized guitars; breezy; cosmic; drawl; anthemic</t>
  </si>
  <si>
    <t xml:space="preserve">Glyders' second full-length was flagged by Josh Terry as a forthcoming record to watch, continuing the duo's mix of breezy, harmony-driven guitar pop and cosmic-country tempos. It builds on Maria's Hunt with slightly fuller, more anthemic arrangements. The band remains a self-released Chicago project more than a decade after forming.</t>
  </si>
  <si>
    <t xml:space="preserve">Continues Glyders' Laurel Canyon-indebted harmony songwriting within Chicago's independent DIY scene.</t>
  </si>
  <si>
    <t xml:space="preserve">A0471</t>
  </si>
  <si>
    <t xml:space="preserve">Hannah Cohen</t>
  </si>
  <si>
    <t xml:space="preserve">Earthstar Mountain</t>
  </si>
  <si>
    <t xml:space="preserve">Congrats Records</t>
  </si>
  <si>
    <t xml:space="preserve">hushed; fingerpicked acoustic; breezy; lullaby; cosmic</t>
  </si>
  <si>
    <t xml:space="preserve">Cohen's fourth album, made with partner and producer Sam Evian at their Catskills studio Flying Cloud, is a hazy collage of memory built from years of home recording. Its soft-focus folk-pop favors atmosphere over hooks, with hushed vocals floating over gentle acoustic and keyboard textures.</t>
  </si>
  <si>
    <t xml:space="preserve">Grows out of the Flying Cloud/Sam Evian Catskills recording circle, the upstate-New York studio and label run by her partner.</t>
  </si>
  <si>
    <t xml:space="preserve">Earthstar; Dusty</t>
  </si>
  <si>
    <t xml:space="preserve">https://www.noexpectations.fyi/p/mod-lang-liz-cooper-nashpaints-remember-sports</t>
  </si>
  <si>
    <t xml:space="preserve">https://hannahcohen.bandcamp.com/album/earthstar-mountain</t>
  </si>
  <si>
    <t xml:space="preserve">A0472</t>
  </si>
  <si>
    <t xml:space="preserve">Pilot Light</t>
  </si>
  <si>
    <t xml:space="preserve">pedal steel; fiddle; close harmonies; breezy; hushed</t>
  </si>
  <si>
    <t xml:space="preserve">Kazar's second solo LP is cozy, conversational folk-rock in a New Morning and Wings register, with pedal steel and fiddle threading through warm, unhurried songs about everyday intimacy. It suits listeners who like homey, melodic 1970s-style songcraft.</t>
  </si>
  <si>
    <t xml:space="preserve">Continues Kazar's post-Due North songwriting in a mode that sounds indebted to early-'70s Dylan and Paul McCartney.</t>
  </si>
  <si>
    <t xml:space="preserve">Pilot Light; Day Off</t>
  </si>
  <si>
    <t xml:space="preserve">https://www.noexpectations.fyi/p/liam-kazar-astrachan-zook-h-pruz-belair-lip-bombs</t>
  </si>
  <si>
    <t xml:space="preserve">https://liamkazar.bandcamp.com/album/pilot-light</t>
  </si>
  <si>
    <t xml:space="preserve">A0473</t>
  </si>
  <si>
    <t xml:space="preserve">Sol Y Sombra</t>
  </si>
  <si>
    <t xml:space="preserve">pedal steel; cosmic; breezy; long solos; harmonized guitars</t>
  </si>
  <si>
    <t xml:space="preserve">Johnson's most emotionally shadowed Rose City Band record, letting a melancholy undertone sit alongside the band's usual sun-kissed grooves. Pedal steel remains the glinting through-line, with long, harmonized guitar solos stretching over relaxed tempos. It suits listeners who like their cosmic country with a dusk-colored edge.</t>
  </si>
  <si>
    <t xml:space="preserve">The latest chapter in Johnson's long arc from Wooden Shjips/Moon Duo psych-drone to widescreen cosmic country.</t>
  </si>
  <si>
    <t xml:space="preserve">Lights on the Way; Evergreen</t>
  </si>
  <si>
    <t xml:space="preserve">https://rosecityband.bandcamp.com/music
https://en.wikipedia.org/wiki/Sol_y_Sombra_(album)</t>
  </si>
  <si>
    <t xml:space="preserve">A0474</t>
  </si>
  <si>
    <t xml:space="preserve">ALL BLUE</t>
  </si>
  <si>
    <t xml:space="preserve">piano; close harmonies; hushed; breezy; cosmic</t>
  </si>
  <si>
    <t xml:space="preserve">An airy, piano-led set that trades some of Off My Stars' folk directness for a more sophisticated pop croon. Tasteful rather than showy, it continues Blasucci's move away from Mapache's guitar-forward sound.</t>
  </si>
  <si>
    <t xml:space="preserve">Follows Off My Stars in the solo evolution of Mapache member Blasucci away from the duo format.</t>
  </si>
  <si>
    <t xml:space="preserve">Crying; Underworld</t>
  </si>
  <si>
    <t xml:space="preserve">https://samblasucci.bandcamp.com/album/all-blue</t>
  </si>
  <si>
    <t xml:space="preserve">A0475</t>
  </si>
  <si>
    <t xml:space="preserve">Head In The Sand</t>
  </si>
  <si>
    <t xml:space="preserve">Telecaster twang; road songs; breezy; cosmic; drawl</t>
  </si>
  <si>
    <t xml:space="preserve">Thompson's debut full-band LP trades some of his earlier twang for exploratory, cosmic territory, with easygoing songs about country living and long drives. It is a step forward from the project's 2022 self-titled EP, built around his guitar playing and loose, jam-friendly arrangements.</t>
  </si>
  <si>
    <t xml:space="preserve">Builds on Thompson's Nashville session career and his earlier Weird Ears EPs into a fuller cosmic-country-jam statement.</t>
  </si>
  <si>
    <t xml:space="preserve">Head In The Sand; Riding In The Van</t>
  </si>
  <si>
    <t xml:space="preserve">https://seanthompsonsweirdears.bandcamp.com/album/head-in-the-sand</t>
  </si>
  <si>
    <t xml:space="preserve">A0476</t>
  </si>
  <si>
    <t xml:space="preserve">Shrunken Elvis</t>
  </si>
  <si>
    <t xml:space="preserve">pedal steel; synths; long songs (7+ minutes); cosmic; hushed</t>
  </si>
  <si>
    <t xml:space="preserve">An instrumental trio's debut built from long-drive jamming with pedal steel, guitar, and synths. It luxuriates in kosmische, ambient and jazz-fusion textures rather than song structure, Dead-adjacent in spirit but closer to Alice Coltrane or Ashra in execution. It suits listeners who want slow, glowing instrumental music.</t>
  </si>
  <si>
    <t xml:space="preserve">Sounds akin to Nashville's instrumentalist-led cosmic country, with debts to kosmische and spiritual jazz.</t>
  </si>
  <si>
    <t xml:space="preserve">Marina Pt. 2; An Old Outlet</t>
  </si>
  <si>
    <t xml:space="preserve">https://shrunkenelvis.bandcamp.com/album/shrunken-elvis</t>
  </si>
  <si>
    <t xml:space="preserve">A0477</t>
  </si>
  <si>
    <t xml:space="preserve">Rosalie</t>
  </si>
  <si>
    <t xml:space="preserve">Curation Records</t>
  </si>
  <si>
    <t xml:space="preserve">pedal steel; harmonized guitars; cosmic; breezy; anthemic</t>
  </si>
  <si>
    <t xml:space="preserve">A playful cosmic-pop record that sits somewhere between New Riders of the Purple Sage and the Clientele, released on the Curation label. Pedal steel from Luke Schneider and flute from Rex Gregory widen the band's palette beyond their glammier debut.</t>
  </si>
  <si>
    <t xml:space="preserve">Deepens Silver Synthetic's turn from garage punk toward cosmic country, aligning them with the Curation Records/Beachwood Sparks lineage.</t>
  </si>
  <si>
    <t xml:space="preserve">Rosalie; Yr Gonna Be Happy</t>
  </si>
  <si>
    <t xml:space="preserve">https://silversynthetic.bandcamp.com/album/rosalie</t>
  </si>
  <si>
    <t xml:space="preserve">A0478</t>
  </si>
  <si>
    <t xml:space="preserve">Small Talk</t>
  </si>
  <si>
    <t xml:space="preserve">horns; close harmonies; breezy; anthemic; drawl</t>
  </si>
  <si>
    <t xml:space="preserve">A return to fuller, more assured songwriting after SPARK's detour into synths, Small Talk puts Whitney's warm country-soul back at the center. The horns and Julien Ehrlich's falsetto are still the core of the sound, delivered with more confidence and a gentle pedal-steel sheen.</t>
  </si>
  <si>
    <t xml:space="preserve">A confident late-career synthesis of Whitney's country-soul debut and their more expansive mid-period records.</t>
  </si>
  <si>
    <t xml:space="preserve">https://en.wikipedia.org/wiki/Whitney_(band)
https://www.noexpectations.fyi/p/liam-kazar-astrachan-zook-h-pruz-belair-lip-bombs</t>
  </si>
  <si>
    <t xml:space="preserve">A0479</t>
  </si>
  <si>
    <t xml:space="preserve">Age of Peace</t>
  </si>
  <si>
    <t xml:space="preserve">Ode to Life</t>
  </si>
  <si>
    <t xml:space="preserve">fingerpicked acoustic; hushed; spiritual or gospel; lullaby; cosmic</t>
  </si>
  <si>
    <t xml:space="preserve">A brief, folk-based debut built on plucked strings and a mallet-driven pulse, with playful, transcendental lyrics floating over spare, exploratory arrangements. The mood is spectral and cosmic, a little spooky despite its lullaby-like gentleness. It suits listeners who want hushed, spiritual folk-pop to sink into.</t>
  </si>
  <si>
    <t xml:space="preserve">A hushed, folk-song take on cosmic music that sounds closer to Vashti Bunyan than to full-band jam-rock.</t>
  </si>
  <si>
    <t xml:space="preserve">For I Am Life Now; Northern Trees</t>
  </si>
  <si>
    <t xml:space="preserve">https://www.noexpectations.fyi/p/twin-peaks-age-of-peace-cola-trinity-ace</t>
  </si>
  <si>
    <t xml:space="preserve">https://ageofpeace.bandcamp.com/album/ode-to-life</t>
  </si>
  <si>
    <t xml:space="preserve">A0480</t>
  </si>
  <si>
    <t xml:space="preserve">Angela Autumn</t>
  </si>
  <si>
    <t xml:space="preserve">Believer</t>
  </si>
  <si>
    <t xml:space="preserve">banjo; fiddle; cosmic; drawl; anthemic</t>
  </si>
  <si>
    <t xml:space="preserve">Angela Autumn folds American folk and bluegrass roots into a hybridized, big-sounding record on Believer, blending indie, psychedelia and gothic country. Twangy picking sits under heavy, reverb-washed production. It suits listeners who like old-time roots pushed toward the psychedelic.</t>
  </si>
  <si>
    <t xml:space="preserve">Sounds rooted in Appalachian old-time and bluegrass tradition, recast through the 2020s cosmic-country revival's bigger, more psychedelic production.</t>
  </si>
  <si>
    <t xml:space="preserve">Electric Lizard; Heavy Tobacco</t>
  </si>
  <si>
    <t xml:space="preserve">https://angelaautumn.bandcamp.com/album/believer</t>
  </si>
  <si>
    <t xml:space="preserve">A0481</t>
  </si>
  <si>
    <t xml:space="preserve">Valentine</t>
  </si>
  <si>
    <t xml:space="preserve">Loose Future Records</t>
  </si>
  <si>
    <t xml:space="preserve">Valentine finds Courtney Marie Andrews leaning further into ornate, Laurel Canyon-styled folk, her Ronstadt-range voice wrapped in ethereal harmonies and a warm, '70s Nashville palette. Slow-rolling piano, pedal steel and brushed drums keep it intimate, for fans of classic country-folk heartbreak.</t>
  </si>
  <si>
    <t xml:space="preserve">The latest chapter for a songwriter who stays close to the Cosmic American Music revival this lane tracks, sounding indebted to '70s Ronstadt and Emmylou Harris records.</t>
  </si>
  <si>
    <t xml:space="preserve">Cons and Clowns; Keeper</t>
  </si>
  <si>
    <t xml:space="preserve">https://en.wikipedia.org/wiki/Courtney_Marie_Andrews
https://www.noexpectations.fyi/p/otto-benson-joe-glass-jana-horn-winged-wheel
https://www.facebook.com/loosemusic/posts/today-is-the-10-year-anniversary-of-courtney-marie-andrews-incredible-record-hon/1656331589833174/</t>
  </si>
  <si>
    <t xml:space="preserve">A0482</t>
  </si>
  <si>
    <t xml:space="preserve">Haylie Davis</t>
  </si>
  <si>
    <t xml:space="preserve">Wandering Star</t>
  </si>
  <si>
    <t xml:space="preserve">X13</t>
  </si>
  <si>
    <t xml:space="preserve">close harmonies; strings; breezy; cosmic; storytelling</t>
  </si>
  <si>
    <t xml:space="preserve">Davis's debut draws on pristine Laurel Canyon songwriting from the '60s and '70s and dresses it in gentle country phrasing, all warm harmonies and unhurried tempos. It reads as a straight continuation of the soft-rock/country-rock lineage this lane traces back to.</t>
  </si>
  <si>
    <t xml:space="preserve">A newer voice working directly in the Laurel Canyon/country-rock tradition that feeds this lane, closer to '70s soft rock than jam-band twang.</t>
  </si>
  <si>
    <t xml:space="preserve">Country Boy; Golden Age</t>
  </si>
  <si>
    <t xml:space="preserve">https://hayliedavis.bandcamp.com/album/wandering-star</t>
  </si>
  <si>
    <t xml:space="preserve">A0483</t>
  </si>
  <si>
    <t xml:space="preserve">Johanna Samuels</t>
  </si>
  <si>
    <t xml:space="preserve">Sorry, Kid</t>
  </si>
  <si>
    <t xml:space="preserve">Jealous Butcher Records</t>
  </si>
  <si>
    <t xml:space="preserve">deadpan; drawl; funny-sad; storytelling; hushed</t>
  </si>
  <si>
    <t xml:space="preserve">Samuels' songs sit somewhere between wry confessional folk and loose country rock, working through coming-of-age memory with a deadpan, conversational delivery. It's plainspoken songwriting in the Drag City tradition dressed in warmer, twangier arrangements.</t>
  </si>
  <si>
    <t xml:space="preserve">Part of the LA singer-songwriter circle overlapping several C6/C5 field-guide artists, working the same funny-sad songwriting vein as the Drag City deadpan school.</t>
  </si>
  <si>
    <t xml:space="preserve">White Limousine; Grade Eleven (Sorry, Kid)</t>
  </si>
  <si>
    <t xml:space="preserve">https://johannasamuels.bandcamp.com/album/sorry-kid</t>
  </si>
  <si>
    <t xml:space="preserve">A0484</t>
  </si>
  <si>
    <t xml:space="preserve">Streetsweeper</t>
  </si>
  <si>
    <t xml:space="preserve">Streetsweeper is a tranquil, piano-and-guitar record from Andrews' long-running Yawns project. It's quieter and more contemplative than his fuller band records, closer to Little Wings' loose, handmade songwriting, for listeners who like soft-spoken, homespun songs.</t>
  </si>
  <si>
    <t xml:space="preserve">The latest entry in Andrews' long-running solo project, which sounds close to Little Wings' loose DIY songwriting.</t>
  </si>
  <si>
    <t xml:space="preserve">Goodbye Dirty Snow; Friends in Misery</t>
  </si>
  <si>
    <t xml:space="preserve">https://johnandrewsyawns.bandcamp.com/album/streetsweeper
https://earthlibraries.com/products/john-andrews-the-yawns-streetsweeper-classic-black-vinyl
https://www.psychedelicbabymag.com/2026/03/john-andrews-the-yawns-finding-whats-good-on-the-cobblestones-of-streetsweeper.html</t>
  </si>
  <si>
    <t xml:space="preserve">A0485</t>
  </si>
  <si>
    <t xml:space="preserve">Little Wide Open</t>
  </si>
  <si>
    <t xml:space="preserve">pedal steel; breezy; storytelling; spiritual or gospel; harmonized guitars</t>
  </si>
  <si>
    <t xml:space="preserve">Morby's latest album works in a bucolic folk-rock palette, continuing the warm, unhurried style of This Is a Photograph with an even more pastoral, near-spiritual tone. Pedal steel and acoustic textures dominate over the breezy tempos. It suits listeners who want gentle, open-hearted songwriting.</t>
  </si>
  <si>
    <t xml:space="preserve">Extends Morby's Dead Oceans-era folk-rock songwriting, which sounds indebted to Dylan and cosmic country.</t>
  </si>
  <si>
    <t xml:space="preserve">A0486</t>
  </si>
  <si>
    <t xml:space="preserve">Graceland Way</t>
  </si>
  <si>
    <t xml:space="preserve">harmonized guitars; breezy; cosmic; anthemic; road songs</t>
  </si>
  <si>
    <t xml:space="preserve">A 'canyon country' record that balances light and dark more explicitly than Davis's earlier work while keeping her harp and full-band folk-rock sound intact. Harmonized guitars and road-song imagery push it toward neo-western country rock. It suits listeners who like breezy, anthemic California-style songwriting.</t>
  </si>
  <si>
    <t xml:space="preserve">Continues Davis's arc from harp-led pop toward songwriting that sounds indebted to Laurel Canyon and cosmic country.</t>
  </si>
  <si>
    <t xml:space="preserve">(Looking Through) Rose Colored Glasses; Starlite Tonite</t>
  </si>
  <si>
    <t xml:space="preserve">https://mikaeladavis.bandcamp.com/album/graceland-way</t>
  </si>
  <si>
    <t xml:space="preserve">A0487</t>
  </si>
  <si>
    <t xml:space="preserve">Live at Thawed Out</t>
  </si>
  <si>
    <t xml:space="preserve">Truth Zone Records</t>
  </si>
  <si>
    <t xml:space="preserve">Telecaster twang; long solos; breezy; drawl; live in the room</t>
  </si>
  <si>
    <t xml:space="preserve">Recorded at Chicago's Thawed Out festival, this live document catches Sam Cantor's band stretching their warm, Dead-adjacent country-rock songs out on stage. Guitars trade lines over an easy groove, for fans who want the band looser than on record.</t>
  </si>
  <si>
    <t xml:space="preserve">A live snapshot of Chicago's small cosmic-country scene, sounding close to the city's guitar-forward underground around acts like Ryley Walker.</t>
  </si>
  <si>
    <t xml:space="preserve">I Could See It Coming (Live at Thawed Out)</t>
  </si>
  <si>
    <t xml:space="preserve">https://minormoon.bandcamp.com/album/live-at-thawed-out</t>
  </si>
  <si>
    <t xml:space="preserve">A0488</t>
  </si>
  <si>
    <t xml:space="preserve">Ora Cogan</t>
  </si>
  <si>
    <t xml:space="preserve">Hard Hearted Woman</t>
  </si>
  <si>
    <t xml:space="preserve">Sacred Bones Records</t>
  </si>
  <si>
    <t xml:space="preserve">Nanaimo, British Columbia</t>
  </si>
  <si>
    <t xml:space="preserve">pedal steel; mandolin; drawl; hushed; cosmic</t>
  </si>
  <si>
    <t xml:space="preserve">Cogan's Sacred Bones record mixes haunted folk, psych rock and a shadowy strain of country. Pedal steel and mandolin ground the record's smoky, '70s-inflected atmosphere, with her voice hushed and drawling. It suits listeners who like their country dark and dreamlike.</t>
  </si>
  <si>
    <t xml:space="preserve">A shift for Cogan from her earlier dream-folk toward country and psych-rock textures that sound akin to the wider cosmic-country revival.</t>
  </si>
  <si>
    <t xml:space="preserve">Honey; Division</t>
  </si>
  <si>
    <t xml:space="preserve">https://oracogan.bandcamp.com/album/hard-hearted-woman</t>
  </si>
  <si>
    <t xml:space="preserve">A0489</t>
  </si>
  <si>
    <t xml:space="preserve">Spencer Cullum's Coin Collection 3</t>
  </si>
  <si>
    <t xml:space="preserve">Nashville, TN (via London)</t>
  </si>
  <si>
    <t xml:space="preserve">pedal steel; fingerpicked acoustic; hushed; breezy; cosmic</t>
  </si>
  <si>
    <t xml:space="preserve">The third entry in pedal-steel player Spencer Cullum's Coin Collection series, built around English folklore. Pedal steel and fingerpicked acoustic guitar drift through a kaleidoscopic, hushed mix of folk, jazz and pop. It suits listeners who like pastoral, gently psychedelic folk.</t>
  </si>
  <si>
    <t xml:space="preserve">An English-born Nashville pedal-steel player's solo series, sounding indebted to English folk-rock and pulled into a cosmic-country frame.</t>
  </si>
  <si>
    <t xml:space="preserve">Rowan Tree; Music on the Hill</t>
  </si>
  <si>
    <t xml:space="preserve">https://spencercullumscoincollection.bandcamp.com/album/spencer-cullums-coin-collection-3-2</t>
  </si>
  <si>
    <t xml:space="preserve">A0490</t>
  </si>
  <si>
    <t xml:space="preserve">Tyler Ballgame</t>
  </si>
  <si>
    <t xml:space="preserve">For The First Time, Again</t>
  </si>
  <si>
    <t xml:space="preserve">Rough Trade Records</t>
  </si>
  <si>
    <t xml:space="preserve">Los Angeles, CA (Rhode Island native)</t>
  </si>
  <si>
    <t xml:space="preserve">strings; close harmonies; anthemic; breezy; storytelling</t>
  </si>
  <si>
    <t xml:space="preserve">Ballgame's full-length debut sets warm, '70s-inflected songwriting inside commanding, theatrical vocal performances and tasteful, non-pastiche arrangements. It leans closer to Laurel Canyon soft-rock revivalism than jam-band twang, but fits the same '70s-revival umbrella.</t>
  </si>
  <si>
    <t xml:space="preserve">A newer entry in the '70s soft-rock/country-rock revival that runs alongside this lane's jammier, Dead-descended wing.</t>
  </si>
  <si>
    <t xml:space="preserve">You're Not My Baby Tonight</t>
  </si>
  <si>
    <t xml:space="preserve">https://tylerballgame.bandcamp.com/album/for-the-first-time-again</t>
  </si>
  <si>
    <t xml:space="preserve">A0491</t>
  </si>
  <si>
    <t xml:space="preserve">Massive Shoe</t>
  </si>
  <si>
    <t xml:space="preserve">Way Dynamic continues Dylan Young's painstaking attention to '70s-styled folk-rock harmonies and drum sounds, mixing sincere songwriting with oddball funk detours. Strings and close harmonies keep the mood hushed and breezy.</t>
  </si>
  <si>
    <t xml:space="preserve">Continues Young's Melbourne chamber-pop lineage established on Duck and So Familiar.</t>
  </si>
  <si>
    <t xml:space="preserve">Miffed It; Ibiza</t>
  </si>
  <si>
    <t xml:space="preserve">https://waydynamic.bandcamp.com/album/massive-shoe-2</t>
  </si>
  <si>
    <t xml:space="preserve">A0492</t>
  </si>
  <si>
    <t xml:space="preserve">Kurt Vile</t>
  </si>
  <si>
    <t xml:space="preserve">Constant Hitmaker</t>
  </si>
  <si>
    <t xml:space="preserve">Gulcher Records</t>
  </si>
  <si>
    <t xml:space="preserve">C7 Slacker, jangle, and power-pop revival</t>
  </si>
  <si>
    <t xml:space="preserve">lo-fi; drawl; hushed; fingerpicked acoustic; breezy</t>
  </si>
  <si>
    <t xml:space="preserve">Vile's debut is a hazy, homespun collection of fingerpicked drones and mumbled melodies recorded largely at home. It set the template for his sleepy-eyed guitar style before Matador came calling, for listeners who want the slacker-rock revival at its most unpolished origin point.</t>
  </si>
  <si>
    <t xml:space="preserve">Grew out of the Philadelphia scene around the War on Drugs, which Vile co-founded; its haze sounds like a direct precursor to the countrygaze and slacker records of the 2010s.</t>
  </si>
  <si>
    <t xml:space="preserve">Freeway; Space Forklift</t>
  </si>
  <si>
    <t xml:space="preserve">https://en.wikipedia.org/wiki/Kurt_Vile</t>
  </si>
  <si>
    <t xml:space="preserve">A0493</t>
  </si>
  <si>
    <t xml:space="preserve">Childish Prodigy</t>
  </si>
  <si>
    <t xml:space="preserve">Matador Records</t>
  </si>
  <si>
    <t xml:space="preserve">Crazy Horse fuzz; drawl; feedback; breezy; long solos</t>
  </si>
  <si>
    <t xml:space="preserve">Vile's Matador debut adds full-band muscle and squalling guitar solos to his stoned drawl, making it one of the most rock-and-roll records in his catalog. The driving opener 'Hunchback' shows him leaning into Crazy Horse-style fuzz. It's the record where the War on Drugs alum became a solo guitar hero in his own right.</t>
  </si>
  <si>
    <t xml:space="preserve">Signing to Matador connected Vile's Philly lo-fi scene to the wider indie-rock world, and its sound looks ahead to the 2010s slacker and jangle revival.</t>
  </si>
  <si>
    <t xml:space="preserve">Hunchback; Dead Alive</t>
  </si>
  <si>
    <t xml:space="preserve">A0494</t>
  </si>
  <si>
    <t xml:space="preserve">God Is Saying This to You...</t>
  </si>
  <si>
    <t xml:space="preserve">lo-fi; drawl; fingerpicked acoustic; breezy; hushed</t>
  </si>
  <si>
    <t xml:space="preserve">A compilation of early home-recorded tracks that bridges Constant Hitmaker and his Matador debut, showing the same murmured vocals and unhurried acoustic-electric picking before a full band thickened his sound. It's a stopgap for completists tracing his rise from bedroom tapes to indie stardom.</t>
  </si>
  <si>
    <t xml:space="preserve">Part of the same lo-fi Philadelphia tape underground that produced Constant Hitmaker; a bridge into the more full-band Matador era.</t>
  </si>
  <si>
    <t xml:space="preserve">Beach on the Moon; Dead Alive</t>
  </si>
  <si>
    <t xml:space="preserve">A0495</t>
  </si>
  <si>
    <t xml:space="preserve">Real Estate</t>
  </si>
  <si>
    <t xml:space="preserve">Jangle</t>
  </si>
  <si>
    <t xml:space="preserve">jangle; breezy; hushed; fingerpicked acoustic; small-town</t>
  </si>
  <si>
    <t xml:space="preserve">A hazy, reverb-soaked debut about suburban New Jersey boredom, built on interlocking clean-toned guitar lines and unhurried tempos. A foundational record for the 2010s jangle revival.</t>
  </si>
  <si>
    <t xml:space="preserve">Sounds indebted to Flying Nun/Feelies-style jangle guitar pop; a key node connecting classic jangle to the 2010s slacker/jangle scene.</t>
  </si>
  <si>
    <t xml:space="preserve">Beach Comber; Fake Blues</t>
  </si>
  <si>
    <t xml:space="preserve">https://en.wikipedia.org/wiki/Real_Estate_(band)
https://www.discogs.com/search/?q=Real+Estate+Woodsist&amp;type=release</t>
  </si>
  <si>
    <t xml:space="preserve">A0496</t>
  </si>
  <si>
    <t xml:space="preserve">Alex G</t>
  </si>
  <si>
    <t xml:space="preserve">Race</t>
  </si>
  <si>
    <t xml:space="preserve">lo-fi; cracked or yelping; hushed; bleak; drum machine</t>
  </si>
  <si>
    <t xml:space="preserve">Another early self-recorded Bandcamp album from Alex G's prolific pre-label period, built from warbling home-studio pop songs and pitched vocal manipulation. The songwriting is skeletal and the fidelity is intentionally rough, but melodic hooks poke through the murk. It's for listeners tracing the earliest roots of his songwriting before Domino signed him.</t>
  </si>
  <si>
    <t xml:space="preserve">Shares the same DIY home-recording aesthetic as Winner, part of the flood of Bandcamp full-lengths that built his cult following before DSU broke through.</t>
  </si>
  <si>
    <t xml:space="preserve">Fanta; Race</t>
  </si>
  <si>
    <t xml:space="preserve">https://en.wikipedia.org/wiki/Alex_G</t>
  </si>
  <si>
    <t xml:space="preserve">A0497</t>
  </si>
  <si>
    <t xml:space="preserve">Winner</t>
  </si>
  <si>
    <t xml:space="preserve">lo-fi; cracked or yelping; drum machine; hushed; bleak</t>
  </si>
  <si>
    <t xml:space="preserve">One of Alex Giannascoli's earliest self-released Bandcamp full-lengths, built from home recordings with warped, pitch-shifted vocals and drum-machine loops. It's rougher and stranger than the records that made him famous but already shows his knack for a warped melodic hook, for deep-catalog listeners.</t>
  </si>
  <si>
    <t xml:space="preserve">Part of the early-2010s Bandcamp lo-fi boom, the self-released run that fed directly into DSU and the rest of his catalog.</t>
  </si>
  <si>
    <t xml:space="preserve">Salt; Icehead</t>
  </si>
  <si>
    <t xml:space="preserve">A0498</t>
  </si>
  <si>
    <t xml:space="preserve">Dick Diver</t>
  </si>
  <si>
    <t xml:space="preserve">New Start Again</t>
  </si>
  <si>
    <t xml:space="preserve">Chapter Music</t>
  </si>
  <si>
    <t xml:space="preserve">Melbourne</t>
  </si>
  <si>
    <t xml:space="preserve">jangle; deadpan; drawl; small-town</t>
  </si>
  <si>
    <t xml:space="preserve">The Melbourne band's debut is loose, plainspoken jangle-pop full of local color and wry deadpan vocals. Drawled, small-town observations sit over relaxed, chiming guitars, a key early record of the 2010s Australian slacker-pop scene.</t>
  </si>
  <si>
    <t xml:space="preserve">Sounds descended from Flying Nun jangle, by way of Melbourne's Chapter Music scene.</t>
  </si>
  <si>
    <t xml:space="preserve">New Start Again; Hammock Days; Seagulls</t>
  </si>
  <si>
    <t xml:space="preserve">https://dickdiver.bandcamp.com/album/new-start-again</t>
  </si>
  <si>
    <t xml:space="preserve">A0499</t>
  </si>
  <si>
    <t xml:space="preserve">Smoke Ring for My Halo</t>
  </si>
  <si>
    <t xml:space="preserve">drawl; fingerpicked acoustic; hushed; breezy; deadpan</t>
  </si>
  <si>
    <t xml:space="preserve">A quieter, more assured record than its predecessor, built on fingerpicked acoustic figures and Vile's half-asleep drawl, this is often cited as his creative breakthrough. It slows the tempos down and lets the songwriting carry the weight rather than the guitar pyrotechnics. It's the album that turned casual fans into believers ahead of his commercial peak.</t>
  </si>
  <si>
    <t xml:space="preserve">Refines the Crazy Horse-and-folk hybrid of Childish Prodigy into the more meditative style that would define his Wakin on a Pretty Daze and B'lieve I'm Goin Down eras.</t>
  </si>
  <si>
    <t xml:space="preserve">Baby's Arms; Jesus Fever</t>
  </si>
  <si>
    <t xml:space="preserve">A0500</t>
  </si>
  <si>
    <t xml:space="preserve">Parquet Courts</t>
  </si>
  <si>
    <t xml:space="preserve">American Specialties</t>
  </si>
  <si>
    <t xml:space="preserve">Play Pinball!</t>
  </si>
  <si>
    <t xml:space="preserve">New York, NY (via Denton, TX)</t>
  </si>
  <si>
    <t xml:space="preserve">lo-fi; deadpan; drawl; short songs (under 2 minutes); pop-culture references</t>
  </si>
  <si>
    <t xml:space="preserve">Parquet Courts' scrappy, self-released debut, full of talky, deadpan vocals and loose, Pavement-indebted guitar interplay recorded on the cheap.</t>
  </si>
  <si>
    <t xml:space="preserve">A direct extension of Pavement's slacker guitar-pop songwriting into a Brooklyn DIY setting.</t>
  </si>
  <si>
    <t xml:space="preserve">https://en.wikipedia.org/wiki/Parquet_Courts
https://www.discogs.com/search/?q=Parquet+Courts&amp;type=master</t>
  </si>
  <si>
    <t xml:space="preserve">A0501</t>
  </si>
  <si>
    <t xml:space="preserve">Days</t>
  </si>
  <si>
    <t xml:space="preserve">jangle; breezy; harmonized guitars; hushed; small-town</t>
  </si>
  <si>
    <t xml:space="preserve">A cleaner, more melodic refinement of the band's suburban jangle-pop sound. Warm, mid-tempo guitar interplay sits under gentle, nostalgic lyrics, for listeners who like their indie rock hazy and summery.</t>
  </si>
  <si>
    <t xml:space="preserve">Continues Real Estate's jangle catalog, which sounds indebted to Flying Nun and the Feelies.</t>
  </si>
  <si>
    <t xml:space="preserve">Easy; It's Real; Green Aisles</t>
  </si>
  <si>
    <t xml:space="preserve">https://en.wikipedia.org/wiki/Real_Estate_(band)
https://www.discogs.com/search/?q=Real+Estate+band&amp;type=master</t>
  </si>
  <si>
    <t xml:space="preserve">A0502</t>
  </si>
  <si>
    <t xml:space="preserve">Twerps</t>
  </si>
  <si>
    <t xml:space="preserve">jangle; breezy; deadpan; hushed; drawl</t>
  </si>
  <si>
    <t xml:space="preserve">A hazy, unhurried debut of ramshackle jangle-pop from Melbourne, indebted to the Flying Nun and Feelies sound. The vocals are offhand and half-mumbled, for listeners who like their guitar pop loose and sunlit.</t>
  </si>
  <si>
    <t xml:space="preserve">Sounds indebted to Flying Nun jangle-pop and the Go-Betweens/Clean lineage; part of the same 2010s Australian guitar-pop wave as Rolling Blackouts Coastal Fever and The Goon Sax.</t>
  </si>
  <si>
    <t xml:space="preserve">Dreamin'; Blossom</t>
  </si>
  <si>
    <t xml:space="preserve">https://en.wikipedia.org/wiki/Twerps_(band)
https://www.discogs.com/search/?q=Twerps+band&amp;type=master</t>
  </si>
  <si>
    <t xml:space="preserve">A0503</t>
  </si>
  <si>
    <t xml:space="preserve">Rules</t>
  </si>
  <si>
    <t xml:space="preserve">lo-fi; cracked or yelping; hushed; bleak; short songs (under 2 minutes)</t>
  </si>
  <si>
    <t xml:space="preserve">A collection of short, murky home recordings that lean further into the pitched-vocal manipulation and tape-hiss atmosphere that became his early trademark. Songs blur together into a woozy, half-remembered whole rather than standing as individual singles. It's a transitional record for fans tracking his path toward DSU's breakout.</t>
  </si>
  <si>
    <t xml:space="preserve">Sits in the same self-released Bandcamp run as Winner and Race, the DIY foundation that eventually caught Orchid Tapes' and then Domino's attention.</t>
  </si>
  <si>
    <t xml:space="preserve">Sixteen; For Robin</t>
  </si>
  <si>
    <t xml:space="preserve">A0504</t>
  </si>
  <si>
    <t xml:space="preserve">Trick</t>
  </si>
  <si>
    <t xml:space="preserve">lo-fi; cracked or yelping; hushed; drum machine; bleak</t>
  </si>
  <si>
    <t xml:space="preserve">The last of Alex G's run of purely self-released Bandcamp full-lengths before signing to Orchid Tapes, still built on lo-fi four-track pop songs with warped, childlike vocals. Melodically it's a bit more confident than Rules, hinting at the songwriting leap DSU would make. It's for listeners who want the full arc of his self-taught bedroom period.</t>
  </si>
  <si>
    <t xml:space="preserve">Closes out the self-released Bandcamp era that set up his signing to Orchid Tapes for DSU and eventually Domino Recording Co.</t>
  </si>
  <si>
    <t xml:space="preserve">Memory; Icicles</t>
  </si>
  <si>
    <t xml:space="preserve">A0505</t>
  </si>
  <si>
    <t xml:space="preserve">Mac DeMarco</t>
  </si>
  <si>
    <t xml:space="preserve">2</t>
  </si>
  <si>
    <t xml:space="preserve">Edmonton / Montreal</t>
  </si>
  <si>
    <t xml:space="preserve">deadpan; breezy; lo-fi; drawl; funny-sad</t>
  </si>
  <si>
    <t xml:space="preserve">DeMarco's Captured Tracks debut coined the woozy, chorus-pedal 'jizz jazz' sound that defined blog-era slacker rock: loose, warbly guitar lines, half-mumbled vocals and a stoned, unhurried tempo throughout. It set the template for a decade of goofball-slacker singer-songwriters.</t>
  </si>
  <si>
    <t xml:space="preserve">Sounds indebted to Pavement's shambling guitar pop and Flying Nun-style DIY jangle; its own influence on the 2010s slacker-rock and bedroom-pop wave that followed is well established.</t>
  </si>
  <si>
    <t xml:space="preserve">Ode to Viceroy; Robson Girl</t>
  </si>
  <si>
    <t xml:space="preserve">https://en.wikipedia.org/wiki/Mac_DeMarco
https://www.discogs.com/search/?q=Mac+DeMarco&amp;type=master</t>
  </si>
  <si>
    <t xml:space="preserve">A0506</t>
  </si>
  <si>
    <t xml:space="preserve">Light Up Gold</t>
  </si>
  <si>
    <t xml:space="preserve">What's Your Rupture?</t>
  </si>
  <si>
    <t xml:space="preserve">deadpan; drawl; short songs (under 2 minutes); pop-culture references; shouted</t>
  </si>
  <si>
    <t xml:space="preserve">The breakout record: rambling, funny, deadpan talk-singing over tight guitar interplay that recalls Pavement and the Modern Lovers. It is half stream-of-consciousness and half punk energy, with songs like 'Stoned and Starving' stretching into wiry jams.</t>
  </si>
  <si>
    <t xml:space="preserve">Sounds like the clearest 2010s inheritor of Pavement's slacker guitar-pop songwriting.</t>
  </si>
  <si>
    <t xml:space="preserve">Master of My Craft; Stoned and Starving; Borrowed Time</t>
  </si>
  <si>
    <t xml:space="preserve">A0507</t>
  </si>
  <si>
    <t xml:space="preserve">Swearin'</t>
  </si>
  <si>
    <t xml:space="preserve">Crazy Horse fuzz; deadpan; short songs (under 2 minutes); cracked or yelping; drawl</t>
  </si>
  <si>
    <t xml:space="preserve">Allison Crutchfield and Kyle Gilbride's band debuts with scrappy, fuzzed-out guitar-pop that splits the difference between 90s indie rock and Philly basement-punk. Direct, unpolished and hook-driven.</t>
  </si>
  <si>
    <t xml:space="preserve">Grows out of the same Philadelphia DIY scene as Waxahatchee and Radiator Hospital, with a guitar-pop sound that seems indebted to Pavement and GBV.</t>
  </si>
  <si>
    <t xml:space="preserve">Watered Down; Loud Thoughts</t>
  </si>
  <si>
    <t xml:space="preserve">https://en.wikipedia.org/wiki/Swearin%27
https://www.discogs.com/search/?q=Swearin%27&amp;type=master</t>
  </si>
  <si>
    <t xml:space="preserve">A0508</t>
  </si>
  <si>
    <t xml:space="preserve">American Weekend</t>
  </si>
  <si>
    <t xml:space="preserve">Don Giovanni</t>
  </si>
  <si>
    <t xml:space="preserve">lo-fi; hushed; deadpan; fingerpicked acoustic; heartbreak</t>
  </si>
  <si>
    <t xml:space="preserve">Katie Crutchfield's bedroom-recorded debut, written and tracked in a week at her family home, is just acoustic guitar and a cracked, plainspoken voice working through devastation and longing. It is the rawest end of the slacker/DIY spectrum this lane covers, closer to a diary than a studio record.</t>
  </si>
  <si>
    <t xml:space="preserve">Grows out of the DIY punk and cassette/Bandcamp network Crutchfield came up in, and sounds indebted to the deadpan funny-sad songwriting line; it seeds her entire catalog, including her later, more country-leaning work covered elsewhere in this atlas.</t>
  </si>
  <si>
    <t xml:space="preserve">Be Good; Catfish</t>
  </si>
  <si>
    <t xml:space="preserve">https://en.wikipedia.org/wiki/Waxahatchee</t>
  </si>
  <si>
    <t xml:space="preserve">A0509</t>
  </si>
  <si>
    <t xml:space="preserve">Courtney Barnett</t>
  </si>
  <si>
    <t xml:space="preserve">The Double EP: A Sea of Split Peas</t>
  </si>
  <si>
    <t xml:space="preserve">Marathon Artists</t>
  </si>
  <si>
    <t xml:space="preserve">A compilation pairing Barnett's first two self-released EPs, introducing her rambling, deadpan talk-singing and wry observational lyrics to an international audience for the first time. The guitar tone is loose and unpolished, closer to garage rock than the more produced records that followed. It's the release that put her on critics' radars before her proper debut LP.</t>
  </si>
  <si>
    <t xml:space="preserve">Grows out of Melbourne's DIY scene and Barnett's own Milk! Records label, the base for the deadpan Australian songwriting wave around her.</t>
  </si>
  <si>
    <t xml:space="preserve">Avant Gardener; History Eraser</t>
  </si>
  <si>
    <t xml:space="preserve">https://en.wikipedia.org/wiki/Courtney_Barnett</t>
  </si>
  <si>
    <t xml:space="preserve">A0510</t>
  </si>
  <si>
    <t xml:space="preserve">Calendar Days</t>
  </si>
  <si>
    <t xml:space="preserve">jangle; drawl; breezy; deadpan; hushed</t>
  </si>
  <si>
    <t xml:space="preserve">This second Dick Diver LP is loose, warm and conversational, built on ringing guitars and half-sung, half-spoken vocals in the vein of the Go-Betweens and the Clean. It's a high point of the early-2010s Melbourne jangle-pop revival, for fans who want the sound that shaped a wave of Australian slacker-pop bands.</t>
  </si>
  <si>
    <t xml:space="preserve">Grew out of Melbourne's Chapter Music scene alongside Boomgates and Twerps; its sound feels like a template for later Melbourne jangle bands such as Chook Race.</t>
  </si>
  <si>
    <t xml:space="preserve">Water Damage; Alice</t>
  </si>
  <si>
    <t xml:space="preserve">https://www.facebook.com/dickdiverband/
https://dickdiver.bandcamp.com/music
https://www.discogs.com/release/8826897-Dick-Diver-Calendar-Days</t>
  </si>
  <si>
    <t xml:space="preserve">A0511</t>
  </si>
  <si>
    <t xml:space="preserve">Wakin on a Pretty Daze</t>
  </si>
  <si>
    <t xml:space="preserve">drawl; fingerpicked acoustic; hushed; deadpan; long songs (7+ minutes)</t>
  </si>
  <si>
    <t xml:space="preserve">Vile's fifth album stretches sun-baked slacker rock into sprawling, double-LP length, blending gorgeous fingerpicking with heavy guitar drift. The mood is unhurried and half-stoned, closer to a daydream than a statement. It is the record where his Pavement/Crazy Horse-indebted sound became widescreen.</t>
  </si>
  <si>
    <t xml:space="preserve">Vile was a founding member of The War on Drugs in Philadelphia; his sound here seems descended from Pavement's loose-limbed guitar rock and Neil Young's amp-drone side.</t>
  </si>
  <si>
    <t xml:space="preserve">Wakin On A Pretty Day; KV Crimes; Never Run Away</t>
  </si>
  <si>
    <t xml:space="preserve">https://en.wikipedia.org/wiki/Kurt_Vile
https://kurtvile.bandcamp.com/album/wakin-on-a-pretty-daze</t>
  </si>
  <si>
    <t xml:space="preserve">A0512</t>
  </si>
  <si>
    <t xml:space="preserve">Radiator Hospital</t>
  </si>
  <si>
    <t xml:space="preserve">Something Wild</t>
  </si>
  <si>
    <t xml:space="preserve">lo-fi; short songs (under 2 minutes); deadpan; drawl; Crazy Horse fuzz</t>
  </si>
  <si>
    <t xml:space="preserve">Sam Cook-Parrott's project delivers scrappy, hissy, hook-filled songs with a plainspoken, earnest voice at the center. It is unpretentious DIY power-pop-punk in the classic Philly basement mold.</t>
  </si>
  <si>
    <t xml:space="preserve">Part of the same Philadelphia DIY network as Swearin' and Waxahatchee, with a lo-fi guitar-pop sound that recalls Guided by Voices.</t>
  </si>
  <si>
    <t xml:space="preserve">Do You Remember?; Your Boyfriend; Something Wild</t>
  </si>
  <si>
    <t xml:space="preserve">https://radiatorhospital.bandcamp.com/album/something-wild
https://en.wikipedia.org/wiki/Radiator_Hospital</t>
  </si>
  <si>
    <t xml:space="preserve">A0513</t>
  </si>
  <si>
    <t xml:space="preserve">Speedy Ortiz</t>
  </si>
  <si>
    <t xml:space="preserve">Major Arcana</t>
  </si>
  <si>
    <t xml:space="preserve">Carpark</t>
  </si>
  <si>
    <t xml:space="preserve">Northampton, MA</t>
  </si>
  <si>
    <t xml:space="preserve">noise wall; deadpan; cracked or yelping; long solos; drawl</t>
  </si>
  <si>
    <t xml:space="preserve">Sadie Dupuis's knotty, GBV/Pavement-indebted guitar riffs collide with tossed-off, sardonic lyrics across a record that swings between melody and noise. A key 2010s document of the slacker-noise-rock crossover.</t>
  </si>
  <si>
    <t xml:space="preserve">Sounds indebted to Guided by Voices/Pavement's loud-quiet guitar-pop songwriting.</t>
  </si>
  <si>
    <t xml:space="preserve">Tiger Tank; No Below</t>
  </si>
  <si>
    <t xml:space="preserve">https://en.wikipedia.org/wiki/Speedy_Ortiz
https://www.discogs.com/search/?q=Speedy+Ortiz&amp;type=master</t>
  </si>
  <si>
    <t xml:space="preserve">A0514</t>
  </si>
  <si>
    <t xml:space="preserve">Surfing Strange</t>
  </si>
  <si>
    <t xml:space="preserve">Crazy Horse fuzz; noise wall; cracked or yelping; short songs (under 2 minutes); deadpan</t>
  </si>
  <si>
    <t xml:space="preserve">A noisier, more layered second record, with dual songwriters Allison Crutchfield and Kyle Gilbride trading lead vocals. Dense, fuzzed guitar interplay drives short, urgent songs built for basement shows.</t>
  </si>
  <si>
    <t xml:space="preserve">Continues Swearin's Philadelphia DIY guitar-pop songwriting, which sounds indebted to Pavement and GBV.</t>
  </si>
  <si>
    <t xml:space="preserve">Dust in the Gold Sack; Surfing Strange</t>
  </si>
  <si>
    <t xml:space="preserve">A0515</t>
  </si>
  <si>
    <t xml:space="preserve">Twin Peaks</t>
  </si>
  <si>
    <t xml:space="preserve">Sunken</t>
  </si>
  <si>
    <t xml:space="preserve">Autumn Tone</t>
  </si>
  <si>
    <t xml:space="preserve">Crazy Horse fuzz; short songs (under 2 minutes); drawl; rowdy; jangle</t>
  </si>
  <si>
    <t xml:space="preserve">Twin Peaks' scrappy debut is all ragged garage-jangle riffs and teenage swagger. Short, shouted songs and loose, bashing drums capture a young Chicago band playing fast and not overthinking it.</t>
  </si>
  <si>
    <t xml:space="preserve">Rooted in Chicago's teenage DIY scene, with a sound that recalls garage rock and Pavement-style slacker guitar-pop.</t>
  </si>
  <si>
    <t xml:space="preserve">Baby Blue; Fast Eddie</t>
  </si>
  <si>
    <t xml:space="preserve">https://en.wikipedia.org/wiki/Twin_Peaks_(band)
https://www.noexpectations.fyi/p/twin-peaks-age-of-peace-cola-trinity-ace
https://en.wikipedia.org/wiki/Sunken_(album)</t>
  </si>
  <si>
    <t xml:space="preserve">A0516</t>
  </si>
  <si>
    <t xml:space="preserve">Cerulean Salt</t>
  </si>
  <si>
    <t xml:space="preserve">lo-fi; drawl; deadpan; heartbreak; small-town</t>
  </si>
  <si>
    <t xml:space="preserve">Recorded at home with Swearin's Kyle Gilbride, this is a fuller-sounding but still homemade record about family, addiction and young adulthood in Alabama. The song-to-song shift between fragile acoustic pieces and full-band fuzz set the template for a decade of Waxahatchee records.</t>
  </si>
  <si>
    <t xml:space="preserve">Extends American Weekend's DIY lo-fi songwriting with Swearin'-band muscle; a key transitional record between bedroom-pop slacker rock and Crutchfield's later, more countryish songwriting.</t>
  </si>
  <si>
    <t xml:space="preserve">Coast to Coast; Swan Dive; Lively</t>
  </si>
  <si>
    <t xml:space="preserve">https://en.wikipedia.org/wiki/Cerulean_Salt
https://en.wikipedia.org/wiki/Waxahatchee</t>
  </si>
  <si>
    <t xml:space="preserve">A0517</t>
  </si>
  <si>
    <t xml:space="preserve">DSU</t>
  </si>
  <si>
    <t xml:space="preserve">Orchid Tapes</t>
  </si>
  <si>
    <t xml:space="preserve">lo-fi; cracked or yelping; fingerpicked acoustic; hushed; breezy</t>
  </si>
  <si>
    <t xml:space="preserve">Alex G's breakthrough, a warm and melodic leap from his earlier tapes released by Orchid Tapes, mixing pitch-shifted vocals with genuinely gorgeous pop songwriting. It's still lo-fi but far more melodically assured than his self-released run. It's the record most people point to as his arrival as a songwriter to watch.</t>
  </si>
  <si>
    <t xml:space="preserve">The culmination of his self-released Bandcamp period, and the record that plugged him into the Orchid Tapes/bedroom-pop scene before Domino signed him.</t>
  </si>
  <si>
    <t xml:space="preserve">Harvey; After Ur Gone</t>
  </si>
  <si>
    <t xml:space="preserve">A0518</t>
  </si>
  <si>
    <t xml:space="preserve">Salad Days</t>
  </si>
  <si>
    <t xml:space="preserve">breezy; deadpan; jangle; funny-sad; hushed</t>
  </si>
  <si>
    <t xml:space="preserve">DeMarco's best-known record is a warmer, more melodic take on his slacker sound, about the anxieties of encroaching adulthood delivered with a shrug. The title track and 'Passing Out Pieces' became blog-rock standards.</t>
  </si>
  <si>
    <t xml:space="preserve">Refines the '2' blueprint into DeMarco's signature sound; a touchstone for the 2010s jangle/slacker revival.</t>
  </si>
  <si>
    <t xml:space="preserve">Salad Days; Passing Out Pieces; Brother</t>
  </si>
  <si>
    <t xml:space="preserve">A0519</t>
  </si>
  <si>
    <t xml:space="preserve">Nap Eyes</t>
  </si>
  <si>
    <t xml:space="preserve">Whine of the Mystic</t>
  </si>
  <si>
    <t xml:space="preserve">You've Changed Records</t>
  </si>
  <si>
    <t xml:space="preserve">Halifax</t>
  </si>
  <si>
    <t xml:space="preserve">jangle; deadpan; storytelling; drawl; funny-sad</t>
  </si>
  <si>
    <t xml:space="preserve">Nigel Chapman's conversational, half-spoken vocals ride over loose, unhurried jangle-rock guitar, closer to Jonathan Richman or Silver Jews than most of their slacker-rock peers. Bookish, philosophical lyrics over simple, warm arrangements.</t>
  </si>
  <si>
    <t xml:space="preserve">Sounds indebted to the deadpan funny-sad songwriting line (Silver Jews/Drag City) crossed with VU-style jangle guitar; the start of one of the decade's most consistent guitar-rock runs.</t>
  </si>
  <si>
    <t xml:space="preserve">Trust Their Feet; Dark Creedence</t>
  </si>
  <si>
    <t xml:space="preserve">https://en.wikipedia.org/wiki/Nap_Eyes
https://www.discogs.com/search/?q=Nap+Eyes&amp;type=master</t>
  </si>
  <si>
    <t xml:space="preserve">A0520</t>
  </si>
  <si>
    <t xml:space="preserve">NE-HI</t>
  </si>
  <si>
    <t xml:space="preserve">jangle; Crazy Horse fuzz; harmonized guitars; anthemic; drawl</t>
  </si>
  <si>
    <t xml:space="preserve">A kinetic Chicago DIY debut mixing jangly, interlocking guitar lines with garage-rock urgency. It is the first half of a strong two-album run, for listeners who like their jangle fast and loud.</t>
  </si>
  <si>
    <t xml:space="preserve">Sounds indebted to Flying Nun/Feelies jangle crossed with garage-rock energy, rooted in Chicago's DIY venue scene.</t>
  </si>
  <si>
    <t xml:space="preserve">Haunted Summer; The Times I'm Not There</t>
  </si>
  <si>
    <t xml:space="preserve">https://en.wikipedia.org/wiki/NE-HI
https://www.noexpectations.fyi/p/twin-peaks-age-of-peace-cola-trinity-ace
https://www.shazam.com/album/1023485076/ne-hi</t>
  </si>
  <si>
    <t xml:space="preserve">A0521</t>
  </si>
  <si>
    <t xml:space="preserve">Torch Song</t>
  </si>
  <si>
    <t xml:space="preserve">lo-fi; short songs (under 2 minutes); deadpan; drawl; hushed</t>
  </si>
  <si>
    <t xml:space="preserve">A denser, more collaborative record built on Cook-Parrott's plainspoken, hook-first songwriting. Short, bright pop-punk songs about love and small humiliations fly by, for fans of basement-show intimacy.</t>
  </si>
  <si>
    <t xml:space="preserve">Continues Radiator Hospital's lo-fi pop-punk songwriting within the Philadelphia DIY scene, with a sound that recalls Guided by Voices.</t>
  </si>
  <si>
    <t xml:space="preserve">Leather &amp; Lace; Blue Gown; Sleeping House</t>
  </si>
  <si>
    <t xml:space="preserve">https://radiatorhospital.bandcamp.com/album/torch-song
https://en.wikipedia.org/wiki/Radiator_Hospital</t>
  </si>
  <si>
    <t xml:space="preserve">A0522</t>
  </si>
  <si>
    <t xml:space="preserve">Remember Sports</t>
  </si>
  <si>
    <t xml:space="preserve">Sunchokes</t>
  </si>
  <si>
    <t xml:space="preserve">short songs (under 2 minutes); shouted; deadpan; Crazy Horse fuzz; drawl</t>
  </si>
  <si>
    <t xml:space="preserve">Released while the band was still called Sports, this self-released debut is scrappy, hooky basement pop-punk. Fast, fuzzy guitars and wry, confessional lyrics set up everything the band would polish later.</t>
  </si>
  <si>
    <t xml:space="preserve">Sounds indebted to GBV/Pavement guitar-pop songwriting by way of the East Coast DIY scene.</t>
  </si>
  <si>
    <t xml:space="preserve">https://en.wikipedia.org/wiki/Remember_Sports
https://www.discogs.com/search/?q=Sunchokes+Sports&amp;type=master</t>
  </si>
  <si>
    <t xml:space="preserve">A0523</t>
  </si>
  <si>
    <t xml:space="preserve">Say Sue Me</t>
  </si>
  <si>
    <t xml:space="preserve">We've Sobered Up</t>
  </si>
  <si>
    <t xml:space="preserve">Electric Muse</t>
  </si>
  <si>
    <t xml:space="preserve">Busan, South Korea</t>
  </si>
  <si>
    <t xml:space="preserve">jangle; breezy; drawl; harmonized guitars</t>
  </si>
  <si>
    <t xml:space="preserve">A Busan band's debut full-length, applying warm, ringing jangle-pop guitar tones to plainspoken, sea-town songwriting. It is the start of a consistently pristine throwback indie-rock run, understated and melodic.</t>
  </si>
  <si>
    <t xml:space="preserve">Sounds indebted to Flying Nun/Byrds-style jangle-pop, transplanted to the Korean indie scene.</t>
  </si>
  <si>
    <t xml:space="preserve">To Be Wise; Sorry That I'm Drunk; Bad Feeling</t>
  </si>
  <si>
    <t xml:space="preserve">https://www.noexpectations.fyi/p/best-tv-shows-2022</t>
  </si>
  <si>
    <t xml:space="preserve">https://en.wikipedia.org/wiki/Say_Sue_Me
https://www.noexpectations.fyi/p/best-tv-shows-2022
https://www.discogs.com/release/8615416-Say-Sue-Me-Weve-Sobered-Up</t>
  </si>
  <si>
    <t xml:space="preserve">A0524</t>
  </si>
  <si>
    <t xml:space="preserve">Wild Onion</t>
  </si>
  <si>
    <t xml:space="preserve">Crazy Horse fuzz; rowdy; anthemic; harmonized guitars; short songs (under 2 minutes)</t>
  </si>
  <si>
    <t xml:space="preserve">A tighter, more craft-oriented second LP that mixes ragged jangle-pop with rowdy garage energy. Multiple singer-songwriters trade short, catchy songs, making it the band's most instantly fun record.</t>
  </si>
  <si>
    <t xml:space="preserve">Continuation of Twin Peaks' garage-jangle songwriting, moving toward wider recognition.</t>
  </si>
  <si>
    <t xml:space="preserve">Flavor; Making Breakfast</t>
  </si>
  <si>
    <t xml:space="preserve">https://en.wikipedia.org/wiki/Twin_Peaks_(band)
https://www.noexpectations.fyi/p/twin-peaks-age-of-peace-cola-trinity-ace
https://www.discogs.com/search/?q=Twin+Peaks+Wild+Onion&amp;type=release</t>
  </si>
  <si>
    <t xml:space="preserve">A0525</t>
  </si>
  <si>
    <t xml:space="preserve">Warehouse</t>
  </si>
  <si>
    <t xml:space="preserve">Tesseract</t>
  </si>
  <si>
    <t xml:space="preserve">Atlanta, GA</t>
  </si>
  <si>
    <t xml:space="preserve">jangle; harmonized guitars; shouted; noise wall; anthemic</t>
  </si>
  <si>
    <t xml:space="preserve">Warehouse's self-released debut is a kinetic, interlocking-guitar record fronted by Elaine Edenfield's commanding, sing-shouted vocals. It sits closer to Sonic Youth's angularity than to straightforward jangle-pop, but is still built on tightly wound guitar jams, for fans of wiry post-punk.</t>
  </si>
  <si>
    <t xml:space="preserve">Sounds indebted to Sonic Youth's interlocking-guitar vocabulary, part of the Atlanta post-punk/jangle underground.</t>
  </si>
  <si>
    <t xml:space="preserve">Simultaneous Contrasts; Reservoir; Long Exposure</t>
  </si>
  <si>
    <t xml:space="preserve">https://www.noexpectations.fyi/p/five-lps-donald-byrd-hftrr-kglw-gizz-gbv</t>
  </si>
  <si>
    <t xml:space="preserve">https://www.discogs.com/artist/4296752-Warehouse-11
https://www.brooklynvegan.com/warehouse-re-re-1/</t>
  </si>
  <si>
    <t xml:space="preserve">A0526</t>
  </si>
  <si>
    <t xml:space="preserve">Beach Music</t>
  </si>
  <si>
    <t xml:space="preserve">Domino Recording Co.</t>
  </si>
  <si>
    <t xml:space="preserve">lo-fi; cracked or yelping; drum machine; synths; bleak</t>
  </si>
  <si>
    <t xml:space="preserve">Alex G's Domino debut pushes his warped pop songs into stranger, more processed territory, with pitch-bent vocals sitting alongside skeletal drum machines and unsettling interludes. It's a deliberately harder listen than DSU, trading immediacy for atmosphere. It's for fans who like the unease under his prettiest melodies.</t>
  </si>
  <si>
    <t xml:space="preserve">First release for Domino after his Bandcamp/Orchid Tapes run, expanding his cult audience while keeping the same bedroom-pop DNA.</t>
  </si>
  <si>
    <t xml:space="preserve">Bug; Salt</t>
  </si>
  <si>
    <t xml:space="preserve">A0527</t>
  </si>
  <si>
    <t xml:space="preserve">Car Seat Headrest</t>
  </si>
  <si>
    <t xml:space="preserve">Teens of Style</t>
  </si>
  <si>
    <t xml:space="preserve">Seattle, WA (formerly Leesburg, VA)</t>
  </si>
  <si>
    <t xml:space="preserve">lo-fi; drawl; deadpan; noise wall; funny-sad</t>
  </si>
  <si>
    <t xml:space="preserve">Will Toledo's Matador debut re-records and remasters highlights from his sprawling self-released Bandcamp catalog, bringing his hyper-verbal, deadpan songwriting to a wider audience for the first time. It's noisier and more chaotic than his later full-band records. It's for fans curious how his bedroom-era songs sounded once given an actual budget.</t>
  </si>
  <si>
    <t xml:space="preserve">Bridges Toledo's run of self-released Bandcamp albums with the full-band Matador era that produced Teens of Denial and beyond.</t>
  </si>
  <si>
    <t xml:space="preserve">Sunburned Shirts; Bad Role Models, Good I Am</t>
  </si>
  <si>
    <t xml:space="preserve">https://en.wikipedia.org/wiki/Car_Seat_Headrest
https://carseatheadrest.bandcamp.com/music</t>
  </si>
  <si>
    <t xml:space="preserve">A0528</t>
  </si>
  <si>
    <t xml:space="preserve">Chook Race</t>
  </si>
  <si>
    <t xml:space="preserve">About Time</t>
  </si>
  <si>
    <t xml:space="preserve">jangle; deadpan; short songs (under 2 minutes)</t>
  </si>
  <si>
    <t xml:space="preserve">A tightly recorded set of plainspoken, jangling Melbourne guitar pop, in the same scene as Dick Diver. Deadpan vocals and short songs keep it brisk and unfussy.</t>
  </si>
  <si>
    <t xml:space="preserve">Sounds descended from Flying Nun jangle, within Melbourne's jangle-pop scene.</t>
  </si>
  <si>
    <t xml:space="preserve">Dentists; Time; Clever</t>
  </si>
  <si>
    <t xml:space="preserve">https://chookrace.bandcamp.com/album/about-time</t>
  </si>
  <si>
    <t xml:space="preserve">A0529</t>
  </si>
  <si>
    <t xml:space="preserve">Sometimes I Sit and Think, and Sometimes I Just Sit</t>
  </si>
  <si>
    <t xml:space="preserve">deadpan; drawl; storytelling; small-town; funny-sad</t>
  </si>
  <si>
    <t xml:space="preserve">Barnett's debut is a wry, rambling slacker-rock landmark, its deadpan run-on lyrics detailing house-hunting anxiety ('Depreston') and open-mic dread ('Pedestrian at Best'). Loose, twangy guitars and a conversational drawl carry the songs.</t>
  </si>
  <si>
    <t xml:space="preserve">Sounds heir to Pavement's talky slacker rock, alongside Australian jangle peers like Dick Diver.</t>
  </si>
  <si>
    <t xml:space="preserve">Pedestrian At Best; Depreston; Elevator Operator</t>
  </si>
  <si>
    <t xml:space="preserve">https://en.wikipedia.org/wiki/Courtney_Barnett
https://courtneybarnett.bandcamp.com/album/sometimes-i-sit-and-think-and-sometimes-i-just-sit</t>
  </si>
  <si>
    <t xml:space="preserve">A0530</t>
  </si>
  <si>
    <t xml:space="preserve">b'lieve i'm goin down...</t>
  </si>
  <si>
    <t xml:space="preserve">drawl; deadpan; fingerpicked acoustic; hushed; funny-sad</t>
  </si>
  <si>
    <t xml:space="preserve">A more introspective turn with banjo and piano alongside the guitars, led by the single 'Pretty Pimpin'. Vile's cracked, mumbling delivery and stream-of-consciousness lyrics stay pure slacker even as the arrangements soften toward folk.</t>
  </si>
  <si>
    <t xml:space="preserve">Sounds akin to the Pavement-to-Silver Jews thread of deadpan funny-sad songwriting, in a more folk-inflected register.</t>
  </si>
  <si>
    <t xml:space="preserve">Pretty Pimpin; Wheelhouse; I'm an Outlaw</t>
  </si>
  <si>
    <t xml:space="preserve">https://en.wikipedia.org/wiki/Kurt_Vile
https://kurtvile.bandcamp.com/album/blieve-im-goin-down</t>
  </si>
  <si>
    <t xml:space="preserve">A0531</t>
  </si>
  <si>
    <t xml:space="preserve">All of Something</t>
  </si>
  <si>
    <t xml:space="preserve">Father/Daughter Records</t>
  </si>
  <si>
    <t xml:space="preserve">short songs (under 2 minutes); shouted; funny-sad; jangle; breezy</t>
  </si>
  <si>
    <t xml:space="preserve">Remember Sports' second album and first for Father/Daughter tightens the basement pop-punk of their Kenyon College beginnings into brisk, hook-first songs. Carmen Perry's elastic voice leads scrappy, fast guitar-pop that suits fans of loose, energetic DIY indie rock.</t>
  </si>
  <si>
    <t xml:space="preserve">The scrappy basement pop-punk starting point of Remember Sports' own arc, which grows toward the more collaborative, fuller songwriting of Slow Buzz and Like a Stone.</t>
  </si>
  <si>
    <t xml:space="preserve">Stunted; Getting On in Spite of You; Reality TV</t>
  </si>
  <si>
    <t xml:space="preserve">https://remembersports.bandcamp.com/album/all-of-something-3
https://en.wikipedia.org/wiki/Remember_Sports</t>
  </si>
  <si>
    <t xml:space="preserve">A0532</t>
  </si>
  <si>
    <t xml:space="preserve">Foil Deer</t>
  </si>
  <si>
    <t xml:space="preserve">noise wall; long solos; cracked or yelping; anthemic; shouted</t>
  </si>
  <si>
    <t xml:space="preserve">A more confident, bigger-sounding follow-up, with Dupuis's guitar leads pushed further forward and her lyrics turning more pointed and political. Still rooted in the band's angular, GBV-descended riffing.</t>
  </si>
  <si>
    <t xml:space="preserve">Continuation of Speedy Ortiz's Pavement/GBV-indebted noise-pop songwriting.</t>
  </si>
  <si>
    <t xml:space="preserve">Raising the Skate; The Graduates</t>
  </si>
  <si>
    <t xml:space="preserve">A0533</t>
  </si>
  <si>
    <t xml:space="preserve">Range Anxiety</t>
  </si>
  <si>
    <t xml:space="preserve">jangle; breezy; harmonized guitars; hushed; drawl</t>
  </si>
  <si>
    <t xml:space="preserve">A more polished, dreamier follow-up, with brighter production but the same loose jangle songwriting at its core. Male and female vocals trade off over chiming guitars, keeping the debut's casual charm.</t>
  </si>
  <si>
    <t xml:space="preserve">Continues Twerps' jangle-pop, which sounds indebted to Flying Nun and the Go-Betweens.</t>
  </si>
  <si>
    <t xml:space="preserve">I Don't Mind; Back to You</t>
  </si>
  <si>
    <t xml:space="preserve">A0534</t>
  </si>
  <si>
    <t xml:space="preserve">Ivy Tripp</t>
  </si>
  <si>
    <t xml:space="preserve">drum machine; synths; lo-fi; deadpan; hushed</t>
  </si>
  <si>
    <t xml:space="preserve">Waxahatchee's Merge debut loosens the structure further, mixing drum machines and organ drones into the guitar songs for a woozier, more experimental slacker record. It is the least polished-sounding of her Merge albums and the closest to classic 90s indie rock.</t>
  </si>
  <si>
    <t xml:space="preserve">Bridges Cerulean Salt's basement sound with a more expansive, era-blurring indie rock palette; part of the same Merge-era run that established Crutchfield as an indie rock and later Americana songwriter.</t>
  </si>
  <si>
    <t xml:space="preserve">Breathless; La Loose; Air</t>
  </si>
  <si>
    <t xml:space="preserve">https://en.wikipedia.org/wiki/Ivy_Tripp
https://en.wikipedia.org/wiki/Waxahatchee</t>
  </si>
  <si>
    <t xml:space="preserve">A0535</t>
  </si>
  <si>
    <t xml:space="preserve">Teens of Denial</t>
  </si>
  <si>
    <t xml:space="preserve">Seattle</t>
  </si>
  <si>
    <t xml:space="preserve">deadpan; funny-sad; anthemic; long songs (7+ minutes); drinking songs</t>
  </si>
  <si>
    <t xml:space="preserve">Will Toledo's first full-band studio album turns Bandcamp-honed bedroom pop into classic-rock-scaled narrative rock, nodding to the Cars, Pavement and Jonathan Richman. It is a sprawling, self-lacerating song cycle of long, anthemic, funny-sad songs.</t>
  </si>
  <si>
    <t xml:space="preserve">Toledo self-released many albums on Bandcamp before signing to Matador; the result sounds fused with Pavement's slacker irony.</t>
  </si>
  <si>
    <t xml:space="preserve">Fill In The Blank; Drunk Drivers/Killer Whales; Destroyed By Hippie Powers</t>
  </si>
  <si>
    <t xml:space="preserve">https://en.wikipedia.org/wiki/Car_Seat_Headrest
https://carseatheadrest.bandcamp.com/album/teens-of-denial</t>
  </si>
  <si>
    <t xml:space="preserve">A0536</t>
  </si>
  <si>
    <t xml:space="preserve">Casper Skulls</t>
  </si>
  <si>
    <t xml:space="preserve">Lips &amp; Skull</t>
  </si>
  <si>
    <t xml:space="preserve">Buzz Records</t>
  </si>
  <si>
    <t xml:space="preserve">jangle; deadpan; storytelling; harmonized guitars; breezy</t>
  </si>
  <si>
    <t xml:space="preserve">Casper Skulls' debut EP introduces the Toronto band's dual-vocal, college-rock-indebted guitar pop, drawing on Pavement and R.E.M.-style jangle with conversational, story-driven lyrics. It's shorter and scrappier than their later full-lengths but sets the band's voice from the start. It's for fans who want the earliest version of their sound.</t>
  </si>
  <si>
    <t xml:space="preserve">Part of Toronto's Buzz Records jangle-pop roster alongside acts like Weaves; a direct forerunner to Mercy Works and Knows No Kindness.</t>
  </si>
  <si>
    <t xml:space="preserve">Lips and Skull; Dying in Eight Verses</t>
  </si>
  <si>
    <t xml:space="preserve">https://en.wikipedia.org/wiki/Casper_Skulls
https://casperskulls.bandcamp.com/music</t>
  </si>
  <si>
    <t xml:space="preserve">A0537</t>
  </si>
  <si>
    <t xml:space="preserve">Around the House</t>
  </si>
  <si>
    <t xml:space="preserve">Trouble in Mind Records</t>
  </si>
  <si>
    <t xml:space="preserve">jangle; lo-fi; breezy; deadpan; short songs (under 2 minutes)</t>
  </si>
  <si>
    <t xml:space="preserve">A shambling, K Records-worthy set of hooky, unhurried indie pop from this Melbourne trio, all ringing guitars and plainspoken vocals over loping tempos. It's cheap, cheerful, and unfussy in a way that recalls the DIY jangle-pop of decades past. It's for fans of Flying Nun-descended guitar pop with an Australian slacker drawl.</t>
  </si>
  <si>
    <t xml:space="preserve">Part of the Melbourne DIY jangle-pop scene that also produced Dick Diver and Terry, distributed internationally by the American slacker-rock label Trouble in Mind.</t>
  </si>
  <si>
    <t xml:space="preserve">Hard to Clean; Eggshells</t>
  </si>
  <si>
    <t xml:space="preserve">https://chookrace.bandcamp.com/album/around-the-house</t>
  </si>
  <si>
    <t xml:space="preserve">A0538</t>
  </si>
  <si>
    <t xml:space="preserve">Hurry</t>
  </si>
  <si>
    <t xml:space="preserve">Guided Meditation</t>
  </si>
  <si>
    <t xml:space="preserve">Power pop</t>
  </si>
  <si>
    <t xml:space="preserve">jangle; short songs (under 2 minutes); funny-sad; deadpan; heartbreak</t>
  </si>
  <si>
    <t xml:space="preserve">Matt Scottoline's Hurry plays tight, hook-forward power pop with an easy, unfussy jangle and plainspoken lyrics about heartbreak and self-doubt. The songs are short, sunny-sounding and quietly anxious underneath. It is for listeners who like their guitar pop clean and catchy.</t>
  </si>
  <si>
    <t xml:space="preserve">Part of Philadelphia's Lame-O Records power-pop circle; the sound is indebted to Big Star and Superchunk.</t>
  </si>
  <si>
    <t xml:space="preserve">Nothing To Say; Fascination; Telepathic</t>
  </si>
  <si>
    <t xml:space="preserve">https://lame-orecords.bandcamp.com/music
https://hurry.bandcamp.com/album/guided-meditation-2
https://en.wikipedia.org/wiki/Hurry_(band)</t>
  </si>
  <si>
    <t xml:space="preserve">A0539</t>
  </si>
  <si>
    <t xml:space="preserve">Mo Troper</t>
  </si>
  <si>
    <t xml:space="preserve">Beloved</t>
  </si>
  <si>
    <t xml:space="preserve">Good Cheer Records</t>
  </si>
  <si>
    <t xml:space="preserve">jangle; short songs (under 2 minutes); funny-sad; pop-culture references; lo-fi</t>
  </si>
  <si>
    <t xml:space="preserve">Mo Troper's scrappy, hook-crammed debut packs GBV-scaled power pop into a lo-fi, fast-moving set, full of pop-culture non-sequiturs delivered with a snotty, deadpan sneer. Songs rush by on buzzing guitars and sticky melodies, for fans of four-track power pop with attitude.</t>
  </si>
  <si>
    <t xml:space="preserve">Sounds squarely indebted to the Guided by Voices four-track power-pop tradition, filtered through the 2010s Portland DIY scene.</t>
  </si>
  <si>
    <t xml:space="preserve">Happy Birthday; Judy Garland; Star Wars</t>
  </si>
  <si>
    <t xml:space="preserve">https://motroper.bandcamp.com/album/beloved
https://en.wikipedia.org/wiki/Mo_Troper</t>
  </si>
  <si>
    <t xml:space="preserve">A0540</t>
  </si>
  <si>
    <t xml:space="preserve">Thought Rock Fish Scale</t>
  </si>
  <si>
    <t xml:space="preserve">jangle; deadpan; storytelling; drawl; cracked or yelping</t>
  </si>
  <si>
    <t xml:space="preserve">A more assured, road-tested version of the band's talky jangle-rock, with Chapman's lyrics turning toward philosophy and self-doubt over bright, ringing guitar lines. Songs like 'Stargazer' stretch out patiently, for listeners who like their indie rock literate and unhurried.</t>
  </si>
  <si>
    <t xml:space="preserve">Continues the band's jangle songwriting, which sounds indebted to Silver Jews and the Velvet Underground.</t>
  </si>
  <si>
    <t xml:space="preserve">Everytime the Feeling; Stargazer</t>
  </si>
  <si>
    <t xml:space="preserve">A0541</t>
  </si>
  <si>
    <t xml:space="preserve">Rolling Blackouts Coastal Fever</t>
  </si>
  <si>
    <t xml:space="preserve">Talk Tight</t>
  </si>
  <si>
    <t xml:space="preserve">Ivy League Records</t>
  </si>
  <si>
    <t xml:space="preserve">jangle; harmonized guitars; breezy; road songs; anthemic</t>
  </si>
  <si>
    <t xml:space="preserve">The Melbourne five-piece's debut EP sets out the template their albums would follow: three guitarists trading tightly interlocked jangling lines over driving, motorik rhythms. It's unpretentious, sun-bleached guitar pop that announced the band before Hope Downs.</t>
  </si>
  <si>
    <t xml:space="preserve">Grows out of the Go-Betweens/Triffids strand of Australian jangle-pop filtered through a more driving, Feelies-like guitar interplay.</t>
  </si>
  <si>
    <t xml:space="preserve">Wither With You; Wide Eyes; Heard You're Moving</t>
  </si>
  <si>
    <t xml:space="preserve">https://rollingblackoutscoastalfever.bandcamp.com/album/talk-tight
https://en.wikipedia.org/wiki/Rolling_Blackouts_Coastal_Fever</t>
  </si>
  <si>
    <t xml:space="preserve">A0542</t>
  </si>
  <si>
    <t xml:space="preserve">Terry HQ</t>
  </si>
  <si>
    <t xml:space="preserve">Upset The Rhythm</t>
  </si>
  <si>
    <t xml:space="preserve">jangle; deadpan; short songs (under 2 minutes); drawl; funny-sad</t>
  </si>
  <si>
    <t xml:space="preserve">A Melbourne group with members of Total Control and UV Race debuts with wiry, deadpan guitar-pop songs about everyday minutiae. It sounds closer to a shaggier Flying Nun update than to noise rock, for fans of dry humor and trebly guitars.</t>
  </si>
  <si>
    <t xml:space="preserve">Grows out of Melbourne's DIY jangle/post-punk scene and sounds related to the same Australian guitar-pop wave as Rolling Blackouts Coastal Fever and Twerps.</t>
  </si>
  <si>
    <t xml:space="preserve">Moscow on Thames; Hot Heads; Uncle Greg</t>
  </si>
  <si>
    <t xml:space="preserve">https://terryhq.bandcamp.com/album/terry-hq
https://www.discogs.com/search/?q=Terry+HQ&amp;type=master</t>
  </si>
  <si>
    <t xml:space="preserve">A0543</t>
  </si>
  <si>
    <t xml:space="preserve">Tony Molina</t>
  </si>
  <si>
    <t xml:space="preserve">Confront the Truth</t>
  </si>
  <si>
    <t xml:space="preserve">Slumberland Records</t>
  </si>
  <si>
    <t xml:space="preserve">San Francisco Bay Area, CA</t>
  </si>
  <si>
    <t xml:space="preserve">fingerpicked acoustic; hushed; funny-sad; short songs (under 2 minutes); baritone</t>
  </si>
  <si>
    <t xml:space="preserve">Molina strips away Dissed and Dismissed's crunchy guitar for mostly acoustic, Bee Gees- and Byrds-indebted miniatures that rarely stretch past a couple of minutes. It's a hardcore lifer distilling pop songcraft into brief, gutting fragments.</t>
  </si>
  <si>
    <t xml:space="preserve">A quieter turn from the Weezer/Teenage Fanclub-sounding power pop of Dissed and Dismissed toward the acoustic Big Star and Byrds side of the same lineage.</t>
  </si>
  <si>
    <t xml:space="preserve">Lisa's Song; Hung Up On The Dream; Banshee</t>
  </si>
  <si>
    <t xml:space="preserve">https://tonymolina650.bandcamp.com/album/confront-the-truth
https://tonymolina650.bandcamp.com/music</t>
  </si>
  <si>
    <t xml:space="preserve">A0544</t>
  </si>
  <si>
    <t xml:space="preserve">Down in Heaven</t>
  </si>
  <si>
    <t xml:space="preserve">Grand Jury Records</t>
  </si>
  <si>
    <t xml:space="preserve">harmonized guitars; anthemic; rowdy; breezy; Crazy Horse fuzz</t>
  </si>
  <si>
    <t xml:space="preserve">A big step up for the band, with keyboards and horns thickening the rowdy garage-jangle sound and the songwriting reaching for Stones- and Faces-style classic-rock scope. It is looser and warmer than Wild Onion, for listeners who like their bar-band rock young and ragged.</t>
  </si>
  <si>
    <t xml:space="preserve">Builds on Wild Onion's Chicago garage-jangle sound while sounding newly indebted to '70s classic rock.</t>
  </si>
  <si>
    <t xml:space="preserve">Getting Better; Walk to the One You Love</t>
  </si>
  <si>
    <t xml:space="preserve">https://en.wikipedia.org/wiki/Twin_Peaks_(band)
https://www.noexpectations.fyi/p/twin-peaks-age-of-peace-cola-trinity-ace
https://www.discogs.com/search/?q=Twin+Peaks+Down+in+Heaven&amp;type=release</t>
  </si>
  <si>
    <t xml:space="preserve">A0545</t>
  </si>
  <si>
    <t xml:space="preserve">super low</t>
  </si>
  <si>
    <t xml:space="preserve">Bayonet Records</t>
  </si>
  <si>
    <t xml:space="preserve">jangle; harmonized guitars; shouted; anthemic; noise wall</t>
  </si>
  <si>
    <t xml:space="preserve">Warehouse's second album is a more concise, confident follow-up to Tesseract, keeping the interlocking guitar jams and Elaine Edenfield's fiery frontperson presence. The songs are leaner and more tightly wound, suiting listeners who like angular post-punk with a jangling edge.</t>
  </si>
  <si>
    <t xml:space="preserve">Follows directly from Tesseract's jangling post-punk template, refined after the band's move to Bayonet Records.</t>
  </si>
  <si>
    <t xml:space="preserve">Oscillator; Audrey Horne; Long Exposure</t>
  </si>
  <si>
    <t xml:space="preserve">https://warehouseatl.bandcamp.com/album/super-low
https://www.discogs.com/artist/4296752-Warehouse-11</t>
  </si>
  <si>
    <t xml:space="preserve">A0546</t>
  </si>
  <si>
    <t xml:space="preserve">Rocket</t>
  </si>
  <si>
    <t xml:space="preserve">fiddle; fingerpicked acoustic; cracked or yelping; lo-fi; short songs (under 2 minutes)</t>
  </si>
  <si>
    <t xml:space="preserve">A genre-hopping record that swings from fiddle-laced country pastiche to noisy skronk to gentle folk within its short, restless tracklist. It's Alex G at his most eclectic, refusing to settle into one style for more than a couple of minutes at a time. It's for listeners who want the fullest picture of his range.</t>
  </si>
  <si>
    <t xml:space="preserve">Broadens the bedroom-pop template of Beach Music with country and folk textures that anticipate his later, more song-oriented Domino albums.</t>
  </si>
  <si>
    <t xml:space="preserve">Bobby; Proud</t>
  </si>
  <si>
    <t xml:space="preserve">A0547</t>
  </si>
  <si>
    <t xml:space="preserve">Mercy Works</t>
  </si>
  <si>
    <t xml:space="preserve">jangle; deadpan; storytelling; harmonized guitars; anthemic</t>
  </si>
  <si>
    <t xml:space="preserve">Casper Skulls' full-length debut expands their college-radio jangle into bigger, more anthemic arrangements while keeping the dual-vocal chemistry between Melanie St-Pierre and Neil Bednis at the center. The lyrics lean into storytelling and small-scale drama over ringing, layered guitars. It's for fans of R.E.M.-descended Canadian indie rock.</t>
  </si>
  <si>
    <t xml:space="preserve">Follows directly from Lips &amp; Skull on Buzz Records, continuing Toronto's jangle-pop lineage into a fuller studio sound.</t>
  </si>
  <si>
    <t xml:space="preserve">Lingua Franca; Colour of the Outside</t>
  </si>
  <si>
    <t xml:space="preserve">A0548</t>
  </si>
  <si>
    <t xml:space="preserve">Kurt Vile &amp; Courtney Barnett</t>
  </si>
  <si>
    <t xml:space="preserve">Lotta Sea Lice</t>
  </si>
  <si>
    <t xml:space="preserve">Philadelphia, PA / Melbourne, Australia</t>
  </si>
  <si>
    <t xml:space="preserve">drawl; fingerpicked acoustic; duets; breezy; deadpan</t>
  </si>
  <si>
    <t xml:space="preserve">A loose, conversational set of duets and trade-off songs between two of indie rock's most deadpan drawlers, built on unhurried fingerpicked guitar interplay. The two swap verses and harmonize in a way that feels like eavesdropping on old friends. It's for anyone who wants Vile's haze and Barnett's wit in the same room.</t>
  </si>
  <si>
    <t xml:space="preserve">A direct collaboration linking the American slacker-guitar lineage (Vile) with the Australian deadpan-songwriter tradition (Barnett), each feeding the other's fanbase.</t>
  </si>
  <si>
    <t xml:space="preserve">Over Everything; Continental Breakfast</t>
  </si>
  <si>
    <t xml:space="preserve">https://en.wikipedia.org/wiki/Kurt_Vile
https://en.wikipedia.org/wiki/Courtney_Barnett
https://en.wikipedia.org/wiki/Lotta_Sea_Lice</t>
  </si>
  <si>
    <t xml:space="preserve">A0549</t>
  </si>
  <si>
    <t xml:space="preserve">This Old Dog</t>
  </si>
  <si>
    <t xml:space="preserve">fingerpicked acoustic; synths; hushed; drawl; funny-sad</t>
  </si>
  <si>
    <t xml:space="preserve">A quieter, more acoustic-leaning record built around fingerpicked guitar and synth textures, dealing with DeMarco's relationship with his father. Still slacker in tone but more reflective than his earlier records.</t>
  </si>
  <si>
    <t xml:space="preserve">Shows the slacker-rock lineage bending toward hushed singer-songwriter territory.</t>
  </si>
  <si>
    <t xml:space="preserve">My Old Man; On the Level</t>
  </si>
  <si>
    <t xml:space="preserve">A0550</t>
  </si>
  <si>
    <t xml:space="preserve">Exposure &amp; Response</t>
  </si>
  <si>
    <t xml:space="preserve">jangle; short songs (under 2 minutes); funny-sad; anthemic; lo-fi</t>
  </si>
  <si>
    <t xml:space="preserve">Troper's second album sharpens Beloved's melodic instincts, trading some of the lo-fi scrappiness for slightly cleaner hooks while keeping the rapid-fire, hyper-referential songwriting intact. Short, bright songs pile up quickly, for fans of power pop that never overstays its welcome.</t>
  </si>
  <si>
    <t xml:space="preserve">Continues the GBV-indebted power-pop songwriting of Beloved, tightening the hooks in a way that anticipates Natural Beauty's more melodic turn.</t>
  </si>
  <si>
    <t xml:space="preserve">Rock And Roll Will Change The World; Old Man; Window Seat</t>
  </si>
  <si>
    <t xml:space="preserve">https://motroper.bandcamp.com/album/exposure-response
https://en.wikipedia.org/wiki/Mo_Troper</t>
  </si>
  <si>
    <t xml:space="preserve">A0551</t>
  </si>
  <si>
    <t xml:space="preserve">Offers</t>
  </si>
  <si>
    <t xml:space="preserve">jangle; Crazy Horse fuzz; anthemic; harmonized guitars; breezy</t>
  </si>
  <si>
    <t xml:space="preserve">The second half of NE-HI's two-album run, with sharper songwriting and more melodic hooks. The same jangly, fuzz-toned guitar interplay drives it, now with cleaner production and more room to breathe.</t>
  </si>
  <si>
    <t xml:space="preserve">Continuation of NE-HI's jangle/garage-rock songwriting within Chicago's DIY scene.</t>
  </si>
  <si>
    <t xml:space="preserve">Offers; Now</t>
  </si>
  <si>
    <t xml:space="preserve">https://en.wikipedia.org/wiki/NE-HI
https://www.noexpectations.fyi/p/twin-peaks-age-of-peace-cola-trinity-ace
https://www.discogs.com/search/?q=NE-HI&amp;type=master</t>
  </si>
  <si>
    <t xml:space="preserve">A0552</t>
  </si>
  <si>
    <t xml:space="preserve">Pardoner</t>
  </si>
  <si>
    <t xml:space="preserve">Uncontrollable Salvation</t>
  </si>
  <si>
    <t xml:space="preserve">Father Daughter Records</t>
  </si>
  <si>
    <t xml:space="preserve">Crazy Horse fuzz; noise wall; deadpan; shouted; drawl</t>
  </si>
  <si>
    <t xml:space="preserve">A murky, distorted slacker-punk record from a San Francisco band steeped in 90s indie rock, mixing hooky riffs with intentionally lo-fi, gnarled production.</t>
  </si>
  <si>
    <t xml:space="preserve">Descends from Pavement/GBV-style shambling guitar-pop crossed with West Coast noise-punk.</t>
  </si>
  <si>
    <t xml:space="preserve">Blue Hell; Carousel of Punishment</t>
  </si>
  <si>
    <t xml:space="preserve">https://pardoner.bandcamp.com/album/uncontrollable-salvation
https://www.discogs.com/search/?q=Pardoner+Uncontrollable+Salvation&amp;type=master</t>
  </si>
  <si>
    <t xml:space="preserve">A0553</t>
  </si>
  <si>
    <t xml:space="preserve">Play "The Songs You Like"</t>
  </si>
  <si>
    <t xml:space="preserve">lo-fi; funny-sad; deadpan; heartbreak; short songs (under 2 minutes)</t>
  </si>
  <si>
    <t xml:space="preserve">Sam Cook-Parrott's project crams scrappy, hook-heavy songs into a short runtime, fuzzy guitars and bright, reedy vocals up front. It keeps the cassette-born intimacy of Something Wild and Torch Song while widening the emotional range.</t>
  </si>
  <si>
    <t xml:space="preserve">Sounds of a piece with the Swearin'/Waxahatchee axis of DIY guitar-pop, sharing its fuzzy, confessional directness.</t>
  </si>
  <si>
    <t xml:space="preserve">Long Distance Dedication; The Songs You Like; Sycamore (By Martha)</t>
  </si>
  <si>
    <t xml:space="preserve">https://radiatorhospital.bandcamp.com/album/play-the-songs-you-like
https://en.wikipedia.org/wiki/Radiator_Hospital</t>
  </si>
  <si>
    <t xml:space="preserve">A0554</t>
  </si>
  <si>
    <t xml:space="preserve">The French Press</t>
  </si>
  <si>
    <t xml:space="preserve">Ivy League Records / Sub Pop</t>
  </si>
  <si>
    <t xml:space="preserve">Their breakout EP, picked up by Sub Pop for US release, sharpens the interlocking three-guitar jangle of Talk Tight into tighter, more anthemic songs. It is the record that took the band from Melbourne club shows to international festival stages ahead of Hope Downs.</t>
  </si>
  <si>
    <t xml:space="preserve">Bridges Talk Tight's homemade jangle-pop and the fuller, driving sound of Hope Downs, with an interlocking-guitar approach that sounds indebted to the Feelies.</t>
  </si>
  <si>
    <t xml:space="preserve">French Press; Julie's Place; Colours Run</t>
  </si>
  <si>
    <t xml:space="preserve">https://rollingblackoutscoastalfever.bandcamp.com/album/the-french-press
https://en.wikipedia.org/wiki/Rolling_Blackouts_Coastal_Fever
https://open.spotify.com/album/5k0144ExDJZEx03Pp7VeNn</t>
  </si>
  <si>
    <t xml:space="preserve">A0555</t>
  </si>
  <si>
    <t xml:space="preserve">Remember Terry</t>
  </si>
  <si>
    <t xml:space="preserve">Upset the Rhythm / Anti Fade</t>
  </si>
  <si>
    <t xml:space="preserve">jangle; deadpan; shouted; pop-culture references; funny-sad</t>
  </si>
  <si>
    <t xml:space="preserve">The Melbourne art-punk quartet's second album keeps the terse, sing-song melodies and four-way vocal trades of their debut across punchy, wiry guitar songs. It is wry, hooky punk with a jangling underside, closer to Swell Maps than to hardcore.</t>
  </si>
  <si>
    <t xml:space="preserve">Part of the Melbourne DIY scene around Total Control/UV Race members, extending Terry HQ's terse punk-pop into slightly more orchestrated territory.</t>
  </si>
  <si>
    <t xml:space="preserve">Rio; Give Up The Crown; Glory</t>
  </si>
  <si>
    <t xml:space="preserve">https://terryhq.bandcamp.com/album/remember-terry
https://en.wikipedia.org/wiki/Terry_(band)</t>
  </si>
  <si>
    <t xml:space="preserve">A0556</t>
  </si>
  <si>
    <t xml:space="preserve">Out in the Storm</t>
  </si>
  <si>
    <t xml:space="preserve">anthemic; shouted; heartbreak; cracked or yelping; drawl</t>
  </si>
  <si>
    <t xml:space="preserve">Produced with John Agnello and her touring band, this is Waxahatchee's loudest, most straightforwardly indie-rock record, about the end of a relationship. It trades the lo-fi hush of her earlier albums for full-band immersion and sharper, angrier hooks.</t>
  </si>
  <si>
    <t xml:space="preserve">The full-band endpoint of Waxahatchee's slacker/DIY period before she moved toward the more countryish Saint Cloud and Tigers Blood.</t>
  </si>
  <si>
    <t xml:space="preserve">Never Been Wrong; 8 Ball; Silver</t>
  </si>
  <si>
    <t xml:space="preserve">https://en.wikipedia.org/wiki/Out_in_the_Storm
https://en.wikipedia.org/wiki/Waxahatchee</t>
  </si>
  <si>
    <t xml:space="preserve">A0557</t>
  </si>
  <si>
    <t xml:space="preserve">Beach Bunny</t>
  </si>
  <si>
    <t xml:space="preserve">Prom Queen</t>
  </si>
  <si>
    <t xml:space="preserve">Mom + Pop</t>
  </si>
  <si>
    <t xml:space="preserve">jangle; breezy; short songs (under 2 minutes); anthemic; cracked or yelping</t>
  </si>
  <si>
    <t xml:space="preserve">Lili Trifilio's breakout EP pairs bright, hooky power-pop guitars with plainspoken lyrics about body image and self-doubt, catching viral attention that pushed Beach Bunny from bedroom project to touring band. The songs are short, direct, and instantly catchy. It's for fans of Chicago's guitar-pop scene at its most immediate.</t>
  </si>
  <si>
    <t xml:space="preserve">Grows out of Chicago's DIY guitar-pop scene, sounding kin to acts like Dehd; connects bedroom-pop songwriting to the bigger power-pop sound of the later Blame Game EP.</t>
  </si>
  <si>
    <t xml:space="preserve">Prom Queen; Deer Head</t>
  </si>
  <si>
    <t xml:space="preserve">https://en.wikipedia.org/wiki/Beach_Bunny_(band)
https://beachbunny.bandcamp.com/music</t>
  </si>
  <si>
    <t xml:space="preserve">A0558</t>
  </si>
  <si>
    <t xml:space="preserve">Longwave</t>
  </si>
  <si>
    <t xml:space="preserve">drawl; hushed; fingerpicked acoustic; breezy; close harmonies</t>
  </si>
  <si>
    <t xml:space="preserve">A warm, sleepy-eyed sophomore record that became a slow-burn cult favorite, pairing loose, unpolished guitar interplay with plainspoken lyrics about heartbreak and drift. Its patient tempos and conversational vocals put it squarely in the Woodsist label's slacker lineage. It's for fans who want comfort-food indie rock that never raises its voice.</t>
  </si>
  <si>
    <t xml:space="preserve">Continues the band's hushed country-folk sound on the Woodsist label, sounding close to the broader 2010s Kurt Vile/Real Estate axis.</t>
  </si>
  <si>
    <t xml:space="preserve">I Am Nothing; A Lack of Oz</t>
  </si>
  <si>
    <t xml:space="preserve">A0559</t>
  </si>
  <si>
    <t xml:space="preserve">Twin Fantasy (Face to Face)</t>
  </si>
  <si>
    <t xml:space="preserve">drawl; deadpan; funny-sad; long songs (7+ minutes); anthemic</t>
  </si>
  <si>
    <t xml:space="preserve">A full-band re-recording of Toledo's 2011 Bandcamp album, keeping the original's confessional, wordy songwriting about a doomed teenage relationship while giving it a much bigger, more anthemic sound. The original self-released Twin Fantasy holds the same songs in rawer, lo-fi form and is worth hearing alongside it.</t>
  </si>
  <si>
    <t xml:space="preserve">A direct remake of Toledo's own Bandcamp-era masterpiece, connecting his DIY lo-fi songwriting roots to his mature full-band sound.</t>
  </si>
  <si>
    <t xml:space="preserve">Beach Life-in-Death; Bodys</t>
  </si>
  <si>
    <t xml:space="preserve">A0560</t>
  </si>
  <si>
    <t xml:space="preserve">Tell Me How You Really Feel</t>
  </si>
  <si>
    <t xml:space="preserve">Milk!/Mom+Pop</t>
  </si>
  <si>
    <t xml:space="preserve">deadpan; drawl; feedback; funny-sad; anthemic</t>
  </si>
  <si>
    <t xml:space="preserve">A heavier, more direct record than her debut, with fuzzed-out guitars backing pointed lyrics about self-doubt, sexism, and anger. The production is thicker and the tempos slower, giving her deadpan delivery more room to sting. It's for listeners who want Barnett's wit turned toward something angrier.</t>
  </si>
  <si>
    <t xml:space="preserve">Follows directly from Sometimes I Sit and Think..., sharpening the same slacker-guitar and deadpan-lyric approach into more overtly political territory.</t>
  </si>
  <si>
    <t xml:space="preserve">Nameless, Faceless; City Looks Pretty</t>
  </si>
  <si>
    <t xml:space="preserve">A0561</t>
  </si>
  <si>
    <t xml:space="preserve">Golden Apples</t>
  </si>
  <si>
    <t xml:space="preserve">Strong</t>
  </si>
  <si>
    <t xml:space="preserve">jangle; harmonized guitars; breezy; short songs (under 2 minutes); funny-sad</t>
  </si>
  <si>
    <t xml:space="preserve">A brief burst of ringing, mid-fi guitar pop from another corner of Lame-O's Philadelphia power-pop stable, all hooks and no filler. Bright, chiming guitars and easy melodies keep it light on its feet. It is a quick hit for fans of short, sweet jangle.</t>
  </si>
  <si>
    <t xml:space="preserve">Sounds akin to the Philadelphia jangle-pop of Hurry and 2nd Grade.</t>
  </si>
  <si>
    <t xml:space="preserve">Don't Be Long; The 15th; Occasional</t>
  </si>
  <si>
    <t xml:space="preserve">https://lame-orecords.bandcamp.com/music
https://goldenapples.bandcamp.com/album/strong</t>
  </si>
  <si>
    <t xml:space="preserve">A0562</t>
  </si>
  <si>
    <t xml:space="preserve">Bottle It In</t>
  </si>
  <si>
    <t xml:space="preserve">drawl; long songs (7+ minutes); fingerpicked acoustic; hushed; breezy</t>
  </si>
  <si>
    <t xml:space="preserve">A sprawling, patient record full of long, meandering songs that stretch his laconic style to its most spacious extreme, including several tracks that pass the nine-minute mark. It trades the tighter pop songwriting of Lotta Sea Lice for hypnotic, repetition-based jams. It's for fans who want to sink into Vile's world for a while rather than get a quick hit.</t>
  </si>
  <si>
    <t xml:space="preserve">Extends the loose, hypnotic guitar-drone side of his songwriting from Smoke Ring for My Halo, sounding indebted to Crazy Horse's long-form jams.</t>
  </si>
  <si>
    <t xml:space="preserve">Bassackwards; Loading Zones</t>
  </si>
  <si>
    <t xml:space="preserve">A0563</t>
  </si>
  <si>
    <t xml:space="preserve">I'm Bad Now</t>
  </si>
  <si>
    <t xml:space="preserve">jangle; deadpan; storytelling; drawl; hushed</t>
  </si>
  <si>
    <t xml:space="preserve">A slightly more polished, full-band record that keeps Nigel Chapman's signature talk-singing but adds more melodic hooks and confident guitar solos. It is the band's most accessible entry point, warm and ringing without losing its bookish, self-questioning lyrics.</t>
  </si>
  <si>
    <t xml:space="preserve">Third album in Nap Eyes' jangle/talk-song lineage, moving toward a bigger label and wider audience.</t>
  </si>
  <si>
    <t xml:space="preserve">Every Time the Feeling; Follow Me Down</t>
  </si>
  <si>
    <t xml:space="preserve">A0564</t>
  </si>
  <si>
    <t xml:space="preserve">Slow Buzz</t>
  </si>
  <si>
    <t xml:space="preserve">Father/Daughter</t>
  </si>
  <si>
    <t xml:space="preserve">anthemic; short songs (under 2 minutes); shouted; Crazy Horse fuzz; funny-sad</t>
  </si>
  <si>
    <t xml:space="preserve">A tighter, more anthemic record than the band's early lo-fi releases, mixing power-pop hooks with the same wry, self-aware lyrics. Carmen Perry's bright, direct voice leads punchy, fuzzed guitars built for singing along.</t>
  </si>
  <si>
    <t xml:space="preserve">Continues the Philadelphia DIY-to-power-pop path, sounding of a piece with the later power-pop revival of Lawn and Sharp Pins.</t>
  </si>
  <si>
    <t xml:space="preserve">Otherwise; Doing the Right Thing</t>
  </si>
  <si>
    <t xml:space="preserve">https://en.wikipedia.org/wiki/Remember_Sports
https://www.discogs.com/search/?q=Remember+Sports&amp;type=master</t>
  </si>
  <si>
    <t xml:space="preserve">A0565</t>
  </si>
  <si>
    <t xml:space="preserve">Hope Downs</t>
  </si>
  <si>
    <t xml:space="preserve">jangle; harmonized guitars; anthemic; breezy; storytelling</t>
  </si>
  <si>
    <t xml:space="preserve">Three guitarists trading melodic, chiming lines over motorik rhythms, with plainspoken, road-trip lyrics about growing up and moving on. It is one of the cleanest modern distillations of the Flying Nun/Go-Betweens jangle sound.</t>
  </si>
  <si>
    <t xml:space="preserve">Sounds indebted to Antipodean jangle-pop (The Clean, The Go-Betweens); part of the 2010s Australian guitar-pop wave alongside The Goon Sax and Twerps.</t>
  </si>
  <si>
    <t xml:space="preserve">An Air Conditioned Man; Talking Straight; Time in Common</t>
  </si>
  <si>
    <t xml:space="preserve">https://en.wikipedia.org/wiki/Rolling_Blackouts_Coastal_Fever
https://www.discogs.com/search/?q=Rolling+Blackouts+Coastal+Fever&amp;type=master</t>
  </si>
  <si>
    <t xml:space="preserve">A0566</t>
  </si>
  <si>
    <t xml:space="preserve">Where We Were Together</t>
  </si>
  <si>
    <t xml:space="preserve">Damnably</t>
  </si>
  <si>
    <t xml:space="preserve">jangle; breezy; harmonized guitars; drawl</t>
  </si>
  <si>
    <t xml:space="preserve">Sun-bleached, reverb-drenched jangle-pop that recalls the Byrds by way of Real Estate. Sumi Choi's calm, plainspoken vocals float over chiming and occasionally surging guitars, for listeners who like their indie rock pristine and wistful.</t>
  </si>
  <si>
    <t xml:space="preserve">Continues Say Sue Me's jangle-pop songwriting, which sounds indebted to Flying Nun and the Byrds.</t>
  </si>
  <si>
    <t xml:space="preserve">Old Town; But I Like You</t>
  </si>
  <si>
    <t xml:space="preserve">https://en.wikipedia.org/wiki/Say_Sue_Me
https://www.noexpectations.fyi/p/best-tv-shows-2022
https://saysueme.bandcamp.com/album/where-we-were-together</t>
  </si>
  <si>
    <t xml:space="preserve">A0567</t>
  </si>
  <si>
    <t xml:space="preserve">Snail Mail</t>
  </si>
  <si>
    <t xml:space="preserve">Lush</t>
  </si>
  <si>
    <t xml:space="preserve">Baltimore, MD</t>
  </si>
  <si>
    <t xml:space="preserve">jangle; deadpan; heartbreak; short songs (under 2 minutes); drawl</t>
  </si>
  <si>
    <t xml:space="preserve">Lindsey Jordan's teenage debut pairs plainspoken, diaristic lyrics with clean, jangly guitar leads that build into big, cathartic choruses. A defining record of the 2010s slacker-rock revival's younger generation.</t>
  </si>
  <si>
    <t xml:space="preserve">Sounds indebted to 90s and 2000s guitar songwriters like Liz Phair and Rilo Kiley and to the Bandcamp-era DIY scene; it became a touchstone for the wave of young guitar-pop songwriters that followed.</t>
  </si>
  <si>
    <t xml:space="preserve">Pristine; Heat Wave; Habit</t>
  </si>
  <si>
    <t xml:space="preserve">https://en.wikipedia.org/wiki/Snail_Mail_(musician)
https://www.discogs.com/search/?q=Snail+Mail&amp;type=master</t>
  </si>
  <si>
    <t xml:space="preserve">A0568</t>
  </si>
  <si>
    <t xml:space="preserve">Soccer Mommy</t>
  </si>
  <si>
    <t xml:space="preserve">Clean</t>
  </si>
  <si>
    <t xml:space="preserve">deadpan; hushed; heartbreak; jangle; lo-fi</t>
  </si>
  <si>
    <t xml:space="preserve">Sophie Allison's breakout record moves her Bandcamp bedroom-pop into full-band arrangements. It is still built on quiet, confessional verses and 90s-alt-rock-indebted guitar hooks about jealousy and self-doubt.</t>
  </si>
  <si>
    <t xml:space="preserve">Grows out of the Bandcamp/DIY bedroom-pop network and 90s alt-rock guitar songwriting; a borderline case whose pop instincts push toward Context-lane crossover on later records.</t>
  </si>
  <si>
    <t xml:space="preserve">Your Dog; Cool; Blossom (Wasting All My Time)</t>
  </si>
  <si>
    <t xml:space="preserve">https://en.wikipedia.org/wiki/Soccer_Mommy
https://www.discogs.com/search/?q=Soccer+Mommy&amp;type=master</t>
  </si>
  <si>
    <t xml:space="preserve">A0569</t>
  </si>
  <si>
    <t xml:space="preserve">Twerp Verse</t>
  </si>
  <si>
    <t xml:space="preserve">Carpark Records</t>
  </si>
  <si>
    <t xml:space="preserve">Noise</t>
  </si>
  <si>
    <t xml:space="preserve">noise wall; feedback; shouted; political; storytelling</t>
  </si>
  <si>
    <t xml:space="preserve">Sadie Dupuis's band follows Foil Deer by sharpening its knotty, dissonant guitar interplay into more outright pop structures. The hooks are bigger and the tempos brisker, but the lyrics stay confrontational about power and consent, for fans who like their guitar-pop with feedback and bite.</t>
  </si>
  <si>
    <t xml:space="preserve">Continues Speedy Ortiz's noisy, angular guitar-pop lineage from Major Arcana and Foil Deer, tightening the pop hooks without losing the dissonant guitar tangle.</t>
  </si>
  <si>
    <t xml:space="preserve">Villain; Lucky 88; You Hate The Title</t>
  </si>
  <si>
    <t xml:space="preserve">https://speedyortiz.bandcamp.com/album/twerp-verse
https://en.wikipedia.org/wiki/Speedy_Ortiz</t>
  </si>
  <si>
    <t xml:space="preserve">A0570</t>
  </si>
  <si>
    <t xml:space="preserve">Fall Into the Sun</t>
  </si>
  <si>
    <t xml:space="preserve">jangle; feedback; heartbreak; harmonized guitars; storytelling</t>
  </si>
  <si>
    <t xml:space="preserve">Swearin's reunion album, its first for Merge, keeps the fuzzed, bittersweet guitar-pop of its Salinas Records releases while sounding fuller and more confident, with Allison Crutchfield and Kyle Gilbride trading songwriting duties as before. Harmonized guitars swing between bright jangle and noisy feedback, for fans of heart-on-sleeve Philadelphia DIY rock.</t>
  </si>
  <si>
    <t xml:space="preserve">A return, after a mid-2010s hiatus, to Swearin's own Philadelphia DIY guitar-pop lineage, a scene it shares with Waxahatchee, the project of Allison Crutchfield's twin sister Katie.</t>
  </si>
  <si>
    <t xml:space="preserve">Big Change; Margaret; Future Hell</t>
  </si>
  <si>
    <t xml:space="preserve">https://swearin.bandcamp.com/album/fall-into-the-sun
https://en.wikipedia.org/wiki/Swearin%27</t>
  </si>
  <si>
    <t xml:space="preserve">A0571</t>
  </si>
  <si>
    <t xml:space="preserve">I'm Terry</t>
  </si>
  <si>
    <t xml:space="preserve">jangle; deadpan; shouted; funny-sad; political</t>
  </si>
  <si>
    <t xml:space="preserve">Terry's third LP in three years keeps their formula of terrace-chant choruses and terse, witty verses, alternating scrappy Wire-like guitar scrambles with gentler, synth-shimmered passages. Its lyrics turn a sharper eye on nationalism and colonial history than the earlier records.</t>
  </si>
  <si>
    <t xml:space="preserve">A continuation of the Melbourne post-punk/pop songwriting of Total Control and UV Race's overlapping membership, staying close to Terry HQ's terse jangle-punk template.</t>
  </si>
  <si>
    <t xml:space="preserve">Carpe Diem; Oh Helen; Ciao Goodbye</t>
  </si>
  <si>
    <t xml:space="preserve">https://terryhq.bandcamp.com/album/im-terry
https://en.wikipedia.org/wiki/Terry_(band)</t>
  </si>
  <si>
    <t xml:space="preserve">A0572</t>
  </si>
  <si>
    <t xml:space="preserve">Kill the Lights</t>
  </si>
  <si>
    <t xml:space="preserve">harmonized guitars; fingerpicked acoustic; funny-sad; short songs (under 2 minutes); baritone</t>
  </si>
  <si>
    <t xml:space="preserve">Molina brings full-band arrangements back after Confront the Truth's acoustic minimalism, opening with a twelve-string tune that could sit on a Byrds record and closing with gentle, Elliott Smith-like fingerpicking. Nothing is padded; every short song is all melody.</t>
  </si>
  <si>
    <t xml:space="preserve">Splits the difference between Dissed and Dismissed's full-band crunch and Confront the Truth's acoustic intimacy, still sounding rooted in the Byrds/Big Star power-pop seam.</t>
  </si>
  <si>
    <t xml:space="preserve">Nothing I Can Say; Wrong Town; Before You Go</t>
  </si>
  <si>
    <t xml:space="preserve">https://tonymolina650.bandcamp.com/album/kill-the-lights
https://tonymolina650.bandcamp.com/music</t>
  </si>
  <si>
    <t xml:space="preserve">A0573</t>
  </si>
  <si>
    <t xml:space="preserve">House of Sugar</t>
  </si>
  <si>
    <t xml:space="preserve">cracked or yelping; synths; drum machine; bleak; hushed</t>
  </si>
  <si>
    <t xml:space="preserve">A woozy, unsettling record that folds pitch-shifted vocals, folk fingerpicking and eerie electronic textures into some of his most emotionally direct songwriting, circling addiction and loss. Songs like 'Hope' and 'Southern Sky' hold the collage together with plain, aching melodies. It's the most cohesive-feeling statement in Alex G's catalog.</t>
  </si>
  <si>
    <t xml:space="preserve">Builds on the genre-collage approach of Rocket while tightening the emotional focus, setting up the more expansive God Save the Animals.</t>
  </si>
  <si>
    <t xml:space="preserve">Hope; Southern Sky</t>
  </si>
  <si>
    <t xml:space="preserve">https://www.noexpectations.fyi/p/grapetooth-dehd-worlds-fair-feeble-little-horse</t>
  </si>
  <si>
    <t xml:space="preserve">https://en.wikipedia.org/wiki/Alex_G
https://www.noexpectations.fyi/p/grapetooth-dehd-worlds-fair-feeble-little-horse
https://en.wikipedia.org/wiki/House_of_Sugar</t>
  </si>
  <si>
    <t xml:space="preserve">A0574</t>
  </si>
  <si>
    <t xml:space="preserve">Here Comes the Cowboy</t>
  </si>
  <si>
    <t xml:space="preserve">Mac's Record Label</t>
  </si>
  <si>
    <t xml:space="preserve">lo-fi; drawl; deadpan; breezy; lullaby</t>
  </si>
  <si>
    <t xml:space="preserve">Self-released on DeMarco's own label, this record strips his sound to its most repetitive and hypnotic, with simple, mantra-like song structures and titles. A deliberately low-key follow-up that trades hooks for mood.</t>
  </si>
  <si>
    <t xml:space="preserve">DeMarco's move to self-release on his own label echoes the DIY spirit this lane traces.</t>
  </si>
  <si>
    <t xml:space="preserve">Nobody; Choo Choo</t>
  </si>
  <si>
    <t xml:space="preserve">A0575</t>
  </si>
  <si>
    <t xml:space="preserve">Truth Club</t>
  </si>
  <si>
    <t xml:space="preserve">Not An Exit</t>
  </si>
  <si>
    <t xml:space="preserve">Raleigh, NC</t>
  </si>
  <si>
    <t xml:space="preserve">Raleigh</t>
  </si>
  <si>
    <t xml:space="preserve">deadpan; funny-sad; short songs (under 2 minutes); drawl; noise wall</t>
  </si>
  <si>
    <t xml:space="preserve">Truth Club's debut pairs Chris Davis's conversational, self-lacerating lyrics with tense, angular guitar interplay that snaps between quiet verses and squalling choruses. It sounds like a Raleigh house-show band that grew up on Pavement and Cap'n Jazz in equal measure. Good for listeners who want their slacker rock a little more wound-up and anxious.</t>
  </si>
  <si>
    <t xml:space="preserve">Grows out of the Pavement/GBV lineage of loud-quiet indie rock filtered through Raleigh's DIY basement scene; feeds directly into the tighter, more melodic songwriting of Running From the Chase.</t>
  </si>
  <si>
    <t xml:space="preserve">I Know There Is; Student Housing; Not An Exit</t>
  </si>
  <si>
    <t xml:space="preserve">https://truthclub.bandcamp.com/album/not-an-exit</t>
  </si>
  <si>
    <t xml:space="preserve">A0576</t>
  </si>
  <si>
    <t xml:space="preserve">Lookout Low</t>
  </si>
  <si>
    <t xml:space="preserve">breezy; anthemic; harmonized guitars; rowdy</t>
  </si>
  <si>
    <t xml:space="preserve">A warmer, more classic-rock-leaning record that rounds out the band's transition from scrappy garage kids to accomplished songwriters. Piano, harmonies and relaxed grooves replace much of the old rowdiness, for fans of easygoing '70s-style rock.</t>
  </si>
  <si>
    <t xml:space="preserve">Later-period Twin Peaks, still rooted in the band's Chicago garage-jangle scene origins.</t>
  </si>
  <si>
    <t xml:space="preserve">Lookout Low; Dance Through It</t>
  </si>
  <si>
    <t xml:space="preserve">https://en.wikipedia.org/wiki/Twin_Peaks_(band)
https://www.noexpectations.fyi/p/twin-peaks-age-of-peace-cola-trinity-ace
https://www.discogs.com/search/?q=Twin+Peaks+Lookout+Low&amp;type=release</t>
  </si>
  <si>
    <t xml:space="preserve">A0577</t>
  </si>
  <si>
    <t xml:space="preserve">2nd Grade</t>
  </si>
  <si>
    <t xml:space="preserve">Hit to Hit</t>
  </si>
  <si>
    <t xml:space="preserve">jangle; short songs (under 2 minutes); pop-culture references; lo-fi; harmonized guitars</t>
  </si>
  <si>
    <t xml:space="preserve">Peter Gill's debut as 2nd Grade crams hook after hook into a scrappy, GBV-scaled power-pop sprawl, rarely settling into one idea for more than two minutes. It set the template for the project's compulsively prolific, miniature-song aesthetic.</t>
  </si>
  <si>
    <t xml:space="preserve">Sounds directly descended from Guided by Voices' song-fragment power pop, and comes out of the same Philadelphia scene as Hurry and Golden Apples.</t>
  </si>
  <si>
    <t xml:space="preserve">Trigger Finger; Dennis Hopper in Easy Rider; Boys In Heat</t>
  </si>
  <si>
    <t xml:space="preserve">https://2ndgrade.bandcamp.com/album/hit-to-hit
https://en.wikipedia.org/wiki/2nd_Grade_(band)</t>
  </si>
  <si>
    <t xml:space="preserve">A0578</t>
  </si>
  <si>
    <t xml:space="preserve">Making a Door Less Open</t>
  </si>
  <si>
    <t xml:space="preserve">synths; drum machine; deadpan; funny-sad; anthemic</t>
  </si>
  <si>
    <t xml:space="preserve">A deliberately polarizing pivot toward synths, drum machines and EDM-adjacent production, while keeping Toledo's anxious, funny-sad lyricism intact. It traded the noisy guitar rock of Teens of Denial for something colder and more electronic. It's for fans willing to follow the band away from its guitar-rock comfort zone.</t>
  </si>
  <si>
    <t xml:space="preserve">A deliberate break from the Crazy Horse and jangle-rock guitar sound of Teens of Denial, showing the DIY-to-major-indie pipeline can still take creative risks.</t>
  </si>
  <si>
    <t xml:space="preserve">Can't Cool Me Down; Deadlines (Hostile)</t>
  </si>
  <si>
    <t xml:space="preserve">A0579</t>
  </si>
  <si>
    <t xml:space="preserve">Jon McKiel</t>
  </si>
  <si>
    <t xml:space="preserve">Bobby Joe Hope</t>
  </si>
  <si>
    <t xml:space="preserve">Baie Verte, New Brunswick, Canada</t>
  </si>
  <si>
    <t xml:space="preserve">lo-fi; fingerpicked acoustic; hushed; cosmic; drawl</t>
  </si>
  <si>
    <t xml:space="preserve">Written in response to ghostly samples McKiel found on a used reel-to-reel tape, this record blends hushed, fingerpicked songwriting with warped found-sound textures into something inventive and haunting. It's a quieter, more experimental turn than straightforward jangle-pop but keeps a strong melodic core. It's for fans of Canadian DIY songwriting with a spectral edge.</t>
  </si>
  <si>
    <t xml:space="preserve">Part of the You've Changed Records roster connecting Maritime Canada's indie scene to the wider lo-fi/jangle underground; feeds into Hex's continued collaboration with Jay Crocker.</t>
  </si>
  <si>
    <t xml:space="preserve">Mourning Dove; Sun's Out</t>
  </si>
  <si>
    <t xml:space="preserve">https://en.wikipedia.org/wiki/Jon_McKiel
https://jonmckiel.bandcamp.com/album/bobby-joe-hope</t>
  </si>
  <si>
    <t xml:space="preserve">A0580</t>
  </si>
  <si>
    <t xml:space="preserve">Kiwi Jr.</t>
  </si>
  <si>
    <t xml:space="preserve">Football Money</t>
  </si>
  <si>
    <t xml:space="preserve">Mint Records</t>
  </si>
  <si>
    <t xml:space="preserve">jangle; deadpan; harmonized guitars; pop-culture references; breezy</t>
  </si>
  <si>
    <t xml:space="preserve">Kiwi Jr.'s debut full-length sets the template the band would refine on later Sub Pop records: chiming, Pavement-indebted guitar lines, deadpan sing-speak vocals, and lyrics stuffed with dry pop-culture asides. It's rougher around the edges than Cooler Returns but already has the band's melodic hooks in place. It's for fans who want the origin point of their jangle-pop run.</t>
  </si>
  <si>
    <t xml:space="preserve">Grows out of Toronto's DIY guitar-pop scene and the Pavement/Guided by Voices lineage; set up the band's jump to Sub Pop for Cooler Returns and Chopper.</t>
  </si>
  <si>
    <t xml:space="preserve">Highlands Metal; Salary Man</t>
  </si>
  <si>
    <t xml:space="preserve">https://en.wikipedia.org/wiki/Kiwi_Jr.</t>
  </si>
  <si>
    <t xml:space="preserve">A0581</t>
  </si>
  <si>
    <t xml:space="preserve">Lawn</t>
  </si>
  <si>
    <t xml:space="preserve">Johnny</t>
  </si>
  <si>
    <t xml:space="preserve">jangle; deadpan; breezy; short songs (under 2 minutes); funny-sad</t>
  </si>
  <si>
    <t xml:space="preserve">Lawn's second album expands on the duo's breezy power-pop hooks across unhurried songs, with a relaxed, roomy sound ahead of the tighter Bigger Sprout. It's a warmer, looser record than what came before or after, for fans of easygoing guitar pop.</t>
  </si>
  <si>
    <t xml:space="preserve">Sits between Lawn's earlier, more post-punk-tinged material and the tighter power pop of Bigger Sprout and God Made The Highway.</t>
  </si>
  <si>
    <t xml:space="preserve">Playing Dumb; Talk of the Town; Sunshine</t>
  </si>
  <si>
    <t xml:space="preserve">https://frontlawn.bandcamp.com/album/johnny
https://frontlawn.bandcamp.com/music</t>
  </si>
  <si>
    <t xml:space="preserve">A0582</t>
  </si>
  <si>
    <t xml:space="preserve">Natural Beauty</t>
  </si>
  <si>
    <t xml:space="preserve">jangle; harmonized guitars; funny-sad; storytelling; breezy</t>
  </si>
  <si>
    <t xml:space="preserve">Troper's third album swaps the earlier records' snottiness for plainer, more durable storytelling, anchored by the Kinks-indebted 'Jas From Australia'. Clean, chiming guitars and sweeter melodies make it his most approachable record, for fans of classic power-pop craft.</t>
  </si>
  <si>
    <t xml:space="preserve">A more melodically direct turn from Troper's earlier GBV-style scrappiness, sounding closer to the Kinks and Teenage Fanclub end of the power-pop lineage.</t>
  </si>
  <si>
    <t xml:space="preserve">Jas From Australia; I Eat; In Love With Everyone</t>
  </si>
  <si>
    <t xml:space="preserve">https://motroper.bandcamp.com/album/natural-beauty
https://en.wikipedia.org/wiki/Mo_Troper</t>
  </si>
  <si>
    <t xml:space="preserve">A0583</t>
  </si>
  <si>
    <t xml:space="preserve">Snapshot of a Beginner</t>
  </si>
  <si>
    <t xml:space="preserve">jangle; deadpan; storytelling; drawl; breezy</t>
  </si>
  <si>
    <t xml:space="preserve">Nap Eyes' most direct, hook-forward record, still built on Chapman's conversational delivery but with brighter, more confident arrangements.</t>
  </si>
  <si>
    <t xml:space="preserve">Continues the band's jangle/talk-song lineage into a fourth album.</t>
  </si>
  <si>
    <t xml:space="preserve">Mark Zuckerberg; Snapshot of a Beginner</t>
  </si>
  <si>
    <t xml:space="preserve">A0584</t>
  </si>
  <si>
    <t xml:space="preserve">Sideways to New Italy</t>
  </si>
  <si>
    <t xml:space="preserve">jangle; harmonized guitars; breezy; anthemic; road songs</t>
  </si>
  <si>
    <t xml:space="preserve">A sunnier, more confident sequel to Hope Downs, with the same three-guitar interlock but bigger choruses and warmer production. Written partly about touring and homesickness.</t>
  </si>
  <si>
    <t xml:space="preserve">Sounds like second-generation Flying Nun-indebted jangle-pop, continuing the band's refinement of the sound.</t>
  </si>
  <si>
    <t xml:space="preserve">The Second of the First; Falling Thunder</t>
  </si>
  <si>
    <t xml:space="preserve">A0585</t>
  </si>
  <si>
    <t xml:space="preserve">Slow Pulp</t>
  </si>
  <si>
    <t xml:space="preserve">Moveys</t>
  </si>
  <si>
    <t xml:space="preserve">Madison, WI / Chicago, IL</t>
  </si>
  <si>
    <t xml:space="preserve">noise wall; jangle; breezy; hushed; polished</t>
  </si>
  <si>
    <t xml:space="preserve">Slow Pulp's debut full-length was finished amid health crises and a pandemic, blending blown-out shoegaze guitar with unusually direct, hooky songwriting. It channels the band's explosive live intensity into a more controlled studio record.</t>
  </si>
  <si>
    <t xml:space="preserve">Grows out of Slow Pulp's Chicago/Madison shoegaze-pop beginnings, a lighter, poppier cousin to Wednesday's countrygaze template.</t>
  </si>
  <si>
    <t xml:space="preserve">Idaho; Montana; Falling Apart</t>
  </si>
  <si>
    <t xml:space="preserve">https://www.noexpectations.fyi/p/slow-pulp-emily-massey-interview-yard</t>
  </si>
  <si>
    <t xml:space="preserve">https://slowpulp.bandcamp.com/album/moveys
https://en.wikipedia.org/wiki/Slow_Pulp</t>
  </si>
  <si>
    <t xml:space="preserve">A0586</t>
  </si>
  <si>
    <t xml:space="preserve">Blame Game</t>
  </si>
  <si>
    <t xml:space="preserve">jangle; anthemic; breezy; cracked or yelping; short songs (under 2 minutes)</t>
  </si>
  <si>
    <t xml:space="preserve">A tighter, more polished EP than Prom Queen, with Beach Bunny's power-pop hooks pushed toward arena-ready choruses while the lyrics stay pointed and personal. It followed their first full-length and shows the band's most immediate, radio-ready songwriting.</t>
  </si>
  <si>
    <t xml:space="preserve">Continues the Chicago guitar-pop lineage of Prom Queen, sharpening the hooks as the band's audience grew.</t>
  </si>
  <si>
    <t xml:space="preserve">Good Girls (Don't Get Used); Blame Game</t>
  </si>
  <si>
    <t xml:space="preserve">A0587</t>
  </si>
  <si>
    <t xml:space="preserve">Knows No Kindness</t>
  </si>
  <si>
    <t xml:space="preserve">A more confident, dynamically varied record than their debut, still anchored by ringing guitar interplay and dual-vocal storytelling but pushing into denser arrangements and darker lyrical territory. It's the sound of a band settling comfortably into its own identity within Toronto's jangle-pop scene. It's for fans who followed the band from their Buzz Records beginnings.</t>
  </si>
  <si>
    <t xml:space="preserve">The most developed entry in Casper Skulls' Buzz Records run, later followed by Kit-Cat on Next Door Records.</t>
  </si>
  <si>
    <t xml:space="preserve">Onward; Quality of Life</t>
  </si>
  <si>
    <t xml:space="preserve">A0588</t>
  </si>
  <si>
    <t xml:space="preserve">Things Take Time, Take Time</t>
  </si>
  <si>
    <t xml:space="preserve">deadpan; breezy; drum machine; hushed</t>
  </si>
  <si>
    <t xml:space="preserve">A calmer record that trades some of Barnett's wordplay density for spacious, drum-machine-inflected slacker pop. Hushed, breezy arrangements suit its themes of patience and care.</t>
  </si>
  <si>
    <t xml:space="preserve">Barnett's songwriting, which sounds indebted to Pavement, softened toward indie-pop.</t>
  </si>
  <si>
    <t xml:space="preserve">https://en.wikipedia.org/wiki/Courtney_Barnett
https://courtneybarnett.bandcamp.com/album/things-take-time-take-time</t>
  </si>
  <si>
    <t xml:space="preserve">A0589</t>
  </si>
  <si>
    <t xml:space="preserve">Ducks Ltd.</t>
  </si>
  <si>
    <t xml:space="preserve">Modern Fiction</t>
  </si>
  <si>
    <t xml:space="preserve">jangle; harmonized guitars; breezy; anthemic; drum machine</t>
  </si>
  <si>
    <t xml:space="preserve">Ducks Ltd.'s debut full-length sets the duo's template of chiming, propulsive guitar interplay over brisk rhythms, drawing on '80s college-rock jangle filtered through a modern anxious lyric sheet. Tom McGreevy's plainspoken vocals ride on top of Evan Lewis's careening guitar lines. It's for fans of Sarah Records-style jangle brought into the present.</t>
  </si>
  <si>
    <t xml:space="preserve">Comes out of the Toronto DIY scene and sounds indebted to the Flying Nun/Go-Betweens jangle-pop lineage; set up Harm's Way's fuller studio sound.</t>
  </si>
  <si>
    <t xml:space="preserve">The Main Thing; 18 Cigarettes</t>
  </si>
  <si>
    <t xml:space="preserve">https://en.wikipedia.org/wiki/Ducks_Ltd.</t>
  </si>
  <si>
    <t xml:space="preserve">A0590</t>
  </si>
  <si>
    <t xml:space="preserve">The Goon Sax</t>
  </si>
  <si>
    <t xml:space="preserve">Mirror II</t>
  </si>
  <si>
    <t xml:space="preserve">Brisbane, Australia</t>
  </si>
  <si>
    <t xml:space="preserve">Brisbane</t>
  </si>
  <si>
    <t xml:space="preserve">jangle; close harmonies; deadpan; synths</t>
  </si>
  <si>
    <t xml:space="preserve">The Brisbane trio add synths and sheen to their jangle-pop, its three songwriters trading plainspoken, bittersweet verses. Close harmonies and deadpan delivery keep it wry and tender.</t>
  </si>
  <si>
    <t xml:space="preserve">Founding member Louis Forster is the son of the Go-Betweens' Robert Forster; the band's jangle sounds descended from the Go-Betweens and Flying Nun.</t>
  </si>
  <si>
    <t xml:space="preserve">In the Stone; Psychic; Desire</t>
  </si>
  <si>
    <t xml:space="preserve">https://en.wikipedia.org/wiki/The_Goon_Sax
https://thegoonsax.bandcamp.com/album/mirror-ii</t>
  </si>
  <si>
    <t xml:space="preserve">A0591</t>
  </si>
  <si>
    <t xml:space="preserve">Hovvdy</t>
  </si>
  <si>
    <t xml:space="preserve">True Love</t>
  </si>
  <si>
    <t xml:space="preserve">hushed; lullaby; lo-fi; deadpan</t>
  </si>
  <si>
    <t xml:space="preserve">Charlie Martin and Will Taylor's duo makes soft-focus, mid-fi slacker pop, warm and unhurried. Plain-spoken affection rides gentle drum-machine pulses and hushed, lullaby-like vocals, for listeners who want indie rock as a quiet comfort.</t>
  </si>
  <si>
    <t xml:space="preserve">Sounds descended from the lo-fi college-radio-to-Bandcamp lineage of Duster and Alex G.</t>
  </si>
  <si>
    <t xml:space="preserve">True Love; Sometimes; Lake June</t>
  </si>
  <si>
    <t xml:space="preserve">https://hovvdy.bandcamp.com/album/true-love
https://hovvdy.bandcamp.com/music</t>
  </si>
  <si>
    <t xml:space="preserve">A0592</t>
  </si>
  <si>
    <t xml:space="preserve">Fake Ideas</t>
  </si>
  <si>
    <t xml:space="preserve">Matt Scottoline's project turns plainspoken heartbreak into tight, hook-forward power pop recorded with an easy, unfussy jangle. It sits alongside Philadelphia's current power-pop revival, for fans of short, sweet, sad songs.</t>
  </si>
  <si>
    <t xml:space="preserve">Sounds indebted to Big Star and Superchunk, filtered through the Philadelphia DIY scene.</t>
  </si>
  <si>
    <t xml:space="preserve">A Fake Idea; Doomsday; Where You Go, I Go</t>
  </si>
  <si>
    <t xml:space="preserve">https://hurrymusic.com/album/fake-ideas
https://hurry.bandcamp.com/music</t>
  </si>
  <si>
    <t xml:space="preserve">A0593</t>
  </si>
  <si>
    <t xml:space="preserve">Cooler Returns</t>
  </si>
  <si>
    <t xml:space="preserve">jangle; deadpan; storytelling; pop-culture references</t>
  </si>
  <si>
    <t xml:space="preserve">Toronto's Kiwi Jr. sharpen their Pavement- and GBV-descended jangle into a wry, hooky second album. Deadpan vocals trade in pop-culture references and small stories over bright, clipped guitars.</t>
  </si>
  <si>
    <t xml:space="preserve">Sounds directly indebted to Pavement and Guided by Voices.</t>
  </si>
  <si>
    <t xml:space="preserve">Tyler; Undecided Voters; Cooler Returns</t>
  </si>
  <si>
    <t xml:space="preserve">https://en.wikipedia.org/wiki/Kiwi_Jr.
https://kiwijr.bandcamp.com/album/cooler-returns</t>
  </si>
  <si>
    <t xml:space="preserve">A0594</t>
  </si>
  <si>
    <t xml:space="preserve">Major Murphy</t>
  </si>
  <si>
    <t xml:space="preserve">Access</t>
  </si>
  <si>
    <t xml:space="preserve">Grand Rapids, MI</t>
  </si>
  <si>
    <t xml:space="preserve">jangle; harmonized guitars; anthemic; breezy; hushed</t>
  </si>
  <si>
    <t xml:space="preserve">A cohesive, jittery-warm record of jangle-pop songwriting from a Grand Rapids band. It mixes heavy rock'n'roll textures with pop hooks, built to be heard as a full album.</t>
  </si>
  <si>
    <t xml:space="preserve">Sounds indebted to Big Star/Flying Nun jangle-pop songwriting by way of the Midwest DIY circuit.</t>
  </si>
  <si>
    <t xml:space="preserve">Access; Attention; Unfazed</t>
  </si>
  <si>
    <t xml:space="preserve">https://majormurphy.bandcamp.com/album/access
https://www.noexpectations.fyi/p/best-new-tracks-july-2023
https://winspear.biz/store/p/major-murphy-access</t>
  </si>
  <si>
    <t xml:space="preserve">A0595</t>
  </si>
  <si>
    <t xml:space="preserve">Came Down Different</t>
  </si>
  <si>
    <t xml:space="preserve">Bar/None Records</t>
  </si>
  <si>
    <t xml:space="preserve">Crazy Horse fuzz; noise wall; shouted; deadpan; short songs (under 2 minutes)</t>
  </si>
  <si>
    <t xml:space="preserve">A tighter, more melodic version of Pardoner's slacker-punk sound, still caked in fuzz but with clearer hooks poking through the murk. Fast, messy guitars and yelped vocals make it for listeners who like their indie rock loud and a little unhinged.</t>
  </si>
  <si>
    <t xml:space="preserve">Continuation of Pardoner's Pavement/GBV-descended noisy slacker-pop songwriting.</t>
  </si>
  <si>
    <t xml:space="preserve">Donna Said; Tranquilizer; Came Down Different</t>
  </si>
  <si>
    <t xml:space="preserve">https://pardoner.bandcamp.com/album/came-down-different
https://www.discogs.com/search/?q=Pardoner+Came+Down+Different&amp;type=master</t>
  </si>
  <si>
    <t xml:space="preserve">A0596</t>
  </si>
  <si>
    <t xml:space="preserve">Like a Stone</t>
  </si>
  <si>
    <t xml:space="preserve">Remember Sports' third Father/Daughter album builds on Slow Buzz's expanded arrangements, with the four members trading instruments and adding synths and drum machines to the guitar-pop core. Carmen Perry sings her sharpest lyrics yet about self-forgiveness, for listeners who like power pop with rough edges.</t>
  </si>
  <si>
    <t xml:space="preserve">The most ambitious entry in Remember Sports' arc from scrappy basement pop-punk (All of Something) toward richly arranged power pop.</t>
  </si>
  <si>
    <t xml:space="preserve">Pinky Ring; Materialistic; Coffee Machine</t>
  </si>
  <si>
    <t xml:space="preserve">https://remembersports.bandcamp.com/album/like-a-stone
https://en.wikipedia.org/wiki/Remember_Sports</t>
  </si>
  <si>
    <t xml:space="preserve">A0597</t>
  </si>
  <si>
    <t xml:space="preserve">synths; anthemic; heartbreak; cracked or yelping; hushed</t>
  </si>
  <si>
    <t xml:space="preserve">A more produced, emotionally raw follow-up to Lush, adding synths and string arrangements to Jordan's core jangle-guitar sound. Her voice pushes into more theatrical territory, for listeners who want the heartbreak bigger and glossier.</t>
  </si>
  <si>
    <t xml:space="preserve">Second chapter of Snail Mail's slacker-to-art-pop evolution.</t>
  </si>
  <si>
    <t xml:space="preserve">Valentine; Ben Franklin; Light Blue</t>
  </si>
  <si>
    <t xml:space="preserve">A0598</t>
  </si>
  <si>
    <t xml:space="preserve">Easy Listening</t>
  </si>
  <si>
    <t xml:space="preserve">jangle; short songs (under 2 minutes); pop-culture references; harmonized guitars; breezy</t>
  </si>
  <si>
    <t xml:space="preserve">2nd Grade's second album keeps the compulsive hook-density of Hit to Hit but tightens the songwriting, with titles nodding to Keith Richards and Rolling Stone covers. Sixteen songs of unpretentious, Big Star-scaled jangle-pop.</t>
  </si>
  <si>
    <t xml:space="preserve">Continues Peter Gill's GBV-indebted power-pop songwriting, part of Philadelphia's power-pop revival alongside Hurry.</t>
  </si>
  <si>
    <t xml:space="preserve">Cover of Rolling Stone; Strung Out On You; Keith And Telecaster</t>
  </si>
  <si>
    <t xml:space="preserve">https://2ndgrade.bandcamp.com/album/easy-listening
https://en.wikipedia.org/wiki/2nd_Grade_(band)</t>
  </si>
  <si>
    <t xml:space="preserve">A0599</t>
  </si>
  <si>
    <t xml:space="preserve">God Save the Animals</t>
  </si>
  <si>
    <t xml:space="preserve">Domino Recording Company</t>
  </si>
  <si>
    <t xml:space="preserve">lo-fi; hushed; deadpan; cracked or yelping; spiritual or gospel</t>
  </si>
  <si>
    <t xml:space="preserve">Alex Giannascoli's album pairs pitched-up vocal tics and Auto-Tune warps with plainspoken, sometimes menacing songwriting about faith and small-town life. Gentle acoustic arrangements and gospel-tinged hooks sit next to eerie, lo-fi textures. It suits listeners who like songs that are tender and unsettling at once.</t>
  </si>
  <si>
    <t xml:space="preserve">Grew out of Bandcamp-era home recording; its fragmentary lo-fi songcraft sounds indebted to Guided by Voices and Elliott Smith.</t>
  </si>
  <si>
    <t xml:space="preserve">Runner; Blessing; Immunity</t>
  </si>
  <si>
    <t xml:space="preserve">https://en.wikipedia.org/wiki/Alex_G
https://sandy.bandcamp.com/music</t>
  </si>
  <si>
    <t xml:space="preserve">A0600</t>
  </si>
  <si>
    <t xml:space="preserve">The Beths</t>
  </si>
  <si>
    <t xml:space="preserve">Expert in a Dying Field</t>
  </si>
  <si>
    <t xml:space="preserve">jangle; anthemic; harmonized guitars; heartbreak</t>
  </si>
  <si>
    <t xml:space="preserve">Elizabeth Stokes writes tight, guitar-heavy songs that read as character studies of relationships' aftermaths. Harmonized guitars and anthemic choruses give the heartbreak a bright, driving lift.</t>
  </si>
  <si>
    <t xml:space="preserve">Sounds akin to the New Zealand jangle-pop tradition around Flying Nun, crossed with American power pop.</t>
  </si>
  <si>
    <t xml:space="preserve">Expert In A Dying Field; Knees Deep; Silence is Golden</t>
  </si>
  <si>
    <t xml:space="preserve">https://en.wikipedia.org/wiki/The_Beths
https://thebethsnz.bandcamp.com/album/expert-in-a-dying-field</t>
  </si>
  <si>
    <t xml:space="preserve">A0601</t>
  </si>
  <si>
    <t xml:space="preserve">The Bug Club</t>
  </si>
  <si>
    <t xml:space="preserve">Green Dream in F#</t>
  </si>
  <si>
    <t xml:space="preserve">Bingo Records</t>
  </si>
  <si>
    <t xml:space="preserve">Caldicot, Wales</t>
  </si>
  <si>
    <t xml:space="preserve">deadpan; rowdy; short songs (under 2 minutes); jangle; pop-culture references</t>
  </si>
  <si>
    <t xml:space="preserve">The Welsh duo's debut album packs deceptively simple garage-pop melodies into a scrappy, ramshackle energy, with the pair's back-and-forth deadpan vocals doing most of the heavy lifting. Songs whip by quickly, favoring hooks over polish. It's the record that set up their prolific run before Sub Pop signed them.</t>
  </si>
  <si>
    <t xml:space="preserve">Sounds of a piece with the UK DIY garage-pop underground that runs parallel to the American slacker/jangle revival; the band later signed to Sub Pop.</t>
  </si>
  <si>
    <t xml:space="preserve">Green Dream in F#; Only In Love; Six O'Clock News</t>
  </si>
  <si>
    <t xml:space="preserve">https://en.wikipedia.org/wiki/The_Bug_Club
https://www.subpop.com/news/2024/05/08/sub_pop_signs_the_bug_club
https://thefirenote.com/reviews/the-bug-club-green-dream-in-f-album-review/</t>
  </si>
  <si>
    <t xml:space="preserve">A0602</t>
  </si>
  <si>
    <t xml:space="preserve">Dazy</t>
  </si>
  <si>
    <t xml:space="preserve">OUTOFBODY</t>
  </si>
  <si>
    <t xml:space="preserve">Richmond, VA</t>
  </si>
  <si>
    <t xml:space="preserve">Crazy Horse fuzz; short songs (under 2 minutes); anthemic</t>
  </si>
  <si>
    <t xml:space="preserve">James Goodson's project crams huge hooks into no-second-wasted power pop, like Fountains of Wayne played at ear-shattering volume. Crazy Horse-style fuzz and anthemic choruses fill short, breathless songs.</t>
  </si>
  <si>
    <t xml:space="preserve">Sounds indebted to Big Star and Fountains of Wayne melodicism, blown out with fuzz-pedal DIY energy.</t>
  </si>
  <si>
    <t xml:space="preserve">Out Of Body; Split; Rollercoaster Ride</t>
  </si>
  <si>
    <t xml:space="preserve">https://dazysound.bandcamp.com/album/outofbody-2</t>
  </si>
  <si>
    <t xml:space="preserve">A0603</t>
  </si>
  <si>
    <t xml:space="preserve">Graham Hunt</t>
  </si>
  <si>
    <t xml:space="preserve">If You Knew Would You Believe It?</t>
  </si>
  <si>
    <t xml:space="preserve">Smoking Room</t>
  </si>
  <si>
    <t xml:space="preserve">Madison, WI</t>
  </si>
  <si>
    <t xml:space="preserve">jangle; pop-culture references; cracked or yelping; cosmic; breezy</t>
  </si>
  <si>
    <t xml:space="preserve">A guitar-forward home-recorded record with hooky choruses that slides between snotty rock, stargazing psych, and introspective folk, part of Graham Hunt's prolific self-released catalog out of Madison, Wisconsin. It leans on a '90s alt-rock sensibility while still sounding distinctly homemade. It's for fans of one-person bedroom rock records with real songwriting range.</t>
  </si>
  <si>
    <t xml:space="preserve">Part of Hunt's ongoing self-released Bandcamp catalog that runs from lo-fi power pop through to the more studio-polished American Pyramid.</t>
  </si>
  <si>
    <t xml:space="preserve">How Is That Different; Atwood; Turning Green</t>
  </si>
  <si>
    <t xml:space="preserve">https://grahamhunt.bandcamp.com/music
https://www.noexpectations.fyi/p/no-expectations-043-bad-summer
https://grahamhunt.bandcamp.com/album/if-you-knew-would-you-believe-it</t>
  </si>
  <si>
    <t xml:space="preserve">A0604</t>
  </si>
  <si>
    <t xml:space="preserve">Horsegirl</t>
  </si>
  <si>
    <t xml:space="preserve">Versions of Modern Performance</t>
  </si>
  <si>
    <t xml:space="preserve">noise wall; feedback; deadpan; jangle; short songs (under 2 minutes)</t>
  </si>
  <si>
    <t xml:space="preserve">Three young Chicagoans' debut is an efficient romp through indie rock's post-punk and jangle fringes. Interlocking guitars, feedback, and deadpan vocals keep songs short and sharp. It suits listeners who love noisy, tasteful '90s-style indie rock.</t>
  </si>
  <si>
    <t xml:space="preserve">Sounds indebted to Pavement and Sonic Youth's guitar interplay, filtered through Chicago's all-ages DIY scene.</t>
  </si>
  <si>
    <t xml:space="preserve">Anti-glory; Dirtbag Transformation (Still Dirty); World of Pots and Pans</t>
  </si>
  <si>
    <t xml:space="preserve">https://en.wikipedia.org/wiki/Horsegirl
https://thisishorsegirl.bandcamp.com/album/versions-of-modern-performance</t>
  </si>
  <si>
    <t xml:space="preserve">A0605</t>
  </si>
  <si>
    <t xml:space="preserve">Joe Glass</t>
  </si>
  <si>
    <t xml:space="preserve">Slither</t>
  </si>
  <si>
    <t xml:space="preserve">Rockford, IL / Chicago, IL</t>
  </si>
  <si>
    <t xml:space="preserve">jangle; drawl; pop-culture references; breezy; cracked or yelping</t>
  </si>
  <si>
    <t xml:space="preserve">Joe Glass's debut showcases his knack for an airtight hook across slightly twangy, ramshackle rockers pulling from Nuggets-style garage pop and '90s indie rock. It's scrappy and fast, for fans of the current Midwestern power-pop underground.</t>
  </si>
  <si>
    <t xml:space="preserve">Sounds of a piece with the Chicago-area DIY power-pop underground around Lifeguard and Sharp Pins, sharing their Nuggets-inspired hooks.</t>
  </si>
  <si>
    <t xml:space="preserve">A0606</t>
  </si>
  <si>
    <t xml:space="preserve">Chopper</t>
  </si>
  <si>
    <t xml:space="preserve">jangle; deadpan; synths</t>
  </si>
  <si>
    <t xml:space="preserve">Kiwi Jr.'s third album adds synths and sheen to their wit-and-melody formula, sardonic Toronto indie rock that balances humor and hooks. It builds on the jangle of Cooler Returns and Football Money with a glossier, more synth-lit sound.</t>
  </si>
  <si>
    <t xml:space="preserve">Continues the band's jangle, which sounds descended from Pavement and GBV.</t>
  </si>
  <si>
    <t xml:space="preserve">https://en.wikipedia.org/wiki/Kiwi_Jr.
https://kiwijr.bandcamp.com/album/chopper</t>
  </si>
  <si>
    <t xml:space="preserve">A0607</t>
  </si>
  <si>
    <t xml:space="preserve">Watch My Moves</t>
  </si>
  <si>
    <t xml:space="preserve">Verve Records</t>
  </si>
  <si>
    <t xml:space="preserve">synths; drawl; breezy; hushed; fingerpicked acoustic</t>
  </si>
  <si>
    <t xml:space="preserve">Vile's first album after leaving Matador for Verve leans further into home-studio synth textures and drum-machine pulses while keeping his familiar mumbled melodies intact. It's looser and more playful than his 2010s work, closer to a solo bedroom record again, for longtime fans curious how his sound kept drifting.</t>
  </si>
  <si>
    <t xml:space="preserve">A return to the DIY, self-produced instincts of his earliest lo-fi tapes, now filtered through two decades of studio experience.</t>
  </si>
  <si>
    <t xml:space="preserve">Fair Warning; Hey Like a Child</t>
  </si>
  <si>
    <t xml:space="preserve">A0608</t>
  </si>
  <si>
    <t xml:space="preserve">Bigger Sprout</t>
  </si>
  <si>
    <t xml:space="preserve">Born Yesterday Records</t>
  </si>
  <si>
    <t xml:space="preserve">New Orleans</t>
  </si>
  <si>
    <t xml:space="preserve">short songs (under 2 minutes); anthemic; Crazy Horse fuzz; deadpan; breezy</t>
  </si>
  <si>
    <t xml:space="preserve">A New Orleans duo splitting the difference between breezy power-pop hooks and nervy post-punk edges, with trading vocals and taut, bright guitars. It sits in the same power-pop revival as Dazy, 2nd Grade and Mo Troper.</t>
  </si>
  <si>
    <t xml:space="preserve">Sounds indebted to the Big Star power-pop line crossed with post-punk tension, part of the mid-2020s power-pop revival.</t>
  </si>
  <si>
    <t xml:space="preserve">Down; Medicine Forever; Night Life</t>
  </si>
  <si>
    <t xml:space="preserve">https://frontlawn.bandcamp.com/album/bigger-sprout
https://www.noexpectations.fyi/p/the-60-best-albums-of-2022-according
http://post-trash.com/news/2022/9/6/lawn-bigger-sprout-album-review</t>
  </si>
  <si>
    <t xml:space="preserve">A0609</t>
  </si>
  <si>
    <t xml:space="preserve">MTV</t>
  </si>
  <si>
    <t xml:space="preserve">short songs (under 2 minutes); anthemic; Crazy Horse fuzz; funny-sad; pop-culture references</t>
  </si>
  <si>
    <t xml:space="preserve">Fifteen hook-dense power-pop tracks from a Portland songwriter, pairing clever, self-aware writing with warmth and classic melodies. Troper's own tagline calls his style 'the Conker's Bad Fur Day of power pop,' which captures its mix of nerdy reference and sugar rush.</t>
  </si>
  <si>
    <t xml:space="preserve">Direct descendant of the Big Star/Teenage Fanclub power-pop lineage, part of the 2020s power-pop revival alongside Sharp Pins and Lawn.</t>
  </si>
  <si>
    <t xml:space="preserve">Between You &amp; Me; Power Pop Chat; Royal Jelly</t>
  </si>
  <si>
    <t xml:space="preserve">https://motroper.bandcamp.com/album/mtv
https://www.noexpectations.fyi/p/no-expectations-043-bad-summer
https://en.wikipedia.org/wiki/Mo_Troper</t>
  </si>
  <si>
    <t xml:space="preserve">A0610</t>
  </si>
  <si>
    <t xml:space="preserve">Endless Rooms</t>
  </si>
  <si>
    <t xml:space="preserve">jangle; harmonized guitars; long songs (7+ minutes); anthemic; storytelling</t>
  </si>
  <si>
    <t xml:space="preserve">A darker, more expansive record with longer song structures and heavier guitar tones layered under the band's signature three-guitar jangle. It is the band's most textured album, for listeners who want the chime with more shadow.</t>
  </si>
  <si>
    <t xml:space="preserve">Shows the band stretching its Flying Nun-indebted jangle sound toward denser, more textured arrangements.</t>
  </si>
  <si>
    <t xml:space="preserve">The Way It Shatters; My Echo; Coldwater</t>
  </si>
  <si>
    <t xml:space="preserve">https://en.wikipedia.org/wiki/Rolling_Blackouts_Coastal_Fever
https://www.noexpectations.fyi/p/the-60-best-albums-of-2022-according
https://rollingblackoutscoastalfever.bandcamp.com/album/endless-rooms</t>
  </si>
  <si>
    <t xml:space="preserve">A0611</t>
  </si>
  <si>
    <t xml:space="preserve">The Last Thing Left</t>
  </si>
  <si>
    <t xml:space="preserve">jangle; breezy; hushed; harmonized guitars; lullaby</t>
  </si>
  <si>
    <t xml:space="preserve">Say Sue Me's most inward record is built around themes of self-love and realization rather than the surf-jangle bounce of earlier singles. Slower tempos and softer arrangements widen the palette without losing the Busan band's pristine, throwback jangle-pop core.</t>
  </si>
  <si>
    <t xml:space="preserve">Continues the Busan band's pristine throwback indie-pop, which sounds close to Alvvays, turning inward after Where We Were Together.</t>
  </si>
  <si>
    <t xml:space="preserve">The Last Thing Left; Around You; Photo Of You</t>
  </si>
  <si>
    <t xml:space="preserve">https://saysueme.bandcamp.com/album/the-last-thing-left
https://en.wikipedia.org/wiki/Say_Sue_Me
https://www.koreanindie.com/2022/06/08/say-sue-me-the-last-thing-left/</t>
  </si>
  <si>
    <t xml:space="preserve">A0612</t>
  </si>
  <si>
    <t xml:space="preserve">90 In November</t>
  </si>
  <si>
    <t xml:space="preserve">Brooklyn, NY (via Austin, TX)</t>
  </si>
  <si>
    <t xml:space="preserve">drawl; road songs; heartbreak; storytelling; jangle</t>
  </si>
  <si>
    <t xml:space="preserve">Why Bonnie's debut full-length trades their earlier bedroom dream pop for raw-edged, feedback-streaked indie rock with a Texas twang in the melodies. Blair Howerton's clear, unhurried voice rides over fuzzy guitars and road-trip imagery. It suits listeners who like their '90s-style alt-rock with a hint of country dust.</t>
  </si>
  <si>
    <t xml:space="preserve">A Texas band's move from dream pop toward a more country-and-alt-rock-inflected sound, resembling the wider indie-twang turn without being a straight country record.</t>
  </si>
  <si>
    <t xml:space="preserve">Galveston; 90 In November; Nowhere, LA</t>
  </si>
  <si>
    <t xml:space="preserve">https://keeledscales.bandcamp.com/music
https://whybonnie.bandcamp.com/album/90-in-november
https://en.wikipedia.org/wiki/Why_Bonnie</t>
  </si>
  <si>
    <t xml:space="preserve">A0613</t>
  </si>
  <si>
    <t xml:space="preserve">Zook</t>
  </si>
  <si>
    <t xml:space="preserve">Evergreen</t>
  </si>
  <si>
    <t xml:space="preserve">jangle; synths; drum machine; lo-fi; hushed</t>
  </si>
  <si>
    <t xml:space="preserve">An early record mixing jangly guitar with drum machines and synths in an off-kilter, homemade pop style. It feels like a bedroom experiment in progress, for listeners who enjoy lo-fi indie rock that wanders.</t>
  </si>
  <si>
    <t xml:space="preserve">Part of the DIY/Bandcamp jangle-pop network this lane traces from Flying Nun and college radio.</t>
  </si>
  <si>
    <t xml:space="preserve">https://zook1.bandcamp.com/music</t>
  </si>
  <si>
    <t xml:space="preserve">A0614</t>
  </si>
  <si>
    <t xml:space="preserve">Let There Be Music</t>
  </si>
  <si>
    <t xml:space="preserve">hushed; breezy; deadpan; close harmonies</t>
  </si>
  <si>
    <t xml:space="preserve">Detroit's Bonny Doon make their ANTI- debut breezier and more accessible than past records, with lyrics that sneak up on the listener over unhurried, conversational arrangements. Close harmonies and hushed, deadpan vocals keep it gentle.</t>
  </si>
  <si>
    <t xml:space="preserve">Slacker-folk that sounds indebted to the Silver Jews and Palace, filtered through Detroit's indie scene.</t>
  </si>
  <si>
    <t xml:space="preserve">San Francisco; Naturally; Let There Be Music</t>
  </si>
  <si>
    <t xml:space="preserve">https://bonnydoon.bandcamp.com/album/let-there-be-music
https://addtowantlist.com/index.php/2023/06/21/new-album-bonny-doon-let-there-be-music/</t>
  </si>
  <si>
    <t xml:space="preserve">A0615</t>
  </si>
  <si>
    <t xml:space="preserve">Rare Birds: Hour of Song</t>
  </si>
  <si>
    <t xml:space="preserve">short songs (under 2 minutes); rowdy; funny-sad</t>
  </si>
  <si>
    <t xml:space="preserve">A sprawling, hour-long set of relentlessly catchy, fuzz-wrapped garage pop with great dual-singer chemistry. Most songs are short and rowdy, stacking jokes and hooks at speed.</t>
  </si>
  <si>
    <t xml:space="preserve">Continues the band's garage sound, which sounds indebted to Nuggets, at maximalist length.</t>
  </si>
  <si>
    <t xml:space="preserve">https://en.wikipedia.org/wiki/The_Bug_Club</t>
  </si>
  <si>
    <t xml:space="preserve">A0616</t>
  </si>
  <si>
    <t xml:space="preserve">Diners</t>
  </si>
  <si>
    <t xml:space="preserve">DOMINO</t>
  </si>
  <si>
    <t xml:space="preserve">jangle; breezy; harmonized guitars; pop-culture references; anthemic</t>
  </si>
  <si>
    <t xml:space="preserve">Blue Broderick's Diners project goes full power-pop on this breezy guitar-pop record, with clear DNA from Tom Petty, Big Star and Fountains of Wayne. Every song is built for maximum hum-along appeal, bright guitars and stacked harmonies up front. It's for fans who want classic power-pop songcraft filtered through a bedroom-pop sensibility.</t>
  </si>
  <si>
    <t xml:space="preserve">Moves Broderick's earlier lo-fi Diners records toward the wider power-pop revival, sounding indebted to Petty, Big Star and Fountains of Wayne.</t>
  </si>
  <si>
    <t xml:space="preserve">Domino; Working On My Dreams</t>
  </si>
  <si>
    <t xml:space="preserve">https://diners.bandcamp.com/album/domino
https://www.noexpectations.fyi/p/new-albums-jeff-rosenstock-diners-buck-meek</t>
  </si>
  <si>
    <t xml:space="preserve">A0617</t>
  </si>
  <si>
    <t xml:space="preserve">Bananasugarfire</t>
  </si>
  <si>
    <t xml:space="preserve">jangle; Crazy Horse fuzz; funny-sad; harmonized guitars</t>
  </si>
  <si>
    <t xml:space="preserve">Golden Apples' hookiest, most fuzzed-out set is packed with memorable choruses in the power-pop and jangle vein. Distorted guitars and bright melodies push the songs forward without losing their homemade Philadelphia feel.</t>
  </si>
  <si>
    <t xml:space="preserve">Big Star melodicism via Philadelphia's power-pop revival.</t>
  </si>
  <si>
    <t xml:space="preserve">Sugarfire</t>
  </si>
  <si>
    <t xml:space="preserve">https://goldenapples.bandcamp.com/music
https://goldenapples.bandcamp.com/album/bananasugarfire</t>
  </si>
  <si>
    <t xml:space="preserve">A0618</t>
  </si>
  <si>
    <t xml:space="preserve">Try Not To Laugh</t>
  </si>
  <si>
    <t xml:space="preserve">jangle; pop-culture references; breezy; cracked or yelping; anthemic</t>
  </si>
  <si>
    <t xml:space="preserve">A self-released Wisconsin power-pop record with effortless hooks and a '90s rock sensibility, continuing Graham Hunt's steady run of home-recorded guitar-pop albums. The songwriting is direct and unfussy, favoring melody over studio polish. It's for fans who want deep-catalog power pop from outside the usual coastal scenes.</t>
  </si>
  <si>
    <t xml:space="preserve">Sits between If You Knew Would You Believe It? and Timeless World Forever in Hunt's self-released discography.</t>
  </si>
  <si>
    <t xml:space="preserve">https://www.noexpectations.fyi/p/radiohead-albums-ranked-the-smile-kid-a</t>
  </si>
  <si>
    <t xml:space="preserve">https://grahamhunt.bandcamp.com/music
https://www.noexpectations.fyi/p/radiohead-albums-ranked-the-smile-kid-a
https://grahamhunt.bandcamp.com/album/try-not-to-laugh</t>
  </si>
  <si>
    <t xml:space="preserve">A0619</t>
  </si>
  <si>
    <t xml:space="preserve">Cartwheel</t>
  </si>
  <si>
    <t xml:space="preserve">X9</t>
  </si>
  <si>
    <t xml:space="preserve">feedback; noise wall; jangle; drawl</t>
  </si>
  <si>
    <t xml:space="preserve">Will Anderson's project buries plainspoken, slacker-jangly songwriting under warm shoegaze fuzz and feedback. Cartwheel was his Third Man Records debut, for listeners who like hooks hidden inside a noise wall.</t>
  </si>
  <si>
    <t xml:space="preserve">Sits between shoegaze fuzz and the jangle-pop tradition, sounding indebted to Guided by Voices' song-fragment economy.</t>
  </si>
  <si>
    <t xml:space="preserve">Protocol; History Channel; I Know You</t>
  </si>
  <si>
    <t xml:space="preserve">https://hotlinetnt.bandcamp.com/album/cartwheel
https://thirdmanrecords.com/products/cartwheel
https://en.wikipedia.org/wiki/Hotline_TNT</t>
  </si>
  <si>
    <t xml:space="preserve">A0620</t>
  </si>
  <si>
    <t xml:space="preserve">King Tuff</t>
  </si>
  <si>
    <t xml:space="preserve">Smalltown Stardust</t>
  </si>
  <si>
    <t xml:space="preserve">Sub Pop Records</t>
  </si>
  <si>
    <t xml:space="preserve">Brattleboro, VT</t>
  </si>
  <si>
    <t xml:space="preserve">jangle; synths; breezy; cosmic; anthemic</t>
  </si>
  <si>
    <t xml:space="preserve">A dreamier, more polished turn for the garage-glam lifer Kyle Thomas, trading his usual fuzzed-out riffs for jangly, synth-dusted power pop with a wide-eyed, sun-drenched feel. It's a gentler record than his 2010s output but keeps his knack for an instant hook. It's for fans who like their power pop with a cosmic-country glow.</t>
  </si>
  <si>
    <t xml:space="preserve">King Tuff's catalog runs from 2000s garage-punk through Sub Pop glam-rock; Smalltown Stardust pulls him into the same jangly, twang-adjacent revival as his 2010s peers.</t>
  </si>
  <si>
    <t xml:space="preserve">Love Letters To Plants; Smalltown Stardust</t>
  </si>
  <si>
    <t xml:space="preserve">https://en.wikipedia.org/wiki/King_Tuff
https://kingtuff.bandcamp.com/album/smalltown-stardust</t>
  </si>
  <si>
    <t xml:space="preserve">A0621</t>
  </si>
  <si>
    <t xml:space="preserve">Liquid Mike</t>
  </si>
  <si>
    <t xml:space="preserve">S/T</t>
  </si>
  <si>
    <t xml:space="preserve">Marquette, MI</t>
  </si>
  <si>
    <t xml:space="preserve">jangle; short songs (under 2 minutes); anthemic; funny-sad; harmonized guitars</t>
  </si>
  <si>
    <t xml:space="preserve">The Upper Peninsula band's self-titled album crams dense, hooky songs into a very short runtime, sounding indebted to Fountains of Wayne, PUP and Rozwell Kid in equal measure. It is power pop with a Midwestern punk snap, over almost before it starts.</t>
  </si>
  <si>
    <t xml:space="preserve">A Marquette, Michigan strain of pop-punk-inflected power pop, indebted to Fountains of Wayne's hook density and 1990s Midwest punk energy.</t>
  </si>
  <si>
    <t xml:space="preserve">American Record; BLC; Rav4</t>
  </si>
  <si>
    <t xml:space="preserve">https://liquidmike.bandcamp.com/album/s-t
https://liquidmike.bandcamp.com/music</t>
  </si>
  <si>
    <t xml:space="preserve">A0622</t>
  </si>
  <si>
    <t xml:space="preserve">Five Easy Hot Dogs</t>
  </si>
  <si>
    <t xml:space="preserve">lo-fi; breezy; hushed; road songs; cosmic</t>
  </si>
  <si>
    <t xml:space="preserve">A wordless, tape-warped song cycle Mac DeMarco pieced together while driving cross-country, all warm Rhodes, brushed drums and looping guitar vamps instead of his usual slack-jawed vocals. It plays like a private travelogue, mixing his usual chorus-pedal haze with lounge and ambient touches. For listeners who want the DeMarco sound stripped of singing.</t>
  </si>
  <si>
    <t xml:space="preserve">Extends the bedroom-pop haze of his Captured Tracks records into instrumental territory, closer to Jim O'Rourke's ambient side than to Pavement.</t>
  </si>
  <si>
    <t xml:space="preserve">Portland; Home Bug; 5 Dogs</t>
  </si>
  <si>
    <t xml:space="preserve">https://en.wikipedia.org/wiki/Mac_DeMarco
https://www.amoeba.com/search/albums/mac%20demarco</t>
  </si>
  <si>
    <t xml:space="preserve">A0623</t>
  </si>
  <si>
    <t xml:space="preserve">Sharp Pins</t>
  </si>
  <si>
    <t xml:space="preserve">Turtle Rock</t>
  </si>
  <si>
    <t xml:space="preserve">Hallogallo Tapes</t>
  </si>
  <si>
    <t xml:space="preserve">lo-fi; short songs (under 2 minutes); harmonized guitars; anthemic; Crazy Horse fuzz</t>
  </si>
  <si>
    <t xml:space="preserve">Kai Slater's (Lifeguard, Dwaal Troupe) solo power-pop project delivers bedroom-recorded, Big Star/Teenage Fanclub-style hooks. Short, jangly songs come wrapped in scrappy tape-hiss charm, for listeners who like their power pop homemade.</t>
  </si>
  <si>
    <t xml:space="preserve">Sounds indebted to the Big Star power-pop lineage by way of lo-fi, self-recorded bedroom pop.</t>
  </si>
  <si>
    <t xml:space="preserve">Bye Bye Basil; Breathing Air; Turtle Rock</t>
  </si>
  <si>
    <t xml:space="preserve">https://sharppins.bandcamp.com/album/turtle-rock
https://www.noexpectations.fyi/p/spotify-vertical-feed-algorithm-ai-dj-koth
https://genius.com/albums/Sharp-pins/Turtle-rock</t>
  </si>
  <si>
    <t xml:space="preserve">A0624</t>
  </si>
  <si>
    <t xml:space="preserve">Yard</t>
  </si>
  <si>
    <t xml:space="preserve">noise wall; jangle; polished; breezy; hushed</t>
  </si>
  <si>
    <t xml:space="preserve">Slow Pulp's second album warms its shoegaze-scale guitars with Americana hues, slide and acoustic textures, and pristine pop hooks without any filler. It's their most confident synthesis of noise and twang.</t>
  </si>
  <si>
    <t xml:space="preserve">Extends Moveys' shoegaze-pop into more overtly Americana-tinged territory, sounding close to the countrygaze lineage of Wednesday and Great Grandpa.</t>
  </si>
  <si>
    <t xml:space="preserve">Gone 2; Doubt; Fishes</t>
  </si>
  <si>
    <t xml:space="preserve">https://slowpulp.bandcamp.com/album/yard
https://en.wikipedia.org/wiki/Slow_Pulp</t>
  </si>
  <si>
    <t xml:space="preserve">A0625</t>
  </si>
  <si>
    <t xml:space="preserve">Rabbit Rabbit</t>
  </si>
  <si>
    <t xml:space="preserve">Wax Nine Records</t>
  </si>
  <si>
    <t xml:space="preserve">noise wall; feedback; storytelling; political; long solos</t>
  </si>
  <si>
    <t xml:space="preserve">Speedy Ortiz's fourth album pushes the band's gnarled guitar interplay toward a vast, heavier sound, with long solos and walls of feedback. Sadie Dupuis's lyrics confront trauma and music-industry hypocrisy, making it the band's most expansive and pointed record.</t>
  </si>
  <si>
    <t xml:space="preserve">The most expansive entry in Speedy Ortiz's noisy indie-rock lineage from Major Arcana onward, still rooted in the same angular guitar tangle.</t>
  </si>
  <si>
    <t xml:space="preserve">You S02; Scabs; Ghostwriter</t>
  </si>
  <si>
    <t xml:space="preserve">https://speedyortiz.bandcamp.com/album/rabbit-rabbit
https://en.wikipedia.org/wiki/Speedy_Ortiz</t>
  </si>
  <si>
    <t xml:space="preserve">A0626</t>
  </si>
  <si>
    <t xml:space="preserve">Superviolet</t>
  </si>
  <si>
    <t xml:space="preserve">Infinite Spring</t>
  </si>
  <si>
    <t xml:space="preserve">jangle; harmonized guitars; anthemic; breezy; short songs (under 2 minutes)</t>
  </si>
  <si>
    <t xml:space="preserve">Superviolet's debut is buoyant, hook-forward power pop full of bright, jangling guitars and warm, earnest vocals. Its unfussy songs read as a career-best distillation of that songwriting style, for fans of sunny, melodic guitar pop.</t>
  </si>
  <si>
    <t xml:space="preserve">A Columbus, Ohio power-pop project in the Teenage Fanclub/Superchunk lineage, part of the same 2020s power-pop revival as Sharp Pins and Hurry.</t>
  </si>
  <si>
    <t xml:space="preserve">Angels On The Ground; Big Songbirds Don't Cry; Infinite Spring</t>
  </si>
  <si>
    <t xml:space="preserve">https://supervioletmusic.bandcamp.com/album/infinite-spring-2
https://supervioletmusic.bandcamp.com/music</t>
  </si>
  <si>
    <t xml:space="preserve">A0627</t>
  </si>
  <si>
    <t xml:space="preserve">Call Me Terry</t>
  </si>
  <si>
    <t xml:space="preserve">jangle; deadpan; shouted; horns; political</t>
  </si>
  <si>
    <t xml:space="preserve">Five years on from I'm Terry, the band's fourth album dresses their terse four-vocal punk-pop in fuller production while lyrically taking aim at Australia's colonial history. The detuned, scrappy guitars and chant-along choruses are still at the core, for fans of wry, political post-punk.</t>
  </si>
  <si>
    <t xml:space="preserve">A late-period expansion of the same Melbourne art-punk lineage, sharing members with Total Control and UV Race, that produced Terry HQ.</t>
  </si>
  <si>
    <t xml:space="preserve">Miracles; Gold Duck; Golden Head</t>
  </si>
  <si>
    <t xml:space="preserve">https://terryhq.bandcamp.com/album/call-me-terry
https://en.wikipedia.org/wiki/Terry_(band)</t>
  </si>
  <si>
    <t xml:space="preserve">A0628</t>
  </si>
  <si>
    <t xml:space="preserve">Running From the Chase</t>
  </si>
  <si>
    <t xml:space="preserve">deadpan; funny-sad; drawl; cracked or yelping; anthemic</t>
  </si>
  <si>
    <t xml:space="preserve">A more confident, widescreen version of the Truth Club sound, moving from hushed confession to full-band catharsis with a voice that cracks at the edges of big, hooky choruses. It plays like a document of getting older and more self-aware without losing any of the tension of the debut.</t>
  </si>
  <si>
    <t xml:space="preserve">Continues Truth Club's basement-scene, Pavement/GBV-descended jangle-and-noise songwriting into a more polished, emotionally direct register.</t>
  </si>
  <si>
    <t xml:space="preserve">Suffer Debt; Uh Oh; Blue Eternal</t>
  </si>
  <si>
    <t xml:space="preserve">https://truthclub.bandcamp.com/album/running-from-the-chase
https://www.noexpectations.fyi/p/wednesday-potpot-lawn-goose-new-albums</t>
  </si>
  <si>
    <t xml:space="preserve">A0629</t>
  </si>
  <si>
    <t xml:space="preserve">The Tubs</t>
  </si>
  <si>
    <t xml:space="preserve">Dead Meat</t>
  </si>
  <si>
    <t xml:space="preserve">Trouble in Mind</t>
  </si>
  <si>
    <t xml:space="preserve">Wales / London</t>
  </si>
  <si>
    <t xml:space="preserve">jangle; harmonized guitars; anthemic; drawl; storytelling</t>
  </si>
  <si>
    <t xml:space="preserve">A Welsh band's debut applies ringing, Byrds/Feelies-style jangle guitar to raw, personal songwriting about grief and family, one of the sharpest post-2020s jangle-revival records.</t>
  </si>
  <si>
    <t xml:space="preserve">Direct descendant of classic jangle-pop (The Feelies, early R.E.M., Flying Nun bands).</t>
  </si>
  <si>
    <t xml:space="preserve">https://en.wikipedia.org/wiki/The_Tubs
https://www.discogs.com/search/?q=The+Tubs+Dead+Meat&amp;type=release</t>
  </si>
  <si>
    <t xml:space="preserve">A0630</t>
  </si>
  <si>
    <t xml:space="preserve">Video Age</t>
  </si>
  <si>
    <t xml:space="preserve">Away From The Castle</t>
  </si>
  <si>
    <t xml:space="preserve">breezy; harmonized guitars; funny-sad; pop-culture references</t>
  </si>
  <si>
    <t xml:space="preserve">A New Orleans duo's fourth LP moves away from disco nostalgia toward more personal, unselfconscious songwriting. Its effortless-sounding hooks and smooth pop craft recall Steely Dan and the Beach Boys.</t>
  </si>
  <si>
    <t xml:space="preserve">Descends from breezy 70s pop-rock songwriting filtered through 2010s New Orleans indie pop.</t>
  </si>
  <si>
    <t xml:space="preserve">Ready To Stay; Away From The Castle; Golden Sun</t>
  </si>
  <si>
    <t xml:space="preserve">https://www.noexpectations.fyi/p/remembering-the-itunes-free-single-of-the-week</t>
  </si>
  <si>
    <t xml:space="preserve">https://videoage.bandcamp.com/album/away-from-the-castle
https://www.noexpectations.fyi/p/remembering-the-itunes-free-single-of-the-week
https://www.discogs.com/search/?q=Video+Age+Away+From+The+Castle&amp;type=master</t>
  </si>
  <si>
    <t xml:space="preserve">A0631</t>
  </si>
  <si>
    <t xml:space="preserve">Scheduled Explosions</t>
  </si>
  <si>
    <t xml:space="preserve">jangle; short songs (under 2 minutes); pop-culture references; harmonized guitars; anthemic</t>
  </si>
  <si>
    <t xml:space="preserve">2nd Grade's third full-length is its most expansive yet, still built from the same rapid-fire jangling hooks and wry titles as its predecessors. It is Peter Gill's project at its most prolific and melodically confident, for fans who like their power pop in short, bright bursts.</t>
  </si>
  <si>
    <t xml:space="preserve">The latest entry in 2nd Grade's GBV/Big Star-indebted-sounding power-pop project, part of Philadelphia's mid-2020s jangle-pop scene.</t>
  </si>
  <si>
    <t xml:space="preserve">Uncontrollably Cool; Joan On Ice; American Rhythm</t>
  </si>
  <si>
    <t xml:space="preserve">https://2ndgrade.bandcamp.com/album/scheduled-explosions
https://en.wikipedia.org/wiki/2nd_Grade_(band)</t>
  </si>
  <si>
    <t xml:space="preserve">A0632</t>
  </si>
  <si>
    <t xml:space="preserve">On the Intricate Inner Workings of the System</t>
  </si>
  <si>
    <t xml:space="preserve">short songs (under 2 minutes); shouted; funny-sad; rowdy</t>
  </si>
  <si>
    <t xml:space="preserve">The Welsh band's Sub Pop debut is Modern Lovers-meets-Nuggets garage rock with sarcastic dual vocals and clanging riffs. Songs are short, rowdy and funny-sad, often done in under two minutes.</t>
  </si>
  <si>
    <t xml:space="preserve">Sounds indebted to Nuggets garage and the talky deadpan of Jonathan Richman and the Modern Lovers.</t>
  </si>
  <si>
    <t xml:space="preserve">War Movies; Quality Pints; Pop Single</t>
  </si>
  <si>
    <t xml:space="preserve">https://en.wikipedia.org/wiki/The_Bug_Club
https://thebugclub.bandcamp.com/album/on-the-intricate-inner-workings-of-the-system</t>
  </si>
  <si>
    <t xml:space="preserve">A0633</t>
  </si>
  <si>
    <t xml:space="preserve">Harm's Way</t>
  </si>
  <si>
    <t xml:space="preserve">jangle; harmonized guitars; breezy; anthemic; pop-culture references</t>
  </si>
  <si>
    <t xml:space="preserve">Ducks Ltd.'s most fleshed-out record is precise and propulsive jangle-pop with careening riffs and power-pop melodies. Bright guitars and a fuller band sound frame the duo's anxious, plainspoken lyrics. It's the fullest realization yet of their college-rock-meets-anxiety songwriting.</t>
  </si>
  <si>
    <t xml:space="preserve">Builds on Modern Fiction's jangle foundation with a bigger, more collaborative studio sound.</t>
  </si>
  <si>
    <t xml:space="preserve">Train Full of Gasoline; Cathedral City</t>
  </si>
  <si>
    <t xml:space="preserve">https://www.noexpectations.fyi/p/the-most-anticipated-albums-of-2024
https://en.wikipedia.org/wiki/Ducks_Ltd.</t>
  </si>
  <si>
    <t xml:space="preserve">A0634</t>
  </si>
  <si>
    <t xml:space="preserve">FOOTBALLHEAD</t>
  </si>
  <si>
    <t xml:space="preserve">Overthinking Everything</t>
  </si>
  <si>
    <t xml:space="preserve">Unknown, US</t>
  </si>
  <si>
    <t xml:space="preserve">jangle; anthemic; short songs (under 2 minutes); breezy; funny-sad</t>
  </si>
  <si>
    <t xml:space="preserve">An early-2024 power-pop full-length released on the emo/indie label Tiny Engines, part of a wave of DIY guitar-pop records flagged in Josh Terry's most-anticipated list that year. Details on its sound are limited, but its label and placement put it squarely in the jangle/power-pop underground. It's a deep-cut pick for listeners exploring Tiny Engines' current roster.</t>
  </si>
  <si>
    <t xml:space="preserve">Released on Tiny Engines, a label historically associated with emo and twangy emo crossovers, connecting it to the C9 emo-crossover lane as well as straight power pop.</t>
  </si>
  <si>
    <t xml:space="preserve">A0635</t>
  </si>
  <si>
    <t xml:space="preserve">Golomb</t>
  </si>
  <si>
    <t xml:space="preserve">rowdy; shouted; noise wall; short songs (under 2 minutes); feedback</t>
  </si>
  <si>
    <t xml:space="preserve">This Columbus power trio's three-song EP is pummeling, loud and varied, with each track sounding markedly different but united by an animated heaviness. It's a live-wire document of a genuinely ferocious band, for fans of noisy Midwestern guitar rock that hits hard in short bursts.</t>
  </si>
  <si>
    <t xml:space="preserve">Sounds of a piece with the current Midwest DIY noise-rock underground where it overlaps with the slacker/jangle scene at its loudest edge.</t>
  </si>
  <si>
    <t xml:space="preserve">Sixth Sense; Dare You To Cry</t>
  </si>
  <si>
    <t xml:space="preserve">https://golomb.bandcamp.com/album/love
https://www.noexpectations.fyi/p/new-lps-robber-robber-sinai-vessel-ben-seretan</t>
  </si>
  <si>
    <t xml:space="preserve">A0636</t>
  </si>
  <si>
    <t xml:space="preserve">hushed; lullaby; lo-fi</t>
  </si>
  <si>
    <t xml:space="preserve">A long, double-LP-length set with stronger melodies and more hi-fi recording than earlier Hovvdy work. Hushed, lullaby-soft vocals and gentle pulses keep the duo's intimacy intact even as the sound fills out.</t>
  </si>
  <si>
    <t xml:space="preserve">Continues Hovvdy's lo-fi slacker-pop arc toward fuller production.</t>
  </si>
  <si>
    <t xml:space="preserve">https://www.noexpectations.fyi/p/hovvdy-interview-charlie-martin-will-taylor</t>
  </si>
  <si>
    <t xml:space="preserve">https://hovvdy.bandcamp.com/music
https://en.wikipedia.org/wiki/Hovvdy</t>
  </si>
  <si>
    <t xml:space="preserve">A0637</t>
  </si>
  <si>
    <t xml:space="preserve">Hex</t>
  </si>
  <si>
    <t xml:space="preserve">lo-fi; synths; hushed; cosmic; fingerpicked acoustic</t>
  </si>
  <si>
    <t xml:space="preserve">A second collaboration with producer Jay Crocker, this record folds more synths and studio texture into McKiel's hushed songwriting without losing the strange, homemade intimacy of Bobby Joe Hope. Murmured vocals sit inside warm, slightly warped arrangements. It's for fans of understated, atmosphere-first Canadian indie rock.</t>
  </si>
  <si>
    <t xml:space="preserve">Continues the Crocker/McKiel partnership begun on Bobby Joe Hope, part of the same You've Changed Records lineage.</t>
  </si>
  <si>
    <t xml:space="preserve">Popular Music; Hex</t>
  </si>
  <si>
    <t xml:space="preserve">https://en.wikipedia.org/wiki/Jon_McKiel</t>
  </si>
  <si>
    <t xml:space="preserve">A0638</t>
  </si>
  <si>
    <t xml:space="preserve">lake j</t>
  </si>
  <si>
    <t xml:space="preserve">Dizzy</t>
  </si>
  <si>
    <t xml:space="preserve">Shuga Records</t>
  </si>
  <si>
    <t xml:space="preserve">jangle; synths; breezy; hushed; polished</t>
  </si>
  <si>
    <t xml:space="preserve">Twin Peaks' Cadien Lake James steps out solo here, trading his main band's raw garage-pop for glimmering, tastefully electronic jangle-pop. It is a more polished, atmospheric record than his band's work, for listeners who like breezy guitar-pop with soft synth shading.</t>
  </si>
  <si>
    <t xml:space="preserve">A solo offshoot of Twin Peaks' garage-jangle songwriting, filtered through cleaner electronic production.</t>
  </si>
  <si>
    <t xml:space="preserve">Tell Me Something Good; Sparrow; My Own Mess</t>
  </si>
  <si>
    <t xml:space="preserve">https://kiwihouse.bandcamp.com/album/dizzy
https://kiwihouse.bandcamp.com/music</t>
  </si>
  <si>
    <t xml:space="preserve">A0639</t>
  </si>
  <si>
    <t xml:space="preserve">Fallout</t>
  </si>
  <si>
    <t xml:space="preserve">harmonized guitars; strings; breezy; polished; cosmic</t>
  </si>
  <si>
    <t xml:space="preserve">Grand Rapids trio Major Murphy follows Access with a warm, psychedelic-tinged set that weaves classic-rock and vintage soft-rock touches into their usual blend of 1990s indie looseness and 1970s AM-radio warmth. It's an emotionally direct record, for listeners who like their guitar pop mellow and melodic.</t>
  </si>
  <si>
    <t xml:space="preserve">Extends Major Murphy's own hybrid of 1990s indie rock and 1970s soft-rock songwriting established on Access, sounding indebted to Big Star's more orchestrated moments.</t>
  </si>
  <si>
    <t xml:space="preserve">Time Out; First Thought (Best Thought); The Water</t>
  </si>
  <si>
    <t xml:space="preserve">https://www.noexpectations.fyi/p/tips-to-avoid-doomscrolling</t>
  </si>
  <si>
    <t xml:space="preserve">https://majormurphy.bandcamp.com/album/fallout
https://majormurphy.bandcamp.com/music</t>
  </si>
  <si>
    <t xml:space="preserve">A0640</t>
  </si>
  <si>
    <t xml:space="preserve">The Neon Gate</t>
  </si>
  <si>
    <t xml:space="preserve">The band pairs its conversational, bookish lyrics with sunny organ and strong, ringing guitar work. Nigel Chapman's half-spoken delivery stays at the center, making it a warm late-career entry for fans of talky, unhurried guitar rock.</t>
  </si>
  <si>
    <t xml:space="preserve">Latest chapter in Nap Eyes' jangle songwriting, which sounds indebted to Silver Jews and the Velvet Underground.</t>
  </si>
  <si>
    <t xml:space="preserve">https://en.wikipedia.org/wiki/Nap_Eyes
https://www.noexpectations.fyi/p/new-lps-sheepskin-hemlock-spun-out-nap-eyes
https://www.discogs.com/search/?q=Nap+Eyes+The+Neon+Gate&amp;type=master</t>
  </si>
  <si>
    <t xml:space="preserve">A0641</t>
  </si>
  <si>
    <t xml:space="preserve">Rui Gabriel</t>
  </si>
  <si>
    <t xml:space="preserve">Compassion</t>
  </si>
  <si>
    <t xml:space="preserve">jangle; harmonized guitars; storytelling; political; breezy</t>
  </si>
  <si>
    <t xml:space="preserve">Rui Gabriel's solo debut uses a light palette of fun grooves and Summerteeth-grade hooks to write self-aware songs about class and miscommunication. It is bright, sing-along power pop for listeners who like wry lyrics over tuneful, loose-limbed studio pop.</t>
  </si>
  <si>
    <t xml:space="preserve">A solo power-pop outlet that sounds indebted to Wilco's Summerteeth-era studio pop.</t>
  </si>
  <si>
    <t xml:space="preserve">Dreamy Boys; Target; Church Of Nashville</t>
  </si>
  <si>
    <t xml:space="preserve">https://ruigabriel.bandcamp.com/album/compassion
https://ruigabriel.bandcamp.com/music</t>
  </si>
  <si>
    <t xml:space="preserve">A0642</t>
  </si>
  <si>
    <t xml:space="preserve">This Is Lorelei</t>
  </si>
  <si>
    <t xml:space="preserve">Box for Buddy, Box for Star</t>
  </si>
  <si>
    <t xml:space="preserve">synths; drum machine; funny-sad; hushed; anthemic</t>
  </si>
  <si>
    <t xml:space="preserve">Nate Amos's (Water From Your Eyes) solo project delivers warped, hooky pop songs that recall the Postal Service, Big Star and the Magnetic Fields. Drum machines and home-recorded synths sit under genuine power-pop songwriting, sweet and slightly off-kilter.</t>
  </si>
  <si>
    <t xml:space="preserve">Sounds indebted to Big Star power-pop songwriting, filtered through home-recorded, synth-augmented indie pop.</t>
  </si>
  <si>
    <t xml:space="preserve">Angel's Eye; Dancing in the Club; Box for Buddy, Box for Star</t>
  </si>
  <si>
    <t xml:space="preserve">https://thisislorelei.bandcamp.com/album/box-for-buddy-box-for-star
https://www.noexpectations.fyi/p/the-60-best-albums-of-2024
https://www.discogs.com/search/?q=This+Is+Lorelei+Box+for+Buddy&amp;type=master</t>
  </si>
  <si>
    <t xml:space="preserve">A0643</t>
  </si>
  <si>
    <t xml:space="preserve">Wishy</t>
  </si>
  <si>
    <t xml:space="preserve">Triple Seven</t>
  </si>
  <si>
    <t xml:space="preserve">Indianapolis, IN</t>
  </si>
  <si>
    <t xml:space="preserve">Crazy Horse fuzz; feedback; short songs (under 2 minutes); hushed; anthemic</t>
  </si>
  <si>
    <t xml:space="preserve">Indiana songwriters Kevin Krauter and Nina Pitchkites blend shoegaze haze, grunge fuzz and power-pop hooks on their debut LP. It moves between pillowy atmospherics and scathing distortion, for fans of melodic, loud '90s-style guitar rock.</t>
  </si>
  <si>
    <t xml:space="preserve">Sounds indebted to the Big Star power-pop line crossed with 90s alt-rock guitar tones.</t>
  </si>
  <si>
    <t xml:space="preserve">Sick Sweet; Triple Seven; Love On The Outside</t>
  </si>
  <si>
    <t xml:space="preserve">https://en.wikipedia.org/wiki/Triple_Seven_(album)
https://www.noexpectations.fyi/p/new-lps-closebye-wishy-lindsay-reamer
http://post-trash.com/news/2024/10/10/wishy-triple-seven-album-review</t>
  </si>
  <si>
    <t xml:space="preserve">A0644</t>
  </si>
  <si>
    <t xml:space="preserve">Headlights</t>
  </si>
  <si>
    <t xml:space="preserve">RCA Records</t>
  </si>
  <si>
    <t xml:space="preserve">hushed; deadpan; lo-fi; pop-culture references</t>
  </si>
  <si>
    <t xml:space="preserve">Alex G's major-label debut keeps his warped, intimate production but pushes toward higher fidelity. Latter-day R.E.M. and Daniel Johnston echoes are folded into the same gentle-menace songwriting that runs through his earlier records, with the title track 'Headlights' as the clearest example.</t>
  </si>
  <si>
    <t xml:space="preserve">Continues Alex G's arc from Bandcamp lo-fi into a wider, still jangle-rooted indie-pop palette.</t>
  </si>
  <si>
    <t xml:space="preserve">A0645</t>
  </si>
  <si>
    <t xml:space="preserve">Astrachan</t>
  </si>
  <si>
    <t xml:space="preserve">Signs</t>
  </si>
  <si>
    <t xml:space="preserve">anthemic; cosmic; breezy; pop-culture references; funny-sad</t>
  </si>
  <si>
    <t xml:space="preserve">Chicago songwriter Ben Astrachan's solo debut is maximalist and ambitious, packing its songs with wailing guitars and a multitude of '60s-and-'70s-indebted melodic twists. It's conceptual rock music delivered in an off-kilter, deliriously infectious way rather than as straight pastiche. It's for fans of Chicago's current crop of detail-obsessed guitar-pop songwriters.</t>
  </si>
  <si>
    <t xml:space="preserve">Sounds of a piece with Chicago acts like Smushie and Shoulderbird, connecting classic-rock revivalism to the current power-pop/jangle underground.</t>
  </si>
  <si>
    <t xml:space="preserve">Dana Divine; Picture of Doubt</t>
  </si>
  <si>
    <t xml:space="preserve">https://astrachanmusic.bandcamp.com/album/signs
https://www.noexpectations.fyi/p/liam-kazar-astrachan-zook-h-pruz-belair-lip-bombs</t>
  </si>
  <si>
    <t xml:space="preserve">A0646</t>
  </si>
  <si>
    <t xml:space="preserve">The Belair Lip Bombs</t>
  </si>
  <si>
    <t xml:space="preserve">Again</t>
  </si>
  <si>
    <t xml:space="preserve">jangle; harmonized guitars; anthemic; breezy; pop-culture references</t>
  </si>
  <si>
    <t xml:space="preserve">This sophomore LP from Melbourne's the Belair Lip Bombs is frenetic, interlocking power pop fronted by the commanding Maisie Everett. The guitars careen and lock together in a way that recalls Australia's jangle-rock lineage while the choruses aim straight for arenas, for fans of big, direct guitar pop.</t>
  </si>
  <si>
    <t xml:space="preserve">Sounds indebted to Melbourne's interlocking-guitar jangle rock in the Rolling Blackouts C.F. mold, now on Third Man Records' power-pop and garage-rock roster.</t>
  </si>
  <si>
    <t xml:space="preserve">Don't Let Them Tell You (It's Fair); Smiling</t>
  </si>
  <si>
    <t xml:space="preserve">A0647</t>
  </si>
  <si>
    <t xml:space="preserve">Very Human Features</t>
  </si>
  <si>
    <t xml:space="preserve">deadpan; rowdy; funny-sad; jangle; pop-culture references</t>
  </si>
  <si>
    <t xml:space="preserve">The Bug Club's second Sub Pop record streamlines their oddball garage-pop into catchier, tighter songs, with the jokes landing harder and the choruses stickier than ever. The dual vocals of Sam Willmett and Tilly Harris trade lines with an easy chemistry throughout. It's for listeners who want slacker-pop songwriting that's actually secretly very well-crafted.</t>
  </si>
  <si>
    <t xml:space="preserve">Continues the band's garage-punk-to-power-pop evolution begun on Green Dream in F#, now filtered through a major indie label's reach.</t>
  </si>
  <si>
    <t xml:space="preserve">Jealous Boy; Full Grown Man</t>
  </si>
  <si>
    <t xml:space="preserve">https://thebugclub.bandcamp.com/album/very-human-features
https://www.noexpectations.fyi/p/reviews-pry-blasucci-lifeguard-daughter-swords-niemi</t>
  </si>
  <si>
    <t xml:space="preserve">A0648</t>
  </si>
  <si>
    <t xml:space="preserve">The Scholars</t>
  </si>
  <si>
    <t xml:space="preserve">drawl; anthemic; funny-sad; harmonized guitars; long songs (7+ minutes)</t>
  </si>
  <si>
    <t xml:space="preserve">A concept album set at a fictional university, this record returns Car Seat Headrest to a bigger, more guitar-driven full-band sound after the electronic detour of Making a Door Less Open. Toledo's wordy, theatrical songwriting is at its most ambitious here, built around a cast of recurring characters. It's for longtime fans who wanted the band's rock muscle back.</t>
  </si>
  <si>
    <t xml:space="preserve">A return to the anthemic guitar-rock lineage of Teens of Denial after the band's synth-pop experiment, keeping Toledo's literary songwriting intact.</t>
  </si>
  <si>
    <t xml:space="preserve">Gethsemane; Lion's Share</t>
  </si>
  <si>
    <t xml:space="preserve">A0649</t>
  </si>
  <si>
    <t xml:space="preserve">Cash Langdon</t>
  </si>
  <si>
    <t xml:space="preserve">Dogs</t>
  </si>
  <si>
    <t xml:space="preserve">Seasick Records</t>
  </si>
  <si>
    <t xml:space="preserve">Crazy Horse fuzz; Telecaster twang; storytelling; small-town</t>
  </si>
  <si>
    <t xml:space="preserve">Loud, relentlessly hooky rock that channels Summerteeth-era Wilco and Ty Segall's frantic energy. Crazy Horse fuzz and Telecaster twang back small-town storytelling at full tilt.</t>
  </si>
  <si>
    <t xml:space="preserve">Sounds indebted to Neil Young &amp; Crazy Horse fuzz, with Wilco's Americana-pop as a touchstone.</t>
  </si>
  <si>
    <t xml:space="preserve">Dogs; Lilac Whiskey Nose; Dead Dogs</t>
  </si>
  <si>
    <t xml:space="preserve">https://cashlangdon.bandcamp.com/album/dogs</t>
  </si>
  <si>
    <t xml:space="preserve">A0650</t>
  </si>
  <si>
    <t xml:space="preserve">Kit-Cat</t>
  </si>
  <si>
    <t xml:space="preserve">jangle; deadpan; storytelling; harmonized guitars; funny-sad</t>
  </si>
  <si>
    <t xml:space="preserve">Casper Skulls' latest LP has the dual-vocal chemistry and college-radio jangle of a band drawing on Pavement, R.E.M. and Superchunk, full of lived-in warmth. Guitars ring and interlock while the vocal trade-offs keep the songs feeling conversational. It's for longtime fans of the band's steady evolution.</t>
  </si>
  <si>
    <t xml:space="preserve">Continues the jangle-pop lineage established on Buzz Records, now on Next Door Records with a warmer, more assured sound.</t>
  </si>
  <si>
    <t xml:space="preserve">Spindletop; Roddy Piper</t>
  </si>
  <si>
    <t xml:space="preserve">https://www.noexpectations.fyi/p/brown-horse-mamalarky-neu-blume-finnish-postcard-casper-skulls</t>
  </si>
  <si>
    <t xml:space="preserve">https://casperskulls.bandcamp.com/album/kit-cat
https://casperskulls.bandcamp.com/music</t>
  </si>
  <si>
    <t xml:space="preserve">A0651</t>
  </si>
  <si>
    <t xml:space="preserve">The Convenience</t>
  </si>
  <si>
    <t xml:space="preserve">Like Cartoon Vampires</t>
  </si>
  <si>
    <t xml:space="preserve">deadpan; jangle; lo-fi</t>
  </si>
  <si>
    <t xml:space="preserve">New Orleans slacker-pop trio The Convenience deliver thirteen loose, deadpan-sung tracks built on jangling, lightly lo-fi guitars. The songwriting is plainspoken and wry, closer to a conversation than a performance, in the same Crescent City DIY scene as Lawn.</t>
  </si>
  <si>
    <t xml:space="preserve">Part of New Orleans' current jangle/slacker cluster alongside Lawn.</t>
  </si>
  <si>
    <t xml:space="preserve">I Got Exactly What I Wanted; Waiting For A Train; Rats</t>
  </si>
  <si>
    <t xml:space="preserve">https://theconvenience.bandcamp.com/album/like-cartoon-vampires</t>
  </si>
  <si>
    <t xml:space="preserve">A0652</t>
  </si>
  <si>
    <t xml:space="preserve">Frog</t>
  </si>
  <si>
    <t xml:space="preserve">1000 Variations On the Same Song</t>
  </si>
  <si>
    <t xml:space="preserve">lo-fi; funny-sad; piano; banjo; pop-culture references</t>
  </si>
  <si>
    <t xml:space="preserve">Cult New York duo Frog's latest album is folky, lo-fi and scrappy, like Modest Mouse playing Pinegrove-style heart-on-sleeve songs. A piano-led opener and banjo-anchored tracks wrap aching lyrics in charmingly unadorned production. It's for fans who want deadpan, funny-sad songwriting without any studio gloss.</t>
  </si>
  <si>
    <t xml:space="preserve">A long-running New York DIY act that sounds indebted to Drag City-style funny-sad songwriting, filtered through the lo-fi Bandcamp underground.</t>
  </si>
  <si>
    <t xml:space="preserve">Stillwell Theme; Mixtape Liner Notes Var. VII</t>
  </si>
  <si>
    <t xml:space="preserve">https://heyitsfrog.bandcamp.com/album/1000-variations-on-the-same-song
https://www.noexpectations.fyi/p/dead-gowns-horsegirl-frog-goose-winter-tour</t>
  </si>
  <si>
    <t xml:space="preserve">A0653</t>
  </si>
  <si>
    <t xml:space="preserve">Shooting Star</t>
  </si>
  <si>
    <t xml:space="preserve">jangle; Crazy Horse fuzz; harmonized guitars; funny-sad; pop-culture references</t>
  </si>
  <si>
    <t xml:space="preserve">Russell Edling's group turns its own songwriting process inside out across a spacious, nervy set of fuzzed and jangling power pop. Dreamy mellotron cuts against scrubby guitars, with a playful, Elephant 6-style looseness.</t>
  </si>
  <si>
    <t xml:space="preserve">Sounds indebted to Big Star and Elephant 6 melodicism, sitting within Philadelphia's current power-pop scene.</t>
  </si>
  <si>
    <t xml:space="preserve">Noonday Demon; Divine Blight; Another Grand Offering for the Swine</t>
  </si>
  <si>
    <t xml:space="preserve">https://goldenapples.bandcamp.com/album/shooting-star-2</t>
  </si>
  <si>
    <t xml:space="preserve">A0654</t>
  </si>
  <si>
    <t xml:space="preserve">The Beat Goes On</t>
  </si>
  <si>
    <t xml:space="preserve">jangle; deadpan; long solos</t>
  </si>
  <si>
    <t xml:space="preserve">Adventurous, stylistically shifting indie rock that still flows front to back, with Built to Spill and Pavement echoes throughout. Jangling guitars stretch into long solos beneath deadpan vocals.</t>
  </si>
  <si>
    <t xml:space="preserve">Sounds indebted to Pavement's loose song-suite structure and Built to Spill's guitar interplay.</t>
  </si>
  <si>
    <t xml:space="preserve">The Beat Goes On; Experience Humanness; Be Here Now</t>
  </si>
  <si>
    <t xml:space="preserve">https://golomb.bandcamp.com/album/the-beat-goes-on</t>
  </si>
  <si>
    <t xml:space="preserve">A0655</t>
  </si>
  <si>
    <t xml:space="preserve">Good Flying Birds</t>
  </si>
  <si>
    <t xml:space="preserve">Talulah's Tape</t>
  </si>
  <si>
    <t xml:space="preserve">Rotten Apple</t>
  </si>
  <si>
    <t xml:space="preserve">jangle; lo-fi; short songs (under 2 minutes); small-town</t>
  </si>
  <si>
    <t xml:space="preserve">A twee-punk-leaning collection of home recordings, full of pristine, thoughtful jangle-pop with big hooks and surging punk energy. Lo-fi fidelity and short songs keep it scrappy and small-town intimate.</t>
  </si>
  <si>
    <t xml:space="preserve">Sounds indebted to Guided by Voices and Beat Happening's DIY-jangle lineage.</t>
  </si>
  <si>
    <t xml:space="preserve">down on me; gfb; i care for you</t>
  </si>
  <si>
    <t xml:space="preserve">https://www.noexpectations.fyi/p/cusp-good-flying-birds-shutaro-noguchi-review</t>
  </si>
  <si>
    <t xml:space="preserve">https://goodflyingbirds.bandcamp.com/album/talulahs-tape</t>
  </si>
  <si>
    <t xml:space="preserve">A0656</t>
  </si>
  <si>
    <t xml:space="preserve">Timeless World Forever</t>
  </si>
  <si>
    <t xml:space="preserve">jangle; pop-culture references; breezy; cracked or yelping; cosmic</t>
  </si>
  <si>
    <t xml:space="preserve">Another entry in Graham Hunt's prolific self-released catalog, continuing his blend of hooky, home-recorded power pop with wide-ranging classic-rock and psych touches. Bright guitars and direct melodies keep it unfussy, for listeners tracking his steady, low-key discography.</t>
  </si>
  <si>
    <t xml:space="preserve">Part of Hunt's ongoing solo catalog that runs directly into American Pyramid's bigger studio sound.</t>
  </si>
  <si>
    <t xml:space="preserve">I Just Need Enough; East Side Screamer; Power Object</t>
  </si>
  <si>
    <t xml:space="preserve">https://grahamhunt.bandcamp.com/music
https://www.noexpectations.fyi/p/the-100-best-albums-of-2025
https://grahamhunt.bandcamp.com/album/timeless-world-forever</t>
  </si>
  <si>
    <t xml:space="preserve">A0657</t>
  </si>
  <si>
    <t xml:space="preserve">Phonetics On and On</t>
  </si>
  <si>
    <t xml:space="preserve">A more direct second album of ramshackle, perfect pop songs, with grooves and glowing harmonies replacing the debut's noisier fringes. Clean, jangling guitars and deadpan vocals keep the songs short and spare.</t>
  </si>
  <si>
    <t xml:space="preserve">Continues Horsegirl's post-punk and jangle sound, akin to Pavement, toward cleaner pop songwriting.</t>
  </si>
  <si>
    <t xml:space="preserve">Where'd You Go?</t>
  </si>
  <si>
    <t xml:space="preserve">https://en.wikipedia.org/wiki/Horsegirl
https://thisishorsegirl.bandcamp.com/album/phonetics-on-and-on</t>
  </si>
  <si>
    <t xml:space="preserve">A0658</t>
  </si>
  <si>
    <t xml:space="preserve">God Made The Highway</t>
  </si>
  <si>
    <t xml:space="preserve">Exploding In Sound Records</t>
  </si>
  <si>
    <t xml:space="preserve">close harmonies; anthemic; Crazy Horse fuzz; drawl; short songs (under 2 minutes)</t>
  </si>
  <si>
    <t xml:space="preserve">Lawn's most confident record yet, a scrappy blend of post-punk and power-pop with dual lead vocals trading off across hook-heavy songs. It is a punchy distillation of the New Orleans band's sound, wiry guitars and all.</t>
  </si>
  <si>
    <t xml:space="preserve">Continues Lawn's power-pop/post-punk hybrid songwriting into a bigger, punchier register.</t>
  </si>
  <si>
    <t xml:space="preserve">Davie; Pressure; Sports Gun</t>
  </si>
  <si>
    <t xml:space="preserve">https://frontlawn.bandcamp.com/album/god-made-the-highway
https://www.noexpectations.fyi/p/wednesday-potpot-lawn-goose-new-albums
https://music.apple.com/us/album/god-made-the-highway/1811828691</t>
  </si>
  <si>
    <t xml:space="preserve">A0659</t>
  </si>
  <si>
    <t xml:space="preserve">Guitar</t>
  </si>
  <si>
    <t xml:space="preserve">jangle; breezy; deadpan; hushed; pop-culture references</t>
  </si>
  <si>
    <t xml:space="preserve">Mac DeMarco's Guitar returns to vocal pop songwriting after the instrumental detour of Five Easy Hot Dogs, foregrounding warm guitar tone and his familiar half-mumbled melodies. It is unhurried, private-sounding pop built for headphones on a walk. Fans of Salad Days will find the same loose, wobbly charm.</t>
  </si>
  <si>
    <t xml:space="preserve">A return to the vocal jangle-pop songwriting of Salad Days and This Old Dog after an instrumental record, still rooted in his Captured Tracks-era slacker sound.</t>
  </si>
  <si>
    <t xml:space="preserve">Guitar; Home; Rock and Roll Album</t>
  </si>
  <si>
    <t xml:space="preserve">A0660</t>
  </si>
  <si>
    <t xml:space="preserve">Neu Blume</t>
  </si>
  <si>
    <t xml:space="preserve">Let It Win</t>
  </si>
  <si>
    <t xml:space="preserve">Detroit (via Phoenix)</t>
  </si>
  <si>
    <t xml:space="preserve">jangle; pedal steel; harmonized guitars; breezy; hushed</t>
  </si>
  <si>
    <t xml:space="preserve">A warm, crisp midtempo jangle record built around layered melodies and unvarnished lyricism, with pedal steel coloring several tracks. It stakes out its own lane of graceful, inviting jangle-pop for listeners who like their guitar pop gentle.</t>
  </si>
  <si>
    <t xml:space="preserve">Sounds indebted to the DIY jangle/college-radio line (Big Star, Flying Nun), filtered through 2020s Midwest indie rock.</t>
  </si>
  <si>
    <t xml:space="preserve">Cold Strange; Wood Pile; Let It Win</t>
  </si>
  <si>
    <t xml:space="preserve">https://neublume.bandcamp.com/album/let-it-win
https://www.noexpectations.fyi/p/brown-horse-mamalarky-neu-blume-finnish-postcard-casper-skulls
https://open.spotify.com/track/6XoOC8fZY2rnAPNFYxeUS1</t>
  </si>
  <si>
    <t xml:space="preserve">A0661</t>
  </si>
  <si>
    <t xml:space="preserve">Balloon Balloon Balloon</t>
  </si>
  <si>
    <t xml:space="preserve">K Records / Perennial</t>
  </si>
  <si>
    <t xml:space="preserve">jangle; short songs (under 2 minutes); breezy; anthemic; pop-culture references</t>
  </si>
  <si>
    <t xml:space="preserve">A sprawling set from Kai Slater, packed with 1965-styled jangle hooks and bright, trebly guitars. It is the most maximalist Sharp Pins record yet, stringing together short, hook-forward pop songs with barely a pause between them.</t>
  </si>
  <si>
    <t xml:space="preserve">Extends Sharp Pins' Nuggets/Big Star-sounding jangle-pop into a longer, more song-crammed format, released through K Records and Perennial.</t>
  </si>
  <si>
    <t xml:space="preserve">Popafangout; All The Prefabs; Takes So Long</t>
  </si>
  <si>
    <t xml:space="preserve">https://sharppins.bandcamp.com/album/balloon-balloon-balloon-2
https://sharppins.bandcamp.com/music</t>
  </si>
  <si>
    <t xml:space="preserve">A0662</t>
  </si>
  <si>
    <t xml:space="preserve">Radio DDR</t>
  </si>
  <si>
    <t xml:space="preserve">jangle; short songs (under 2 minutes); breezy; anthemic; polished</t>
  </si>
  <si>
    <t xml:space="preserve">Kai Slater's Sharp Pins project follows Turtle Rock with fourteen driving, Nuggets-indebted power-pop songs, tighter and more melodically direct than before. Calvin Johnson's K Records/Perennial imprint released it, cementing Sharp Pins' place in the Big Star-to-GBV jangle-pop lineage.</t>
  </si>
  <si>
    <t xml:space="preserve">Follows Turtle Rock in the 1960s-garage-into-Big-Star jangle-pop lineage; its release through K Records/Perennial places it in a long-running indie-pop label network.</t>
  </si>
  <si>
    <t xml:space="preserve">Every Time I Hear; You Don't Live Here Anymore; Chasing Stars</t>
  </si>
  <si>
    <t xml:space="preserve">https://sharppins.bandcamp.com/album/radio-ddr
https://sharppins.bandcamp.com/music</t>
  </si>
  <si>
    <t xml:space="preserve">A0663</t>
  </si>
  <si>
    <t xml:space="preserve">Holo Boy</t>
  </si>
  <si>
    <t xml:space="preserve">lo-fi; jangle; breezy; funny-sad; hushed</t>
  </si>
  <si>
    <t xml:space="preserve">Nate Amos (also of Water From Your Eyes) re-recorded songs from across his sprawling This Is Lorelei back catalog, tracked quickly to keep the straight-to-Bandcamp spirit of the originals. It works as a breezy, guitar-pop-facing entry point to his catalog rather than a best-of.</t>
  </si>
  <si>
    <t xml:space="preserve">A deliberate reconnection to Amos's earlier lo-fi Bandcamp songwriting, following Box for Buddy, Box for Star.</t>
  </si>
  <si>
    <t xml:space="preserve">I Can't Fall; Dreams Away; Holo Boy</t>
  </si>
  <si>
    <t xml:space="preserve">https://thisislorelei.bandcamp.com/album/holo-boy
https://thisislorelei.bandcamp.com/music</t>
  </si>
  <si>
    <t xml:space="preserve">A0664</t>
  </si>
  <si>
    <t xml:space="preserve">Cotton Crown</t>
  </si>
  <si>
    <t xml:space="preserve">jangle; harmonized guitars; storytelling; anthemic; breezy</t>
  </si>
  <si>
    <t xml:space="preserve">A follow-up that keeps The Tubs' chiming jangle-pop core while broadening the arrangements. It continues the band's run of sharply written, classic-sounding guitar-pop, with bright leads and a dry, baritone lead voice.</t>
  </si>
  <si>
    <t xml:space="preserve">Continues The Tubs' jangle-pop, which sounds indebted to '80s British and Antipodean guitar pop.</t>
  </si>
  <si>
    <t xml:space="preserve">https://en.wikipedia.org/wiki/The_Tubs
https://www.discogs.com/search/?q=The+Tubs+Cotton+Crown&amp;type=release</t>
  </si>
  <si>
    <t xml:space="preserve">A0665</t>
  </si>
  <si>
    <t xml:space="preserve">Evaporating</t>
  </si>
  <si>
    <t xml:space="preserve">jangle; synths; drum machine; lo-fi; short songs (under 2 minutes)</t>
  </si>
  <si>
    <t xml:space="preserve">A knotty, chameleonic indie rock record mixing jangle, synths and drum machines. At least one song sounds like a lost Pavement track, making it a rewarding listen for fans of homemade, shape-shifting guitar pop.</t>
  </si>
  <si>
    <t xml:space="preserve">Continues Zook's homemade jangle/synth-pop hybrid songwriting, which sounds indebted to Pavement's slacker guitar-pop.</t>
  </si>
  <si>
    <t xml:space="preserve">https://zook1.bandcamp.com/music
https://www.noexpectations.fyi/p/liam-kazar-astrachan-zook-h-pruz-belair-lip-bombs</t>
  </si>
  <si>
    <t xml:space="preserve">A0666</t>
  </si>
  <si>
    <t xml:space="preserve">Girls and Boys</t>
  </si>
  <si>
    <t xml:space="preserve">jangle; short songs (under 2 minutes); pop-culture references; breezy; funny-sad</t>
  </si>
  <si>
    <t xml:space="preserve">A sprawling double set of concise, hook-driven power pop split into 'Girls' and 'Boys' halves, led by Peter Gill, who also plays in Friendship. The songs are quick, bright and jangly, flying past before they can outstay their welcome. It suits listeners who like power pop in big, generous doses.</t>
  </si>
  <si>
    <t xml:space="preserve">Gill's membership in Friendship ties 2nd Grade to the same Philadelphia scene as Friendship and Hurry; the songwriting sounds indebted to Big Star and Guided by Voices.</t>
  </si>
  <si>
    <t xml:space="preserve">Radio Girls; Cellophane Girls; 20th Century Boys</t>
  </si>
  <si>
    <t xml:space="preserve">https://lame-orecords.bandcamp.com/music
https://2ndgrade.bandcamp.com/album/girls-and-boys</t>
  </si>
  <si>
    <t xml:space="preserve">A0667</t>
  </si>
  <si>
    <t xml:space="preserve">Bullseye</t>
  </si>
  <si>
    <t xml:space="preserve">rowdy; jangle; shouted; anthemic; short songs (under 2 minutes)</t>
  </si>
  <si>
    <t xml:space="preserve">This New York quartet's self-titled debut is a hooky, jangly and twangy power-pop rock record with blistering riffs and meaty choruses, released by the fast-rising Ever/Never label. It's punchy and immediate, favoring rock and roll swagger over polish. It's for fans who want the twang-adjacent side of the current power-pop wave.</t>
  </si>
  <si>
    <t xml:space="preserve">Signed to the New York label Ever/Never, which ties the band into the current DIY jangle/twang underground.</t>
  </si>
  <si>
    <t xml:space="preserve">A0668</t>
  </si>
  <si>
    <t xml:space="preserve">Casual Technicians</t>
  </si>
  <si>
    <t xml:space="preserve">Well Once There Was A King</t>
  </si>
  <si>
    <t xml:space="preserve">Historic NJ Recordings</t>
  </si>
  <si>
    <t xml:space="preserve">Reedsport, OR</t>
  </si>
  <si>
    <t xml:space="preserve">lo-fi; jangle; storytelling; funny-sad; rowdy</t>
  </si>
  <si>
    <t xml:space="preserve">A sprawling grab-bag from a home-recording project, Well Once There Was A King cycles through folk, slacker jangle, country, doom-metal detours and Beach Boys harmonies without pausing for breath. It rewards the same magpie curiosity that draws people to Guided by Voices' overstuffed records.</t>
  </si>
  <si>
    <t xml:space="preserve">Sounds indebted to the lo-fi, kitchen-sink home-taping tradition of GBV and Sebadoh, filtered through a 2020s Bandcamp DIY sensibility.</t>
  </si>
  <si>
    <t xml:space="preserve">The Settled Way; Notify The Lady; Well Once There Was A King</t>
  </si>
  <si>
    <t xml:space="preserve">https://www.noexpectations.fyi/p/casual-technicians-tara-clerkin-trio-slippers-basic</t>
  </si>
  <si>
    <t xml:space="preserve">https://casualtechnicians.bandcamp.com/album/well-once-there-was-a-king
https://www.instagram.com/p/DYXDj9EEWo1/</t>
  </si>
  <si>
    <t xml:space="preserve">A0669</t>
  </si>
  <si>
    <t xml:space="preserve">Feller</t>
  </si>
  <si>
    <t xml:space="preserve">Sound Colored Penny</t>
  </si>
  <si>
    <t xml:space="preserve">Angel Tapes</t>
  </si>
  <si>
    <t xml:space="preserve">jangle; rowdy; anthemic; short songs (under 2 minutes); cracked or yelping</t>
  </si>
  <si>
    <t xml:space="preserve">This trio's debut full-length channels raucous energy into hook-forward, dynamic indie rock, packing frantic drive and earworm melodies into a lean runtime. Delicate falsetto verses give way to explosive, unrelenting choruses across the tracklist. It's for fans who want their power pop with real teeth.</t>
  </si>
  <si>
    <t xml:space="preserve">Released via Fire Talk's Angel Tapes imprint, which ties the band into the current DIY guitar-pop underground.</t>
  </si>
  <si>
    <t xml:space="preserve">Penny Farthing; Marys Perfume</t>
  </si>
  <si>
    <t xml:space="preserve">https://www.noexpectations.fyi/p/feller-nilza-costa-momoko-gill-tomeka-reid</t>
  </si>
  <si>
    <t xml:space="preserve">A0670</t>
  </si>
  <si>
    <t xml:space="preserve">American Pyramid</t>
  </si>
  <si>
    <t xml:space="preserve">jangle; pop-culture references; cosmic; anthemic; cracked or yelping</t>
  </si>
  <si>
    <t xml:space="preserve">Hunt's most maximalist record yet trades home recording for a fuller studio sound, with frantic late-'90s pop-rock hooks, autotuned detours and euphoric grooves recalling Screamadelica. It still sounds instantly familiar despite its left turns, the fullest treatment his songwriting has gotten to date.</t>
  </si>
  <si>
    <t xml:space="preserve">Hunt's self-released catalog moving from bedroom recording toward a bigger studio sound while keeping the same playful, hook-heavy songwriting.</t>
  </si>
  <si>
    <t xml:space="preserve">Waiting for You to Come Home; Guardian Angel's Arms</t>
  </si>
  <si>
    <t xml:space="preserve">https://www.noexpectations.fyi/p/convinced-friend-dos-santos-graham-hunt
https://grahamhunt.bandcamp.com/music
https://runforcoverrecords.com/products/graham-hunt-american-pyramid</t>
  </si>
  <si>
    <t xml:space="preserve">A0671</t>
  </si>
  <si>
    <t xml:space="preserve">Hiding Places</t>
  </si>
  <si>
    <t xml:space="preserve">The Secret To Good Living</t>
  </si>
  <si>
    <t xml:space="preserve">Brooklyn, NY (formerly North Carolina)</t>
  </si>
  <si>
    <t xml:space="preserve">rowdy; duets; storytelling; harmonized guitars; anthemic</t>
  </si>
  <si>
    <t xml:space="preserve">This Brooklyn band's debut, originally formed in North Carolina, eschews the twang-and-shoegaze sound of their home-state peers for something more its own: brutal, pounding riffs paired with dual lead vocals and patiently pastoral arrangement shifts. Released by the Texas label Keeled Scales, it stands apart from the countrygaze pack while sharing its scene. It's for fans who want the loudest, least twangy corner of the current DIY guitar-rock underground.</t>
  </si>
  <si>
    <t xml:space="preserve">Formed within North Carolina's twang-and-shoegaze scene before relocating to Brooklyn; its sound sits between C4 countrygaze and straighter, heavier guitar rock.</t>
  </si>
  <si>
    <t xml:space="preserve">https://www.noexpectations.fyi/p/abbey-blackwell-robber-robber-hiding-places-john-andrews-yawns
https://keeledscales.bandcamp.com/music</t>
  </si>
  <si>
    <t xml:space="preserve">A0672</t>
  </si>
  <si>
    <t xml:space="preserve">Silent Century</t>
  </si>
  <si>
    <t xml:space="preserve">jangle; drawl; synths; breezy; shouted</t>
  </si>
  <si>
    <t xml:space="preserve">A Brooklyn songwriter's guitar-and-synth indie rock record, made with players from the Ruination Record Co. circle. Clean guitars and glowing synths frame understated vocals and mid-tempo songs. It suits listeners who like thoughtful, low-key indie rock.</t>
  </si>
  <si>
    <t xml:space="preserve">Part of the same small Brooklyn songwriter-collaborator scene as Adeline Hotel, Office Culture and The Bird Calls.</t>
  </si>
  <si>
    <t xml:space="preserve">All Falls Down; Silent Century; Offer</t>
  </si>
  <si>
    <t xml:space="preserve">https://ruinationrecordco.bandcamp.com/music
https://jackiewest.bandcamp.com/album/silent-century</t>
  </si>
  <si>
    <t xml:space="preserve">A0673</t>
  </si>
  <si>
    <t xml:space="preserve">Snakewards</t>
  </si>
  <si>
    <t xml:space="preserve">Rockford, IL / Chicago</t>
  </si>
  <si>
    <t xml:space="preserve">jangle; Telecaster twang; short songs (under 2 minutes); rowdy</t>
  </si>
  <si>
    <t xml:space="preserve">A batch of scrappy rock sketches built on Telecaster-driven hooks and guitar charm. The earworm rippers mix Nuggets garage and '90s indie jangle with punk swagger, most of them over in about two minutes.</t>
  </si>
  <si>
    <t xml:space="preserve">Sounds indebted to Nuggets-era garage rock and '90s indie jangle.</t>
  </si>
  <si>
    <t xml:space="preserve">Freight Train Woman; Dust on Your Halo; Dandelion</t>
  </si>
  <si>
    <t xml:space="preserve">https://joeglassetc.bandcamp.com/album/snakewards</t>
  </si>
  <si>
    <t xml:space="preserve">A0674</t>
  </si>
  <si>
    <t xml:space="preserve">kitship</t>
  </si>
  <si>
    <t xml:space="preserve">am i a rock?</t>
  </si>
  <si>
    <t xml:space="preserve">fingerpicked acoustic; lo-fi; deadpan; short songs (under 2 minutes); hushed</t>
  </si>
  <si>
    <t xml:space="preserve">kitship's am i a rock? is low-key acoustic singer-songwriter fare and understated lo-fi indie rock, built on commanding vocals and instant, unfussy melodies. It suits listeners who like scrappy, tuneful home recordings.</t>
  </si>
  <si>
    <t xml:space="preserve">Sounds akin to the current Chicago Bandcamp slacker/lo-fi network around acts like Sharp Pins.</t>
  </si>
  <si>
    <t xml:space="preserve">Song for Avi; Drift</t>
  </si>
  <si>
    <t xml:space="preserve">https://kitship.bandcamp.com/album/am-i-a-rock</t>
  </si>
  <si>
    <t xml:space="preserve">A0675</t>
  </si>
  <si>
    <t xml:space="preserve">Liz Cooper</t>
  </si>
  <si>
    <t xml:space="preserve">New Day</t>
  </si>
  <si>
    <t xml:space="preserve">Vermont (formerly Nashville)</t>
  </si>
  <si>
    <t xml:space="preserve">synths; piano; Crazy Horse fuzz; hushed; funny-sad</t>
  </si>
  <si>
    <t xml:space="preserve">Cooper's third album trades the jam-guitar sound of her earlier band for a crisper, Beck-like mix of fuzz bass, piano and twinkling synths. It is warm, direct pop-rock songwriting with a slacker's DIY informality, for listeners who like hooks with a homemade edge.</t>
  </si>
  <si>
    <t xml:space="preserve">Sounds like a former jam/psych-rock guitarist moving toward a more concise, jangle-adjacent indie-pop songwriting style.</t>
  </si>
  <si>
    <t xml:space="preserve">New Day; Boy Toy; IDFK</t>
  </si>
  <si>
    <t xml:space="preserve">https://lizcooper.bandcamp.com/album/new-day</t>
  </si>
  <si>
    <t xml:space="preserve">A0676</t>
  </si>
  <si>
    <t xml:space="preserve">The Refrigerator</t>
  </si>
  <si>
    <t xml:space="preserve">Get Better Records</t>
  </si>
  <si>
    <t xml:space="preserve">anthemic; hushed; funny-sad; Crazy Horse fuzz; short songs (under 2 minutes)</t>
  </si>
  <si>
    <t xml:space="preserve">An anthemic yet intimate pop-rock record that sits between energetic and vulnerable songwriting. It continues the band's move from scrappy Philadelphia basement pop-punk toward bigger power-pop hooks.</t>
  </si>
  <si>
    <t xml:space="preserve">Latest chapter of Remember Sports' Philadelphia DIY power-pop lineage.</t>
  </si>
  <si>
    <t xml:space="preserve">https://en.wikipedia.org/wiki/Remember_Sports
https://www.noexpectations.fyi/p/mod-lang-liz-cooper-nashpaints-remember-sports
https://www.discogs.com/search/?q=Remember+Sports&amp;type=master</t>
  </si>
  <si>
    <t xml:space="preserve">A0677</t>
  </si>
  <si>
    <t xml:space="preserve">Melodie</t>
  </si>
  <si>
    <t xml:space="preserve">noise wall; polished; breezy; anthemic; hushed</t>
  </si>
  <si>
    <t xml:space="preserve">Slow Pulp's third album continues the band's move toward pristine, contemporary alt-rock that melds 1990s shoegaze scale with direct pop songwriting. The emotional stakes run higher and the production is more polished, for fans who liked Yard's balance of noise and melody.</t>
  </si>
  <si>
    <t xml:space="preserve">A continuation of Yard's shoegaze-meets-Americana synthesis, pushing further into polished, radio-ready alt-rock.</t>
  </si>
  <si>
    <t xml:space="preserve">Yellow and Green; These Days; Melodie</t>
  </si>
  <si>
    <t xml:space="preserve">https://en.wikipedia.org/wiki/Slow_Pulp
https://www.reddit.com/r/indieheads/comments/1wjajfi/fresh_album_slow_pulp_melodie/</t>
  </si>
  <si>
    <t xml:space="preserve">A0678</t>
  </si>
  <si>
    <t xml:space="preserve">Ricochet</t>
  </si>
  <si>
    <t xml:space="preserve">jangle; hushed; heartbreak; harmonized guitars; breezy</t>
  </si>
  <si>
    <t xml:space="preserve">Lindsey Jordan's third Snail Mail album follows Valentine with clear-eyed, jangling guitar-pop, keeping the conversational, unadorned vocal delivery that made Lush a breakout. Harmonized guitars and a breezy, hushed touch carry songs about heartbreak, for listeners who want confessional indie rock without much studio gloss.</t>
  </si>
  <si>
    <t xml:space="preserve">Continues Snail Mail's own lineage from Lush through Valentine, staying within confessional, guitar-led jangle-pop songwriting.</t>
  </si>
  <si>
    <t xml:space="preserve">Tractor Beam; My Maker; Cruise</t>
  </si>
  <si>
    <t xml:space="preserve">https://snailmail.bandcamp.com/album/ricochet
https://en.wikipedia.org/wiki/Snail_Mail_(musician)</t>
  </si>
  <si>
    <t xml:space="preserve">A0679</t>
  </si>
  <si>
    <t xml:space="preserve">Sunday Mourners</t>
  </si>
  <si>
    <t xml:space="preserve">A-Rhythm Absolute</t>
  </si>
  <si>
    <t xml:space="preserve">Los Angeles</t>
  </si>
  <si>
    <t xml:space="preserve">jangle; noise wall; anthemic; short songs (under 2 minutes); drawl</t>
  </si>
  <si>
    <t xml:space="preserve">A Los Angeles band's debut LP, blending frantic C86-style jangle-pop with post-punk urgency and a touch of Flying Nun. Ten songs of tightly wound guitar interplay and restless energy.</t>
  </si>
  <si>
    <t xml:space="preserve">A direct 2020s continuation of the Flying Nun/C86 jangle lineage that runs through this whole lane.</t>
  </si>
  <si>
    <t xml:space="preserve">Careers In Acting; Biograph; Darling</t>
  </si>
  <si>
    <t xml:space="preserve">https://sundaymourners.bandcamp.com/album/a-rhythm-absolute
https://www.noexpectations.fyi/p/no-expectations-132-penny-in-the</t>
  </si>
  <si>
    <t xml:space="preserve">A0680</t>
  </si>
  <si>
    <t xml:space="preserve">Hard Life</t>
  </si>
  <si>
    <t xml:space="preserve">London, England</t>
  </si>
  <si>
    <t xml:space="preserve">jangle; fiddle; harmonized guitars; storytelling; anthemic</t>
  </si>
  <si>
    <t xml:space="preserve">The London 'Celtic jangle boyband' moves to Merge for its third album, pushing its shimmering, virtuosic guitar-pop further with folk touches and a second, steelier vocal presence arguing against Owen Williams's familiar persona across songs about grief and regret. It's the most ambitious Tubs record yet.</t>
  </si>
  <si>
    <t xml:space="preserve">Builds directly on Dead Meat and Cotton Crown's jangle-pop songwriting, deepening the band's British folk-jangle hybrid.</t>
  </si>
  <si>
    <t xml:space="preserve">Hard Life; Who's Gonna Love You Now?; Heaven or London</t>
  </si>
  <si>
    <t xml:space="preserve">https://thetubs.bandcamp.com/album/hard-life
https://en.wikipedia.org/wiki/The_Tubs</t>
  </si>
  <si>
    <t xml:space="preserve">A0681</t>
  </si>
  <si>
    <t xml:space="preserve">Nature's Pill</t>
  </si>
  <si>
    <t xml:space="preserve">jangle; noise wall; breezy; short songs (under 2 minutes); hushed</t>
  </si>
  <si>
    <t xml:space="preserve">The Indianapolis band's follow-up to Triple Seven continues their blend of fuzzy shoegaze guitar textures with unabashedly sweet, jangling pop melodies. It keeps the same sugar-and-noise balance that made Triple Seven a breakout.</t>
  </si>
  <si>
    <t xml:space="preserve">Continues Wishy's fusion of shoegaze guitar-wall production with 1990s power-pop songwriting established on Triple Seven.</t>
  </si>
  <si>
    <t xml:space="preserve">All The Rage; Covergirl; Lovesick</t>
  </si>
  <si>
    <t xml:space="preserve">https://wishy.bandcamp.com/album/natures-pill
https://wishy.bandcamp.com/music</t>
  </si>
  <si>
    <t xml:space="preserve">A0682</t>
  </si>
  <si>
    <t xml:space="preserve">Horse Jumper of Love</t>
  </si>
  <si>
    <t xml:space="preserve">Disposable America</t>
  </si>
  <si>
    <t xml:space="preserve">C8 Modern slowcore and hushed twang</t>
  </si>
  <si>
    <t xml:space="preserve">Slowcore</t>
  </si>
  <si>
    <t xml:space="preserve">Boston, MA</t>
  </si>
  <si>
    <t xml:space="preserve">Boston</t>
  </si>
  <si>
    <t xml:space="preserve">hushed; noise wall; long solos; bleak; drawl</t>
  </si>
  <si>
    <t xml:space="preserve">The Boston trio's self-titled debut sets Dimitri Giannopoulos's deadpan, half-sung vocals over slow, heavy, effects-laden guitar figures. It is a foundational document of the 2010s Boston slowcore-adjacent scene, closer to Duster's hazy drift than to any twang.</t>
  </si>
  <si>
    <t xml:space="preserve">Sounds indebted to Duster and Codeine-style slowcore fed through a melodic, riff-driven Boston indie-rock lens; precedes the band's run of Run for Cover albums.</t>
  </si>
  <si>
    <t xml:space="preserve">Ugly Brunette; DIRT; Spaceman</t>
  </si>
  <si>
    <t xml:space="preserve">https://en.wikipedia.org/wiki/Horse_Jumper_of_Love
https://horsejumperoflove.bandcamp.com/album/horse-jumper-of-love-10-year-anniversary-edition</t>
  </si>
  <si>
    <t xml:space="preserve">A0683</t>
  </si>
  <si>
    <t xml:space="preserve">Dead Sullivan</t>
  </si>
  <si>
    <t xml:space="preserve">Imbecile</t>
  </si>
  <si>
    <t xml:space="preserve">Texas</t>
  </si>
  <si>
    <t xml:space="preserve">hushed; lo-fi; bleak; cracked or yelping; drawl</t>
  </si>
  <si>
    <t xml:space="preserve">Imbecile is an early, self-recorded document from Boone Patrello's Dead Sullivan project, raw, hushed songs made before his work in the Texas slowcore band Teethe. It is rougher and more diaristic than his later work, for listeners curious about where that sound started.</t>
  </si>
  <si>
    <t xml:space="preserve">A direct predecessor to Teethe, tying Dead Sullivan to the same Texas slowcore lineage that runs through this lane.</t>
  </si>
  <si>
    <t xml:space="preserve">Here; God; Leave</t>
  </si>
  <si>
    <t xml:space="preserve">https://deadsullivan.bandcamp.com/album/imbecile
https://www.noexpectations.fyi/p/hovvdy-interview-charlie-martin-will-taylor</t>
  </si>
  <si>
    <t xml:space="preserve">A0684</t>
  </si>
  <si>
    <t xml:space="preserve">Friendship</t>
  </si>
  <si>
    <t xml:space="preserve">Shock Out of Season</t>
  </si>
  <si>
    <t xml:space="preserve">pedal steel; deadpan; drawl; hushed; funny-sad</t>
  </si>
  <si>
    <t xml:space="preserve">Friendship's early album stretches Dan Wriggins' plainspoken, funny-sad songwriting over synthesizer, pedal steel and Rhodes piano, mixing live and programmed drums. It is patient, homemade-sounding Americana about work, loneliness and friendship, closer to a whisper than a shout.</t>
  </si>
  <si>
    <t xml:space="preserve">Early Philadelphia-era record; the twisted, ambient-pedal-steel take on Americana heard on Friendship's later Merge records seems to start here.</t>
  </si>
  <si>
    <t xml:space="preserve">If You See My Beloved; Sal; Fuzzy</t>
  </si>
  <si>
    <t xml:space="preserve">https://friendshipphl.bandcamp.com/album/shock-out-of-season-2
https://www.discogs.com/artist/236875-Friendship-2</t>
  </si>
  <si>
    <t xml:space="preserve">A0685</t>
  </si>
  <si>
    <t xml:space="preserve">Lomelda</t>
  </si>
  <si>
    <t xml:space="preserve">Thx</t>
  </si>
  <si>
    <t xml:space="preserve">Silsbee, TX</t>
  </si>
  <si>
    <t xml:space="preserve">hushed; lo-fi; fingerpicked acoustic; drawl; bleak</t>
  </si>
  <si>
    <t xml:space="preserve">Thx is Hannah Read's hushed, homespun early full-length as Lomelda, short songs of plainspoken lyrics over sparse acoustic and electric guitar, recorded with the DIY intimacy of her Silsbee, Texas project. It sits at the quiet, unresolved end of the 2010s Bandcamp folk scene, closer to a diary than a studio record.</t>
  </si>
  <si>
    <t xml:space="preserve">An early Lomelda record and precursor to M for Empathy and Hannah; its hushed songs sound akin to the 2010s Bandcamp folk scene.</t>
  </si>
  <si>
    <t xml:space="preserve">Interstate Vision; Thx; Nervous Driver</t>
  </si>
  <si>
    <t xml:space="preserve">https://lomelda.bandcamp.com/album/thx-4
https://en.wikipedia.org/wiki/Lomelda</t>
  </si>
  <si>
    <t xml:space="preserve">A0686</t>
  </si>
  <si>
    <t xml:space="preserve">Widowspeak</t>
  </si>
  <si>
    <t xml:space="preserve">Expect the Best</t>
  </si>
  <si>
    <t xml:space="preserve">drawl; hushed; bleak; Telecaster twang; glacial</t>
  </si>
  <si>
    <t xml:space="preserve">Expect the Best is Widowspeak's heaviest, most nocturnal record, a mix of somber indie rock, dream pop and grungy twang. Molly Hamilton's melodies stay pretty even as the songs sit in dread and self-doubt, over glacial tempos and Telecaster crunch.</t>
  </si>
  <si>
    <t xml:space="preserve">Follows All Yours and lays groundwork for the country-tinged twang that deepens on Plum and The Jacket.</t>
  </si>
  <si>
    <t xml:space="preserve">The Dream; Expect the Best; Dog</t>
  </si>
  <si>
    <t xml:space="preserve">https://widowspeak.bandcamp.com/album/expect-the-best
https://en.wikipedia.org/wiki/Widowspeak
https://en.wikipedia.org/wiki/Expect_the_Best</t>
  </si>
  <si>
    <t xml:space="preserve">A0687</t>
  </si>
  <si>
    <t xml:space="preserve">Low</t>
  </si>
  <si>
    <t xml:space="preserve">Double Negative</t>
  </si>
  <si>
    <t xml:space="preserve">V12</t>
  </si>
  <si>
    <t xml:space="preserve">Duluth, MN</t>
  </si>
  <si>
    <t xml:space="preserve">Minneapolis</t>
  </si>
  <si>
    <t xml:space="preserve">noise wall; bleak; drum machine; close harmonies; glacial</t>
  </si>
  <si>
    <t xml:space="preserve">Produced with BJ Burton, 'Double Negative' buries Sparhawk and Parker's harmonies under distorted, glitching electronics and collapsing beats, sounding less like a band recording live and more like a slowcore album being digitally destroyed in real time. The tempos are still slow and the mood still devotional, but the texture is closer to noise music than to the hushed folk-rock of the band's debut. It is for listeners willing to hear a thirty-year-old sound radically rebuilt.</t>
  </si>
  <si>
    <t xml:space="preserve">A late-career reinvention of Low's own slowcore template, pushed into noise and glitch textures that resemble what younger hushed and noise-leaning bands were exploring in the 2010s.</t>
  </si>
  <si>
    <t xml:space="preserve">Quorum; Dancing and Blood; Disarray</t>
  </si>
  <si>
    <t xml:space="preserve">https://en.wikipedia.org/wiki/Low_(band)
https://en.wikipedia.org/wiki/Double_Negative_(Low_album)
https://lowtheband.bandcamp.com/music</t>
  </si>
  <si>
    <t xml:space="preserve">A0688</t>
  </si>
  <si>
    <t xml:space="preserve">Duster</t>
  </si>
  <si>
    <t xml:space="preserve">Numero Group</t>
  </si>
  <si>
    <t xml:space="preserve">San Jose, CA</t>
  </si>
  <si>
    <t xml:space="preserve">lo-fi; hushed; glacial; noise wall; bleak</t>
  </si>
  <si>
    <t xml:space="preserve">Released after a reissue campaign by Numero Group revived interest in Stratosphere and Contemporary Movement, this self-titled reunion album picks up the band's hazy, slow-motion four-track sound almost exactly where they left off nearly two decades earlier. The songs are just as murky and unhurried as the '90s records, proof that the trio's aesthetic was never really a product of its era's recording limits alone. It arrived into a scene of younger bands who had spent years citing Duster as an influence, closing a loop between original slowcore and its 2010s revival.</t>
  </si>
  <si>
    <t xml:space="preserve">A 2019 reunion by a 1990s V12 band that lands squarely in the modern slowcore revival it helped inspire; filed primary in C8 with V12 as secondary.</t>
  </si>
  <si>
    <t xml:space="preserve">Copernicus Crisis; Ghost World; Feel No Joy</t>
  </si>
  <si>
    <t xml:space="preserve">https://en.wikipedia.org/wiki/Duster_(band)</t>
  </si>
  <si>
    <t xml:space="preserve">A0689</t>
  </si>
  <si>
    <t xml:space="preserve">Dreamin'</t>
  </si>
  <si>
    <t xml:space="preserve">pedal steel; hushed; drawl; funny-sad; small-town</t>
  </si>
  <si>
    <t xml:space="preserve">Dreamin' trades Friendship's earlier drum machines for a warmer, more organic sound built on acoustic guitars, soft drums and a haunting pedal steel. Dan Wriggins' lyrics sit in the gap between intimacy and loneliness, sung in a plainspoken near-murmur.</t>
  </si>
  <si>
    <t xml:space="preserve">A bridge between Friendship's rougher early records and the fuller Merge albums to come; its unhurried, country-inflected hush sounds akin to Lomelda.</t>
  </si>
  <si>
    <t xml:space="preserve">Clairvoyant; Dusky; Not an Exit</t>
  </si>
  <si>
    <t xml:space="preserve">https://friendshipphl.bandcamp.com/album/dreamin
https://www.discogs.com/artist/236875-Friendship-2</t>
  </si>
  <si>
    <t xml:space="preserve">A0690</t>
  </si>
  <si>
    <t xml:space="preserve">So Divine</t>
  </si>
  <si>
    <t xml:space="preserve">Run for Cover Records</t>
  </si>
  <si>
    <t xml:space="preserve">hushed; noise wall; drawl; bleak; long solos</t>
  </si>
  <si>
    <t xml:space="preserve">So Divine widens Horse Jumper of Love's palette slightly while keeping their signature slow tempos and heavy-lidded, half-mumbled vocals. Guitars still swell into distorted crescendos, but the songwriting is more direct and melodic than the debut.</t>
  </si>
  <si>
    <t xml:space="preserve">First album for Run for Cover, the label that would house the band through its most acclaimed run; still sounds indebted to Duster/Codeine slowcore.</t>
  </si>
  <si>
    <t xml:space="preserve">Airport; Volcano; Poison</t>
  </si>
  <si>
    <t xml:space="preserve">https://en.wikipedia.org/wiki/Horse_Jumper_of_Love
https://horsejumperoflove.bandcamp.com/album/so-divine</t>
  </si>
  <si>
    <t xml:space="preserve">A0691</t>
  </si>
  <si>
    <t xml:space="preserve">M for Empathy</t>
  </si>
  <si>
    <t xml:space="preserve">M for Empathy is Hannah Read's most stripped-down Lomelda record, brief, whispery songs built from silence, half-finished phrases and spare guitar. It feels like things long unsaid finally let out, a record about making peace with her own voice.</t>
  </si>
  <si>
    <t xml:space="preserve">The quietest turn in Lomelda's catalog between Thx and Hannah, sounding akin to the hushed Texas and Bandcamp folk of the 2010s.</t>
  </si>
  <si>
    <t xml:space="preserve">Talk; M for Magic; Tell</t>
  </si>
  <si>
    <t xml:space="preserve">https://lomelda.bandcamp.com/album/m-for-empathy
https://en.wikipedia.org/wiki/Lomelda</t>
  </si>
  <si>
    <t xml:space="preserve">A0692</t>
  </si>
  <si>
    <t xml:space="preserve">Hannah</t>
  </si>
  <si>
    <t xml:space="preserve">hushed; fingerpicked acoustic; drawl; funny-sad; lullaby</t>
  </si>
  <si>
    <t xml:space="preserve">Hannah is Read's most fleshed-out Lomelda album, tender, unhurried songs that move between fragile solo passages and warmer full-band arrangements while keeping her plainspoken, diaristic lyrics at the center. It is patient, intimate Texas indie folk built for close listening.</t>
  </si>
  <si>
    <t xml:space="preserve">Consolidates the hushed songwriting of Thx and M for Empathy into a fuller sound.</t>
  </si>
  <si>
    <t xml:space="preserve">Hannah Sun; Reach; Big Shot</t>
  </si>
  <si>
    <t xml:space="preserve">https://lomelda.bandcamp.com/album/hannah
https://en.wikipedia.org/wiki/Lomelda</t>
  </si>
  <si>
    <t xml:space="preserve">A0693</t>
  </si>
  <si>
    <t xml:space="preserve">I Was Born Swimming</t>
  </si>
  <si>
    <t xml:space="preserve">hushed; bleak; storytelling; close harmonies; lo-fi</t>
  </si>
  <si>
    <t xml:space="preserve">Ella O'Connor Williams's debut as Squirrel Flower is a hushed, unsettled record full of water imagery, quiet indie folk-rock that occasionally breaks into noise. It set the template for her louder, twangier records to come.</t>
  </si>
  <si>
    <t xml:space="preserve">An early, quieter entry in a catalog that grows steadily louder and sounds more countrygaze-indebted with each release.</t>
  </si>
  <si>
    <t xml:space="preserve">A0694</t>
  </si>
  <si>
    <t xml:space="preserve">Teethe</t>
  </si>
  <si>
    <t xml:space="preserve">hushed; lo-fi; drawl; bleak; cracked or yelping</t>
  </si>
  <si>
    <t xml:space="preserve">Teethe's self-titled debut is a self-produced, self-mixed set of slow, hushed Texas indie rock. It is an early, raw document of the slowcore group.</t>
  </si>
  <si>
    <t xml:space="preserve">Sounds rooted in Texas DIY slowcore; a rawer predecessor to the more polished Magic of the Sale.</t>
  </si>
  <si>
    <t xml:space="preserve">By Your Side; Dwell; Giant Man</t>
  </si>
  <si>
    <t xml:space="preserve">https://teethe.bandcamp.com/album/teethe</t>
  </si>
  <si>
    <t xml:space="preserve">A0695</t>
  </si>
  <si>
    <t xml:space="preserve">Plum</t>
  </si>
  <si>
    <t xml:space="preserve">drawl; hushed; breezy; cosmic; Telecaster twang</t>
  </si>
  <si>
    <t xml:space="preserve">Plum is Widowspeak's warmest, most unhurried record. Molly Hamilton's honeyed voice sits over dusty, sun-worn guitars and easy tempos that lean further into the band's country and '90s dream-pop touchstones than the darker Expect the Best before it.</t>
  </si>
  <si>
    <t xml:space="preserve">Follows Expect the Best and precedes The Jacket in Widowspeak's later-career turn toward a twangier, more overtly country-inflected version of their dream-pop sound.</t>
  </si>
  <si>
    <t xml:space="preserve">Plum; Money; Breadwinner</t>
  </si>
  <si>
    <t xml:space="preserve">https://widowspeak.bandcamp.com/album/plum
https://en.wikipedia.org/wiki/Widowspeak
https://en.wikipedia.org/wiki/Expect_the_Best</t>
  </si>
  <si>
    <t xml:space="preserve">A0696</t>
  </si>
  <si>
    <t xml:space="preserve">Bnny</t>
  </si>
  <si>
    <t xml:space="preserve">Everything</t>
  </si>
  <si>
    <t xml:space="preserve">Fire Talk Recordings</t>
  </si>
  <si>
    <t xml:space="preserve">hushed; deadpan; bleak; heartbreak; drawl</t>
  </si>
  <si>
    <t xml:space="preserve">Bnny's debut, written by Jess Viscius in the years after her partner's death, is inky, minimalist noir-pop delivered in a half-whispered voice. It draws on the Velvet Underground's two-chord simplicity for its lo-fi, grief-centered songs.</t>
  </si>
  <si>
    <t xml:space="preserve">The record that established Bnny's hushed, grief-soaked sound, setting up the fuller-band, more shoegaze-inflected One Million Love Songs.</t>
  </si>
  <si>
    <t xml:space="preserve">Sure; August; Not Even You</t>
  </si>
  <si>
    <t xml:space="preserve">https://bnnyband.bandcamp.com/album/everything
https://www.noexpectations.fyi/p/rosali-interview-bite-down-taste-profile</t>
  </si>
  <si>
    <t xml:space="preserve">A0697</t>
  </si>
  <si>
    <t xml:space="preserve">Love the Stranger</t>
  </si>
  <si>
    <t xml:space="preserve">pedal steel; drawl; funny-sad; hushed; storytelling</t>
  </si>
  <si>
    <t xml:space="preserve">Friendship's Merge Records debut is gentle, curious and patient, built around Dan Wriggins' plainspoken baritone and lyrics that reward close listening. It is quietly funny and often devastating, evoking a very particular strand of hushed, country-tinged indie rock.</t>
  </si>
  <si>
    <t xml:space="preserve">Friendship's move to Merge after earlier small-label records carried their slow-burn, country-tinged indie rock to a wider audience.</t>
  </si>
  <si>
    <t xml:space="preserve">St. Bonaventure; Blue Canoe; Hank</t>
  </si>
  <si>
    <t xml:space="preserve">https://friendshipphl.bandcamp.com/album/love-the-stranger
https://www.noexpectations.fyi/p/the-60-best-albums-of-2022-according
https://www.discogs.com/artist/236875-Friendship-2</t>
  </si>
  <si>
    <t xml:space="preserve">A0698</t>
  </si>
  <si>
    <t xml:space="preserve">hemlock</t>
  </si>
  <si>
    <t xml:space="preserve">Talk Soon</t>
  </si>
  <si>
    <t xml:space="preserve">hushed; lo-fi; lullaby; drawl; cracked or yelping</t>
  </si>
  <si>
    <t xml:space="preserve">Talk Soon is Carolina Chauffe's raw, introspective phone-fi bedroom folk record. It is intimate and homey, songs caught close to the mic between long drives.</t>
  </si>
  <si>
    <t xml:space="preserve">Early, fully self-recorded hemlock LP that establishes the hushed, song-a-day approach Chauffe later builds on; sounds close to Lomelda's plainspoken Texas hush.</t>
  </si>
  <si>
    <t xml:space="preserve">garbage truck; ana; talk soon</t>
  </si>
  <si>
    <t xml:space="preserve">https://hemlock.bandcamp.com/album/talk-soon
https://www.noexpectations.fyi/p/no-expectations-043-bad-summer</t>
  </si>
  <si>
    <t xml:space="preserve">A0699</t>
  </si>
  <si>
    <t xml:space="preserve">Natural Part</t>
  </si>
  <si>
    <t xml:space="preserve">hushed; drawl; bleak; noise wall; lo-fi</t>
  </si>
  <si>
    <t xml:space="preserve">Natural Part is a tighter, more focused set of songs than the band's earlier records, still built on Dimitri Giannopoulos's murmured deadpan and slow-burn guitar dynamics. It is a good entry point for the band's core sound of hushed verses breaking into fuzzed-out release.</t>
  </si>
  <si>
    <t xml:space="preserve">Continues the band's Run for Cover run; sounds akin to Duster and Bedhead and sits among 2020s slowcore revival bands.</t>
  </si>
  <si>
    <t xml:space="preserve">Snakeskin; Ding Dong Ditch; Chariots</t>
  </si>
  <si>
    <t xml:space="preserve">https://en.wikipedia.org/wiki/Horse_Jumper_of_Love
https://horsejumperoflove.bandcamp.com/album/natural-part</t>
  </si>
  <si>
    <t xml:space="preserve">A0700</t>
  </si>
  <si>
    <t xml:space="preserve">The Namby Pamby</t>
  </si>
  <si>
    <t xml:space="preserve">Marketplace</t>
  </si>
  <si>
    <t xml:space="preserve">Fort Wayne, IN</t>
  </si>
  <si>
    <t xml:space="preserve">hushed; bleak; drawl; lo-fi; small-town</t>
  </si>
  <si>
    <t xml:space="preserve">Marketplace is The Namby Pamby's debut, sparse but pretty slow-burn indie rock with quiet guitars and understated vocals. It favors patient builds and understated melody over hooks, suited to fans of slowcore's gentler side.</t>
  </si>
  <si>
    <t xml:space="preserve">A small-market Midwest counterpart to the slowcore-adjacent bands (Horse Jumper of Love, Teethe) this lane tracks.</t>
  </si>
  <si>
    <t xml:space="preserve">Chardonnay; Reality Tonality; Headlights</t>
  </si>
  <si>
    <t xml:space="preserve">https://thenambypamby.bandcamp.com/album/marketplace
https://www.noexpectations.fyi/p/no-expectations-043-bad-summer</t>
  </si>
  <si>
    <t xml:space="preserve">A0701</t>
  </si>
  <si>
    <t xml:space="preserve">The Jacket</t>
  </si>
  <si>
    <t xml:space="preserve">drawl; Telecaster twang; harmonized guitars; road songs; hushed</t>
  </si>
  <si>
    <t xml:space="preserve">The Jacket is built from layered guitars, dusty percussion and ambling bass, with Widowspeak leaning fully into outlaw-country and slowcore reference points like Neil Young and Cowboy Junkies. Molly Hamilton's voice stays front and center over road-song imagery.</t>
  </si>
  <si>
    <t xml:space="preserve">The most explicitly twangy Widowspeak record, extending the country turn begun on Plum.</t>
  </si>
  <si>
    <t xml:space="preserve">While You Wait; The Jacket; Salt</t>
  </si>
  <si>
    <t xml:space="preserve">https://widowspeak.bandcamp.com/album/the-jacket
https://en.wikipedia.org/wiki/Widowspeak
https://capturedtracks.com/artist/widowspeak/</t>
  </si>
  <si>
    <t xml:space="preserve">A0702</t>
  </si>
  <si>
    <t xml:space="preserve">Cantuckee</t>
  </si>
  <si>
    <t xml:space="preserve">Sounds</t>
  </si>
  <si>
    <t xml:space="preserve">lo-fi; hushed; drawl; road songs; small-town</t>
  </si>
  <si>
    <t xml:space="preserve">Sounds is a side project from villagerrr's songwriter, a set of hushed, lo-fi songs leaning into a wandering, small-town Americana feel. It is looser and more homemade than villagerrr's main output, for listeners who like sketches as much as finished songs.</t>
  </si>
  <si>
    <t xml:space="preserve">A side outlet for villagerrr's songwriter, sharing that band's hushed, homespun sound.</t>
  </si>
  <si>
    <t xml:space="preserve">Kentucky; Highway; Starry Eyes</t>
  </si>
  <si>
    <t xml:space="preserve">https://villagerrr.bandcamp.com/album/sounds-cantuckee
https://www.noexpectations.fyi/p/the-30-best-albums-of-2023-so-far-midyear-list</t>
  </si>
  <si>
    <t xml:space="preserve">A0703</t>
  </si>
  <si>
    <t xml:space="preserve">Fog Lake</t>
  </si>
  <si>
    <t xml:space="preserve">Midnight Society</t>
  </si>
  <si>
    <t xml:space="preserve">Glovertown, Newfoundland, Canada</t>
  </si>
  <si>
    <t xml:space="preserve">lo-fi; hushed; bleak; drawl; cracked or yelping</t>
  </si>
  <si>
    <t xml:space="preserve">Newfoundland's Aaron Powell makes quiet, grainy, homespun songwriting on Midnight Society, his most dynamic Fog Lake record. A few rockers recall You Forgot It in People-era Broken Social Scene amid the usual hush.</t>
  </si>
  <si>
    <t xml:space="preserve">Part of Powell's long-running, prolific solo bedroom-folk catalog; sounds like a lo-fi Canadian counterpart to the American hushed-twang scene this lane tracks.</t>
  </si>
  <si>
    <t xml:space="preserve">bandaid heart; play dead; getaway</t>
  </si>
  <si>
    <t xml:space="preserve">https://www.noexpectations.fyi/p/how-to-interview-bands-and-be-a-better-friend</t>
  </si>
  <si>
    <t xml:space="preserve">https://foglake.bandcamp.com/album/midnight-society-3
https://www.noexpectations.fyi/p/how-to-interview-bands-and-be-a-better-friend</t>
  </si>
  <si>
    <t xml:space="preserve">A0704</t>
  </si>
  <si>
    <t xml:space="preserve">Hataałii</t>
  </si>
  <si>
    <t xml:space="preserve">Singing Into Darkness</t>
  </si>
  <si>
    <t xml:space="preserve">Dangerbird Records</t>
  </si>
  <si>
    <t xml:space="preserve">Window Rock, AZ</t>
  </si>
  <si>
    <t xml:space="preserve">baritone; hushed; drawl; spiritual or gospel; small-town</t>
  </si>
  <si>
    <t xml:space="preserve">Hataałiinez Wheeler's debut LP as Hataałii is mysterious, hypnotic Arizona indie rock. His deep-voiced surf-country croon, with shades of Jim Morrison and Lou Reed, sits against sparse, slow arrangements.</t>
  </si>
  <si>
    <t xml:space="preserve">First widely heard record from Hataałii; establishes the slow, serene surf-country sound he expands on Waiting for a Sign and I'll Be Around.</t>
  </si>
  <si>
    <t xml:space="preserve">Midnight Soldier; For Liquor; Story Of Francisco</t>
  </si>
  <si>
    <t xml:space="preserve">https://hataalii.bandcamp.com/album/singing-into-darkness
https://www.noexpectations.fyi/p/the-60-best-albums-of-2023</t>
  </si>
  <si>
    <t xml:space="preserve">A0705</t>
  </si>
  <si>
    <t xml:space="preserve">Heartbreak Rules</t>
  </si>
  <si>
    <t xml:space="preserve">hushed; drawl; bleak; noise wall; cracked or yelping</t>
  </si>
  <si>
    <t xml:space="preserve">Heartbreak Rules keeps Horse Jumper of Love's slow, weighty tempos while pushing the vocals closer to the front of the mix. It is a moody, unhurried record about heartbreak, delivered with the band's usual dry understatement.</t>
  </si>
  <si>
    <t xml:space="preserve">A steady continuation of the band's Run for Cover-era sound between Natural Part and Disaster Trick.</t>
  </si>
  <si>
    <t xml:space="preserve">A Tune Drifts Out the Window; Heartbreak Rules; Snake Eyes</t>
  </si>
  <si>
    <t xml:space="preserve">https://en.wikipedia.org/wiki/Horse_Jumper_of_Love
https://horsejumperoflove.bandcamp.com/album/heartbreak-rules</t>
  </si>
  <si>
    <t xml:space="preserve">A0706</t>
  </si>
  <si>
    <t xml:space="preserve">Meernaa</t>
  </si>
  <si>
    <t xml:space="preserve">I Believe In You</t>
  </si>
  <si>
    <t xml:space="preserve">hushed; glacial; bleak; synths; cracked or yelping</t>
  </si>
  <si>
    <t xml:space="preserve">A short EP of slow-motion, synth-tinged dream-folk from Carly Bond's Bay Area project: sparse arrangements, cavernous reverb and a fragile, close-mic'd vocal at the center. The songs drift rather than build, suited to late-night, headphone listening.</t>
  </si>
  <si>
    <t xml:space="preserve">Extends Meernaa's hushed songwriting, which sounds suspended between Duster-style haze and modern indie folk.</t>
  </si>
  <si>
    <t xml:space="preserve">I Believe In You; On My Line; Another Dimension</t>
  </si>
  <si>
    <t xml:space="preserve">https://keeledscales.bandcamp.com/music
https://meernaa.bandcamp.com/album/i-believe-in-you</t>
  </si>
  <si>
    <t xml:space="preserve">A0707</t>
  </si>
  <si>
    <t xml:space="preserve">Sluice</t>
  </si>
  <si>
    <t xml:space="preserve">Radial Gate</t>
  </si>
  <si>
    <t xml:space="preserve">fiddle; fingerpicked acoustic; drawl; hushed; road songs</t>
  </si>
  <si>
    <t xml:space="preserve">Justin Morris's Sluice project makes open-hearted, lyrically dense songwriting, loose and lived-in with pastoral, fingerpicked arrangements. It is quiet, plainspoken music about time, faith and place.</t>
  </si>
  <si>
    <t xml:space="preserve">Sounds akin to the Durham/Triangle DIY folk-rock circle around Fust; its hushed, country-tinged songwriting leads into Companion.</t>
  </si>
  <si>
    <t xml:space="preserve">Ostern; Centurion; Pretty Saro</t>
  </si>
  <si>
    <t xml:space="preserve">https://www.noexpectations.fyi/p/work-burnout-happiness-babylon-sluice</t>
  </si>
  <si>
    <t xml:space="preserve">https://sluice.bandcamp.com/album/radial-gate
https://www.noexpectations.fyi/p/work-burnout-happiness-babylon-sluice</t>
  </si>
  <si>
    <t xml:space="preserve">A0708</t>
  </si>
  <si>
    <t xml:space="preserve">22º Halo</t>
  </si>
  <si>
    <t xml:space="preserve">Lily of the Valley</t>
  </si>
  <si>
    <t xml:space="preserve">Tiny Library Records</t>
  </si>
  <si>
    <t xml:space="preserve">hushed; fingerpicked acoustic; breezy; heartbreak; lo-fi</t>
  </si>
  <si>
    <t xml:space="preserve">Lily of the Valley is Will Kennedy's second 22º Halo album, hopeful, lively songs with real weight underneath. It sits between folk, slacker rock and bedroom pop, its plainspoken hush carrying emotion without turning maudlin.</t>
  </si>
  <si>
    <t xml:space="preserve">Sounds akin to Philadelphia's hushed, homemade strand of indie folk.</t>
  </si>
  <si>
    <t xml:space="preserve">Bird Sanctuary; Orioles at Dusk; Lily of the Valley</t>
  </si>
  <si>
    <t xml:space="preserve">https://22halo.bandcamp.com/album/lily-of-the-valley
https://www.noexpectations.fyi/p/22-degree-halo-haley-heynderickx-lee-baggett</t>
  </si>
  <si>
    <t xml:space="preserve">A0709</t>
  </si>
  <si>
    <t xml:space="preserve">Bloomsday</t>
  </si>
  <si>
    <t xml:space="preserve">Heart of the Artichoke</t>
  </si>
  <si>
    <t xml:space="preserve">hushed; storytelling; close harmonies; breezy; funny-sad</t>
  </si>
  <si>
    <t xml:space="preserve">Heart of the Artichoke is Iris James Garrison's delicate, perceptive record about connection and healing, built from spacious, full-bodied folk songs. Earworm melodies and warm, unfussy arrangements keep it intimate without excess polish. It suits listeners who like gentle indie folk with strong hooks.</t>
  </si>
  <si>
    <t xml:space="preserve">Sounds akin to the hushed-folk collaborator network around Babehoven and Lomelda.</t>
  </si>
  <si>
    <t xml:space="preserve">Dollar Slice; Artichoke; Night Swim</t>
  </si>
  <si>
    <t xml:space="preserve">https://bl00msday.bandcamp.com/album/heart-of-the-artichoke
https://www.noexpectations.fyi/p/margaux-good-looks-bloomsday-new-music</t>
  </si>
  <si>
    <t xml:space="preserve">A0710</t>
  </si>
  <si>
    <t xml:space="preserve">One Million Love Songs</t>
  </si>
  <si>
    <t xml:space="preserve">hushed; noise wall; drawl; heartbreak; bleak</t>
  </si>
  <si>
    <t xml:space="preserve">Bnny's second album is a slowcore, shoegaze and garage record about life after grief. Jess Viscius's hushed vocals sit over heavier, more fleshed-out arrangements than the debut.</t>
  </si>
  <si>
    <t xml:space="preserve">Continues the grief-driven songwriting of Everything with a fuller, noisier Chicago band sound.</t>
  </si>
  <si>
    <t xml:space="preserve">Missing; Good Stuff; Sweet</t>
  </si>
  <si>
    <t xml:space="preserve">https://bnnyband.bandcamp.com/album/one-million-love-songs
https://www.noexpectations.fyi/p/rosali-interview-bite-down-taste-profile</t>
  </si>
  <si>
    <t xml:space="preserve">A0711</t>
  </si>
  <si>
    <t xml:space="preserve">Fine</t>
  </si>
  <si>
    <t xml:space="preserve">Rocky Top Ballads</t>
  </si>
  <si>
    <t xml:space="preserve">Escho</t>
  </si>
  <si>
    <t xml:space="preserve">hushed; banjo; fiddle; lo-fi; bleak</t>
  </si>
  <si>
    <t xml:space="preserve">Fine's debut Rocky Top Ballads is impeccably crafted minimalist songwriting with rootsy, bluegrass-tinged elements and a Hope Sandoval-style hush over every track.</t>
  </si>
  <si>
    <t xml:space="preserve">Part of the current hushed-twang wave that pairs slowcore dynamics with bluegrass instrumentation, in the vein of Duster-descended acts.</t>
  </si>
  <si>
    <t xml:space="preserve">Coasting; Losing Tennessee</t>
  </si>
  <si>
    <t xml:space="preserve">https://www.noexpectations.fyi/p/new-music-denmark-felt-escho-konkylie</t>
  </si>
  <si>
    <t xml:space="preserve">https://finefinefinefine.bandcamp.com/album/rocky-top-ballads</t>
  </si>
  <si>
    <t xml:space="preserve">A0712</t>
  </si>
  <si>
    <t xml:space="preserve">Waiting for a Sign</t>
  </si>
  <si>
    <t xml:space="preserve">baritone; hushed; drawl; spiritual or gospel; bleak</t>
  </si>
  <si>
    <t xml:space="preserve">Waiting for a Sign is impressionistic and obliquely Nick Cave-like, Hataałii's warbling baritone floating over slow, eerie Americana. It is late-night roadhouse music, all reverb and slow sway.</t>
  </si>
  <si>
    <t xml:space="preserve">Second Dangerbird Records LP, continuing the hushed, ornate Americana Hataałii built on Singing Into Darkness.</t>
  </si>
  <si>
    <t xml:space="preserve">Alex Jones; Love is Over; Near The Sea</t>
  </si>
  <si>
    <t xml:space="preserve">https://www.noexpectations.fyi/p/seeing-goose-for-the-first-time-intro-jam</t>
  </si>
  <si>
    <t xml:space="preserve">https://hataalii.bandcamp.com/album/waiting-for-a-sign
https://www.noexpectations.fyi/p/seeing-goose-for-the-first-time-intro-jam</t>
  </si>
  <si>
    <t xml:space="preserve">A0713</t>
  </si>
  <si>
    <t xml:space="preserve">444</t>
  </si>
  <si>
    <t xml:space="preserve">drawl; hushed; storytelling; small-town; funny-sad</t>
  </si>
  <si>
    <t xml:space="preserve">444 reimagines twelve of Carolina Chauffe's phone-recorded songs with a full Chicago band, crunchy and enthralling, split between intimate homespun folk and twangy indie rock. It was recorded in a two-day session the week Chauffe left Chicago for the road.</t>
  </si>
  <si>
    <t xml:space="preserve">hemlock's most fully-realized full-band record to date, built from years of solo song-a-day recordings; a direct peer to Lomelda and Little Mazarn's Texas/Midwest hushed-folk circle.</t>
  </si>
  <si>
    <t xml:space="preserve">Day One; Drive &amp; Drive; Lake Martin</t>
  </si>
  <si>
    <t xml:space="preserve">https://hemlock.bandcamp.com/album/444
https://www.noexpectations.fyi/p/new-lps-sheepskin-hemlock-spun-out-nap-eyes</t>
  </si>
  <si>
    <t xml:space="preserve">A0714</t>
  </si>
  <si>
    <t xml:space="preserve">amen!</t>
  </si>
  <si>
    <t xml:space="preserve">Double Yolk Record House</t>
  </si>
  <si>
    <t xml:space="preserve">hushed; fingerpicked acoustic; drawl; spiritual or gospel; short songs (under 2 minutes)</t>
  </si>
  <si>
    <t xml:space="preserve">amen! gives Carolina Chauffe's solo intimacy full-band urgency, recorded live as a trio. The songs keep hemlock's hushed, plainspoken core while the band pushes them forward.</t>
  </si>
  <si>
    <t xml:space="preserve">Bridges hemlock's earlier solo phone-fi work and the full-band 444; sounds rooted in the same Texas hushed-folk orbit as Lomelda.</t>
  </si>
  <si>
    <t xml:space="preserve">widest wing; good wind; prayer</t>
  </si>
  <si>
    <t xml:space="preserve">https://hemlock.bandcamp.com/album/amen
https://www.noexpectations.fyi/p/new-music-little-kid-hemlock-bnny-hour</t>
  </si>
  <si>
    <t xml:space="preserve">A0715</t>
  </si>
  <si>
    <t xml:space="preserve">Disaster Trick</t>
  </si>
  <si>
    <t xml:space="preserve">hushed; drawl; bleak; noise wall; long solos</t>
  </si>
  <si>
    <t xml:space="preserve">Another slow, heavy-lidded set of Horse Jumper of Love songs, all murmured vocals and guitars that build toward distorted release. It is the band's most refined take on hushed-to-heavy dynamics, for slowcore fans.</t>
  </si>
  <si>
    <t xml:space="preserve">The band's most recent full-length, continuing its Run for Cover run as one of the most visible modern slowcore-adjacent groups.</t>
  </si>
  <si>
    <t xml:space="preserve">Snow Angel; Wink; Word</t>
  </si>
  <si>
    <t xml:space="preserve">https://en.wikipedia.org/wiki/Horse_Jumper_of_Love
https://horsejumperoflove.bandcamp.com/album/disaster-trick
https://www.noexpectations.fyi/p/the-60-best-albums-of-2024</t>
  </si>
  <si>
    <t xml:space="preserve">A0716</t>
  </si>
  <si>
    <t xml:space="preserve">Little Kid</t>
  </si>
  <si>
    <t xml:space="preserve">A Million Easy Payments</t>
  </si>
  <si>
    <t xml:space="preserve">hushed; drawl; bleak; heartbreak; piano</t>
  </si>
  <si>
    <t xml:space="preserve">Little Kid's Orindal Records debut sets Kenny Boothby's urgent, soft-spoken voice against intimate, relentlessly hummable slow-tempo songs. Exploratory jazz touches color the arrangements.</t>
  </si>
  <si>
    <t xml:space="preserve">Toronto songwriter Kenny Boothby's project shares Orindal Records with Friendship and sounds akin to that label's quiet, folk-leaning roster.</t>
  </si>
  <si>
    <t xml:space="preserve">Eggshell; Bad Energy; What Qualifies as Silence</t>
  </si>
  <si>
    <t xml:space="preserve">https://littlekid.bandcamp.com/album/a-million-easy-payments
https://orindal.limitedrun.com/products/749919-little-kid-a-million-easy-payments</t>
  </si>
  <si>
    <t xml:space="preserve">A0717</t>
  </si>
  <si>
    <t xml:space="preserve">Loving</t>
  </si>
  <si>
    <t xml:space="preserve">Any Light</t>
  </si>
  <si>
    <t xml:space="preserve">Victoria, British Columbia</t>
  </si>
  <si>
    <t xml:space="preserve">hushed; fingerpicked acoustic; breezy; close harmonies; drawl</t>
  </si>
  <si>
    <t xml:space="preserve">Any Light is a sophisticated, deliberately paced folk record from Victoria, BC's Loving, unhurried songs built on close harmony and patient arrangement. It favors restraint over hooks, rewarding slow, careful listening.</t>
  </si>
  <si>
    <t xml:space="preserve">A Canadian counterpart to the hushed American folk-rock this lane tracks, working at its own unhurried pace outside any particular scene.</t>
  </si>
  <si>
    <t xml:space="preserve">Any Light; Medicine; Blue</t>
  </si>
  <si>
    <t xml:space="preserve">https://loving.bandcamp.com/album/any-light
https://www.noexpectations.fyi/p/the-30-best-albums-of-2024-so-far</t>
  </si>
  <si>
    <t xml:space="preserve">A0718</t>
  </si>
  <si>
    <t xml:space="preserve">vega</t>
  </si>
  <si>
    <t xml:space="preserve">trust me, i'm trying</t>
  </si>
  <si>
    <t xml:space="preserve">hushed; drawl; breezy; heartbreak; fingerpicked acoustic</t>
  </si>
  <si>
    <t xml:space="preserve">Molly Meehan's debut as vega is gentle, adventurous Burlington indie rock. Soft vocals and patient guitars lean toward the folk-indebted side of the scene.</t>
  </si>
  <si>
    <t xml:space="preserve">Sounds akin to the Burlington, Vermont DIY scene around Greg Freeman that feeds this lane's softer end.</t>
  </si>
  <si>
    <t xml:space="preserve">light on; high and dry; reach</t>
  </si>
  <si>
    <t xml:space="preserve">https://vegavt.bandcamp.com/album/trust-me-im-trying
https://www.noexpectations.fyi/p/music-will-prove-you-wrong</t>
  </si>
  <si>
    <t xml:space="preserve">A0719</t>
  </si>
  <si>
    <t xml:space="preserve">Clifford</t>
  </si>
  <si>
    <t xml:space="preserve">Golden Caravan</t>
  </si>
  <si>
    <t xml:space="preserve">noise wall; drawl; hushed; pedal steel; bleak</t>
  </si>
  <si>
    <t xml:space="preserve">Golden Caravan swings between pummeling noise and jangle, with moody slowcore passages. A subtle twang runs underneath the loud-quiet dynamics.</t>
  </si>
  <si>
    <t xml:space="preserve">Sounds akin to the Boston indie-rock underground of Horse Jumper of Love, mixing slowcore heaviness with a lighter, country-tinged jangle.</t>
  </si>
  <si>
    <t xml:space="preserve">Trackstarr; Golden Caravan; Dearest One</t>
  </si>
  <si>
    <t xml:space="preserve">https://cliffordtheband.bandcamp.com/album/golden-caravan
https://www.noexpectations.fyi/p/best-new-albums-teethe-emily-hines-seth-beck-ada-lea</t>
  </si>
  <si>
    <t xml:space="preserve">A0720</t>
  </si>
  <si>
    <t xml:space="preserve">Finnish Postcard</t>
  </si>
  <si>
    <t xml:space="preserve">Body</t>
  </si>
  <si>
    <t xml:space="preserve">hushed; cracked or yelping; bleak; fingerpicked acoustic; drawl</t>
  </si>
  <si>
    <t xml:space="preserve">Body is a dynamic debut swinging from homespun quiet to raging catharsis, recalling Elliott Smith, Pinback and Owen through natural, unpolished harmonies. It favors emotional whiplash over consistency of mood, suiting listeners who like slowcore with emo's sudden surges.</t>
  </si>
  <si>
    <t xml:space="preserve">Sits at the emo-adjacent, slowcore-leaning edge of this lane, closer to Horse Jumper of Love and Joyer than to overt twang.</t>
  </si>
  <si>
    <t xml:space="preserve">Your Nothing; Fever Song; Big Old House</t>
  </si>
  <si>
    <t xml:space="preserve">https://finnishpostcard.bandcamp.com/album/body
https://www.noexpectations.fyi/p/brown-horse-mamalarky-neu-blume-finnish-postcard-casper-skulls</t>
  </si>
  <si>
    <t xml:space="preserve">A0721</t>
  </si>
  <si>
    <t xml:space="preserve">Caveman Wakes Up</t>
  </si>
  <si>
    <t xml:space="preserve">pedal steel; drawl; funny-sad; hushed; deadpan</t>
  </si>
  <si>
    <t xml:space="preserve">Friendship's second Merge album widens their idea of country music further, setting shambolic guitars against flute pads and a Motown-ish rhythm section under bleary poetry. Dan Wriggins' ragged baritone cuts through murky, wry songs like 'Betty Ford'.</t>
  </si>
  <si>
    <t xml:space="preserve">Continues Friendship's slow, twang-inflected songwriting with more polish and range, staying rooted in the same understated, funny-sad register.</t>
  </si>
  <si>
    <t xml:space="preserve">Betty Ford; Tree of Heaven; Salvage Title</t>
  </si>
  <si>
    <t xml:space="preserve">https://friendshipphl.bandcamp.com/album/caveman-wakes-up
https://www.noexpectations.fyi/p/friendship-dan-wriggins-caveman-wakes-up-interview
https://www.discogs.com/artist/236875-Friendship-2</t>
  </si>
  <si>
    <t xml:space="preserve">A0722</t>
  </si>
  <si>
    <t xml:space="preserve">h. pruz</t>
  </si>
  <si>
    <t xml:space="preserve">Red sky at morning</t>
  </si>
  <si>
    <t xml:space="preserve">hushed; synths; fingerpicked acoustic; bleak; spiritual or gospel</t>
  </si>
  <si>
    <t xml:space="preserve">Hannah Pruzinsky threads Wurlitzer, saxophone and synth through an explorative, quiet folk framework on Red sky at morning. It is a meditation on love, control and domesticity that never rises above a gentle murmur.</t>
  </si>
  <si>
    <t xml:space="preserve">Sounds akin to the Florist/Told Slant hushed-folk orbit that also feeds the C8 lane.</t>
  </si>
  <si>
    <t xml:space="preserve">Arrival; Krista; Force</t>
  </si>
  <si>
    <t xml:space="preserve">https://hpruz.bandcamp.com/album/red-sky-at-morning</t>
  </si>
  <si>
    <t xml:space="preserve">A0723</t>
  </si>
  <si>
    <t xml:space="preserve">I'll Be Around</t>
  </si>
  <si>
    <t xml:space="preserve">Panther Mountain</t>
  </si>
  <si>
    <t xml:space="preserve">baritone; hushed; drawl; heartbreak; small-town</t>
  </si>
  <si>
    <t xml:space="preserve">I'll Be Around continues Hataałii's ornate, eerie Americana. It is a modern crooner's take on heartbreak set over slow, serene surf-country arrangements.</t>
  </si>
  <si>
    <t xml:space="preserve">Third full-length, moving from Dangerbird to the Panther Mountain imprint while keeping the same hushed, baritone-led sound.</t>
  </si>
  <si>
    <t xml:space="preserve">Surround Me; She Ain't Coming Back; Let It Roll</t>
  </si>
  <si>
    <t xml:space="preserve">https://hataalii.bandcamp.com/album/ill-be-around
https://www.noexpectations.fyi/p/will-johnson-lily-seabird-hataalii</t>
  </si>
  <si>
    <t xml:space="preserve">A0724</t>
  </si>
  <si>
    <t xml:space="preserve">Hour</t>
  </si>
  <si>
    <t xml:space="preserve">Subminiature</t>
  </si>
  <si>
    <t xml:space="preserve">strings; horns; hushed; live in the room; glacial</t>
  </si>
  <si>
    <t xml:space="preserve">A live album gathered from Hour's DIY touring, capturing the shifting chamber-folk ensemble in intimate, informal rooms. Winds, strings and quiet percussion breathe around slow, meditative pieces, with the audience close enough to hear. It is a touring-diary counterpart to the studio records.</t>
  </si>
  <si>
    <t xml:space="preserve">A touring-diary document in Hour's catalog before Ghost Bridge, part of the same Dear Life Records world as Cormier-O'Leary's band Friendship.</t>
  </si>
  <si>
    <t xml:space="preserve">Hallmark; Dying of Laughter; Doxology</t>
  </si>
  <si>
    <t xml:space="preserve">https://dearliferecs.bandcamp.com/music
https://itshr.bandcamp.com/album/subminiature</t>
  </si>
  <si>
    <t xml:space="preserve">A0725</t>
  </si>
  <si>
    <t xml:space="preserve">Joyer</t>
  </si>
  <si>
    <t xml:space="preserve">On the Other End of the Line...</t>
  </si>
  <si>
    <t xml:space="preserve">Julia's War Recordings</t>
  </si>
  <si>
    <t xml:space="preserve">feedback; jangle; drawl; hushed; heartbreak</t>
  </si>
  <si>
    <t xml:space="preserve">Brothers Nick and Shane Sullivan dial back Joyer's shoegaze leanings for folkier touches on this LP. Pastoral twang runs through cuts like 'Cure' and 'Glare of the Beer Can' alongside spidery, more explosive rock songs.</t>
  </si>
  <si>
    <t xml:space="preserve">Its pull toward folk and twang, after a more purely shoegaze-pop prior record, sounds akin to Horse Jumper of Love and places it at this lane's edge.</t>
  </si>
  <si>
    <t xml:space="preserve">Cure; Glare of the Beer Can; Tell Me</t>
  </si>
  <si>
    <t xml:space="preserve">https://www.noexpectations.fyi/p/joyer-cistern-flock-of-dimes-chico-states-album-reviews</t>
  </si>
  <si>
    <t xml:space="preserve">https://joyer.bandcamp.com/album/on-the-other-end-of-the-line
https://www.noexpectations.fyi/p/joyer-cistern-flock-of-dimes-chico-states-album-reviews</t>
  </si>
  <si>
    <t xml:space="preserve">A0726</t>
  </si>
  <si>
    <t xml:space="preserve">Little Mazarn</t>
  </si>
  <si>
    <t xml:space="preserve">Mustang Island</t>
  </si>
  <si>
    <t xml:space="preserve">fiddle; hushed; slide guitar; spiritual or gospel; bleak</t>
  </si>
  <si>
    <t xml:space="preserve">Little Mazarn pairs Lindsey Verrill's heart-opening vocals and singing saw with bombastic drums and dissonant synths. The record recasts the Austin group's primitive-folk origins into something more expansive.</t>
  </si>
  <si>
    <t xml:space="preserve">Austin's Little Mazarn sounds rooted in the same hushed, Texas folk network as Lomelda and hemlock, following Texas River Song.</t>
  </si>
  <si>
    <t xml:space="preserve">Crystal Cave; Mustang Island; Murmuration</t>
  </si>
  <si>
    <t xml:space="preserve">https://littlemazarn.bandcamp.com/album/mustang-island
https://www.noexpectations.fyi/p/the-100-best-albums-of-2025</t>
  </si>
  <si>
    <t xml:space="preserve">A0727</t>
  </si>
  <si>
    <t xml:space="preserve">lots of hands</t>
  </si>
  <si>
    <t xml:space="preserve">into a pretty room</t>
  </si>
  <si>
    <t xml:space="preserve">Newcastle, UK</t>
  </si>
  <si>
    <t xml:space="preserve">lo-fi; hushed; drum machine; bleak; cracked or yelping</t>
  </si>
  <si>
    <t xml:space="preserve">into a pretty room is lots of hands' Fire Talk debut, a winsome, ramshackle collage of reworked bedroom demos, flickering electronics and processed vocals about grief, growing up and letting go. It sounds fragile and homemade, suited to listeners who like bedroom recordings with an experimental streak.</t>
  </si>
  <si>
    <t xml:space="preserve">Shares Fire Talk Records with Bnny and Fran, part of that label's hushed, home-recorded strand of indie rock.</t>
  </si>
  <si>
    <t xml:space="preserve">alive; into a pretty room; rosie</t>
  </si>
  <si>
    <t xml:space="preserve">https://lotsofhands.bandcamp.com/album/into-a-pretty-room-2
https://www.noexpectations.fyi/p/the-best-albums-of-january-2025-so-far</t>
  </si>
  <si>
    <t xml:space="preserve">A0728</t>
  </si>
  <si>
    <t xml:space="preserve">Maneka</t>
  </si>
  <si>
    <t xml:space="preserve">bathes and listens</t>
  </si>
  <si>
    <t xml:space="preserve">noise wall; feedback; hushed; deadpan; bleak</t>
  </si>
  <si>
    <t xml:space="preserve">Devin McKnight's Maneka album sits at the combustible intersection of slowcore and shoegaze. It alternates quiet, acoustic reflection with head-splitting noise while staying cohesive.</t>
  </si>
  <si>
    <t xml:space="preserve">McKnight (formerly of Speedy Ortiz and Grass Is Green) built Maneka as a showcase for genre-crossing songwriting; the slowcore passages sound akin to Horse Jumper of Love and Joyer.</t>
  </si>
  <si>
    <t xml:space="preserve">shallowing; dimelo; pony</t>
  </si>
  <si>
    <t xml:space="preserve">https://maneka.bandcamp.com/album/bathes-and-listens
https://www.noexpectations.fyi/p/the-100-best-albums-of-2025</t>
  </si>
  <si>
    <t xml:space="preserve">A0729</t>
  </si>
  <si>
    <t xml:space="preserve">Otto Benson</t>
  </si>
  <si>
    <t xml:space="preserve">Peanut</t>
  </si>
  <si>
    <t xml:space="preserve">WNOADIARWB</t>
  </si>
  <si>
    <t xml:space="preserve">pedal steel; hushed; baritone; lullaby; drawl</t>
  </si>
  <si>
    <t xml:space="preserve">Otto Benson's first vocally focused album is pretty but austere guitar folk, built around a bassy croon and shimmering pedal steel over a sparse palette. It is quiet driving music for long, empty stretches of American road.</t>
  </si>
  <si>
    <t xml:space="preserve">Released through the WNOADIARWB collective; its hushed, pedal-steel-laced sound is akin to Friendship and Lomelda's country-tinged quiet.</t>
  </si>
  <si>
    <t xml:space="preserve">Mr. Peanut; Red and Neon; Drive Away</t>
  </si>
  <si>
    <t xml:space="preserve">https://wnoadiarwb.bandcamp.com/album/peanut
https://www.noexpectations.fyi/p/otto-benson-joe-glass-jana-horn-winged-wheel</t>
  </si>
  <si>
    <t xml:space="preserve">A0730</t>
  </si>
  <si>
    <t xml:space="preserve">Perren</t>
  </si>
  <si>
    <t xml:space="preserve">The Spot</t>
  </si>
  <si>
    <t xml:space="preserve">hushed; breezy; fingerpicked acoustic; lo-fi; heartbreak</t>
  </si>
  <si>
    <t xml:space="preserve">The Spot is a stripped-back, wistfully optimistic bedroom-pop record of brief songs favoring hushed, homemade warmth over polish. Soft vocals and simple guitar keep it light and close, for listeners who like gentle, low-key home recordings.</t>
  </si>
  <si>
    <t xml:space="preserve">A small, self-recorded entry in the same breezy, low-key bedroom-folk vein as klark sound and kitship.</t>
  </si>
  <si>
    <t xml:space="preserve">Only Always; The Spot; Goodbye For Now</t>
  </si>
  <si>
    <t xml:space="preserve">https://perren.bandcamp.com/album/the-spot
https://www.noexpectations.fyi/p/best-new-albums-september-2025-big-thief-mae-powell-abel</t>
  </si>
  <si>
    <t xml:space="preserve">A0731</t>
  </si>
  <si>
    <t xml:space="preserve">Magic of the Sale</t>
  </si>
  <si>
    <t xml:space="preserve">pedal steel; strings; hushed; bleak; drawl</t>
  </si>
  <si>
    <t xml:space="preserve">A level-up for the Texas slowcore group, Magic of the Sale is dark and enveloping. Its nostalgic atmospherics are filled out with strings and pedal steel.</t>
  </si>
  <si>
    <t xml:space="preserve">Teethe's sophomore LP, refining the slow, hushed sound of their self-titled debut with richer, more country-tinged arrangements.</t>
  </si>
  <si>
    <t xml:space="preserve">Tires &amp; Bookmarks; Magic Of The Sale; Holy Water</t>
  </si>
  <si>
    <t xml:space="preserve">https://teethe.bandcamp.com/album/magic-of-the-sale
https://www.noexpectations.fyi/p/best-new-albums-teethe-emily-hines-seth-beck-ada-lea</t>
  </si>
  <si>
    <t xml:space="preserve">A0732</t>
  </si>
  <si>
    <t xml:space="preserve">Babehoven</t>
  </si>
  <si>
    <t xml:space="preserve">I See Them, I See Me</t>
  </si>
  <si>
    <t xml:space="preserve">hushed; close harmonies; pedal steel; breezy; storytelling</t>
  </si>
  <si>
    <t xml:space="preserve">I See Them, I See Me finds Maya Bon's Babehoven pushing into full-band indie folk-pop with country and Americana touches, its soaring vocals and explosive production a marked step up from the duo's lo-fi beginnings. It keeps the emotional directness of earlier records while widening the arrangements.</t>
  </si>
  <si>
    <t xml:space="preserve">Babehoven's move toward a fuller, more countrified sound, still close to the hushed-folk network of this lane.</t>
  </si>
  <si>
    <t xml:space="preserve">Blue Around You; Monster; Lasagna</t>
  </si>
  <si>
    <t xml:space="preserve">https://babehoven.bandcamp.com/album/i-see-them-i-see-me
https://www.noexpectations.fyi/p/slow-pulp-the-drin-babehoven-ruby-of-thanks</t>
  </si>
  <si>
    <t xml:space="preserve">A0733</t>
  </si>
  <si>
    <t xml:space="preserve">Hana Stretton</t>
  </si>
  <si>
    <t xml:space="preserve">tiarn</t>
  </si>
  <si>
    <t xml:space="preserve">Lima Limo</t>
  </si>
  <si>
    <t xml:space="preserve">hushed; fingerpicked acoustic; close harmonies; lullaby; bleak</t>
  </si>
  <si>
    <t xml:space="preserve">tiarn is delicate, immersive ghostly folk from Hana Stretton, built on spectral harmonies and slow, fingerpicked arrangements. It leans toward folk-ambient at its most hushed.</t>
  </si>
  <si>
    <t xml:space="preserve">A quieter, ambient-leaning entry that sounds akin to the modern hushed-folk scene this lane tracks.</t>
  </si>
  <si>
    <t xml:space="preserve">Salt; Night Swimming; Stove</t>
  </si>
  <si>
    <t xml:space="preserve">https://hanastretton.bandcamp.com/album/tiarn-2
https://www.noexpectations.fyi/p/hana-stretton-neptunes-core-bullseye-mallory-hawk</t>
  </si>
  <si>
    <t xml:space="preserve">A0734</t>
  </si>
  <si>
    <t xml:space="preserve">Ghost Bridge</t>
  </si>
  <si>
    <t xml:space="preserve">strings; horns; hushed; glacial; bleak</t>
  </si>
  <si>
    <t xml:space="preserve">Michael Cormier-O'Leary's chamber-folk project Hour opens up into a larger ensemble of winds, strings and mallet percussion for slow, meditative pieces. It sits closer to instrumental chamber music than a rock record, patient and quietly mournful. For listeners who like slowcore's pacing without the guitars.</t>
  </si>
  <si>
    <t xml:space="preserve">Cormier-O'Leary also plays in Friendship, and Hour shares Dear Life Records with that Philadelphia deadpan/slowcore circle.</t>
  </si>
  <si>
    <t xml:space="preserve">Centralia; Pearls; Sky is Blue</t>
  </si>
  <si>
    <t xml:space="preserve">https://dearliferecs.bandcamp.com/music
https://itshr.bandcamp.com/album/ghost-bridge</t>
  </si>
  <si>
    <t xml:space="preserve">A0735</t>
  </si>
  <si>
    <t xml:space="preserve">Shabason &amp; Krgovich</t>
  </si>
  <si>
    <t xml:space="preserve">Four Days in June</t>
  </si>
  <si>
    <t xml:space="preserve">7 e.p.</t>
  </si>
  <si>
    <t xml:space="preserve">Toronto, Ontario / Vancouver, BC</t>
  </si>
  <si>
    <t xml:space="preserve">pedal steel; fiddle; banjo; hushed; breezy</t>
  </si>
  <si>
    <t xml:space="preserve">Four Days in June has Joseph Shabason and Nicholas Krgovich reaching for '90s CD-era songcraft in the vein of Neil Young's Harvest Moon and k.d. lang. Brushed drums and understated pedal steel, banjo and fiddle give their usual wry chamber-pop a country-rock glow. It suits listeners who like soft, grown-up country-tinged pop.</t>
  </si>
  <si>
    <t xml:space="preserve">Sounds indebted to '90s pop-country and Cosmic American touchstones while keeping the duo's own understated, plainspoken songwriting.</t>
  </si>
  <si>
    <t xml:space="preserve">Begin Again; Midday Sun; Time of Your Life</t>
  </si>
  <si>
    <t xml:space="preserve">https://shabasonandkrgovich.bandcamp.com/album/four-days-in-june
https://www.noexpectations.fyi/p/shabason-krgovich-styrofoam-winos-haylie-davis</t>
  </si>
  <si>
    <t xml:space="preserve">A0736</t>
  </si>
  <si>
    <t xml:space="preserve">Shep Treasure</t>
  </si>
  <si>
    <t xml:space="preserve">Blanket</t>
  </si>
  <si>
    <t xml:space="preserve">Stray Authority</t>
  </si>
  <si>
    <t xml:space="preserve">Rochester, NY</t>
  </si>
  <si>
    <t xml:space="preserve">hushed; drawl; cosmic; bleak; fingerpicked acoustic</t>
  </si>
  <si>
    <t xml:space="preserve">Blanket is hazy, meditative folk rock pairing gorgeousness with eeriness and wonkiness. Its slow tempos and murky production sit close to the lane's slowcore-adjacent end.</t>
  </si>
  <si>
    <t xml:space="preserve">Follows Shep Treasure's earlier EPs; its hushed, murky sound is akin to Joyer's East Coast DIY folk-rock.</t>
  </si>
  <si>
    <t xml:space="preserve">Dove; Cold Air; Blanket</t>
  </si>
  <si>
    <t xml:space="preserve">https://www.noexpectations.fyi/p/no-expectations-140-swimming</t>
  </si>
  <si>
    <t xml:space="preserve">https://sheptreasure.bandcamp.com/album/blanket
https://www.noexpectations.fyi/p/no-expectations-140-swimming</t>
  </si>
  <si>
    <t xml:space="preserve">A0737</t>
  </si>
  <si>
    <t xml:space="preserve">Companion</t>
  </si>
  <si>
    <t xml:space="preserve">fiddle; fingerpicked acoustic; hushed; spiritual or gospel; road songs</t>
  </si>
  <si>
    <t xml:space="preserve">Companion is weirder and more interior than Radial Gate, with fiddle, Wurlitzer and tape-echo textures around Justin Morris's plainspoken songs. Room noise and found sound are left in the mix.</t>
  </si>
  <si>
    <t xml:space="preserve">A follow-up to Radial Gate, deepening Sluice's hushed, conversational folk-rock.</t>
  </si>
  <si>
    <t xml:space="preserve">Beadie; The Ephemeral Stream; Zillow</t>
  </si>
  <si>
    <t xml:space="preserve">https://sluice.bandcamp.com/album/companion
https://www.noexpectations.fyi/p/no-expectations-140-swimming</t>
  </si>
  <si>
    <t xml:space="preserve">A0738</t>
  </si>
  <si>
    <t xml:space="preserve">beacon, how blue</t>
  </si>
  <si>
    <t xml:space="preserve">hushed; drawl; breezy; fingerpicked acoustic; heartbreak</t>
  </si>
  <si>
    <t xml:space="preserve">beacon, how blue pairs soft, openhearted, melancholic indie rock with woozy twang and waltz-like arrangements. It follows trust me, i'm trying with a gentler country lean.</t>
  </si>
  <si>
    <t xml:space="preserve">Second vega LP, continuing Molly Meehan's plainspoken, gently twangy Burlington indie-folk songwriting.</t>
  </si>
  <si>
    <t xml:space="preserve">cow country; porch swing; how blue</t>
  </si>
  <si>
    <t xml:space="preserve">https://vegavt.bandcamp.com/album/beacon-how-blue
https://www.noexpectations.fyi/p/resavoir-spencer-hoffman-vega-dialup-ghost</t>
  </si>
  <si>
    <t xml:space="preserve">A0739</t>
  </si>
  <si>
    <t xml:space="preserve">Roses</t>
  </si>
  <si>
    <t xml:space="preserve">pedal steel; drawl; hushed; breezy; cosmic</t>
  </si>
  <si>
    <t xml:space="preserve">Roses is airtight, soaring Widowspeak songwriting with woozy Americana flourishes. Its twangy signifiers push beyond pure mood-setting toward the country side of the band's dream-pop sound.</t>
  </si>
  <si>
    <t xml:space="preserve">Follows Widowspeak's quieter Captured Tracks albums (Expect the Best, Plum, The Jacket), continuing what sounds like a late-career drift from dream pop toward the C8 sound.</t>
  </si>
  <si>
    <t xml:space="preserve">The Hook; Roses; If You Change</t>
  </si>
  <si>
    <t xml:space="preserve">https://widowspeak.bandcamp.com/album/roses
https://www.noexpectations.fyi/p/casual-technicians-tara-clerkin-trio-slippers-basic
https://capturedtracks.com/artist/widowspeak/</t>
  </si>
  <si>
    <t xml:space="preserve">A0740</t>
  </si>
  <si>
    <t xml:space="preserve">Hop Along</t>
  </si>
  <si>
    <t xml:space="preserve">Get Disowned</t>
  </si>
  <si>
    <t xml:space="preserve">Hot Green Records</t>
  </si>
  <si>
    <t xml:space="preserve">C9 Emo-twang crossovers</t>
  </si>
  <si>
    <t xml:space="preserve">cracked or yelping; storytelling; shouted; small-town; heartbreak</t>
  </si>
  <si>
    <t xml:space="preserve">Hop Along's second full-length introduced Frances Quinlan's cracked, yelping voice to a wider audience over ramshackle, folk-punk-adjacent indie rock. There is little literal twang here, but the loose, front-porch informality of the arrangements and the plainspoken storytelling put it on the emo/DIY side of the Core's borderline territory.</t>
  </si>
  <si>
    <t xml:space="preserve">Originally released on Hot Green Records; its emo-adjacent songwriting sounds like an antecedent to later Core bands such as Cusp.</t>
  </si>
  <si>
    <t xml:space="preserve">Tibetan Pop Stars; Hospital(Shutter); Get Disowned</t>
  </si>
  <si>
    <t xml:space="preserve">https://en.wikipedia.org/wiki/Get_Disowned
https://pitchfork.com/reviews/albums/21510-get-disowned/
https://hopalong.bandcamp.com/music</t>
  </si>
  <si>
    <t xml:space="preserve">A0741</t>
  </si>
  <si>
    <t xml:space="preserve">Pinegrove</t>
  </si>
  <si>
    <t xml:space="preserve">Meridian</t>
  </si>
  <si>
    <t xml:space="preserve">Montclair, NJ</t>
  </si>
  <si>
    <t xml:space="preserve">banjo; pedal steel; storytelling; small-town; deadpan</t>
  </si>
  <si>
    <t xml:space="preserve">Pinegrove's self-released debut lays out the template before the band had fully found it: Evan Stephens Hall's literary, run-on lyricism over loose, country-tinged indie rock. Rougher and less confident than what followed, it is mostly for the committed who want to trace the band's arc from house-show DIY act to genre touchstone.</t>
  </si>
  <si>
    <t xml:space="preserve">Grew out of New Jersey DIY house shows; the seed that Cardinal refined into an alt-country/emo hybrid that later Core bands sound indebted to.</t>
  </si>
  <si>
    <t xml:space="preserve">Waveform; Meridian; New Friends</t>
  </si>
  <si>
    <t xml:space="preserve">https://en.wikipedia.org/wiki/Pinegrove_(band)
https://pinegrove.bandcamp.com/music</t>
  </si>
  <si>
    <t xml:space="preserve">A0742</t>
  </si>
  <si>
    <t xml:space="preserve">Painted Shut</t>
  </si>
  <si>
    <t xml:space="preserve">cracked or yelping; storytelling; harmonized guitars; anthemic; heartbreak</t>
  </si>
  <si>
    <t xml:space="preserve">Hop Along's Saddle Creek debut sharpens the loose folk-punk of Get Disowned into tighter, more melodic songwriting. Frances Quinlan's voice is still the main instrument but now framed by fuller, more anthemic arrangements.</t>
  </si>
  <si>
    <t xml:space="preserve">First Hop Along album on Saddle Creek; sounds like an antecedent to the emotionally direct, character-driven indie rock of younger Core bands such as Cusp and Wednesday.</t>
  </si>
  <si>
    <t xml:space="preserve">Waitress; Powerful Man; Horseshoe Crabs</t>
  </si>
  <si>
    <t xml:space="preserve">https://en.wikipedia.org/wiki/Hop_Along
https://hopalong.bandcamp.com/music</t>
  </si>
  <si>
    <t xml:space="preserve">A0743</t>
  </si>
  <si>
    <t xml:space="preserve">Cardinal</t>
  </si>
  <si>
    <t xml:space="preserve">Run for Cover</t>
  </si>
  <si>
    <t xml:space="preserve">pedal steel; banjo; storytelling; anthemic; small-town</t>
  </si>
  <si>
    <t xml:space="preserve">Pinegrove's breakthrough: eight songs of confessional, run-on-sentence lyricism set to alt-country-inflected indie rock, softening emo's sincerity into something closer to a bar-band singalong. Evan Stephens Hall's talk-singing delivery and the band's tight, chiming interplay made it a touchstone for the emo-twang crossover.</t>
  </si>
  <si>
    <t xml:space="preserve">Followed the self-released Meridian and the Everything So Far anthology; its blend of Crazy Horse-lite guitar and confessional emo phrasing is echoed by Slaughter Beach, Dog, Cusp and other Core bands.</t>
  </si>
  <si>
    <t xml:space="preserve">Old Friends; Cadmium; Size of the Moon</t>
  </si>
  <si>
    <t xml:space="preserve">A0744</t>
  </si>
  <si>
    <t xml:space="preserve">Slaughter Beach, Dog</t>
  </si>
  <si>
    <t xml:space="preserve">Welcome</t>
  </si>
  <si>
    <t xml:space="preserve">storytelling; small-town; hushed; drawl; road songs</t>
  </si>
  <si>
    <t xml:space="preserve">Jake Ewald's first record outside Modern Baseball trades that band's pop-punk urgency for loose, talky Americana, its narrators drifting through small towns and diners in a warm, unhurried drawl. It is a quieter, more countrified debut than anything in Ewald's emo background, setting up the storytelling mode Slaughter Beach, Dog would keep refining.</t>
  </si>
  <si>
    <t xml:space="preserve">Jake Ewald's post-Modern Baseball project, moving from pop-punk toward the alt-country and heartland-rock songwriting of Slaughter Beach, Dog's later records.</t>
  </si>
  <si>
    <t xml:space="preserve">Warminster; Building the Ark; Tugboat Captain</t>
  </si>
  <si>
    <t xml:space="preserve">https://en.wikipedia.org/wiki/Slaughter_Beach,_Dog
https://slaughterbeach.bandcamp.com/music</t>
  </si>
  <si>
    <t xml:space="preserve">A0745</t>
  </si>
  <si>
    <t xml:space="preserve">Strange Ranger</t>
  </si>
  <si>
    <t xml:space="preserve">Rot Forever</t>
  </si>
  <si>
    <t xml:space="preserve">Broken World Media</t>
  </si>
  <si>
    <t xml:space="preserve">Emo</t>
  </si>
  <si>
    <t xml:space="preserve">Missoula, MT / Philadelphia, PA</t>
  </si>
  <si>
    <t xml:space="preserve">jangle; feedback; hushed; storytelling; lo-fi</t>
  </si>
  <si>
    <t xml:space="preserve">Released under the band's earlier name Sioux Falls, this debut LP lays out the emo-tinged, twangy indie rock that would carry into Strange Ranger's later records. Quiet, hushed verses give way to sudden bursts of noise, for fans of sprawling emo-leaning guitar rock.</t>
  </si>
  <si>
    <t xml:space="preserve">The starting point of what became Strange Ranger's emo-twang crossover songwriting; it sounds akin to the Tiny Engines-adjacent DIY scene of bands like Free Cake for Every Creature.</t>
  </si>
  <si>
    <t xml:space="preserve">Chain of Lakes; 3fast; In Case It Gets Lost</t>
  </si>
  <si>
    <t xml:space="preserve">https://strangeranger.bandcamp.com/album/rot-forever
https://en.wikipedia.org/wiki/Strange_Ranger</t>
  </si>
  <si>
    <t xml:space="preserve">A0746</t>
  </si>
  <si>
    <t xml:space="preserve">Birdie</t>
  </si>
  <si>
    <t xml:space="preserve">storytelling; small-town; close harmonies; road songs; breezy</t>
  </si>
  <si>
    <t xml:space="preserve">Slaughter Beach, Dog's second LP fleshes out the full-band sound only sketched on Welcome, with warmer arrangements and closer harmonies behind Jake Ewald's short-story-style narratives of small-town Pennsylvania life. It leans further into alt-country structure while keeping the plainspoken, novelistic detail that separates it from Ewald's emo past.</t>
  </si>
  <si>
    <t xml:space="preserve">Follows Welcome; continues the band's move from Modern Baseball-adjacent emo toward a full alt-country and heartland-rock sound.</t>
  </si>
  <si>
    <t xml:space="preserve">Bad Beer; Fish Fry; Nonsense</t>
  </si>
  <si>
    <t xml:space="preserve">A0747</t>
  </si>
  <si>
    <t xml:space="preserve">Daymoon</t>
  </si>
  <si>
    <t xml:space="preserve">jangle; feedback; hushed; storytelling; cracked or yelping</t>
  </si>
  <si>
    <t xml:space="preserve">Strange Ranger's second album leans into a rawer, more spacious sound than their debut. It still balances hushed indie-folk passages against noisier emo-indebted guitar surges, suiting listeners who like quiet-loud dynamics with a twang.</t>
  </si>
  <si>
    <t xml:space="preserve">Continues the twangy emo-crossover songwriting begun as Sioux Falls, moving toward the fuller sound of Remembering the Rockets.</t>
  </si>
  <si>
    <t xml:space="preserve">Most Perfect Gold of the Century</t>
  </si>
  <si>
    <t xml:space="preserve">https://www.facebook.com/strangerangertheband/posts/our-album-is-officially-outtt-today-thanks-to-all-our-friends-for-being-cool-and/1745510302175476/
https://alreadyheard.com/review-strange-ranger-daymoon/
https://en.wikipedia.org/wiki/Strange_Ranger</t>
  </si>
  <si>
    <t xml:space="preserve">A0748</t>
  </si>
  <si>
    <t xml:space="preserve">Bark Your Head Off, Dog</t>
  </si>
  <si>
    <t xml:space="preserve">strings; cracked or yelping; storytelling; harmonized guitars; anthemic</t>
  </si>
  <si>
    <t xml:space="preserve">Hop Along's third album adds string arrangements and more elaborate production to the band's yelping, emotionally raw songwriting, widening its scope without losing Frances Quinlan's idiosyncratic phrasing. It is the most polished Hop Along record, and the closest the band gets to the anthemic, full-band scale that defines the wider Core sound.</t>
  </si>
  <si>
    <t xml:space="preserve">Third full-length from the Philadelphia band; its emo-to-indie-rock arc sounds akin to fellow Philadelphia acts like Slaughter Beach, Dog.</t>
  </si>
  <si>
    <t xml:space="preserve">How Simple; Somewhere a Judge; Prior Things</t>
  </si>
  <si>
    <t xml:space="preserve">A0749</t>
  </si>
  <si>
    <t xml:space="preserve">Skylight</t>
  </si>
  <si>
    <t xml:space="preserve">pedal steel; banjo; storytelling; hushed; small-town</t>
  </si>
  <si>
    <t xml:space="preserve">Recorded before the allegations that led to the band's year-long hiatus and released independently once the group returned, Skylight is quieter and more inward than Cardinal, trading some of its predecessor's forward motion for slower, more reflective songs still built on the same alt-country-emo frame. It reads as a transitional record between the band's DIY years and their later, more polished Rough Trade albums.</t>
  </si>
  <si>
    <t xml:space="preserve">Bridges Cardinal and the Rough Trade era; released independently in 2018 after the band's hiatus.</t>
  </si>
  <si>
    <t xml:space="preserve">Rings; Angelina; Frog and Toad</t>
  </si>
  <si>
    <t xml:space="preserve">A0750</t>
  </si>
  <si>
    <t xml:space="preserve">Safe and Also No Fear</t>
  </si>
  <si>
    <t xml:space="preserve">storytelling; close harmonies; hushed; small-town; heartbreak</t>
  </si>
  <si>
    <t xml:space="preserve">A more polished, expansive record than its predecessors, Safe and Also No Fear widens Slaughter Beach, Dog's palette with strings and richer arrangements behind Jake Ewald's character-driven songwriting. It keeps the band's core alt-country-emo hybrid intact while pushing toward a more widescreen, adult-contemporary version of the sound.</t>
  </si>
  <si>
    <t xml:space="preserve">Third LP; deepens the alt-country storytelling of Welcome and Birdie with more ambitious production.</t>
  </si>
  <si>
    <t xml:space="preserve">One Down; Petersburg, VA; Herman Bad Dream</t>
  </si>
  <si>
    <t xml:space="preserve">A0751</t>
  </si>
  <si>
    <t xml:space="preserve">Remembering the Rockets</t>
  </si>
  <si>
    <t xml:space="preserve">jangle; feedback; storytelling; cracked or yelping; anthemic</t>
  </si>
  <si>
    <t xml:space="preserve">The last Strange Ranger album before their turn toward electronic production, capping the band's emo-tinged indie rock era. Its arrangements are fuller and more anthemic than Rot Forever or Daymoon, for listeners who like big, yearning guitar rock.</t>
  </si>
  <si>
    <t xml:space="preserve">The culmination of Strange Ranger's twangy emo-crossover songwriting before the band moved toward electronic textures on later records.</t>
  </si>
  <si>
    <t xml:space="preserve">Ecola; Living Free; No Light</t>
  </si>
  <si>
    <t xml:space="preserve">https://strangeranger.bandcamp.com/music
https://en.wikipedia.org/wiki/Strange_Ranger</t>
  </si>
  <si>
    <t xml:space="preserve">A0752</t>
  </si>
  <si>
    <t xml:space="preserve">Marigold</t>
  </si>
  <si>
    <t xml:space="preserve">Rough Trade</t>
  </si>
  <si>
    <t xml:space="preserve">pedal steel; banjo; storytelling; anthemic; breezy</t>
  </si>
  <si>
    <t xml:space="preserve">Pinegrove's Rough Trade debut is warmer and more settled than the band's earlier records, its alt-country and emo elements now fully integrated into a smooth, mid-tempo sound built for singing along in a crowd. It is less jagged than Cardinal but keeps the same core: banjo and pedal steel under Hall's rambling, diaristic lines.</t>
  </si>
  <si>
    <t xml:space="preserve">First album on Rough Trade, following the band's independent years; represents the emo-twang crossover moving toward a more polished, festival-ready sound.</t>
  </si>
  <si>
    <t xml:space="preserve">Dotted Line; Moment; Endless</t>
  </si>
  <si>
    <t xml:space="preserve">A0753</t>
  </si>
  <si>
    <t xml:space="preserve">Sinai Vessel</t>
  </si>
  <si>
    <t xml:space="preserve">Ground Aswim</t>
  </si>
  <si>
    <t xml:space="preserve">slide guitar; hushed; storytelling; long songs (7+ minutes); bleak</t>
  </si>
  <si>
    <t xml:space="preserve">Caleb Cordes's Sinai Vessel moved from twinkly emo toward a heavier, more patient indie-rock sound here. Slide guitar glides through confessional songs about guilt, grief and the exhaustion of trying to be good, several of them long and slow-building.</t>
  </si>
  <si>
    <t xml:space="preserve">Follows the more emo-scaled Brokenlegged; sounds like a step toward the twangier indie rock of the Core.</t>
  </si>
  <si>
    <t xml:space="preserve">Fragile; George; Tunneling</t>
  </si>
  <si>
    <t xml:space="preserve">https://sinaivessel.bandcamp.com/album/ground-aswim
https://sinaivessel.bandcamp.com/music</t>
  </si>
  <si>
    <t xml:space="preserve">A0754</t>
  </si>
  <si>
    <t xml:space="preserve">At the Moonbase</t>
  </si>
  <si>
    <t xml:space="preserve">lo-fi; storytelling; hushed; drum machine; small-town</t>
  </si>
  <si>
    <t xml:space="preserve">A looser, lower-stakes Slaughter Beach, Dog record that lets songs stretch out and drift. It is still built on Jake Ewald's storytelling, with patient, jammy arrangements and a relaxed, late-night mood.</t>
  </si>
  <si>
    <t xml:space="preserve">Follows Safe and Also No Fear in the band's run on Lame-O Records.</t>
  </si>
  <si>
    <t xml:space="preserve">Do You Understand; Engine; Feel Anything</t>
  </si>
  <si>
    <t xml:space="preserve">A0755</t>
  </si>
  <si>
    <t xml:space="preserve">Home Is Where</t>
  </si>
  <si>
    <t xml:space="preserve">i became birds</t>
  </si>
  <si>
    <t xml:space="preserve">Palm Coast, FL</t>
  </si>
  <si>
    <t xml:space="preserve">harmonica; shouted; hushed; short songs (under 2 minutes); Southern gothic</t>
  </si>
  <si>
    <t xml:space="preserve">Home Is Where's breakout debut crams whirlwind hardcore aggression and warm, harmonica-flecked folk melancholy into a short record. Bea MacDonald's voice ranges from an intimate, Dylan-esque croon to a full-throated scream, often within the same song, splitting the difference between gothic post-punk and twangy Americana.</t>
  </si>
  <si>
    <t xml:space="preserve">Set the template for the band's fusion of American Football-style emo with country and folk instrumentation that the whaler expanded on.</t>
  </si>
  <si>
    <t xml:space="preserve">Long Distance Conjoined Twins; The Scientific Classification of Stingrays; The Old Country</t>
  </si>
  <si>
    <t xml:space="preserve">https://homeiswhere.bandcamp.com/album/i-became-birds
https://homeiswhere.bandcamp.com/music</t>
  </si>
  <si>
    <t xml:space="preserve">A0756</t>
  </si>
  <si>
    <t xml:space="preserve">Oceanator</t>
  </si>
  <si>
    <t xml:space="preserve">Nothing's Ever Fine</t>
  </si>
  <si>
    <t xml:space="preserve">Polyvinyl Records</t>
  </si>
  <si>
    <t xml:space="preserve">feedback; anthemic; cracked or yelping; storytelling; short songs (under 2 minutes)</t>
  </si>
  <si>
    <t xml:space="preserve">Elise Okusami's second Oceanator album pairs big, emo-scaled guitar hooks with disarmingly direct lyrics about anxiety and dread. The songs move between crunchy pop-punk and more open, twangy indie-rock passages, for fans of cathartic, hook-heavy guitar music.</t>
  </si>
  <si>
    <t xml:space="preserve">Sounds descended from 2000s emo and pop-punk filtered through 2020s indie-rock production, close in spirit to the emo-twang crossover of bands like Strange Ranger.</t>
  </si>
  <si>
    <t xml:space="preserve">Nightmare Machine; Beach Days (Alive Again); Stuck</t>
  </si>
  <si>
    <t xml:space="preserve">https://oceanator.bandcamp.com/album/nothings-ever-fine</t>
  </si>
  <si>
    <t xml:space="preserve">A0757</t>
  </si>
  <si>
    <t xml:space="preserve">11:11</t>
  </si>
  <si>
    <t xml:space="preserve">pedal steel; banjo; storytelling; political; anthemic</t>
  </si>
  <si>
    <t xml:space="preserve">A more overtly political and climate-anxious record than its predecessors, 11:11 keeps Pinegrove's alt-country-emo blend intact while widening the lyrical lens from personal confession to collective dread. The band's interlocking guitars and pedal steel still carry the emotional weight, but the songs lean more anthemic than introspective.</t>
  </si>
  <si>
    <t xml:space="preserve">Second Rough Trade album; continues the band's move from DIY confessional songwriting toward larger, more communal themes.</t>
  </si>
  <si>
    <t xml:space="preserve">Alaska; Iodine; Respirate</t>
  </si>
  <si>
    <t xml:space="preserve">A0758</t>
  </si>
  <si>
    <t xml:space="preserve">Cusp</t>
  </si>
  <si>
    <t xml:space="preserve">You Can Do It All</t>
  </si>
  <si>
    <t xml:space="preserve">Chicago, IL (via Rochester, NY)</t>
  </si>
  <si>
    <t xml:space="preserve">noise wall; harmonized guitars; jangle; heartbreak; cracked or yelping</t>
  </si>
  <si>
    <t xml:space="preserve">Cusp's full-length debut fuses twinkling, twangy indie-rock guitar with grungy, alt-gaze fuzz. Its dynamic tracks move between haunting quiet passages and unsettled, noisy choruses, grappling lyrically with powerlessness and the limits of ambition.</t>
  </si>
  <si>
    <t xml:space="preserve">Sounds close to the Chicago emo-twang axis of Friko and to Warehouse, Mothers and Ovlov.</t>
  </si>
  <si>
    <t xml:space="preserve">The Hum; What Does It Mean?; It's Not My Job</t>
  </si>
  <si>
    <t xml:space="preserve">https://cusptunes.bandcamp.com/album/you-can-do-it-all
https://cusptunes.bandcamp.com/music</t>
  </si>
  <si>
    <t xml:space="preserve">A0759</t>
  </si>
  <si>
    <t xml:space="preserve">the whaler</t>
  </si>
  <si>
    <t xml:space="preserve">Wax Bodega</t>
  </si>
  <si>
    <t xml:space="preserve">pedal steel; harmonica; anthemic; Southern gothic; bleak</t>
  </si>
  <si>
    <t xml:space="preserve">A concept record about getting used to the world getting worse, the whaler adds pedal steel, trumpet and banjo to Home Is Where's anxious, apocalyptic emo. Its interconnected songs take as many cues from Bob Dylan as from American Football, ambitious and exhilarating by turns.</t>
  </si>
  <si>
    <t xml:space="preserve">Second LP, following the breakout i became birds; sounds like proof the emo-twang crossover extends beyond the Wednesday/MJ Lenderman axis, alongside Cusp and Twine.</t>
  </si>
  <si>
    <t xml:space="preserve">skin meadow; daytona 500; floral organs</t>
  </si>
  <si>
    <t xml:space="preserve">https://homeiswhere.bandcamp.com/album/the-whaler-2
https://homeiswhere.bandcamp.com/music</t>
  </si>
  <si>
    <t xml:space="preserve">A0760</t>
  </si>
  <si>
    <t xml:space="preserve">Crying, Laughing, Waving, Smiling</t>
  </si>
  <si>
    <t xml:space="preserve">storytelling; close harmonies; hushed; heartbreak; road songs</t>
  </si>
  <si>
    <t xml:space="preserve">Slaughter Beach, Dog's fifth LP is warm, intimate storytelling wrapped in muted, gentle Americana, with Erin Rae guesting. 'Float Away', an ode to the Delaware River, is the clearest statement of Jake Ewald's plainspoken, place-obsessed songwriting a decade into the project.</t>
  </si>
  <si>
    <t xml:space="preserve">Fifth full-length; the fullest, most settled version yet of the alt-country songwriting Ewald began developing after Modern Baseball.</t>
  </si>
  <si>
    <t xml:space="preserve">Float Away; Strange Weather; Building a Fence</t>
  </si>
  <si>
    <t xml:space="preserve">A0761</t>
  </si>
  <si>
    <t xml:space="preserve">Pure Music</t>
  </si>
  <si>
    <t xml:space="preserve">jangle; synths; hushed; breezy; cosmic</t>
  </si>
  <si>
    <t xml:space="preserve">Strange Ranger return to guitar-based songwriting after an electronic detour, with a warmer, more settled sound. It closes out the emo-twang arc that began as Sioux Falls, for longtime fans and newcomers who like reflective, gently twangy indie rock.</t>
  </si>
  <si>
    <t xml:space="preserve">A return to guitar-based twangy indie rock after a synth-pop detour, closing the band's arc from Rot Forever through Remembering the Rockets.</t>
  </si>
  <si>
    <t xml:space="preserve">Rain So Hard; She's On Fire; Blue Shade</t>
  </si>
  <si>
    <t xml:space="preserve">https://strangeranger.bandcamp.com/album/pure-music
https://firetalkrecs.com/strangeranger</t>
  </si>
  <si>
    <t xml:space="preserve">A0762</t>
  </si>
  <si>
    <t xml:space="preserve">Friko</t>
  </si>
  <si>
    <t xml:space="preserve">Where We've Been, Where We Go From Here</t>
  </si>
  <si>
    <t xml:space="preserve">anthemic; shouted; storytelling; long solos; cracked or yelping</t>
  </si>
  <si>
    <t xml:space="preserve">Friko's debut LP is huge, cathartic, theatrical indie rock built on Niko Kapetan's powerhouse vocals, which build from hushed verses to hair-raising, screamed peaks. Orchestral swells and emo-scale dynamics are layered over anthemic guitar rock.</t>
  </si>
  <si>
    <t xml:space="preserve">Emerged from Chicago's DIY scene; folds Midwest emo's emotional extremity into anthemic indie rock that sounds as close to Broken Social Scene and Neutral Milk Hotel as to twangier Core peers.</t>
  </si>
  <si>
    <t xml:space="preserve">Crashing Through; Chemical; Cardinal</t>
  </si>
  <si>
    <t xml:space="preserve">https://en.wikipedia.org/wiki/Friko
https://friko.bandcamp.com/music</t>
  </si>
  <si>
    <t xml:space="preserve">A0763</t>
  </si>
  <si>
    <t xml:space="preserve">I SING</t>
  </si>
  <si>
    <t xml:space="preserve">pedal steel; storytelling; hushed; small-town; heartbreak</t>
  </si>
  <si>
    <t xml:space="preserve">A move from Caleb Cordes's earlier emo toward resonant heartland indie rock about the toll of making music for a living, with pedal steel making the shift audible. Plainspoken songs move between road-worn resignation and moments of quiet hope, closer to Slaughter Beach, Dog's storytelling than to Sinai Vessel's twinkly beginnings.</t>
  </si>
  <si>
    <t xml:space="preserve">Third full-length; the clearest example yet of Sinai Vessel's drift from emo toward Americana-inflected indie rock.</t>
  </si>
  <si>
    <t xml:space="preserve">I Sing; Laughing; Country Mile</t>
  </si>
  <si>
    <t xml:space="preserve">https://sinaivessel.bandcamp.com/album/i-sing
https://sinaivessel.bandcamp.com/music</t>
  </si>
  <si>
    <t xml:space="preserve">A0764</t>
  </si>
  <si>
    <t xml:space="preserve">Twine</t>
  </si>
  <si>
    <t xml:space="preserve">New Old Horse</t>
  </si>
  <si>
    <t xml:space="preserve">Adelaide, Australia</t>
  </si>
  <si>
    <t xml:space="preserve">strings; feedback; storytelling; heartbreak; noise wall</t>
  </si>
  <si>
    <t xml:space="preserve">Heartland twang and Dirty Three-style violin sit inside a post-hardcore band's dynamics, with feedback swelling behind heart-on-sleeve, grief-stricken lyrics. It sounds close to Songs: Ohia and the Frames, pulling between noise and twang throughout.</t>
  </si>
  <si>
    <t xml:space="preserve">Sounds indebted to Unwound and Fugazi's post-hardcore dynamics, carried into the twangier, string-laced emo of the 2020s Core scene.</t>
  </si>
  <si>
    <t xml:space="preserve">Sleeping Dogs; Same Old Problems; High Tide Loose Change</t>
  </si>
  <si>
    <t xml:space="preserve">https://twineadl.bandcamp.com/album/new-old-horse
https://twineadl.bandcamp.com/music</t>
  </si>
  <si>
    <t xml:space="preserve">A0765</t>
  </si>
  <si>
    <t xml:space="preserve">What I Want Doesn't Want Me Back</t>
  </si>
  <si>
    <t xml:space="preserve">pedal steel; synths; anthemic; noise wall; heartbreak</t>
  </si>
  <si>
    <t xml:space="preserve">Cusp's Exploding In Sound debut pairs anthemic, '90s-styled rock with pedal steel and squiggly synths, wrapping anxious lyrics in the band's grungiest, most confident arrangements yet. It holds emo's emotional rawness inside a full, twangy band sound.</t>
  </si>
  <si>
    <t xml:space="preserve">Follows You Can Do It All; the move to Exploding In Sound places them near other Chicago and Northeast emo-twang crossover acts.</t>
  </si>
  <si>
    <t xml:space="preserve">Healthy Living; The Upper Hand; Extracurricular Hell</t>
  </si>
  <si>
    <t xml:space="preserve">https://cusptunes.bandcamp.com/album/what-i-want-doesnt-want-me-back
https://cusptunes.bandcamp.com/music</t>
  </si>
  <si>
    <t xml:space="preserve">A0766</t>
  </si>
  <si>
    <t xml:space="preserve">Deer In The Headlights</t>
  </si>
  <si>
    <t xml:space="preserve">feedback; storytelling; heartbreak; noise wall; cracked or yelping</t>
  </si>
  <si>
    <t xml:space="preserve">A tighter follow-up to New Old Horse, keeping the band's post-hardcore-meets-heartland-twang balance intact across shorter, more direct songs about restlessness and dead-end relationships. It is a stopgap EP rather than a statement, but it confirms the sound was no fluke.</t>
  </si>
  <si>
    <t xml:space="preserve">Follows New Old Horse; continues the Fugazi-to-countrygaze pull the earlier LP set out.</t>
  </si>
  <si>
    <t xml:space="preserve">Deer In The Headlights; Faith Of Crisis; Out The Same Way</t>
  </si>
  <si>
    <t xml:space="preserve">https://twineadl.bandcamp.com/album/deer-in-the-headlights
https://twineadl.bandcamp.com/music</t>
  </si>
  <si>
    <t xml:space="preserve">A0767</t>
  </si>
  <si>
    <t xml:space="preserve">Something Worth Waiting For</t>
  </si>
  <si>
    <t xml:space="preserve">anthemic; shouted; long songs (7+ minutes); storytelling; cracked or yelping</t>
  </si>
  <si>
    <t xml:space="preserve">Friko's second album pushes the band's frantic, explosive sound toward longer, more compositionally ambitious pieces without losing the crescendos that made their debut a breakout. It is a cathartic record for anyone who wants indie rock that swings for the rafters.</t>
  </si>
  <si>
    <t xml:space="preserve">Follows Where We've Been, Where We Go From Here; the band's continued expansion of Chicago DIY emo-rock into more orchestral, art-rock territory.</t>
  </si>
  <si>
    <t xml:space="preserve">Crimson to Chrome; Get Numb to It!</t>
  </si>
  <si>
    <t xml:space="preserve">A0768</t>
  </si>
  <si>
    <t xml:space="preserve">midwest, post death</t>
  </si>
  <si>
    <t xml:space="preserve">post recovery</t>
  </si>
  <si>
    <t xml:space="preserve">Friends House Records</t>
  </si>
  <si>
    <t xml:space="preserve">banjo; mandolin; shouted; rowdy; lo-fi</t>
  </si>
  <si>
    <t xml:space="preserve">A ten-song record where big hooks and feedback crash into banjo, mandolin, accordion and toy instruments, with shouted, harmonized vocals and loose studio chatter left in. It swings hard between hushed folk moments and punk blowouts, which puts it on the emo-twang side of the map. For listeners who like their folk-punk messy and their emo with a string band in the room.</t>
  </si>
  <si>
    <t xml:space="preserve">Folk-punk-leaning emo that sounds indebted to Titus Andronicus's rowdier moments and the Pinegrove-era emo-twang crossover; its acoustic instruments tie it to the DIY folk revival around the Core.</t>
  </si>
  <si>
    <t xml:space="preserve">fox; raphaim; toscas christmas</t>
  </si>
  <si>
    <t xml:space="preserve">https://mwpd.bandcamp.com/album/post-recovery
https://www.mediamagpies.com/12693-2/</t>
  </si>
  <si>
    <t xml:space="preserve">A0769</t>
  </si>
  <si>
    <t xml:space="preserve">proun</t>
  </si>
  <si>
    <t xml:space="preserve">Maybe Luck</t>
  </si>
  <si>
    <t xml:space="preserve">Good English Records</t>
  </si>
  <si>
    <t xml:space="preserve">pedal steel; synths; anthemic; storytelling; cracked or yelping</t>
  </si>
  <si>
    <t xml:space="preserve">This band's debut LP is a collaborative, cathartic mix of '90s alternative dynamics, 2010s emo phrasing, and pedal-tinged bedroom folk. The jams build from hushed verses to full-band peaks, running toward heartbreak rather than away from it.</t>
  </si>
  <si>
    <t xml:space="preserve">Released on Good English Records; sounds akin to the emo-into-twang wave of Cusp and Twine, but with a more explicitly folk, pedal-steel palette.</t>
  </si>
  <si>
    <t xml:space="preserve">Miracles; Coloring Pages</t>
  </si>
  <si>
    <t xml:space="preserve">https://www.turnandwork.com/music/maybe-luck/
https://radiotrails.com/2026/05/13/proun-coloring-pages/
https://stereogum.com/2495203/proun-announce-debut-album-maybe-luck-hear-miracles/music</t>
  </si>
  <si>
    <t xml:space="preserve">A0770</t>
  </si>
  <si>
    <t xml:space="preserve">Centro-matic</t>
  </si>
  <si>
    <t xml:space="preserve">Redo the Stacks</t>
  </si>
  <si>
    <t xml:space="preserve">Steve Records</t>
  </si>
  <si>
    <t xml:space="preserve">V1 Molina and the Magnolia circle</t>
  </si>
  <si>
    <t xml:space="preserve">Denton, TX</t>
  </si>
  <si>
    <t xml:space="preserve">Denton</t>
  </si>
  <si>
    <t xml:space="preserve">Crazy Horse fuzz; lo-fi; drawl; short songs (under 2 minutes); live in the room</t>
  </si>
  <si>
    <t xml:space="preserve">Will Johnson's debut full-length as Centro-matic is scrappy, fuzzed-out guitar rock cut fast and cheap. It sounds like a home-recorded garage band with a country streak rather than a polished studio act, closer to lo-fi indie rock than to alt-country proper. It marks the start of the prolific Denton output that Centro-matic and South San Gabriel would build out over the next two decades.</t>
  </si>
  <si>
    <t xml:space="preserve">Launches Will Johnson's Centro-matic and, with it, the Denton, Texas wing of the Molina/Magnolia orbit.</t>
  </si>
  <si>
    <t xml:space="preserve">Parade of Choosers; Terrified Anyway; Cannot Compete</t>
  </si>
  <si>
    <t xml:space="preserve">https://en.wikipedia.org/wiki/Redo_the_Stacks
https://www.discogs.com/artist/289472-Centro-Matic</t>
  </si>
  <si>
    <t xml:space="preserve">A0771</t>
  </si>
  <si>
    <t xml:space="preserve">Songs: Ohia</t>
  </si>
  <si>
    <t xml:space="preserve">Hecla &amp; Griper</t>
  </si>
  <si>
    <t xml:space="preserve">lo-fi; hushed; bleak; drawl; short songs (under 2 minutes)</t>
  </si>
  <si>
    <t xml:space="preserve">Released the same year as the Songs: Ohia debut, this early EP collects spare, plainly recorded songs like 'Pass' and 'Defenders' that feel closer to sketches than finished songs. It shares the debut's stark voice-and-guitar sound and dark, allusive titles. It is a minor, early document more than a destination record, useful mainly for hearing how quickly Molina was already writing and releasing material.</t>
  </si>
  <si>
    <t xml:space="preserve">A same-year companion to the Songs: Ohia debut LP, part of the flood of early Secretly Canadian releases that established Molina's stark solo sound before the full band arrived.</t>
  </si>
  <si>
    <t xml:space="preserve">Pass; Defenders; Declarer</t>
  </si>
  <si>
    <t xml:space="preserve">https://en.wikipedia.org/wiki/Jason_Molina
https://www.discogs.com/artist/337276-Songs-Ohia</t>
  </si>
  <si>
    <t xml:space="preserve">A0772</t>
  </si>
  <si>
    <t xml:space="preserve">lo-fi; hushed; bleak; Midwestern; storytelling</t>
  </si>
  <si>
    <t xml:space="preserve">Jason Molina's debut as Songs: Ohia, nicknamed 'the Black Album' for its plain dark sleeve, is little more than his high, reverb-soaked voice and a spare guitar, cut fast and plainly. The songs sit over almost no percussion, just repeated, incantatory phrases about ghosts, rivers and the Midwestern dark. It set the stark, haunted template Molina returned to for the rest of his career.</t>
  </si>
  <si>
    <t xml:space="preserve">Molina's first single came out on Will Oldham's Palace Records, and this album sounds kin to the same lo-fi, DIY folk underground; it established the voice-and-guitar minimalism that later Songs: Ohia and Magnolia Electric Co. records built from or reacted against.</t>
  </si>
  <si>
    <t xml:space="preserve">Vanquisher; Fortunate Man; Hayfoot</t>
  </si>
  <si>
    <t xml:space="preserve">https://en.wikipedia.org/wiki/Songs:_Ohia_(album)
https://www.discogs.com/artist/337276-Songs-Ohia</t>
  </si>
  <si>
    <t xml:space="preserve">A0773</t>
  </si>
  <si>
    <t xml:space="preserve">Impala</t>
  </si>
  <si>
    <t xml:space="preserve">Happy Go Lucky</t>
  </si>
  <si>
    <t xml:space="preserve">lo-fi; cracked or yelping; bleak; storytelling; Midwestern</t>
  </si>
  <si>
    <t xml:space="preserve">Molina's second Songs: Ohia LP keeps the rough, homemade feel of the debut but lets a looser, shifting cast of players clatter behind him, giving songs like 'An Ace Unable to Change' a more unsettled pulse. The songs drift between hushed voice-and-guitar pieces and ramshackle band takes, with titles that hint at a private mythology. It is rougher and more obscure than the albums that followed, a transitional record between bedroom tape and full-band songwriter.</t>
  </si>
  <si>
    <t xml:space="preserve">Bridges the stripped-down debut and the fuller-band Axxess &amp; Ace, part of Molina's rapid early run of Secretly Canadian-adjacent releases out of the Bloomington/Chicago underground.</t>
  </si>
  <si>
    <t xml:space="preserve">An Ace Unable to Change; This Time Anything Finite at All; Just What Can Last</t>
  </si>
  <si>
    <t xml:space="preserve">https://en.wikipedia.org/wiki/Impala_(album)
https://www.discogs.com/artist/337276-Songs-Ohia</t>
  </si>
  <si>
    <t xml:space="preserve">A0774</t>
  </si>
  <si>
    <t xml:space="preserve">Navigational</t>
  </si>
  <si>
    <t xml:space="preserve">Idol Records</t>
  </si>
  <si>
    <t xml:space="preserve">Crazy Horse fuzz; drawl; long solos; storytelling; lo-fi</t>
  </si>
  <si>
    <t xml:space="preserve">Centro-matic's second album thickens the fuzz-guitar rock of the debut with more developed arrangements while keeping Johnson's frayed, unpolished vocal delivery up front. The songs still sound cut live and fast, prioritizing feel over finish. It shows Centro-matic edging from lo-fi noise-rock toward the more country-inflected sound of their 2000s records.</t>
  </si>
  <si>
    <t xml:space="preserve">Continues Centro-matic's fast, fuzz-heavy development toward the fuller alt-country/Crazy Horse sound of 'Distance and Clime' and 'Love You Just the Same'.</t>
  </si>
  <si>
    <t xml:space="preserve">Ruin This With Style; This Vicious Crime; Never Mind the Sounds</t>
  </si>
  <si>
    <t xml:space="preserve">https://en.wikipedia.org/wiki/Navigational_(album)
https://www.discogs.com/artist/289472-Centro-Matic</t>
  </si>
  <si>
    <t xml:space="preserve">A0775</t>
  </si>
  <si>
    <t xml:space="preserve">Axxess &amp; Ace</t>
  </si>
  <si>
    <t xml:space="preserve">drawl; hushed; storytelling; heartbreak; Midwestern</t>
  </si>
  <si>
    <t xml:space="preserve">Axxess &amp; Ace tightens Molina's songwriting into something closer to conventional verse-chorus structure while keeping the hushed, echo-drenched production of his earliest work. 'Captain Badass' stretches out as a slow-burning centerpiece, while 'Love &amp; Work' and 'Redhead' show a plainer, more direct kind of heartbreak song. It is the record where Molina's songwriting starts to catch up with his atmosphere, and a good first stop for newcomers.</t>
  </si>
  <si>
    <t xml:space="preserve">Continues the Secretly Canadian run that runs from Songs: Ohia's debut through The Lioness, tightening the songwriting that would fully bloom on Didn't It Rain and Magnolia Electric Co.</t>
  </si>
  <si>
    <t xml:space="preserve">Captain Badass; Love &amp; Work; Redhead</t>
  </si>
  <si>
    <t xml:space="preserve">https://en.wikipedia.org/wiki/Axxess_%26_Ace
https://www.discogs.com/artist/337276-Songs-Ohia</t>
  </si>
  <si>
    <t xml:space="preserve">A0776</t>
  </si>
  <si>
    <t xml:space="preserve">All the Falsest Hearts Can Try</t>
  </si>
  <si>
    <t xml:space="preserve">Quality Park/Munich Records</t>
  </si>
  <si>
    <t xml:space="preserve">Crazy Horse fuzz; drawl; lo-fi; long solos; storytelling</t>
  </si>
  <si>
    <t xml:space="preserve">Released on the Netherlands-based Munich label, this album keeps pace with Centro-matic's rapid-fire recording habits, another set of scuffed-up, guitar-forward rock songs built around Will Johnson's plainspoken drawl. The same fuzzed, Crazy Horse-tilted core of their celebrated 2000s records is already in place. It underlines how prolifically Centro-matic worked in their first Denton decade.</t>
  </si>
  <si>
    <t xml:space="preserve">One of several rapid-fire early Centro-matic releases building the fuzz-guitar, alt-country sound the band would refine through the 2000s.</t>
  </si>
  <si>
    <t xml:space="preserve">Cool That You Showed Us How; The Blisters May Come; Call the Legion in Tonight</t>
  </si>
  <si>
    <t xml:space="preserve">https://en.wikipedia.org/wiki/All_the_Falsest_Hearts_Can_Try
https://www.discogs.com/artist/289472-Centro-Matic</t>
  </si>
  <si>
    <t xml:space="preserve">A0777</t>
  </si>
  <si>
    <t xml:space="preserve">Ghost Tropic</t>
  </si>
  <si>
    <t xml:space="preserve">hushed; glacial; long songs (7+ minutes); bleak; drawl</t>
  </si>
  <si>
    <t xml:space="preserve">Ghost Tropic is the slowest and most drone-like Songs: Ohia record, built from long, barely-moving pieces like 'Not Just a Ghost's Heart' and 'Incantation.' Molina's guitar and voice sit in wide, reverberant space with sparse percussion rather than pushing toward a chorus, closer to American slowcore than to a folk or country record. It is for patient listeners who want Molina at his most spectral.</t>
  </si>
  <si>
    <t xml:space="preserve">Sounds indebted to Low- and Codeine-style slowcore more than any other Songs: Ohia record, sitting between the folk-noir of The Lioness and the gospel-country turn of Didn't It Rain.</t>
  </si>
  <si>
    <t xml:space="preserve">Ghost Tropic; Not Just a Ghost's Heart; Incantation</t>
  </si>
  <si>
    <t xml:space="preserve">https://en.wikipedia.org/wiki/Ghost_Tropic
https://www.discogs.com/artist/337276-Songs-Ohia</t>
  </si>
  <si>
    <t xml:space="preserve">A0778</t>
  </si>
  <si>
    <t xml:space="preserve">Protection Spells</t>
  </si>
  <si>
    <t xml:space="preserve">lo-fi; hushed; bleak; drawl; storytelling</t>
  </si>
  <si>
    <t xml:space="preserve">A solo, mostly acoustic album sold at live shows, Protection Spells is one of Molina's least-heard records, closer in spirit to the stark debut than to the full-band records surrounding it. The songs are recorded plainly, voice and guitar with little else, slow and hushed. It is a tour artifact for committed fans rather than a starting point.</t>
  </si>
  <si>
    <t xml:space="preserve">A between-albums tour-only release from the same 2000 stretch that produced The Lioness and Ghost Tropic, showing the stripped-down solo mode Molina kept returning to between full-band records.</t>
  </si>
  <si>
    <t xml:space="preserve">Trouble Will Find You; The Moon Undoes It All; Darkness That Strong</t>
  </si>
  <si>
    <t xml:space="preserve">https://en.wikipedia.org/wiki/Protection_Spells
https://www.discogs.com/artist/337276-Songs-Ohia</t>
  </si>
  <si>
    <t xml:space="preserve">A0779</t>
  </si>
  <si>
    <t xml:space="preserve">The Lioness</t>
  </si>
  <si>
    <t xml:space="preserve">hushed; drawl; fingerpicked acoustic; bleak; storytelling</t>
  </si>
  <si>
    <t xml:space="preserve">Recorded in Scotland with Alasdair Roberts and members of Arab Strap, The Lioness pairs Molina's voice with a chillier, more atmospheric backing than his American records, opening on the slow drone of 'The Black Crow.' Songs like 'Lioness' and 'Tigress' move at a near-funereal pace, closer to Scottish folk-noir than to Americana. It is one of the clearest points of contact between the Songs: Ohia catalog and the Drag City/Will Oldham circle, via Roberts.</t>
  </si>
  <si>
    <t xml:space="preserve">Made with Alasdair Roberts and members of Arab Strap in Scotland, linking the Songs: Ohia catalog directly to the UK folk underground that also produced Roberts's own records.</t>
  </si>
  <si>
    <t xml:space="preserve">The Black Crow; Lioness; Tigress</t>
  </si>
  <si>
    <t xml:space="preserve">https://en.wikipedia.org/wiki/The_Lioness_(album)
https://www.discogs.com/artist/337276-Songs-Ohia</t>
  </si>
  <si>
    <t xml:space="preserve">A0780</t>
  </si>
  <si>
    <t xml:space="preserve">South San Gabriel</t>
  </si>
  <si>
    <t xml:space="preserve">South San Gabriel Songs/Music</t>
  </si>
  <si>
    <t xml:space="preserve">Idol/Munich</t>
  </si>
  <si>
    <t xml:space="preserve">hushed; pedal steel; fingerpicked acoustic; drawl; lullaby</t>
  </si>
  <si>
    <t xml:space="preserve">Will Johnson's quieter alter-ego project to Centro-matic, South San Gabriel's debut was originally released under the Centro-matic name before Johnson split his catalog into a loud band and a hushed one. Sparse, slow, and largely acoustic, it points toward the slowcore-adjacent side of the Denton scene rather than Centro-matic's fuzzed-out rock. It is the origin point of a project Johnson would keep alive alongside Centro-matic for another decade.</t>
  </si>
  <si>
    <t xml:space="preserve">Splits off from Centro-matic as Will Johnson's hushed, slow-tempo alter ego, establishing a quieter parallel track to the Crazy Horse fuzz of his main band.</t>
  </si>
  <si>
    <t xml:space="preserve">Ninety Secretaries Down; Proud Son Of Gaffney; To Accompany</t>
  </si>
  <si>
    <t xml:space="preserve">https://en.wikipedia.org/wiki/South_San_Gabriel_Songs/Music
https://www.discogs.com/artist/445919-South-San-Gabriel</t>
  </si>
  <si>
    <t xml:space="preserve">A0781</t>
  </si>
  <si>
    <t xml:space="preserve">Distance and Clime</t>
  </si>
  <si>
    <t xml:space="preserve">Crazy Horse fuzz; drawl; long solos; storytelling; harmonized guitars</t>
  </si>
  <si>
    <t xml:space="preserve">Centro-matic's fourth full-length pushes the band's fuzzed-out guitar rock into longer, more patient arrangements, trading some of the earlier records' scrappiness for a fuller, more deliberate sound. Will Johnson's songwriting stays plainspoken and drawled, but the band -- now a steadier four-piece with Scott Danbom and Mark Hedman -- plays with more room to stretch out. It sits at the midpoint between Centro-matic's lo-fi 1990s records and the more assured 'Love You Just the Same'.</t>
  </si>
  <si>
    <t xml:space="preserve">Marks Centro-matic settling into its core lineup (Johnson, Pence, Danbom, Hedman), the same band that would carry through 'Love You Just the Same' and 'Fort Recovery'.</t>
  </si>
  <si>
    <t xml:space="preserve">Fountains Of Fire; Truth Flies Out; To Unleash The Horses Now</t>
  </si>
  <si>
    <t xml:space="preserve">https://en.wikipedia.org/wiki/Distance_and_Clime
https://en.wikipedia.org/wiki/Centro-Matic
https://www.discogs.com/artist/289472-Centro-Matic</t>
  </si>
  <si>
    <t xml:space="preserve">A0782</t>
  </si>
  <si>
    <t xml:space="preserve">Mi Sei Apparso Come Un Fantasma</t>
  </si>
  <si>
    <t xml:space="preserve">Paper Cup</t>
  </si>
  <si>
    <t xml:space="preserve">live in the room; drawl; hushed; storytelling; Midwestern</t>
  </si>
  <si>
    <t xml:space="preserve">Recorded live in Italy and released there by a small label, this set captures the full-band version of Songs: Ohia on the road, reworking songs like 'Tigress' and 'Being in Love' from The Lioness alongside looser, newer material. It is louder and more electric than the studio records of the same period, with longer, looser arrangements. It documents the road band rather than making a studio statement.</t>
  </si>
  <si>
    <t xml:space="preserve">A snapshot of the touring Songs: Ohia band, showing how the sound opened up once Molina had a full electric group behind him, pointing toward Didn't It Rain and The Magnolia Electric Co.</t>
  </si>
  <si>
    <t xml:space="preserve">Tigress; Being in Love; Cabwaylingo</t>
  </si>
  <si>
    <t xml:space="preserve">https://en.wikipedia.org/wiki/Mi_Sei_Apparso_Come_Un_Fantasma
https://www.discogs.com/artist/337276-Songs-Ohia</t>
  </si>
  <si>
    <t xml:space="preserve">A0783</t>
  </si>
  <si>
    <t xml:space="preserve">Amalgamated Sons of Rest</t>
  </si>
  <si>
    <t xml:space="preserve">Galaxia</t>
  </si>
  <si>
    <t xml:space="preserve">fingerpicked acoustic; hushed; drawl; storytelling; close harmonies</t>
  </si>
  <si>
    <t xml:space="preserve">A one-off project pairing Jason Molina with Will Oldham and Scotland's Alasdair Roberts, this is plain, unplugged folk balladry, closer to a front-porch song-swap than any of the three writers' main bands. Tracks like 'Maa Bonny Lad' and 'The Gypsy He-Witch' lean on traditional-sounding melodies and close, unpolished harmonies. It is a minor but telling document of how tightly the Molina and Will Oldham/Drag City circles overlapped.</t>
  </si>
  <si>
    <t xml:space="preserve">Directly links Jason Molina to Will Oldham's Drag City deadpan-folk lineage (V2) through a shared acoustic side-project with Alasdair Roberts.</t>
  </si>
  <si>
    <t xml:space="preserve">Maa Bonny Lad; The Gypsy He-Witch; The Last House</t>
  </si>
  <si>
    <t xml:space="preserve">https://en.wikipedia.org/wiki/Amalgamated_Sons_of_Rest</t>
  </si>
  <si>
    <t xml:space="preserve">A0784</t>
  </si>
  <si>
    <t xml:space="preserve">Didn't It Rain</t>
  </si>
  <si>
    <t xml:space="preserve">drawl; hushed; spiritual or gospel; storytelling; long songs (7+ minutes)</t>
  </si>
  <si>
    <t xml:space="preserve">Recorded in Philadelphia with members of the bluegrass band Jim &amp; Jennie &amp; the Pinetops, Didn't It Rain trades Ghost Tropic's dense drone for a warmer, near-gospel small-group sound. The title track and 'Blue Factory Flame' stretch out on repeated, mantra-like phrases over sparse drums and hushed harmony vocals. It feels like the true beginning of the Magnolia Electric Co. sound, a year before the name change, and is a natural first Molina record.</t>
  </si>
  <si>
    <t xml:space="preserve">The field guide's other suggested starting point alongside Magnolia Electric Co.; its gospel-tinged small-band sound is the direct bridge from the earlier solo Songs: Ohia records to the full-band Crazy Horse-scale group that followed.</t>
  </si>
  <si>
    <t xml:space="preserve">Didn't It Rain; Blue Factory Flame; Two Blue Lights</t>
  </si>
  <si>
    <t xml:space="preserve">https://en.wikipedia.org/wiki/Didn%27t_It_Rain_(Songs:_Ohia_album)
https://www.discogs.com/artist/337276-Songs-Ohia</t>
  </si>
  <si>
    <t xml:space="preserve">A0785</t>
  </si>
  <si>
    <t xml:space="preserve">Will Johnson</t>
  </si>
  <si>
    <t xml:space="preserve">Murder of Tides</t>
  </si>
  <si>
    <t xml:space="preserve">Undertow</t>
  </si>
  <si>
    <t xml:space="preserve">hushed; fingerpicked acoustic; drawl; storytelling; lullaby</t>
  </si>
  <si>
    <t xml:space="preserve">Will Johnson's first solo album, released while Centro-matic was still active, strips his songwriting down to just voice and acoustic guitar, closer to a demo tape than a full-band record. It is quieter and more intimate than either Centro-matic or South San Gabriel, letting his weathered, plainspoken vocal carry the whole record. It set the pattern for Johnson's parallel solo career alongside his main bands.</t>
  </si>
  <si>
    <t xml:space="preserve">Opens Will Johnson's solo catalog, a stripped-down extension of the same Denton songwriting that fed Centro-matic and South San Gabriel.</t>
  </si>
  <si>
    <t xml:space="preserve">Murder of Tides (Westerlies); Commonly Linked; The Riot Jack</t>
  </si>
  <si>
    <t xml:space="preserve">https://en.wikipedia.org/wiki/Murder_of_Tides
https://en.wikipedia.org/wiki/Will_Johnson_(musician)</t>
  </si>
  <si>
    <t xml:space="preserve">A0786</t>
  </si>
  <si>
    <t xml:space="preserve">Love You Just the Same</t>
  </si>
  <si>
    <t xml:space="preserve">Misra/Munich</t>
  </si>
  <si>
    <t xml:space="preserve">Crazy Horse fuzz; drawl; long solos; harmonized guitars; storytelling</t>
  </si>
  <si>
    <t xml:space="preserve">'Love You Just the Same' balances big, fuzzed-out guitar rockers like 'Mighty Midshipman' with quieter, more melodic turns. Will Johnson's voice is as ragged as ever, but the band's arrangements are tighter and more confident than on the 1990s records. It is a strong entry point for the Centro-matic side of the Molina/Magnolia orbit.</t>
  </si>
  <si>
    <t xml:space="preserve">Represents the fully formed Denton version of Centro-matic's Crazy Horse-indebted country rock, sounding like a sibling to Magnolia Electric Co.'s work of the same period.</t>
  </si>
  <si>
    <t xml:space="preserve">Mighty Midshipman; Flashes and Cables; Supercar</t>
  </si>
  <si>
    <t xml:space="preserve">https://en.wikipedia.org/wiki/Love_You_Just_the_Same
https://www.discogs.com/artist/289472-Centro-Matic</t>
  </si>
  <si>
    <t xml:space="preserve">A0787</t>
  </si>
  <si>
    <t xml:space="preserve">The Magnolia Electric Co.</t>
  </si>
  <si>
    <t xml:space="preserve">V20</t>
  </si>
  <si>
    <t xml:space="preserve">Crazy Horse fuzz; drawl; long solos; storytelling; anthemic</t>
  </si>
  <si>
    <t xml:space="preserve">Cut live in the studio with a full band, The Magnolia Electric Co. opens with the long, surging 'Farewell Transmission' and never really lets up, trading Molina's earlier hushed folk for Crazy Horse-scale electric guitar, organ and drums. 'I've Been Riding with the Ghost' and 'Just Be Simple' pair big, ragged choruses with Molina's still-bleak lyrics about ghosts and highways. It gave the band its next name and its widest audience, and is the obvious entry point into the whole catalog.</t>
  </si>
  <si>
    <t xml:space="preserve">Sounds deeply indebted to Neil Young and Crazy Horse's ragged guitar rock, and gave its name to Magnolia Electric Co., the band Molina led for the rest of the decade.</t>
  </si>
  <si>
    <t xml:space="preserve">Farewell Transmission; I've Been Riding with the Ghost; Just Be Simple</t>
  </si>
  <si>
    <t xml:space="preserve">https://en.wikipedia.org/wiki/The_Magnolia_Electric_Co.
https://www.discogs.com/artist/337276-Songs-Ohia</t>
  </si>
  <si>
    <t xml:space="preserve">A0788</t>
  </si>
  <si>
    <t xml:space="preserve">The Black Swans</t>
  </si>
  <si>
    <t xml:space="preserve">Who Will Walk in the Darkness with You?</t>
  </si>
  <si>
    <t xml:space="preserve">Delmore Recording Society</t>
  </si>
  <si>
    <t xml:space="preserve">hushed; drawl; bleak; fingerpicked acoustic; cracked or yelping</t>
  </si>
  <si>
    <t xml:space="preserve">Columbus, Ohio's The Black Swans build a spare, haunted folk-rock sound around Jerry DeCicca's cracked, weary voice, with violinist Noel Sayre's playing giving the songs an eerie, mournful edge. The band's debut is slow and hushed throughout, closer to a graveside hymn than to a rock record, sharing the same Midwestern gothic-folk atmosphere as Songs: Ohia. It is Molina-adjacent in tone and geography without being directly connected to his bands.</t>
  </si>
  <si>
    <t xml:space="preserve">A Columbus, Ohio band working the same haunted, Midwestern gothic-folk atmosphere as Jason Molina's Songs: Ohia, sharing scene and tone rather than direct collaboration.</t>
  </si>
  <si>
    <t xml:space="preserve">Who Will Walk in the Darkness With You?; Black Swan Blues; Hours Never End</t>
  </si>
  <si>
    <t xml:space="preserve">https://en.wikipedia.org/wiki/Who_Will_Walk_in_the_Darkness_with_You%3F
https://www.discogs.com/artist/825386-The-Black-Swans</t>
  </si>
  <si>
    <t xml:space="preserve">A0789</t>
  </si>
  <si>
    <t xml:space="preserve">Jason Molina</t>
  </si>
  <si>
    <t xml:space="preserve">Pyramid Electric Co.</t>
  </si>
  <si>
    <t xml:space="preserve">hushed; piano; bleak; lullaby; drawl</t>
  </si>
  <si>
    <t xml:space="preserve">Pyramid Electric Co. strips everything back to Molina alone with voice, guitar and piano, the quietest record he made under his own name. The title track unfolds as a long, slow piano meditation, and 'Long Desert Train' keeps the same patient, lonely pace. It is a deliberate come-down from the full-band Magnolia Electric Co. album released the year before, a private, unhurried companion piece.</t>
  </si>
  <si>
    <t xml:space="preserve">A solo counterpart released the year after The Magnolia Electric Co., returning to the hushed, voice-and-instrument minimalism of the earliest Songs: Ohia records.</t>
  </si>
  <si>
    <t xml:space="preserve">Pyramid Electric Co.; Long Desert Train; Division St. Girl</t>
  </si>
  <si>
    <t xml:space="preserve">https://en.wikipedia.org/wiki/Pyramid_Electric_Co.
https://www.discogs.com/artist/364910-Jason-Molina</t>
  </si>
  <si>
    <t xml:space="preserve">A0790</t>
  </si>
  <si>
    <t xml:space="preserve">Vultures Await</t>
  </si>
  <si>
    <t xml:space="preserve">hushed; fingerpicked acoustic; drawl; storytelling; bleak</t>
  </si>
  <si>
    <t xml:space="preserve">Will Johnson's second solo record continues the quiet, plainspoken songwriting of 'Murder of Tides', with a little more instrumental color layered around the acoustic core. It is unhurried and downcast, closer in mood to South San Gabriel than to Centro-matic's guitar rock. It reinforces Johnson's status as one of the steadiest, most prolific songwriters in the Denton/Magnolia orbit.</t>
  </si>
  <si>
    <t xml:space="preserve">Continues Will Johnson's stripped-down solo work alongside his ongoing Centro-matic and South San Gabriel output.</t>
  </si>
  <si>
    <t xml:space="preserve">Catherine Dupree; Just to Know What You've Been Dreaming; Vultures Await</t>
  </si>
  <si>
    <t xml:space="preserve">https://en.wikipedia.org/wiki/Vultures_Await
https://en.wikipedia.org/wiki/Will_Johnson_(musician)</t>
  </si>
  <si>
    <t xml:space="preserve">A0791</t>
  </si>
  <si>
    <t xml:space="preserve">Magnolia Electric Co.</t>
  </si>
  <si>
    <t xml:space="preserve">Trials &amp; Errors</t>
  </si>
  <si>
    <t xml:space="preserve">Crazy Horse fuzz; long solos; long songs (7+ minutes); live in the room; drawl</t>
  </si>
  <si>
    <t xml:space="preserve">Recorded live in Brussels while the band still toured as Songs: Ohia, this was the first release under the Magnolia Electric Co. name. Stretched-out versions of songs like 'The Big Beast' lean hard into Crazy Horse-style guitar jams. It documents the moment Molina's haunted folk band turned into a loud, loose country-rock outfit.</t>
  </si>
  <si>
    <t xml:space="preserve">Documents Jason Molina's pivot from the hushed Songs: Ohia sound toward Crazy Horse-scale guitar rock, a move that set the template for Magnolia Electric Co.'s studio albums.</t>
  </si>
  <si>
    <t xml:space="preserve">The Big Beast; North Star; Almost Was Good Enough</t>
  </si>
  <si>
    <t xml:space="preserve">https://en.wikipedia.org/wiki/Trials_%26_Errors
https://www.discogs.com/artist/364911-Magnolia-Electric-Co</t>
  </si>
  <si>
    <t xml:space="preserve">A0792</t>
  </si>
  <si>
    <t xml:space="preserve">What Comes After the Blues</t>
  </si>
  <si>
    <t xml:space="preserve">pedal steel; Telecaster twang; deadpan; drawl; bleak; storytelling</t>
  </si>
  <si>
    <t xml:space="preserve">The first proper studio album under the Magnolia Electric Co. name, recorded with Steve Albini at Electrical Audio, pairs Molina's cracked baritone with a full touring band for the first time. Songs like 'Northstar Blues' and 'Give Something Else Away Every Day' move at a slow, heavy backbeat, closer to a bar-band Crazy Horse than the spare folk of earlier Songs: Ohia records. It reads as a bridge record, still carrying some of the older band's hush but built for a road-worn rock lineup.</t>
  </si>
  <si>
    <t xml:space="preserve">Extends Songs: Ohia's haunted folk into full-band country rock, cementing the Magnolia Electric Co. sound that Will Johnson's Centro-matic and South San Gabriel records run parallel to.</t>
  </si>
  <si>
    <t xml:space="preserve">Northstar Blues; The Dark Don't Hide It; Give Something Else Away Every Day</t>
  </si>
  <si>
    <t xml:space="preserve">https://en.wikipedia.org/wiki/What_Comes_After_the_Blues
https://www.discogs.com/artist/364911-Magnolia-Electric-Co</t>
  </si>
  <si>
    <t xml:space="preserve">A0793</t>
  </si>
  <si>
    <t xml:space="preserve">The Carlton Chronicles: Not Until the Operation's Through</t>
  </si>
  <si>
    <t xml:space="preserve">Misra/Munich/Houston Party</t>
  </si>
  <si>
    <t xml:space="preserve">hushed; pedal steel; glacial; fingerpicked acoustic; bleak</t>
  </si>
  <si>
    <t xml:space="preserve">South San Gabriel's most fully realized album pushes Will Johnson's quiet side project further into slowcore territory, all patient tempos, sparse arrangements, and pedal steel drones. The record keeps a hushed, worried tone throughout. It is the clearest bridge between the Denton scene and the slowcore sound of Low and Codeine.</t>
  </si>
  <si>
    <t xml:space="preserve">Pushes Will Johnson's South San Gabriel project toward a sound indebted to Low and Codeine, a quieter sibling to both Centro-matic and Magnolia Electric Co.</t>
  </si>
  <si>
    <t xml:space="preserve">Charred Resentment the Same; Predatory King Today; Affection's the Pay</t>
  </si>
  <si>
    <t xml:space="preserve">https://en.wikipedia.org/wiki/The_Carlton_Chronicles:_Not_Until_the_Operation%27s_Through
https://www.discogs.com/artist/445919-South-San-Gabriel</t>
  </si>
  <si>
    <t xml:space="preserve">A0794</t>
  </si>
  <si>
    <t xml:space="preserve">Fort Recovery</t>
  </si>
  <si>
    <t xml:space="preserve">Misra/Cooking Vinyl/Houston Party</t>
  </si>
  <si>
    <t xml:space="preserve">Crazy Horse fuzz; drawl; long solos; anthemic; storytelling</t>
  </si>
  <si>
    <t xml:space="preserve">Fort Recovery pairs some of Centro-matic's biggest, most anthemic guitar rock ('Patience for the Ride') with the same weathered, plainspoken vocals Johnson had carried since the 1990s. It also got a UK release through Cooking Vinyl. It is loud, confident main-band Centro-matic, for fans of ragged Crazy Horse-style country rock.</t>
  </si>
  <si>
    <t xml:space="preserve">A high point of Centro-matic's Denton guitar rock, running parallel to Magnolia Electric Co.'s mid-2000s records.</t>
  </si>
  <si>
    <t xml:space="preserve">Covered Up in Mines; Patience for the Ride; The Fugitives Have Won</t>
  </si>
  <si>
    <t xml:space="preserve">https://en.wikipedia.org/wiki/Fort_Recovery_(album)
https://www.discogs.com/artist/289472-Centro-Matic</t>
  </si>
  <si>
    <t xml:space="preserve">A0795</t>
  </si>
  <si>
    <t xml:space="preserve">Let Me Go, Let Me Go, Let Me Go</t>
  </si>
  <si>
    <t xml:space="preserve">hushed; fingerpicked acoustic; bleak; drawl; spiritual or gospel</t>
  </si>
  <si>
    <t xml:space="preserve">Released the same year as Magnolia Electric Co.'s full-band Fading Trails, this sparse solo record leans on plain acoustic guitar and Molina's voice, recorded close and quiet. Songs like 'It's Easier Now' and 'Alone With the Owl' keep the arrangements minimal so the lyrics about isolation and endurance carry the weight. It is one of the most purely singer-songwriter entries in Molina's catalog, closer to the folk end of his sound than to the band's rock side.</t>
  </si>
  <si>
    <t xml:space="preserve">Continues the solo, stripped-down thread running from Pyramid Electric Co. through Molina's later work, released as a quiet counterweight to the same year's full-band Fading Trails.</t>
  </si>
  <si>
    <t xml:space="preserve">It's Easier Now; Alone With the Owl; Let Me Go Let Me Go Let Me Go</t>
  </si>
  <si>
    <t xml:space="preserve">https://en.wikipedia.org/wiki/Let_Me_Go,_Let_Me_Go,_Let_Me_Go
https://www.discogs.com/artist/364910-Jason-Molina</t>
  </si>
  <si>
    <t xml:space="preserve">A0796</t>
  </si>
  <si>
    <t xml:space="preserve">Fading Trails</t>
  </si>
  <si>
    <t xml:space="preserve">pedal steel; drawl; bleak; short songs (under 2 minutes); storytelling</t>
  </si>
  <si>
    <t xml:space="preserve">Assembled from several separate sessions, 'Fading Trails' is patchier and more fragmentary than its predecessor, mixing full-band rockers like 'Don't Fade on Me' with short, spare pieces. It captures Molina restlessly moving between studios and lineups in the years before Magnolia Electric Co. wound down.</t>
  </si>
  <si>
    <t xml:space="preserve">A transitional Magnolia Electric Co. record whose sessions were later collected whole on the 'Sojourner' box set, showing Molina's late-2000s method of recording in pieces across different studios and bands.</t>
  </si>
  <si>
    <t xml:space="preserve">Don't Fade on Me; The Old Horizon; Memphis Moon</t>
  </si>
  <si>
    <t xml:space="preserve">https://en.wikipedia.org/wiki/Fading_Trails
https://www.discogs.com/artist/364911-Magnolia-Electric-Co</t>
  </si>
  <si>
    <t xml:space="preserve">A0797</t>
  </si>
  <si>
    <t xml:space="preserve">Arbouretum</t>
  </si>
  <si>
    <t xml:space="preserve">Rites of Uncovering</t>
  </si>
  <si>
    <t xml:space="preserve">Crazy Horse fuzz; long solos; baritone; noise wall; drawl</t>
  </si>
  <si>
    <t xml:space="preserve">Baltimore's Arbouretum plays slow, heavy, guitar-drenched folk-rock in a Crazy Horse-scale mode, with Dave Heumann's baritone drawl riding over extended, fuzzed-out solos. The band's second album is closer to stoner-rock heaviness than to the alt-country twang of Centro-matic, but shares the haunted, guitar-forward Americana of the Molina/Magnolia catalog. It plays like a doom-tinged cousin to Neil Young's own Crazy Horse records.</t>
  </si>
  <si>
    <t xml:space="preserve">Sounds indebted to the Neil Young/Crazy Horse guitar lineage that also runs through Magnolia Electric Co., pushing it toward heavier, stoner-rock-adjacent territory from Baltimore.</t>
  </si>
  <si>
    <t xml:space="preserve">Signposts And Instruments; Tonight's A Jewel; Pale Rider Blues</t>
  </si>
  <si>
    <t xml:space="preserve">https://www.discogs.com/artist/722989-Arbouretum
https://en.wikipedia.org/wiki/Arbouretum_(band)</t>
  </si>
  <si>
    <t xml:space="preserve">A0798</t>
  </si>
  <si>
    <t xml:space="preserve">Change!</t>
  </si>
  <si>
    <t xml:space="preserve">The Listening Party</t>
  </si>
  <si>
    <t xml:space="preserve">hushed; drawl; bleak; cracked or yelping; spiritual or gospel</t>
  </si>
  <si>
    <t xml:space="preserve">The Black Swans' second album, made before violinist Noel Sayre's death reshaped the band, keeps the same spare, mournful folk sound as the debut on songs like 'New Face' and 'Hope Island'. Jerry DeCicca's plainspoken, weathered voice stays the focus throughout, with minimal backing letting the songs breathe. It is a quieter, less-known cousin to the Songs: Ohia catalog, built from the same Midwestern small-town gloom.</t>
  </si>
  <si>
    <t xml:space="preserve">Continues The Black Swans' hushed, Midwestern gothic-folk sound, part of the same regional atmosphere (Ohio, small-town gloom) that produced Songs: Ohia.</t>
  </si>
  <si>
    <t xml:space="preserve">New Face; Hope Island; Coats</t>
  </si>
  <si>
    <t xml:space="preserve">https://en.wikipedia.org/wiki/Change!
https://www.discogs.com/artist/825386-The-Black-Swans</t>
  </si>
  <si>
    <t xml:space="preserve">A0799</t>
  </si>
  <si>
    <t xml:space="preserve">Sojourner</t>
  </si>
  <si>
    <t xml:space="preserve">pedal steel; drawl; storytelling; long songs (7+ minutes); bleak</t>
  </si>
  <si>
    <t xml:space="preserve">A limited wooden box set collecting three full albums (including the otherwise-unreleased 'Nashville Moon', produced by Steve Albini), a four-song EP, and a tour documentary, all drawn from the same 2005-2007 sessions that fed 'Fading Trails'. Because it gathers complete, otherwise-hard-to-find recordings rather than just repackaging an existing album, it functions as a genuine (if sprawling) entry in the discography rather than a reissue. It is for the committed listener who wants the full session-by-session picture of Magnolia Electric Co.'s mid-2000s work.</t>
  </si>
  <si>
    <t xml:space="preserve">Collects the same 2005-2007 Magnolia Electric Co. sessions that produced 'Fading Trails' in their entirety, including material otherwise unavailable, and stands as the fullest document of the band's road-band, Crazy Horse-indebted period.</t>
  </si>
  <si>
    <t xml:space="preserve">Lonesome Valley; Nashville Moon; No Moon on the Water</t>
  </si>
  <si>
    <t xml:space="preserve">https://en.wikipedia.org/wiki/Sojourner_(album)</t>
  </si>
  <si>
    <t xml:space="preserve">A0800</t>
  </si>
  <si>
    <t xml:space="preserve">Centro-matic and South San Gabriel</t>
  </si>
  <si>
    <t xml:space="preserve">Dual Hawks</t>
  </si>
  <si>
    <t xml:space="preserve">Crazy Horse fuzz; hushed; drawl; pedal steel; storytelling</t>
  </si>
  <si>
    <t xml:space="preserve">A double album pairing a disc of loud Centro-matic guitar rock with a disc of quieter South San Gabriel material, 'Dual Hawks' makes explicit that Will Johnson is the same songwriter running both projects at once. The Centro-matic half stays true to the band's fuzzed-out sound, while the South San Gabriel songs slow things down into hushed, pedal-steel-laced country-folk. Taken together it is the clearest single portrait of Johnson's split musical personality.</t>
  </si>
  <si>
    <t xml:space="preserve">Unites Will Johnson's two parallel bands, Centro-matic (loud) and South San Gabriel (quiet), on one release, showing both halves of the Denton sound side by side.</t>
  </si>
  <si>
    <t xml:space="preserve">The Rat Patrol and DJs; I, The Kite; Strychnine, Breathless Ways</t>
  </si>
  <si>
    <t xml:space="preserve">https://en.wikipedia.org/wiki/Dual_Hawks
https://www.discogs.com/artist/445919-South-San-Gabriel</t>
  </si>
  <si>
    <t xml:space="preserve">A0801</t>
  </si>
  <si>
    <t xml:space="preserve">Song of the Pearl</t>
  </si>
  <si>
    <t xml:space="preserve">Crazy Horse fuzz; long solos; baritone; drawl; strings</t>
  </si>
  <si>
    <t xml:space="preserve">Arbouretum's third album keeps the band's heavy, extended-jam approach to guitar rock with slightly more melodic songwriting on tracks like the title track and 'False Spring'. Dave Heumann's plainspoken baritone still anchors songs that stretch past five and six minutes, closer to a doom-folk take on Crazy Horse than to conventional alt-country. It is a strong mid-period entry in the band's catalog.</t>
  </si>
  <si>
    <t xml:space="preserve">Continues Arbouretum's heavy-guitar folk rock, which sounds indebted to Neil Young's Crazy Horse records and sits near Molina's electric work.</t>
  </si>
  <si>
    <t xml:space="preserve">Song Of The Pearl; False Spring; Down By The Fall Line</t>
  </si>
  <si>
    <t xml:space="preserve">https://www.discogs.com/master/151246-Arbouretum-Song-Of-The-Pearl
https://en.wikipedia.org/wiki/Arbouretum_(band)</t>
  </si>
  <si>
    <t xml:space="preserve">A0802</t>
  </si>
  <si>
    <t xml:space="preserve">Jason Molina and Will Johnson</t>
  </si>
  <si>
    <t xml:space="preserve">Molina and Johnson</t>
  </si>
  <si>
    <t xml:space="preserve">Chicago, IL / Denton, TX</t>
  </si>
  <si>
    <t xml:space="preserve">hushed; drawl; close harmonies; fingerpicked acoustic; storytelling</t>
  </si>
  <si>
    <t xml:space="preserve">The only proper collaboration between Jason Molina and Will Johnson trades the road-band roar of Magnolia Electric Co. for hushed, largely acoustic duets. Songs like 'All Gone, All Gone' and 'The Lily and the Brakeman' put the two songwriters' voices side by side rather than layered into a band mix. It is a quiet, weathered capstone to the whole Magnolia/Centro-matic orbit.</t>
  </si>
  <si>
    <t xml:space="preserve">Joins Jason Molina and Centro-matic's Will Johnson directly, making explicit the kinship between Songs: Ohia/Magnolia Electric Co. and the Denton scene.</t>
  </si>
  <si>
    <t xml:space="preserve">All Gone, All Gone; The Lily and the Brakeman; Twenty Cycles to the Ground</t>
  </si>
  <si>
    <t xml:space="preserve">https://en.wikipedia.org/wiki/Molina_and_Johnson
https://en.wikipedia.org/wiki/Jason_Molina</t>
  </si>
  <si>
    <t xml:space="preserve">A0803</t>
  </si>
  <si>
    <t xml:space="preserve">Josephine</t>
  </si>
  <si>
    <t xml:space="preserve">pedal steel; drawl; storytelling; bleak; spiritual or gospel</t>
  </si>
  <si>
    <t xml:space="preserve">Recorded with Steve Albini as a tribute to late Magnolia Electric Co. bassist Evan Farrell, 'Josephine' is the band's last studio album released in Molina's lifetime. It is quieter and more mournful than the road-band records around it, built on hushed strumming and Molina's weathered voice on songs like the title track and 'Whip-poor-will'. It works as a fitting, restrained close to the Magnolia Electric Co. catalog.</t>
  </si>
  <si>
    <t xml:space="preserve">Closes out Magnolia Electric Co.'s studio catalog as a memorial record for bassist Evan Farrell, before Molina's final years of illness.</t>
  </si>
  <si>
    <t xml:space="preserve">Josephine; Whip-poor-will; O! Grace</t>
  </si>
  <si>
    <t xml:space="preserve">https://en.wikipedia.org/wiki/Josephine_(album)
https://www.discogs.com/artist/364911-Magnolia-Electric-Co</t>
  </si>
  <si>
    <t xml:space="preserve">A0804</t>
  </si>
  <si>
    <t xml:space="preserve">The Gathering</t>
  </si>
  <si>
    <t xml:space="preserve">'The Gathering' is Arbouretum's widest-reaching record, built on long, heavy guitar excursions like 'Song of the Nile'. Dave Heumann's baritone stays plain and unhurried even as the guitars pile up into extended, distorted jams. It is the clearest entry point into Arbouretum's Crazy Horse-scale sound.</t>
  </si>
  <si>
    <t xml:space="preserve">The fullest expression of the Baltimore band's heavy-guitar folk rock, which sounds indebted to Crazy Horse and sits near the Molina/Magnolia-adjacent V1 lane.</t>
  </si>
  <si>
    <t xml:space="preserve">Song of the Nile; The White Bird; Waxing Crescents</t>
  </si>
  <si>
    <t xml:space="preserve">https://en.wikipedia.org/wiki/The_Gathering_(Arbouretum_album)
https://www.discogs.com/artist/722989-Arbouretum</t>
  </si>
  <si>
    <t xml:space="preserve">A0805</t>
  </si>
  <si>
    <t xml:space="preserve">Candidate Waltz</t>
  </si>
  <si>
    <t xml:space="preserve">Undertow Music Collective</t>
  </si>
  <si>
    <t xml:space="preserve">Crazy Horse fuzz; drawl; storytelling; harmonized guitars; anthemic</t>
  </si>
  <si>
    <t xml:space="preserve">Centro-matic's penultimate album keeps the band's guitar-forward rock intact while sounding more settled and self-assured than the earlier, scrappier records. It came in the same stretch as the Molina and Johnson collaboration and carries some of that same weathered songwriting. It is late-period Centro-matic: still loud, still drawled, a band comfortable in its own long-running sound.</t>
  </si>
  <si>
    <t xml:space="preserve">Late-period Centro-matic, released as the band's Denton run wound toward its final album.</t>
  </si>
  <si>
    <t xml:space="preserve">Only Nickels; All in Your Hands; Iso-Residue</t>
  </si>
  <si>
    <t xml:space="preserve">https://en.wikipedia.org/wiki/Centro-Matic
https://www.discogs.com/artist/289472-Centro-Matic</t>
  </si>
  <si>
    <t xml:space="preserve">A0806</t>
  </si>
  <si>
    <t xml:space="preserve">Autumn Bird Songs</t>
  </si>
  <si>
    <t xml:space="preserve">Graveface Records</t>
  </si>
  <si>
    <t xml:space="preserve">hushed; fingerpicked acoustic; short songs (under 2 minutes); bleak; lullaby</t>
  </si>
  <si>
    <t xml:space="preserve">A short set released during Molina's illness, Autumn Bird Songs gathers brief, plainly recorded songs like 'Heart My Heart' and 'The Harvest Law' that feel closer to sketches than to a full statement. It is quieter and more fragile than his earlier work, released on Graveface rather than his usual home at Secretly Canadian. For a small, committed audience it is one of the last pieces of new music Molina put out in his lifetime.</t>
  </si>
  <si>
    <t xml:space="preserve">One of Molina's final releases before his 2013 death, extending the hushed solo-acoustic mode of Pyramid Electric Co. and Let Me Go, Let Me Go, Let Me Go into a briefer, more fragile form.</t>
  </si>
  <si>
    <t xml:space="preserve">Heart My Heart; The Harvest Law; Enough of a Stranger</t>
  </si>
  <si>
    <t xml:space="preserve">https://graveface.bandcamp.com/album/autumn-bird-songs
https://en.wikipedia.org/wiki/Jason_Molina</t>
  </si>
  <si>
    <t xml:space="preserve">A0807</t>
  </si>
  <si>
    <t xml:space="preserve">Scorpion</t>
  </si>
  <si>
    <t xml:space="preserve">Undertow Music</t>
  </si>
  <si>
    <t xml:space="preserve">Will Johnson's first solo album in eight years returns to the plain, weathered acoustic songwriting of his earlier solo records. It sits comfortably alongside his other 2010s work, a quiet counterpart to the louder Centro-matic albums.</t>
  </si>
  <si>
    <t xml:space="preserve">A 2010s continuation of Will Johnson's solo songwriting, running parallel to the final years of Centro-matic and his collaboration with Jason Molina.</t>
  </si>
  <si>
    <t xml:space="preserve">You Will Be Here, Mine; Rosanky; Bloodkin Push (Forget The Ones)</t>
  </si>
  <si>
    <t xml:space="preserve">https://www.discogs.com/master/480597-Will-Johnson-Scorpion
https://en.wikipedia.org/wiki/Will_Johnson_(musician)</t>
  </si>
  <si>
    <t xml:space="preserve">A0808</t>
  </si>
  <si>
    <t xml:space="preserve">Coming Out of the Fog</t>
  </si>
  <si>
    <t xml:space="preserve">Crazy Horse fuzz; long solos; baritone; drawl; bleak</t>
  </si>
  <si>
    <t xml:space="preserve">Arbouretum's fifth album keeps the band's slow, heavy guitar-rock formula intact on tracks like 'The Long Night' and 'Renouncer', with Dave Heumann's baritone as unhurried as ever over extended, distorted jams. It moves at the same volume and pace the band had established since 'Rites of Uncovering'. Later albums like 'Let It All In' would keep the sound going.</t>
  </si>
  <si>
    <t xml:space="preserve">Closes Arbouretum's core lane-era run of Crazy Horse-scale Baltimore guitar rock, a sound the band would continue past 2013 largely unchanged.</t>
  </si>
  <si>
    <t xml:space="preserve">The Long Night; Renouncer; The Promise</t>
  </si>
  <si>
    <t xml:space="preserve">https://www.discogs.com/master/525841-Arbouretum-Coming-Out-Of-The-Fog
https://en.wikipedia.org/wiki/Arbouretum_(band)</t>
  </si>
  <si>
    <t xml:space="preserve">A0809</t>
  </si>
  <si>
    <t xml:space="preserve">Take Pride in Your Long Odds</t>
  </si>
  <si>
    <t xml:space="preserve">Navigational Transmissions</t>
  </si>
  <si>
    <t xml:space="preserve">Crazy Horse fuzz; drawl; storytelling; anthemic; harmonized guitars</t>
  </si>
  <si>
    <t xml:space="preserve">Centro-matic's final album wraps up nearly two decades of ragged, Crazy Horse-tilted Denton guitar rock. As a farewell record it plays like a summation of the band's whole run, from lo-fi 1990s beginnings to the more assured songwriting of its later years.</t>
  </si>
  <si>
    <t xml:space="preserve">Closes out Centro-matic's run as a band, the year after Jason Molina's death; in effect the end of the classic Molina/Magnolia-era Denton circle.</t>
  </si>
  <si>
    <t xml:space="preserve">Redness of Our Rest; Only in My Double Mind; Long Live the Long Odds</t>
  </si>
  <si>
    <t xml:space="preserve">A0810</t>
  </si>
  <si>
    <t xml:space="preserve">Wire Mountain</t>
  </si>
  <si>
    <t xml:space="preserve">A later Will Johnson solo record, released well after Centro-matic's 2014 breakup, keeps the same plainspoken, acoustic-centered songwriting he has carried since 'Murder of Tides'. It is quieter and more reflective than his band records, the sound of a veteran Denton songwriter still working the same hushed, weathered vein two decades on. It extends the Molina/Magnolia circle's aftermath well past the lane's core years.</t>
  </si>
  <si>
    <t xml:space="preserve">A post-Centro-matic Will Johnson solo record continuing the hushed, plainspoken songwriting he established in the Molina/Magnolia era.</t>
  </si>
  <si>
    <t xml:space="preserve">Necessitarianism (Fred Merkle's Blues); A Carousel Victor; Gasconade</t>
  </si>
  <si>
    <t xml:space="preserve">https://www.discogs.com/master/1614300-Will-Johnson-Wire-Mountain</t>
  </si>
  <si>
    <t xml:space="preserve">A0811</t>
  </si>
  <si>
    <t xml:space="preserve">Let It All In</t>
  </si>
  <si>
    <t xml:space="preserve">Released well past the lane's core years, Arbouretum's later album 'Let It All In' keeps the same slow, heavy guitar-rock sound the band established with 'Rites of Uncovering' over a decade earlier. Dave Heumann's baritone and the band's extended, fuzzed-out jams on tracks like 'A Prism in Reverse' show a band that has not changed its approach much since 2007. It is included here as a continuation of the same unbroken Crazy Horse-scale catalog rather than a new direction.</t>
  </si>
  <si>
    <t xml:space="preserve">A 2020 continuation of Arbouretum's long-running Crazy Horse-scale sound, unchanged enough from their 2007-2013 records to belong with the rest of their V1 catalog.</t>
  </si>
  <si>
    <t xml:space="preserve">How Deep It Goes; A Prism in Reverse; No Sanctuary Blues</t>
  </si>
  <si>
    <t xml:space="preserve">https://en.wikipedia.org/wiki/Let_It_All_In_(Arbouretum_album)
https://www.discogs.com/artist/722989-Arbouretum</t>
  </si>
  <si>
    <t xml:space="preserve">A0812</t>
  </si>
  <si>
    <t xml:space="preserve">Eight Gates</t>
  </si>
  <si>
    <t xml:space="preserve">hushed; piano; bleak; spiritual or gospel; drawl</t>
  </si>
  <si>
    <t xml:space="preserve">Recorded in the 2000s but shelved until after Molina's 2013 death, Eight Gates was assembled and released by Secretly Canadian in 2020 as a posthumous studio album. 'Whisper Away' and 'Shadow Answers the Wall' sit in the same hushed, piano-and-guitar territory as Pyramid Electric Co., by turns unfinished-sounding and quietly devastating. It gave fans a final, previously unheard chapter of Molina's writing, released under his own name seven years after he died.</t>
  </si>
  <si>
    <t xml:space="preserve">A posthumous release of 2000s-era Molina recordings, closing out the catalog begun with Songs: Ohia's 1997 debut and continued through his solo and Magnolia Electric Co. work.</t>
  </si>
  <si>
    <t xml:space="preserve">Whisper Away; Shadow Answers the Wall; The Mission's End</t>
  </si>
  <si>
    <t xml:space="preserve">https://jasonmolina.bandcamp.com/album/eight-gates
https://en.wikipedia.org/wiki/Jason_Molina</t>
  </si>
  <si>
    <t xml:space="preserve">A0813</t>
  </si>
  <si>
    <t xml:space="preserve">El Capitán</t>
  </si>
  <si>
    <t xml:space="preserve">fingerpicked acoustic; deadpan; drawl; storytelling; hushed</t>
  </si>
  <si>
    <t xml:space="preserve">A hushed, spare set built from historical fragments, including the Spanish Civil War setting of 'Teruel', matching Johnson's plainspoken, weathered voice to sparse guitar and occasional strings. It sits at the quiet, wounded end of his catalog, for listeners who like slow, patient songs.</t>
  </si>
  <si>
    <t xml:space="preserve">Continues Johnson's solo work after Centro-matic and his 2009 collaboration with Jason Molina (V1), in a quieter, more skeletal register.</t>
  </si>
  <si>
    <t xml:space="preserve">Teruel; Bloody Boxer; Trouble</t>
  </si>
  <si>
    <t xml:space="preserve">https://keeledscales.bandcamp.com/music
https://willjohnson.bandcamp.com/album/el-capit-n
https://en.wikipedia.org/wiki/Will_Johnson_(musician)</t>
  </si>
  <si>
    <t xml:space="preserve">A0814</t>
  </si>
  <si>
    <t xml:space="preserve">No Ordinary Crown</t>
  </si>
  <si>
    <t xml:space="preserve">fingerpicked acoustic; deadpan; drawl; storytelling; small-town</t>
  </si>
  <si>
    <t xml:space="preserve">Will Johnson (Centro-matic, South San Gabriel) sings in a craggy, weathered rasp over spare, atmospheric folk-rock built from acoustic guitar, brushed drums and low organ drones. It is unhurried, private-feeling songwriting, closer to a late-night confession than a rock record.</t>
  </si>
  <si>
    <t xml:space="preserve">Johnson recorded a joint album with Jason Molina (Molina and Johnson, 2009), a direct link to V1; this solo record carries that haunted, Crazy Horse-shaded Americana into a quieter register.</t>
  </si>
  <si>
    <t xml:space="preserve">Along The Runner (No Ordinary Crown); Sinker, Sinking; Swine</t>
  </si>
  <si>
    <t xml:space="preserve">https://keeledscales.bandcamp.com/music
https://willjohnson.bandcamp.com/album/no-ordinary-crown</t>
  </si>
  <si>
    <t xml:space="preserve">A0815</t>
  </si>
  <si>
    <t xml:space="preserve">Diamond City</t>
  </si>
  <si>
    <t xml:space="preserve">hushed; fingerpicked acoustic; drawl; storytelling; road songs</t>
  </si>
  <si>
    <t xml:space="preserve">Diamond City is patient music with effortless hooks, leading with Will Johnson's weary voice and evocative lyrics over unhurried, largely acoustic arrangements. It is the sound of the same Denton songwriter who led Centro-matic still working the same plainspoken vein decades on.</t>
  </si>
  <si>
    <t xml:space="preserve">The most recent entry in Will Johnson's solo catalog, extending the Centro-matic/South San Gabriel/Molina and Johnson lineage.</t>
  </si>
  <si>
    <t xml:space="preserve">Diamond City; Floodway Fall; Unfamiliar Ghost</t>
  </si>
  <si>
    <t xml:space="preserve">https://www.discogs.com/master/3806532-Will-Johnson-Diamond-City</t>
  </si>
  <si>
    <t xml:space="preserve">A0816</t>
  </si>
  <si>
    <t xml:space="preserve">Michael Hurley</t>
  </si>
  <si>
    <t xml:space="preserve">Armchair Boogie</t>
  </si>
  <si>
    <t xml:space="preserve">Raccoon/Warner Bros.</t>
  </si>
  <si>
    <t xml:space="preserve">V2 Drag City deadpan school</t>
  </si>
  <si>
    <t xml:space="preserve">Vermont</t>
  </si>
  <si>
    <t xml:space="preserve">deadpan; drawl; fingerpicked acoustic; funny-sad; storytelling</t>
  </si>
  <si>
    <t xml:space="preserve">A wandering old-time songwriter whose loose, talky phrasing and dry, cracked-voice humor anticipate the Drag City deadpan school, Hurley mixes plainspoken country-blues and folklore into a sound that is equal parts front porch and cosmic joke. Armchair Boogie is loose and warm, already carrying the wry, unhurried delivery of his later records. Logged here as the lane's deadpan patriarch despite predating it.</t>
  </si>
  <si>
    <t xml:space="preserve">Sounds like a direct ancestor of the Drag City deadpan style; Hurley was later embraced by the 2000s freak-folk circle, releasing on Gnomonsong.</t>
  </si>
  <si>
    <t xml:space="preserve">Werewolf</t>
  </si>
  <si>
    <t xml:space="preserve">https://en.wikipedia.org/wiki/Michael_Hurley_(musician)
https://www.discogs.com/release/1545346-Michael-Hurley-Pals-Armchair-Boogie</t>
  </si>
  <si>
    <t xml:space="preserve">A0817</t>
  </si>
  <si>
    <t xml:space="preserve">Hi-Fi Snock Uptown</t>
  </si>
  <si>
    <t xml:space="preserve">deadpan; drawl; fingerpicked acoustic; funny-sad; small-town</t>
  </si>
  <si>
    <t xml:space="preserve">The follow-up to Armchair Boogie continues Hurley's homemade, talking-blues style, recorded with the same loose, unhurried feel and dry sense of humor about small-town life and animal folklore. His plain, weathered voice and refusal to polish anything prefigure the Drag City songwriters of the 1990s. A key record for hearing where the label's deadpan aesthetic seems to trace back to.</t>
  </si>
  <si>
    <t xml:space="preserve">Continues directly from Armchair Boogie in the same Raccoon Records run; its loose, deadpan delivery sounds like a template for Will Oldham and the Drag City roster.</t>
  </si>
  <si>
    <t xml:space="preserve">Blue Mountain</t>
  </si>
  <si>
    <t xml:space="preserve">https://en.wikipedia.org/wiki/Michael_Hurley_(musician)
https://www.discogs.com/release/1573602-Michael-Hurley-Hi-Fi-Snock-Uptown</t>
  </si>
  <si>
    <t xml:space="preserve">A0818</t>
  </si>
  <si>
    <t xml:space="preserve">Michael Hurley, the Unholy Modal Rounders &amp; Jeffrey Frederick &amp; the Clamtones</t>
  </si>
  <si>
    <t xml:space="preserve">Have Moicy!</t>
  </si>
  <si>
    <t xml:space="preserve">deadpan; funny-sad; drawl; storytelling; spiritual or gospel</t>
  </si>
  <si>
    <t xml:space="preserve">A shared-vocal collaborative album between Michael Hurley, Peter Stampfel's Unholy Modal Rounders and Jeffrey Frederick's Clamtones, Have Moicy! is a loose, funny, deceptively wise record of talking-blues and old-time-shaped songs. Its blend of jokes, folklore and plain-voiced sincerity anticipates the tone the Drag City deadpan school would later prize in Silver Jews and Palace. Essential listening for tracing the funny-sad lineage back to its 1970s roots.</t>
  </si>
  <si>
    <t xml:space="preserve">A collaboration between Michael Hurley and the Holy Modal Rounders circle; its mix of humor and plainspoken sadness sounds like an ancestor of the line running from Prine through Drag City.</t>
  </si>
  <si>
    <t xml:space="preserve">Slurf Song; Robbin' Banks</t>
  </si>
  <si>
    <t xml:space="preserve">https://en.wikipedia.org/wiki/Have_Moicy!
https://en.wikipedia.org/wiki/Michael_Hurley_(musician)</t>
  </si>
  <si>
    <t xml:space="preserve">A0819</t>
  </si>
  <si>
    <t xml:space="preserve">Royal Trux</t>
  </si>
  <si>
    <t xml:space="preserve">Twin Infinitives</t>
  </si>
  <si>
    <t xml:space="preserve">noise wall; feedback; lo-fi; cracked or yelping; bleak</t>
  </si>
  <si>
    <t xml:space="preserve">One of Drag City's earliest and most extreme releases, this double LP by Neil Hagerty and Jennifer Herrema buries whatever songs exist under tape hiss, guitar skronk and disorienting studio collage, closer to noise art than rock music. It is not deadpan-country in the Berman/Oldham sense, but it shows the label's early tolerance for uncompromising, DIY-damaged records. Essential context for the label's identity even for listeners who find it unlistenable on first pass.</t>
  </si>
  <si>
    <t xml:space="preserve">An early Drag City release that shared a label with Silver Jews and Smog; its damaged, uncommercial sound seems to have set the tone for the label's willingness to release difficult records.</t>
  </si>
  <si>
    <t xml:space="preserve">Ratcreeps; Chances Are Failure</t>
  </si>
  <si>
    <t xml:space="preserve">https://en.wikipedia.org/wiki/Royal_Trux
https://www.discogs.com/artist/65828-Royal-Trux</t>
  </si>
  <si>
    <t xml:space="preserve">A0820</t>
  </si>
  <si>
    <t xml:space="preserve">Smog</t>
  </si>
  <si>
    <t xml:space="preserve">Sewn to the Sky</t>
  </si>
  <si>
    <t xml:space="preserve">Disaster Records</t>
  </si>
  <si>
    <t xml:space="preserve">lo-fi; deadpan; bleak; cracked or yelping; hushed</t>
  </si>
  <si>
    <t xml:space="preserve">Bill Callahan's debut as Smog, self-released on the tiny Disaster Records before Drag City took over his catalog, is the rawest, most primitive document in the discography: four-track hiss, barely-there arrangements, and a flat, untrained voice that would only get drier from here. It has none of the later records' craft, but it is the ground floor the whole Drag City deadpan sound was built on. A curiosity for completists more than an entry point.</t>
  </si>
  <si>
    <t xml:space="preserve">The earliest Smog release, predating Callahan's move to Drag City proper; its bedroom-tape austerity set the low bar of fidelity that Julius Caesar and Wild Love would build outward from.</t>
  </si>
  <si>
    <t xml:space="preserve">The Weightlifter; Confederate Bills and Pinball Slugs; I Want to Tell You About a Man</t>
  </si>
  <si>
    <t xml:space="preserve">https://en.wikipedia.org/wiki/Smog_(band)
https://www.discogs.com/master/9724-Smog-Sewn-To-The-Sky
https://en.wikipedia.org/wiki/Sewn_to_the_Sky</t>
  </si>
  <si>
    <t xml:space="preserve">A0821</t>
  </si>
  <si>
    <t xml:space="preserve">Silver Jews</t>
  </si>
  <si>
    <t xml:space="preserve">Dime Map of the Reef</t>
  </si>
  <si>
    <t xml:space="preserve">Hoboken, NJ</t>
  </si>
  <si>
    <t xml:space="preserve">lo-fi; deadpan; drawl; storytelling; short songs (under 2 minutes)</t>
  </si>
  <si>
    <t xml:space="preserve">An early Silver Jews 7-inch EP, recorded before Starlite Walker with Pavement's Bob Nastanovich in the lineup, this is even more ramshackle and hiss-laden than the debut LP that followed. Brief, half-sketched songs capture Berman's deadpan phrasing before it had settled into the band's fuller sound. A collector's item more than a way in.</t>
  </si>
  <si>
    <t xml:space="preserve">One of Silver Jews' earliest Drag City releases, predating Starlite Walker and documenting the band's shambling origins alongside Pavement's Bob Nastanovich.</t>
  </si>
  <si>
    <t xml:space="preserve">Canada; The Walnut Falcon; September 1999</t>
  </si>
  <si>
    <t xml:space="preserve">https://www.discogs.com/release/403450-Silver-Jews-Dime-Map-Of-The-Reef
https://www.discogs.com/artist/65827-Silver-Jews</t>
  </si>
  <si>
    <t xml:space="preserve">A0822</t>
  </si>
  <si>
    <t xml:space="preserve">Forgotten Foundation</t>
  </si>
  <si>
    <t xml:space="preserve">lo-fi; deadpan; bleak; drawl; storytelling</t>
  </si>
  <si>
    <t xml:space="preserve">Callahan's first release on Drag City proper is a long, sprawling collection of four-track sketches sung in the same flat monotone that would define the project. It is looser and more fragmentary than the more focused records that followed, closer to a demo tape than a finished album. A deep cut for listeners tracing the earliest Drag City catalog.</t>
  </si>
  <si>
    <t xml:space="preserve">Callahan's first Drag City release, part of the same early-1990s Chicago catalog as Silver Jews' first records, establishing the label relationship that carried through the rest of his career.</t>
  </si>
  <si>
    <t xml:space="preserve">Burning Kingdom; Filament; High School Freak</t>
  </si>
  <si>
    <t xml:space="preserve">https://en.wikipedia.org/wiki/Smog_(band)
https://www.discogs.com/master/9722-Smog-Forgotten-Foundation
https://www.discogs.com/artist/56147-Smog</t>
  </si>
  <si>
    <t xml:space="preserve">A0823</t>
  </si>
  <si>
    <t xml:space="preserve">Palace Brothers</t>
  </si>
  <si>
    <t xml:space="preserve">There Is No-One What Will Take Care of You</t>
  </si>
  <si>
    <t xml:space="preserve">deadpan; lo-fi; drawl; storytelling; Southern gothic</t>
  </si>
  <si>
    <t xml:space="preserve">Will Oldham's debut as Palace Brothers is a ramshackle, hiss-laden record of country-gospel-shaped songs sung in a cracked, untrained voice over acoustic guitar and loose backing from a rotating cast of Louisville musicians. Its deliberate amateurism and Southern-gothic imagery set the template for Oldham's whole career, prizing rawness and emotional directness over polish. A foundational document for the whole Drag City deadpan-country wing.</t>
  </si>
  <si>
    <t xml:space="preserve">The starting point of Will Oldham's decades-long catalog under the Palace and Bonnie 'Prince' Billy names, released on Drag City alongside the label's early Silver Jews and Smog records.</t>
  </si>
  <si>
    <t xml:space="preserve">Riding; Idle Hands Are the Devil's Playthings</t>
  </si>
  <si>
    <t xml:space="preserve">https://en.wikipedia.org/wiki/Will_Oldham
https://en.wikipedia.org/wiki/There_Is_No-One_What_Will_Take_Care_of_You</t>
  </si>
  <si>
    <t xml:space="preserve">A0824</t>
  </si>
  <si>
    <t xml:space="preserve">Cats and Dogs</t>
  </si>
  <si>
    <t xml:space="preserve">noise wall; feedback; drawl; cracked or yelping; lo-fi</t>
  </si>
  <si>
    <t xml:space="preserve">A comparatively more accessible record than Twin Infinitives, Cats and Dogs still buries Neil Hagerty and Jennifer Herrema's classic-rock bones under grime and distortion, with their cracked, drawled vocals pushed low against overdriven guitars. It is the point where Royal Trux's damaged rock-and-roll songwriting becomes legible under the noise. A useful reference point for the noisier, punk-adjacent edge of the Drag City roster.</t>
  </si>
  <si>
    <t xml:space="preserve">Follows Twin Infinitives as a slightly more song-oriented record, part of the same early Drag City catalog as the label's first Silver Jews and Smog releases, though pursuing a rock-damaged noise aesthetic rather than plainspoken songwriting.</t>
  </si>
  <si>
    <t xml:space="preserve">Map of the City; Skywood Greenback Mantra</t>
  </si>
  <si>
    <t xml:space="preserve">A0825</t>
  </si>
  <si>
    <t xml:space="preserve">The Arizona Record</t>
  </si>
  <si>
    <t xml:space="preserve">lo-fi; deadpan; drawl; storytelling; funny-sad</t>
  </si>
  <si>
    <t xml:space="preserve">Released the year before Starlite Walker, this EP catches Silver Jews mid-transition from scattershot 7-inch singles toward the fuller, more confident songwriting of the first LP. 'Bar Scene from Star Wars' shows the deadpan, pop-culture-referencing humor that would become a Berman trademark already fully formed. A useful stepping stone for listeners who want to trace the band's development before the debut.</t>
  </si>
  <si>
    <t xml:space="preserve">The last Silver Jews EP before Starlite Walker, part of the same early Drag City run that also produced Dime Map of the Reef.</t>
  </si>
  <si>
    <t xml:space="preserve">Secret Knowledge of Backroads; Jackson Nightz; Bar Scene from Star Wars</t>
  </si>
  <si>
    <t xml:space="preserve">https://www.discogs.com/master/91224-Silver-Jews-The-Arizona-Record
https://www.discogs.com/artist/65827-Silver-Jews</t>
  </si>
  <si>
    <t xml:space="preserve">A0826</t>
  </si>
  <si>
    <t xml:space="preserve">Julius Caesar</t>
  </si>
  <si>
    <t xml:space="preserve">deadpan; lo-fi; bleak; funny-sad; storytelling</t>
  </si>
  <si>
    <t xml:space="preserve">Bill Callahan's early records as Smog are close-mic'd, cheaply recorded songs sung in a flat, unhurried monotone about loneliness, sex and small humiliations. Julius Caesar is the most fully arranged of his first few albums, adding light drums and secondary instruments around the four-track hiss without losing the claustrophobic, bedroom feel. It is a foundational text for the plainspoken, unglamorous singer-songwriter mode the whole Drag City deadpan school works from.</t>
  </si>
  <si>
    <t xml:space="preserve">Part of Callahan's early Drag City catalog alongside Silver Jews and Palace, establishing the deadpan-over-lo-fi template that later Smog and Bill Callahan records built on; later artists like MJ Lenderman sound indebted to it.</t>
  </si>
  <si>
    <t xml:space="preserve">I Am Star Wars!; 37 Push Ups; Chosen One</t>
  </si>
  <si>
    <t xml:space="preserve">https://en.wikipedia.org/wiki/Smog_(band)
https://en.wikipedia.org/wiki/Bill_Callahan_(musician)
https://en.wikipedia.org/wiki/Julius_Caesar_(album)</t>
  </si>
  <si>
    <t xml:space="preserve">A0827</t>
  </si>
  <si>
    <t xml:space="preserve">Days in the Wake</t>
  </si>
  <si>
    <t xml:space="preserve">deadpan; lo-fi; cracked or yelping; bleak; storytelling</t>
  </si>
  <si>
    <t xml:space="preserve">Recorded almost entirely alone by Oldham on acoustic guitar, this is the starkest and most confrontational Palace record, its bluntly titled songs delivered in a cracked, quavering voice with almost no studio polish. It doubles down on the amateurish intimacy of the debut while pushing the lyrical content further into taboo, unguarded territory. Essential for understanding how far Oldham was willing to take the lo-fi deadpan-country aesthetic.</t>
  </si>
  <si>
    <t xml:space="preserve">The most stripped-down entry in the early Palace catalog, deepening the lo-fi confessional style of There Is No-One What Will Take Care of You before the fuller-band Viva Last Blues.</t>
  </si>
  <si>
    <t xml:space="preserve">No More Workhorse Blues</t>
  </si>
  <si>
    <t xml:space="preserve">https://en.wikipedia.org/wiki/Will_Oldham
https://en.wikipedia.org/wiki/Days_in_the_Wake</t>
  </si>
  <si>
    <t xml:space="preserve">A0828</t>
  </si>
  <si>
    <t xml:space="preserve">Red Red Meat</t>
  </si>
  <si>
    <t xml:space="preserve">Jimmywine Majestic</t>
  </si>
  <si>
    <t xml:space="preserve">deadpan; slide guitar; lo-fi; bleak; storytelling</t>
  </si>
  <si>
    <t xml:space="preserve">A Chicago band on Sub Pop rather than Drag City, Red Red Meat plays a woozy, blues-damaged strain of roots-rock, with singer Tim Rutili's slurred, understated vocals sitting inside murky, slide-guitar-laced arrangements. It shares the deadpan, unhurried vocal character of the Drag City circle even though the band moved in different label circles, and its loose, roots-damaged sound directly seeded Rutili's later band Califone. A key Chicago deadpan-adjacent record for listeners tracing the scene beyond Drag City itself.</t>
  </si>
  <si>
    <t xml:space="preserve">Chicago roots-rock contemporary with the early Drag City catalog; Tim Rutili carried the band directly into Califone, and its loose, Americana-inflected sound resembles the roots-inflected 2000s indie lane (V4).</t>
  </si>
  <si>
    <t xml:space="preserve">Chain Chain Chain</t>
  </si>
  <si>
    <t xml:space="preserve">https://en.wikipedia.org/wiki/Red_Red_Meat
https://www.discogs.com/artist/62941-Red-Red-Meat</t>
  </si>
  <si>
    <t xml:space="preserve">A0829</t>
  </si>
  <si>
    <t xml:space="preserve">Starlite Walker</t>
  </si>
  <si>
    <t xml:space="preserve">deadpan; drawl; funny-sad; lo-fi; storytelling</t>
  </si>
  <si>
    <t xml:space="preserve">David Berman's first full-length as Silver Jews, cut with Pavement's Stephen Malkmus and Bob Nastanovich on guitar and drums, is a loose, hissy, half-shambling record where Berman's flat, talk-sung baritone reads like poetry set to a barely-rehearsed bar band. Verses wander into non-sequiturs and one-liners before landing on something genuinely aching, a formula that became the band's signature. It is for listeners who want indie rock's slack, in-joke energy turned toward plainspoken, literary songwriting.</t>
  </si>
  <si>
    <t xml:space="preserve">Grows out of the Pavement/Drag City slacker-rock axis (Malkmus and Nastanovich as sidemen) and sounds indebted to Prine- and Dylan-style talking-blues songwriting; it set the template Berman would refine through American Water, alongside Drag City peers like Bill Callahan and Will Oldham.</t>
  </si>
  <si>
    <t xml:space="preserve">Trains Across the Sea; Advice to the Graduate; The Country Diary of a Subway Conductor</t>
  </si>
  <si>
    <t xml:space="preserve">https://en.wikipedia.org/wiki/Silver_Jews
https://www.discogs.com/artist/65827-Silver-Jews</t>
  </si>
  <si>
    <t xml:space="preserve">A0830</t>
  </si>
  <si>
    <t xml:space="preserve">Simon Joyner</t>
  </si>
  <si>
    <t xml:space="preserve">The Cowardly Traveller Pays His Toll</t>
  </si>
  <si>
    <t xml:space="preserve">Sing, Eunuchs!</t>
  </si>
  <si>
    <t xml:space="preserve">deadpan; lo-fi; drawl; storytelling; bleak</t>
  </si>
  <si>
    <t xml:space="preserve">An Omaha songwriter working far from the Drag City scene but landing on strikingly similar ground, Joyner sings dense, plainspoken narrative verses in a flat, unhurried voice over minimal, homemade guitar arrangements. The recording is raw and close, letting the long verses carry everything. A close sibling to early Silver Jews for listeners who want the Great Plains version of the deadpan style.</t>
  </si>
  <si>
    <t xml:space="preserve">Developed independently of Drag City in Omaha, Nebraska, but sounds close to Silver Jews, like a bridge between Prine-style plainspoken folk and the Berman school of deadpan songwriting.</t>
  </si>
  <si>
    <t xml:space="preserve">https://en.wikipedia.org/wiki/Simon_Joyner
https://www.discogs.com/artist/67512-Simon-Joyner</t>
  </si>
  <si>
    <t xml:space="preserve">A0831</t>
  </si>
  <si>
    <t xml:space="preserve">Burning Kingdom</t>
  </si>
  <si>
    <t xml:space="preserve">lo-fi; deadpan; bleak; hushed; heartbreak</t>
  </si>
  <si>
    <t xml:space="preserve">A six-song EP released between Julius Caesar and Wild Love, Burning Kingdom keeps the same close-mic'd, unhurried delivery as the albums around it, with songs about failed relationships sung in Callahan's flattest register. It is a minor but characteristic release, mostly of interest once a listener already knows the full-lengths on either side of it.</t>
  </si>
  <si>
    <t xml:space="preserve">Sits between Julius Caesar and Wild Love in the early Smog catalog, part of the same Drag City run that established Callahan's deadpan template.</t>
  </si>
  <si>
    <t xml:space="preserve">My Shell (Electric Version); Renee Died; Drunk on the Stars</t>
  </si>
  <si>
    <t xml:space="preserve">https://en.wikipedia.org/wiki/Smog_(band)
https://www.discogs.com/master/9685-Smog-Burning-Kingdom
https://www.discogs.com/artist/56147-Smog</t>
  </si>
  <si>
    <t xml:space="preserve">A0832</t>
  </si>
  <si>
    <t xml:space="preserve">Palace Music</t>
  </si>
  <si>
    <t xml:space="preserve">Viva Last Blues</t>
  </si>
  <si>
    <t xml:space="preserve">deadpan; drawl; storytelling; lo-fi; heartbreak</t>
  </si>
  <si>
    <t xml:space="preserve">Billed as Palace Music and produced with Steve Albini, this is a fuller, more electric-guitar-driven record than the first two Palace albums, though still cut quickly and cheaply. 'New Partner' became one of Oldham's most enduring and covered songs, a plainspoken love song delivered in his still-untrained but increasingly confident voice. A good entry point for listeners intimidated by the rawer early Palace records.</t>
  </si>
  <si>
    <t xml:space="preserve">The most 'rock band' sounding of the early Palace records, produced by Steve Albini and pointing toward the full-band sound Oldham would use once he retired the Palace name for his own name and later Bonnie 'Prince' Billy.</t>
  </si>
  <si>
    <t xml:space="preserve">New Partner; The Mountain Low</t>
  </si>
  <si>
    <t xml:space="preserve">https://en.wikipedia.org/wiki/Will_Oldham
https://en.wikipedia.org/wiki/Viva_Last_Blues</t>
  </si>
  <si>
    <t xml:space="preserve">A0833</t>
  </si>
  <si>
    <t xml:space="preserve">Bunny Gets Paid</t>
  </si>
  <si>
    <t xml:space="preserve">deadpan; slide guitar; noise wall; bleak; hushed</t>
  </si>
  <si>
    <t xml:space="preserve">Bunny Gets Paid pushes further into hazy, blues-damaged textures, with Tim Rutili's flat, murmured vocals buried inside layers of slide guitar and tape noise. Songs drift and stagger at slow tempos, more mood than riff. It is the clearest bridge between the band's Chicago roots-rock and the more experimental sound Rutili would develop in Califone.</t>
  </si>
  <si>
    <t xml:space="preserve">Links Red Red Meat's roots-damaged rock to the Califone that followed, and its murmured vocal style sounds close to the Drag City circle even though the band stayed on Sub Pop.</t>
  </si>
  <si>
    <t xml:space="preserve">Rosewood, Wax, Voltz and Glitter; Buck Star</t>
  </si>
  <si>
    <t xml:space="preserve">A0834</t>
  </si>
  <si>
    <t xml:space="preserve">Thank You</t>
  </si>
  <si>
    <t xml:space="preserve">Virgin</t>
  </si>
  <si>
    <t xml:space="preserve">drawl; cracked or yelping; long solos; rowdy; feedback</t>
  </si>
  <si>
    <t xml:space="preserve">Royal Trux's major-label debut trades some of the earlier records' noise for a leaner, riff-based classic-rock sound closer to the Rolling Stones and Faces than to Drag City's other lo-fi records, though Hagerty and Herrema's ragged, drawled vocals stay just as unpolished. It is the record that made the band's underlying songcraft most obvious to outside listeners. Recommended for listeners curious how the Drag City noise wing connected to mainstream classic rock.</t>
  </si>
  <si>
    <t xml:space="preserve">Shows the classic-rock songwriting under the noise of the early Drag City records becoming explicit after a move to Virgin, before the band returned to Drag City for Accelerator and Veterans of Disorder.</t>
  </si>
  <si>
    <t xml:space="preserve">Shockwave Rider; Ray O Vac</t>
  </si>
  <si>
    <t xml:space="preserve">A0835</t>
  </si>
  <si>
    <t xml:space="preserve">Wild Love</t>
  </si>
  <si>
    <t xml:space="preserve">deadpan; lo-fi; bleak; baritone; hushed</t>
  </si>
  <si>
    <t xml:space="preserve">A darker, more musically ambitious step from the Julius Caesar era, Wild Love adds strings and richer arrangement around Callahan's still-blunt, unadorned singing, with lyrics that dwell on cruelty, control and isolation without ever raising his voice. It is one of the bleakest records in the Smog catalog and a clear precursor to the fuller, folk-tinged sound of Red Apple Falls two years later. For listeners who want deadpan songwriting pushed toward genuine dread.</t>
  </si>
  <si>
    <t xml:space="preserve">Bridges the stark four-track Smog records and the more arranged, country-adjacent sound of Red Apple Falls and Knock Knock, part of the same Chicago Drag City circle as Silver Jews and Palace.</t>
  </si>
  <si>
    <t xml:space="preserve">Bathysphere; Prince Alone in the Studio</t>
  </si>
  <si>
    <t xml:space="preserve">https://en.wikipedia.org/wiki/Smog_(band)
https://www.discogs.com/artist/56147-Smog</t>
  </si>
  <si>
    <t xml:space="preserve">A0836</t>
  </si>
  <si>
    <t xml:space="preserve">Arise Therefore</t>
  </si>
  <si>
    <t xml:space="preserve">Palace</t>
  </si>
  <si>
    <t xml:space="preserve">deadpan; drum machine; lo-fi; bleak; heartbreak</t>
  </si>
  <si>
    <t xml:space="preserve">Made largely with a drum machine in place of a live drummer, Arise Therefore is a colder, more claustrophobic record than Viva Last Blues, its songs of failed relationships delivered in a near-monotone over sparse, mechanical rhythm. The artificial pulse under Oldham's cracked voice gives the record an unsettled, insomniac quality unlike anything else in the early Palace catalog. A key deep cut for listeners tracing the lo-fi, deadpan strand of the lane.</t>
  </si>
  <si>
    <t xml:space="preserve">The last album released under a Palace name before Oldham recorded as Will Oldham and then Bonnie 'Prince' Billy; its drum-machine austerity sounds like a precursor to Smog's own sparer, rhythm-box moments on Rain on Lens.</t>
  </si>
  <si>
    <t xml:space="preserve">A Sucker's Evening; No Gold Digger</t>
  </si>
  <si>
    <t xml:space="preserve">https://en.wikipedia.org/wiki/Will_Oldham
https://en.wikipedia.org/wiki/Arise_Therefore</t>
  </si>
  <si>
    <t xml:space="preserve">A0837</t>
  </si>
  <si>
    <t xml:space="preserve">The Natural Bridge</t>
  </si>
  <si>
    <t xml:space="preserve">deadpan; drawl; funny-sad; heartbreak; bleak</t>
  </si>
  <si>
    <t xml:space="preserve">Recorded without Malkmus, this second Silver Jews album strips the band down to a shakier, sadder core, with Berman's voice sitting low in the mix over simple, unhurried guitar figures. Songs like 'Pretty Eyes' mix dry humor and real desolation, setting the emotional register Berman would return to for the rest of his career. A key record for anyone tracing how slacker-rock detachment curdled into genuine heartbreak.</t>
  </si>
  <si>
    <t xml:space="preserve">Follows directly from Starlite Walker but trades Pavement's band chemistry for a barer, more personal sound, pointing toward American Water; its plainspoken sadness sounds like a model for later Drag City songwriters.</t>
  </si>
  <si>
    <t xml:space="preserve">Pretty Eyes; How to Rent a Room; Black and Brown Blues</t>
  </si>
  <si>
    <t xml:space="preserve">A0838</t>
  </si>
  <si>
    <t xml:space="preserve">Kicking a Couple Around</t>
  </si>
  <si>
    <t xml:space="preserve">lo-fi; deadpan; bleak; storytelling; drawl</t>
  </si>
  <si>
    <t xml:space="preserve">A four-song EP released the same year as The Doctor Came at Dawn, Kicking a Couple Around is a small, stark release in the same hushed vein as that album, co-released in the UK by Domino. It is a minor but consistent entry, four more songs of flat, unhurried dread from the same period as one of Callahan's bleakest full-lengths.</t>
  </si>
  <si>
    <t xml:space="preserve">Released alongside The Doctor Came at Dawn, part of the same mid-1990s stretch of Smog's catalog and Drag City's growing UK partnership with Domino.</t>
  </si>
  <si>
    <t xml:space="preserve">Your New Friend; Back in School; I Break Horses</t>
  </si>
  <si>
    <t xml:space="preserve">https://en.wikipedia.org/wiki/Smog_(band)
https://www.discogs.com/master/9695-Smog-Kicking-A-Couple-Around
https://www.discogs.com/artist/56147-Smog</t>
  </si>
  <si>
    <t xml:space="preserve">A0839</t>
  </si>
  <si>
    <t xml:space="preserve">The Doctor Came at Dawn</t>
  </si>
  <si>
    <t xml:space="preserve">deadpan; bleak; hushed; baritone; glacial</t>
  </si>
  <si>
    <t xml:space="preserve">The starkest record in Callahan's catalog, largely just voice and guitar with occasional organ drones, sung low and close to a whisper. Tempos barely move, and the plainness of the arrangements makes the flat, deadpan vocal delivery feel even more exposed than usual. It is a key document for the slowcore-adjacent, hushed end of the deadpan Drag City sound.</t>
  </si>
  <si>
    <t xml:space="preserve">The quietest, most minimal entry in the Smog catalog, sounding kin to Palace's early lo-fi records and to the hushed, glacial style of later modern slowcore acts.</t>
  </si>
  <si>
    <t xml:space="preserve">All Your Women Things</t>
  </si>
  <si>
    <t xml:space="preserve">A0840</t>
  </si>
  <si>
    <t xml:space="preserve">Appendix Out</t>
  </si>
  <si>
    <t xml:space="preserve">The Rye Bears a Poison</t>
  </si>
  <si>
    <t xml:space="preserve">V30</t>
  </si>
  <si>
    <t xml:space="preserve">Glasgow, Scotland</t>
  </si>
  <si>
    <t xml:space="preserve">fingerpicked acoustic; deadpan; hushed; storytelling; small-town</t>
  </si>
  <si>
    <t xml:space="preserve">Alasdair Roberts' first band on Drag City, Appendix Out plays hushed, fingerpicked Scottish folk-rock with light rock backing, sung in a plain, unadorned voice close in spirit to the American Drag City songwriters. It is a good example of how far the label's deadpan aesthetic traveled beyond the American South and Midwest. Recommended for listeners tracing the British folk lineage feeding into the lane.</t>
  </si>
  <si>
    <t xml:space="preserve">Released on Drag City alongside the Palace records, and sounds rooted in the Scottish and British folk-rock tradition of the V30 lane.</t>
  </si>
  <si>
    <t xml:space="preserve">https://en.wikipedia.org/wiki/Appendix_Out
https://www.discogs.com/release/478701-Appendix-Out-The-Rye-Bears-A-Poison</t>
  </si>
  <si>
    <t xml:space="preserve">A0841</t>
  </si>
  <si>
    <t xml:space="preserve">Edith Frost</t>
  </si>
  <si>
    <t xml:space="preserve">Calling Over Time</t>
  </si>
  <si>
    <t xml:space="preserve">deadpan; pedal steel; hushed; heartbreak; drawl</t>
  </si>
  <si>
    <t xml:space="preserve">Edith Frost's Drag City debut pairs a hushed, unadorned voice with plain, unhurried country-folk arrangements and touches of pedal steel. Her flat, understated delivery of plainspoken heartbreak songs fits squarely into the label's deadpan aesthetic, from a female voice largely absent from the Berman/Oldham/Callahan trio. A key record for rounding out the picture of the Drag City circle.</t>
  </si>
  <si>
    <t xml:space="preserve">Part of the mid-1990s Chicago Drag City roster alongside Smog and Jim O'Rourke, and sounds close to the label's other stripped-down, plainspoken songwriters.</t>
  </si>
  <si>
    <t xml:space="preserve">Cars and Parties; Tender Life</t>
  </si>
  <si>
    <t xml:space="preserve">https://en.wikipedia.org/wiki/Edith_Frost
https://www.discogs.com/artist/179554-Edith-Frost</t>
  </si>
  <si>
    <t xml:space="preserve">A0842</t>
  </si>
  <si>
    <t xml:space="preserve">Red Apple Falls</t>
  </si>
  <si>
    <t xml:space="preserve">pedal steel; deadpan; horns; storytelling; hushed</t>
  </si>
  <si>
    <t xml:space="preserve">Callahan opens up his sound here, adding pedal steel, horns and a fuller band around his still-flat baritone for the warmest, most country-leaning Smog record to that point. The record balances his dry wit against genuinely pretty, slow-moving arrangements. A natural starting point for listeners new to the Smog catalog.</t>
  </si>
  <si>
    <t xml:space="preserve">The clearest bridge in the Smog catalog between Callahan's stark early records and the full-band, country-inflected sound of Knock Knock and his later Bill Callahan solo albums.</t>
  </si>
  <si>
    <t xml:space="preserve">Blood Red Bird; Finer Days; Red Apple Falls</t>
  </si>
  <si>
    <t xml:space="preserve">https://en.wikipedia.org/wiki/Smog_(band)
https://en.wikipedia.org/wiki/Bill_Callahan_(musician)
https://www.discogs.com/artist/56147-Smog</t>
  </si>
  <si>
    <t xml:space="preserve">A0843</t>
  </si>
  <si>
    <t xml:space="preserve">Will Oldham</t>
  </si>
  <si>
    <t xml:space="preserve">Joya</t>
  </si>
  <si>
    <t xml:space="preserve">deadpan; fingerpicked acoustic; hushed; storytelling; bleak</t>
  </si>
  <si>
    <t xml:space="preserve">Released under Oldham's own name between the Palace era and the Bonnie 'Prince' Billy years, Joya has a more settled, spacious feel than the drum-machine chill of Arise Therefore, with his cracked voice sitting over warm, unhurried guitar arrangements. It shows Oldham working through the persona shift that would culminate in I See a Darkness two years later. A transitional record worth knowing for completists of the catalog.</t>
  </si>
  <si>
    <t xml:space="preserve">The bridge record between the Palace name and the Bonnie 'Prince' Billy identity Oldham adopted for I See a Darkness, part of the same Drag City Louisville catalog running through both eras.</t>
  </si>
  <si>
    <t xml:space="preserve">Antagonism</t>
  </si>
  <si>
    <t xml:space="preserve">https://en.wikipedia.org/wiki/Will_Oldham
https://en.wikipedia.org/wiki/Joya_(album)</t>
  </si>
  <si>
    <t xml:space="preserve">A0844</t>
  </si>
  <si>
    <t xml:space="preserve">The Anomoanon</t>
  </si>
  <si>
    <t xml:space="preserve">Mother Goose</t>
  </si>
  <si>
    <t xml:space="preserve">Palace Records</t>
  </si>
  <si>
    <t xml:space="preserve">fingerpicked acoustic; lo-fi; lullaby; hushed; deadpan</t>
  </si>
  <si>
    <t xml:space="preserve">A side project led by Will Oldham's brother Ned Oldham, this record sets Mother Goose nursery rhymes to hushed, homemade country-folk arrangements. Short, plainly sung and gently strummed, it reads as a lo-fi lullaby record rather than a conventional singer-songwriter statement. An oddball but genuine offshoot of the Palace/Drag City circle's deadpan, homespun aesthetic.</t>
  </si>
  <si>
    <t xml:space="preserve">Direct offshoot of Will Oldham's Palace world through Ned Oldham and the Palace Records label; sits at the experimental, lo-fi fringe of the Drag City deadpan school.</t>
  </si>
  <si>
    <t xml:space="preserve">Wee Willie Winkie; Solomon Grundy; Peter Peter Pumpkin Eater</t>
  </si>
  <si>
    <t xml:space="preserve">https://www.discogs.com/release/750679-The-Anomoanon-Mother-Goose</t>
  </si>
  <si>
    <t xml:space="preserve">A0845</t>
  </si>
  <si>
    <t xml:space="preserve">Telescopic</t>
  </si>
  <si>
    <t xml:space="preserve">deadpan; hushed; drawl; heartbreak; lo-fi</t>
  </si>
  <si>
    <t xml:space="preserve">Telescopic keeps Frost's hushed, plainspoken delivery front and center while roughing up the edges slightly compared to her debut, giving the record a more lived-in, lo-fi warmth. Slow tempos and spare guitar leave plenty of room for her heartbreak songs. Recommended for listeners exploring the Chicago end of the label's catalog.</t>
  </si>
  <si>
    <t xml:space="preserve">Her second Drag City album, sitting in the label's 1990s Chicago roster alongside Smog and Jim O'Rourke and sharing their plainspoken, unpolished approach.</t>
  </si>
  <si>
    <t xml:space="preserve">Cushion the Blow; The One You Left Behind</t>
  </si>
  <si>
    <t xml:space="preserve">A0846</t>
  </si>
  <si>
    <t xml:space="preserve">Plush</t>
  </si>
  <si>
    <t xml:space="preserve">More You Becomes You</t>
  </si>
  <si>
    <t xml:space="preserve">deadpan; piano; strings; storytelling; hushed</t>
  </si>
  <si>
    <t xml:space="preserve">Liam Hayes' project Plush released this hushed, piano-led chamber-pop record on Drag City, pairing orchestral touches with a plain, unadorned vocal delivery closer to the label's singer-songwriters than to conventional pop. Its patient, melancholy mood makes it a quieter cousin to Jim O'Rourke's Eureka, released on the same label the following year. A deep-catalog pick for listeners who want the more orchestral, piano-based edge of the Drag City roster.</t>
  </si>
  <si>
    <t xml:space="preserve">Part of the same late-1990s Chicago Drag City circle as Jim O'Rourke and Edith Frost, extending the label's deadpan aesthetic into piano-led chamber pop.</t>
  </si>
  <si>
    <t xml:space="preserve">Found a Little Baby</t>
  </si>
  <si>
    <t xml:space="preserve">https://en.wikipedia.org/wiki/Bill_Callahan_(musician)
https://www.discogs.com/master/178282-Plush-More-You-Becomes-You</t>
  </si>
  <si>
    <t xml:space="preserve">A0847</t>
  </si>
  <si>
    <t xml:space="preserve">Accelerator</t>
  </si>
  <si>
    <t xml:space="preserve">drum machine; noise wall; cracked or yelping; feedback; rowdy</t>
  </si>
  <si>
    <t xml:space="preserve">Royal Trux's return to Drag City after their major-label run, Accelerator pushes toward a colder, more mechanical sound built around drum machines and processed guitar, a sharp turn from Thank You's classic-rock warmth. It is a harder, more abrasive record that shows the duo restlessly reinventing their sound even within the same handful of years. A key transitional record before the band's dissolution around 2000.</t>
  </si>
  <si>
    <t xml:space="preserve">Marks Royal Trux's return to Drag City and a swing back toward the noisier end of their sound, part of the same label ecosystem as the deadpan songwriters even as their own music stayed far from that style.</t>
  </si>
  <si>
    <t xml:space="preserve">Yellow Kid</t>
  </si>
  <si>
    <t xml:space="preserve">A0848</t>
  </si>
  <si>
    <t xml:space="preserve">American Water</t>
  </si>
  <si>
    <t xml:space="preserve">deadpan; funny-sad; storytelling; pop-culture references; small-town</t>
  </si>
  <si>
    <t xml:space="preserve">Often the first Silver Jews record people reach for, this reunites Berman with Malkmus on guitar for a fuller, more confident sound while keeping the deadpan delivery and aphoristic lyrics that made the band's reputation. 'Random Rules' opens with one of indie rock's most quoted first lines, and the record balances slacker guitar interplay with genuine tenderness and dread. It is the field guide's suggested entry point into the whole Drag City deadpan school.</t>
  </si>
  <si>
    <t xml:space="preserve">Reunites Berman with Pavement's Stephen Malkmus; its wry, novelistic writing sounds like the model for MJ Lenderman and other 2010s-2020s indie-country songwriters.</t>
  </si>
  <si>
    <t xml:space="preserve">Random Rules; Smith &amp; Jones Forever; Federal Dust</t>
  </si>
  <si>
    <t xml:space="preserve">A0849</t>
  </si>
  <si>
    <t xml:space="preserve">Yesterday, Tomorrow, and In Between</t>
  </si>
  <si>
    <t xml:space="preserve">deadpan; lo-fi; storytelling; bleak; small-town</t>
  </si>
  <si>
    <t xml:space="preserve">Widely regarded as a high point of Joyner's 1990s run, this record keeps his talky, deadpan vocal style over sparse, home-recorded arrangements, with long, image-heavy verses that unspool almost like short fiction. It is the record most often cited when critics and younger songwriters trace Joyner's influence on the wordier end of American indie songwriting. Recommended alongside The Cowardly Traveller Pays His Toll as a way into his catalog.</t>
  </si>
  <si>
    <t xml:space="preserve">Represents the peak of Joyner's 1990s Omaha lo-fi run, cited by Conor Oberst and other Nebraska songwriters as a foundational influence parallel to, but independent of, the Drag City deadpan school.</t>
  </si>
  <si>
    <t xml:space="preserve">A0850</t>
  </si>
  <si>
    <t xml:space="preserve">Songs From Robert Louis Stevenson's "A Child's Garden of Verses"</t>
  </si>
  <si>
    <t xml:space="preserve">deadpan; fingerpicked acoustic; lullaby; storytelling; hushed</t>
  </si>
  <si>
    <t xml:space="preserve">Led by Ned Oldham (Will Oldham's brother) and released on Will Oldham's own Palace Records imprint, this record sets Robert Louis Stevenson's public-domain children's poems to spare, fingerpicked country-folk arrangements sung in the same plain, unhurried voice that runs through the wider Oldham family catalog. It is a quietly strange, lullaby-like record that extends the Louisville Drag City circle's aesthetic to a literary source outside the usual songwriting mode. A good deep cut for completists of the Oldham brothers' catalog.</t>
  </si>
  <si>
    <t xml:space="preserve">Fronted by Will Oldham's brother Ned Oldham and released on Oldham's own Palace Records, making The Anomoanon a direct, documented extension of the Louisville Palace/Bonnie 'Prince' Billy family circle.</t>
  </si>
  <si>
    <t xml:space="preserve">The Land of Nod; Windy Nights</t>
  </si>
  <si>
    <t xml:space="preserve">https://en.wikipedia.org/wiki/The_Anomoanon
https://www.discogs.com/artist/267688-The-Anomoanon</t>
  </si>
  <si>
    <t xml:space="preserve">A0851</t>
  </si>
  <si>
    <t xml:space="preserve">Bonnie 'Prince' Billy</t>
  </si>
  <si>
    <t xml:space="preserve">I See a Darkness</t>
  </si>
  <si>
    <t xml:space="preserve">Palace/Drag City</t>
  </si>
  <si>
    <t xml:space="preserve">deadpan; baritone; storytelling; spiritual or gospel; bleak</t>
  </si>
  <si>
    <t xml:space="preserve">Oldham's first record as Bonnie 'Prince' Billy is his most widely known album, its title track later covered by Johnny Cash on American III. The band arrangements are still spare, but the songwriting is his most direct yet, dwelling on mortality, friendship and dread in a plain, unadorned voice. The record that made Oldham's Drag City catalog legible to a much wider audience.</t>
  </si>
  <si>
    <t xml:space="preserve">The album that cemented the Bonnie 'Prince' Billy persona and, through the Johnny Cash cover, carried the Drag City deadpan-country sound into the mainstream Americana conversation.</t>
  </si>
  <si>
    <t xml:space="preserve">I See a Darkness; Death to Everyone; Madeleine-Mary</t>
  </si>
  <si>
    <t xml:space="preserve">https://en.wikipedia.org/wiki/Will_Oldham
https://en.wikipedia.org/wiki/I_See_a_Darkness</t>
  </si>
  <si>
    <t xml:space="preserve">A0852</t>
  </si>
  <si>
    <t xml:space="preserve">Jim O'Rourke</t>
  </si>
  <si>
    <t xml:space="preserve">Eureka</t>
  </si>
  <si>
    <t xml:space="preserve">deadpan; strings; horns; piano; storytelling</t>
  </si>
  <si>
    <t xml:space="preserve">A Chicago experimentalist best known for Gastr del Sol and later Sonic Youth, O'Rourke here turns toward finely arranged chamber pop, wrapping wry, plainspoken lyrics in lush strings, horns and easy-listening production indebted to Van Dyke Parks and Todd Rundgren. His deadpan, slightly wry vocal delivery and the record's Drag City home tie it to the label's other plainspoken singer-songwriters even as the arrangements are far more baroque. A key borderline record for listeners who want the orchestral-pop edge of the lane.</t>
  </si>
  <si>
    <t xml:space="preserve">Released on Drag City during the same Chicago scene as Smog and Edith Frost, connecting O'Rourke's chamber-pop songwriting to the deadpan Drag City catalog even though his arrangements lean more ornate than the label's typical sparse rock.</t>
  </si>
  <si>
    <t xml:space="preserve">Women of the World; Ghost Ship in a Storm; Eureka</t>
  </si>
  <si>
    <t xml:space="preserve">https://en.wikipedia.org/wiki/Eureka_(Jim_O%27Rourke_album)
https://en.wikipedia.org/wiki/Insignificance_(Jim_O%27Rourke_album)</t>
  </si>
  <si>
    <t xml:space="preserve">A0853</t>
  </si>
  <si>
    <t xml:space="preserve">Papa M</t>
  </si>
  <si>
    <t xml:space="preserve">Live from a Shark Cage</t>
  </si>
  <si>
    <t xml:space="preserve">fingerpicked acoustic; hushed; lo-fi; glacial; long songs (7+ minutes)</t>
  </si>
  <si>
    <t xml:space="preserve">David Pajo's first full-length under the Papa M name (after Slint and Aerial M) is built from patiently fingerpicked, largely instrumental guitar pieces, closer to the hushed, slow-moving end of the Drag City catalog than to rock music. Tracks like 'Krusty' unfold slowly with a stark, unhurried quality. A deep cut for listeners who want the instrumental, slowcore-adjacent edge of the Louisville Drag City scene.</t>
  </si>
  <si>
    <t xml:space="preserve">Grows directly out of Pajo's work in Slint and Aerial M; its patient, glacial pacing also sounds akin to the slowcore lane (V12).</t>
  </si>
  <si>
    <t xml:space="preserve">Krusty</t>
  </si>
  <si>
    <t xml:space="preserve">https://en.wikipedia.org/wiki/David_Pajo
https://en.wikipedia.org/wiki/Live_from_a_Shark_Cage</t>
  </si>
  <si>
    <t xml:space="preserve">A0854</t>
  </si>
  <si>
    <t xml:space="preserve">Veterans of Disorder</t>
  </si>
  <si>
    <t xml:space="preserve">drawl; long solos; rowdy; cracked or yelping; harmonica</t>
  </si>
  <si>
    <t xml:space="preserve">Veterans of Disorder returns to a looser, more classic-rock-indebted sound than Accelerator, with sprawling guitar workouts and Hagerty and Herrema's trademark ragged vocal trade-offs. It comes near the end of the band's most productive Drag City era. A solid late-catalog pick for listeners tracing the full arc of the band's Drag City years.</t>
  </si>
  <si>
    <t xml:space="preserve">A late entry in Royal Trux's Drag City run, from a decade in which the band and the label's deadpan songwriters shared a label without sharing a sound.</t>
  </si>
  <si>
    <t xml:space="preserve">Waterpark</t>
  </si>
  <si>
    <t xml:space="preserve">A0855</t>
  </si>
  <si>
    <t xml:space="preserve">Knock Knock</t>
  </si>
  <si>
    <t xml:space="preserve">deadpan; storytelling; strings; small-town; funny-sad</t>
  </si>
  <si>
    <t xml:space="preserve">Knock Knock pairs Callahan's deadpan delivery with real pop craft, strings and full-band arrangements, from the hand-clap lift of 'Held' to the eerie drift of 'River Guard'. It is one of his warmest records while keeping the wary, understated character studies that define his writing. A good pick for listeners who want the fuller-band side of the Smog catalog.</t>
  </si>
  <si>
    <t xml:space="preserve">A fuller-band peak of Callahan's Drag City run as Smog, followed by the more song-oriented Dongs of Sevotion and Supper and eventually by his solo Bill Callahan albums.</t>
  </si>
  <si>
    <t xml:space="preserve">Teenage Spaceship; Held; River Guard</t>
  </si>
  <si>
    <t xml:space="preserve">A0856</t>
  </si>
  <si>
    <t xml:space="preserve">Dongs of Sevotion</t>
  </si>
  <si>
    <t xml:space="preserve">deadpan; storytelling; drum machine; funny-sad; bleak</t>
  </si>
  <si>
    <t xml:space="preserve">This record swings between full-band arrangements and sparser moments, with song titles like 'Dress Sexy at My Funeral' showing Callahan's dry gallows humor at its sharpest. It is a transitional, somewhat sprawling record between the pop clarity of Knock Knock and the leaner albums that came after. Recommended for listeners who already know the more famous Smog records and want the deeper catalog.</t>
  </si>
  <si>
    <t xml:space="preserve">Sits between Knock Knock's full-band pop and the sparer Rain on Lens and Supper, part of the same Drag City circle of deadpan Chicago-and-after songwriters as Silver Jews and Palace.</t>
  </si>
  <si>
    <t xml:space="preserve">Dress Sexy at My Funeral</t>
  </si>
  <si>
    <t xml:space="preserve">A0857</t>
  </si>
  <si>
    <t xml:space="preserve">Ease Down the Road</t>
  </si>
  <si>
    <t xml:space="preserve">deadpan; duets; fingerpicked acoustic; storytelling; drawl</t>
  </si>
  <si>
    <t xml:space="preserve">A gentler follow-up to I See a Darkness, Ease Down the Road sets Oldham's voice against harmony vocals and warm, unhurried country-folk arrangements. His writing here leans toward tenderness and domestic imagery rather than the previous record's dread, as on 'May It Always Be'. A good next step for listeners who start with I See a Darkness and want the softer side of the catalog.</t>
  </si>
  <si>
    <t xml:space="preserve">Follows I See a Darkness with a warmer, harmony-led sound that looks ahead to Oldham's duet album The Letting Go with Dawn McCarthy.</t>
  </si>
  <si>
    <t xml:space="preserve">Ease Down the Road; May It Always Be</t>
  </si>
  <si>
    <t xml:space="preserve">https://en.wikipedia.org/wiki/Will_Oldham
https://www.discogs.com/artist/66089-Bonnie-Prince-Billy</t>
  </si>
  <si>
    <t xml:space="preserve">A0858</t>
  </si>
  <si>
    <t xml:space="preserve">Califone</t>
  </si>
  <si>
    <t xml:space="preserve">Roomsound</t>
  </si>
  <si>
    <t xml:space="preserve">Perishable Records</t>
  </si>
  <si>
    <t xml:space="preserve">deadpan; slide guitar; lo-fi; storytelling; bleak</t>
  </si>
  <si>
    <t xml:space="preserve">Tim Rutili's project after Red Red Meat's dissolution, Califone builds warped, sample-flecked roots-rock around his same murmured, deadpan vocal delivery, with junk-shop percussion and slide guitar giving the songs a haunted, backwoods-radio quality. Roomsound is the clearest bridge from Red Red Meat's blues damage to Califone's more collage-based sound. A good entry point for the more experimental, Chicago-rooted cousin of the Drag City catalog.</t>
  </si>
  <si>
    <t xml:space="preserve">A direct continuation of Red Red Meat through Tim Rutili and bandmates, extending the Chicago roots lineage into a more sample-based, collage-oriented sound.</t>
  </si>
  <si>
    <t xml:space="preserve">Fisherman's Wife; Porno Starlet Vs. Rodeo Clown; Trout Silk</t>
  </si>
  <si>
    <t xml:space="preserve">https://en.wikipedia.org/wiki/Califone_(band)
https://en.wikipedia.org/wiki/Red_Red_Meat
https://www.discogs.com/master/35908-Califone-Roomsound</t>
  </si>
  <si>
    <t xml:space="preserve">A0859</t>
  </si>
  <si>
    <t xml:space="preserve">Insignificance</t>
  </si>
  <si>
    <t xml:space="preserve">deadpan; piano; storytelling; pop-culture references; funny-sad</t>
  </si>
  <si>
    <t xml:space="preserve">O'Rourke's most pop-accessible solo record trades some of Eureka's orchestral sweep for a more direct, guitar-and-piano pop-rock sound while keeping his dry, ironic lyrical voice. Songs like 'Therefore I Am' pair bright, crisp band arrangements with sardonic lyrics. A good follow-up for listeners who enjoyed Eureka.</t>
  </si>
  <si>
    <t xml:space="preserve">Continues O'Rourke's Drag City run after Eureka, from the same Chicago scene as the label's deadpan songwriters.</t>
  </si>
  <si>
    <t xml:space="preserve">Therefore I Am; Life Goes Off</t>
  </si>
  <si>
    <t xml:space="preserve">https://en.wikipedia.org/wiki/Insignificance_(Jim_O%27Rourke_album)
https://www.discogs.com/master/30632-Jim-ORourke-Insignificance</t>
  </si>
  <si>
    <t xml:space="preserve">A0860</t>
  </si>
  <si>
    <t xml:space="preserve">Neil Michael Hagerty</t>
  </si>
  <si>
    <t xml:space="preserve">cracked or yelping; long solos; drawl; feedback; rowdy</t>
  </si>
  <si>
    <t xml:space="preserve">Royal Trux co-founder Neil Hagerty's first outing under his own name is a loose, riff-driven solo record that keeps the classic-rock damage of Royal Trux's later albums without Jennifer Herrema's co-lead vocals. It is a minor entry mostly of interest to listeners tracing Hagerty's later link to the Drag City deadpan circle, when he produced Bill Callahan's Woke on a Whaleheart. Not deadpan-country itself, but part of the same label ecosystem.</t>
  </si>
  <si>
    <t xml:space="preserve">Hagerty's solo debut, years before he produced Bill Callahan's 2007 Woke on a Whaleheart, part of the wider Drag City-adjacent circle.</t>
  </si>
  <si>
    <t xml:space="preserve">Know That; Fortune and Fear; The Menace</t>
  </si>
  <si>
    <t xml:space="preserve">https://www.discogs.com/release/14798442-Neil-Michael-Hagerty-Neil-Michael-Hagerty
https://en.wikipedia.org/wiki/Neil_Michael_Hagerty_(album)</t>
  </si>
  <si>
    <t xml:space="preserve">A0861</t>
  </si>
  <si>
    <t xml:space="preserve">Whatever, Mortal</t>
  </si>
  <si>
    <t xml:space="preserve">fingerpicked acoustic; hushed; banjo; glacial; lullaby</t>
  </si>
  <si>
    <t xml:space="preserve">A quieter, more folk-oriented record than Live from a Shark Cage, built around fingerpicked acoustic guitar and occasional banjo, with David Pajo singing in a hushed, deadpan near-whisper close in spirit to the label's other stripped-down records. It plays almost like a set of lullabies for insomniacs. Recommended for fans of Bonnie 'Prince' Billy's quietest records who want a guitar-focused cousin.</t>
  </si>
  <si>
    <t xml:space="preserve">Continues Pajo's move away from the noisier Slint and Aerial M projects toward a hushed acoustic style that sounds close to Will Oldham's quietest Drag City records.</t>
  </si>
  <si>
    <t xml:space="preserve">I Am Not Lonely with Cricket; Arundel</t>
  </si>
  <si>
    <t xml:space="preserve">https://en.wikipedia.org/wiki/David_Pajo
https://en.wikipedia.org/wiki/Whatever,_Mortal</t>
  </si>
  <si>
    <t xml:space="preserve">A0862</t>
  </si>
  <si>
    <t xml:space="preserve">Bright Flight</t>
  </si>
  <si>
    <t xml:space="preserve">deadpan; baritone; pedal steel; storytelling; bleak</t>
  </si>
  <si>
    <t xml:space="preserve">Berman's first record made largely with his new Nashville band (including wife Cassie Berman on bass) leans further into countrypolitan arrangement, with pedal steel and a warmer, more deliberate pace than the earlier records. His voice drops to a near-spoken baritone croon, and the songs read as short stories about small failures and stray grace. A transitional record between the shambling early band and the full-band country-rock of the mid-2000s albums.</t>
  </si>
  <si>
    <t xml:space="preserve">Marks the Silver Jews' move from a Pavement-adjacent side project to a Nashville-based band in its own right, a shift that feeds directly into Tanglewood Numbers and the countrified wing of the Drag City roster.</t>
  </si>
  <si>
    <t xml:space="preserve">Tennessee; Time Will Break the World; Slow Education</t>
  </si>
  <si>
    <t xml:space="preserve">A0863</t>
  </si>
  <si>
    <t xml:space="preserve">Rain on Lens</t>
  </si>
  <si>
    <t xml:space="preserve">deadpan; drum machine; lo-fi; bleak; baritone</t>
  </si>
  <si>
    <t xml:space="preserve">A deliberate return to a starker, more electronic sound after the fuller Knock Knock and Dongs of Sevotion, built largely around drum machines and Callahan's flattest, most deadpan vocal takes. Its title track and mood set a cold, hermetic tone that stands apart from the warmer country-adjacent records around it. A deep cut for listeners who want to hear Callahan pull back toward minimalism on purpose.</t>
  </si>
  <si>
    <t xml:space="preserve">A deliberate contraction after the full-band Knock Knock era, closer in spirit to Callahan's earliest four-track Smog records, before he opened back up again on A River Ain't Too Much to Love.</t>
  </si>
  <si>
    <t xml:space="preserve">Rain on Lens; I Feel Like the Mother of the World</t>
  </si>
  <si>
    <t xml:space="preserve">A0864</t>
  </si>
  <si>
    <t xml:space="preserve">Sweetkorn</t>
  </si>
  <si>
    <t xml:space="preserve">Trikont/Bellemeade Phonics</t>
  </si>
  <si>
    <t xml:space="preserve">Vermont / itinerant</t>
  </si>
  <si>
    <t xml:space="preserve">fingerpicked acoustic; drawl; funny-sad; lo-fi; storytelling</t>
  </si>
  <si>
    <t xml:space="preserve">The outsider-folk elder's early-2000s album keeps his loose, homemade blend of country blues, folk and talking-blues humor, sung in his cracked, conversational drawl. Arrangements stay sparse and unhurried, prioritizing songs and character sketches over polish. A representative later-period entry in a catalog that quietly shaped the Drag City/Palace generation's plainspoken songwriting.</t>
  </si>
  <si>
    <t xml:space="preserve">A link between the 1960s Greenwich Village folk scene, where he first recorded for Folkways, and the Drag City circle that admired him; his loose, funny-sad style is often heard in Will Oldham and Silver Jews.</t>
  </si>
  <si>
    <t xml:space="preserve">Ohio Blues; O My Stars; The Rue Of Ruby Whores</t>
  </si>
  <si>
    <t xml:space="preserve">https://en.wikipedia.org/wiki/Michael_Hurley_(musician)
https://www.discogs.com/master/319448-Michael-Hurley-Sweetkorn</t>
  </si>
  <si>
    <t xml:space="preserve">A0865</t>
  </si>
  <si>
    <t xml:space="preserve">Alasdair Roberts</t>
  </si>
  <si>
    <t xml:space="preserve">Farewell Sorrow</t>
  </si>
  <si>
    <t xml:space="preserve">fingerpicked acoustic; deadpan; storytelling; hushed; small-town</t>
  </si>
  <si>
    <t xml:space="preserve">Roberts' first solo album of original songs after retiring the Appendix Out name, Farewell Sorrow is a spare, fingerpicked record steeped in Scottish and Appalachian folk phrasing, sung in a plain, unhurried voice that fits comfortably alongside Drag City's American songwriters. It shows the label's deadpan-folk aesthetic carried into a distinctly British idiom. A good entry point for Roberts' long solo catalog.</t>
  </si>
  <si>
    <t xml:space="preserve">Roberts' move from the band name Appendix Out to solo billing on Drag City, continuing the label's cross-Atlantic folk strand.</t>
  </si>
  <si>
    <t xml:space="preserve">https://en.wikipedia.org/wiki/Alasdair_Roberts_(musician)
https://www.discogs.com/master/54625-Alasdair-Roberts-Farewell-Sorrow</t>
  </si>
  <si>
    <t xml:space="preserve">A0866</t>
  </si>
  <si>
    <t xml:space="preserve">Master and Everyone</t>
  </si>
  <si>
    <t xml:space="preserve">deadpan; hushed; fingerpicked acoustic; close harmonies; lullaby</t>
  </si>
  <si>
    <t xml:space="preserve">Master and Everyone is one of Oldham's quietest and most intimate records, built on fingerpicked guitar and close, whispered harmonies with Marty Slayton. The hush of the performances matches lyrics about longing and inadequacy delivered with unusual directness. A key record for listeners who prefer the stiller end of his catalog.</t>
  </si>
  <si>
    <t xml:space="preserve">The most minimal of the early Bonnie 'Prince' Billy albums; its hushed, close-miked sound resembles the quietest Smog records in the same Drag City deadpan school.</t>
  </si>
  <si>
    <t xml:space="preserve">Ain't You Wealthy, Ain't You Wise; Wolf Among Wolves</t>
  </si>
  <si>
    <t xml:space="preserve">A0867</t>
  </si>
  <si>
    <t xml:space="preserve">Quicksand/Cradlesnakes</t>
  </si>
  <si>
    <t xml:space="preserve">deadpan; banjo; lo-fi; storytelling; Southern gothic</t>
  </si>
  <si>
    <t xml:space="preserve">Quicksand/Cradlesnakes leans further into rural-gothic imagery and warped acoustic textures, with banjo and found percussion around Rutili's still-flat, unhurried vocals. It has the same plainspoken, half-buried storytelling quality as the Drag City songwriters, filtered through more overtly experimental production. A strong pick for listeners who want the deadpan style pushed toward collage and noise.</t>
  </si>
  <si>
    <t xml:space="preserve">Extends the Red Red Meat/Califone Chicago lineage into denser, more Southern-gothic territory, sounding like a regional cousin of Smog and Palace.</t>
  </si>
  <si>
    <t xml:space="preserve">Vampiring Again</t>
  </si>
  <si>
    <t xml:space="preserve">https://en.wikipedia.org/wiki/Califone_(band)
https://www.discogs.com/artist/197418-Califone</t>
  </si>
  <si>
    <t xml:space="preserve">A0868</t>
  </si>
  <si>
    <t xml:space="preserve">Supper</t>
  </si>
  <si>
    <t xml:space="preserve">deadpan; storytelling; strings; heartbreak; funny-sad</t>
  </si>
  <si>
    <t xml:space="preserve">A return to full-band warmth after Rain on Lens, Supper pairs Callahan's dry, matter-of-fact singing with country and chamber-pop touches, moving between wry humor and genuine tenderness. It sits comfortably alongside Red Apple Falls and Knock Knock as one of the more accessible entries in the Smog catalog. A solid mid-catalog pick for listeners building out from the essential records.</t>
  </si>
  <si>
    <t xml:space="preserve">Restores the full-band, country-adjacent sound of Red Apple Falls and Knock Knock after the leaner Rain on Lens, directly preceding A River Ain't Too Much to Love and the eventual move to releasing under his own name.</t>
  </si>
  <si>
    <t xml:space="preserve">Feather by Feather; Truth Serum</t>
  </si>
  <si>
    <t xml:space="preserve">A0869</t>
  </si>
  <si>
    <t xml:space="preserve">Sings Greatest Palace Music</t>
  </si>
  <si>
    <t xml:space="preserve">deadpan; pedal steel; duets; storytelling; drawl</t>
  </si>
  <si>
    <t xml:space="preserve">A deliberately provocative project in which Oldham re-recorded songs from his lo-fi Palace-era catalog with a crew of veteran Nashville session players, turning ragged four-track songs into polished, pedal-steel-laden countrypolitan arrangements. It works as a kind of thought experiment about how much the deadpan-lo-fi aesthetic depended on its original rawness. A fascinating deep cut for listeners who know the original Palace records.</t>
  </si>
  <si>
    <t xml:space="preserve">Directly reworks material from There Is No-One What Will Take Care of You, Days in the Wake and Viva Last Blues, making explicit the country lineage that was always latent in the early Palace records.</t>
  </si>
  <si>
    <t xml:space="preserve">New Partner; Riding</t>
  </si>
  <si>
    <t xml:space="preserve">A0870</t>
  </si>
  <si>
    <t xml:space="preserve">Heron King Blues</t>
  </si>
  <si>
    <t xml:space="preserve">deadpan; noise wall; long songs (7+ minutes); bleak; drum machine</t>
  </si>
  <si>
    <t xml:space="preserve">The darkest and most abrasive Califone record, Heron King Blues stretches songs into long, noise-flecked jams built from loops, tape hiss and Rutili's still-murmured deadpan vocals, closer in spirit to Royal Trux's damaged experimentalism than to the band's folkier work. It is a challenging, rewarding deep cut for listeners who already know the band's more accessible records. A good example of how far the Chicago roots-noise strand of the lane could stretch.</t>
  </si>
  <si>
    <t xml:space="preserve">The noisiest entry in the Califone catalog, carrying the Red Red Meat lineage into territory that sounds closer to the experimental noise wing of Drag City represented by Royal Trux.</t>
  </si>
  <si>
    <t xml:space="preserve">Trick Bag</t>
  </si>
  <si>
    <t xml:space="preserve">A0871</t>
  </si>
  <si>
    <t xml:space="preserve">Matt Sweeney &amp; Bonnie 'Prince' Billy</t>
  </si>
  <si>
    <t xml:space="preserve">Superwolf</t>
  </si>
  <si>
    <t xml:space="preserve">deadpan; harmonized guitars; storytelling; baritone; drawl</t>
  </si>
  <si>
    <t xml:space="preserve">A full collaboration with guitarist Matt Sweeney (Chavez, Zwan), Superwolf pairs Oldham's plainspoken, image-dense lyrics with Sweeney's intricate, winding electric guitar lines, giving the songs a more virtuosic instrumental backbone than most of Oldham's solo work. 'My Home Is the Sea' shows how well the two voices and guitars lock together. A key document of the Drag City circle's collaborative side.</t>
  </si>
  <si>
    <t xml:space="preserve">The first major pairing of Oldham with Matt Sweeney, part of the Drag City Bonnie/Smog circle, later revisited on Superwolves in 2021.</t>
  </si>
  <si>
    <t xml:space="preserve">My Home Is the Sea; Beast for Thee</t>
  </si>
  <si>
    <t xml:space="preserve">https://en.wikipedia.org/wiki/Will_Oldham
https://en.wikipedia.org/wiki/Superwolf</t>
  </si>
  <si>
    <t xml:space="preserve">A0872</t>
  </si>
  <si>
    <t xml:space="preserve">Tanglewood Numbers</t>
  </si>
  <si>
    <t xml:space="preserve">deadpan; funny-sad; rowdy; storytelling; drawl</t>
  </si>
  <si>
    <t xml:space="preserve">Made after Berman's public struggles with addiction and a suicide attempt, this is the loudest and most rock-band record in the Silver Jews catalog, with a full Nashville band and Cassie Berman on co-lead vocals. Songs like 'Punks in the Beerlight' pair genuinely funny, image-dense verses with an undertow of real crisis, a balance the band never struck quite the same way again. It rewards listeners who want the deadpan style at its most full-throated.</t>
  </si>
  <si>
    <t xml:space="preserve">Continues the full-band Nashville sound begun on Bright Flight while pulling in more rock energy, leading into Lookout Mountain, Lookout Sea; it sounds like a forerunner of the barroom-storyteller songwriters of C2.</t>
  </si>
  <si>
    <t xml:space="preserve">Punks in the Beerlight; Sometimes a Pony Gets Depressed; Animal Shapes</t>
  </si>
  <si>
    <t xml:space="preserve">A0873</t>
  </si>
  <si>
    <t xml:space="preserve">A River Ain't Too Much to Love</t>
  </si>
  <si>
    <t xml:space="preserve">deadpan; fingerpicked acoustic; storytelling; spiritual or gospel; hushed</t>
  </si>
  <si>
    <t xml:space="preserve">The final album released under the Smog name, cut mostly with hushed acoustic guitar and minimal backing, is one of Callahan's most plainly beautiful records, full of river and death imagery delivered in his flat baritone. Songs like 'Say Valley Maker' and 'Rock Bottom Riser' move slowly and patiently, letting repetition do the work. A widely loved late-period entry point to his catalog.</t>
  </si>
  <si>
    <t xml:space="preserve">Closes the Smog era before Callahan began recording as Bill Callahan with Woke on a Whaleheart, and its stripped-down, spiritual tone anticipates the hushed folk records of his solo career.</t>
  </si>
  <si>
    <t xml:space="preserve">Say Valley Maker; Drinking at the Dam; Rock Bottom Riser</t>
  </si>
  <si>
    <t xml:space="preserve">https://en.wikipedia.org/wiki/Smog_(band)
https://en.wikipedia.org/wiki/Bill_Callahan_(musician)
https://en.wikipedia.org/wiki/A_River_Ain%27t_Too_Much_to_Love</t>
  </si>
  <si>
    <t xml:space="preserve">A0874</t>
  </si>
  <si>
    <t xml:space="preserve">The Letting Go</t>
  </si>
  <si>
    <t xml:space="preserve">Reykjavik, Iceland</t>
  </si>
  <si>
    <t xml:space="preserve">deadpan; strings; close harmonies; duets; hushed</t>
  </si>
  <si>
    <t xml:space="preserve">Recorded in Iceland with producer Valgeir Sigurdsson and string arrangements, The Letting Go pairs Oldham with Dawn McCarthy of Faun Fables for extensive co-lead vocals, giving the record a chamber-folk lushness unusual for his catalog. The deadpan plainness of his lyrics stays intact even as the production reaches further than almost anything else he made for Drag City. A good pick for listeners who want the most orchestrated end of the Bonnie 'Prince' Billy catalog.</t>
  </si>
  <si>
    <t xml:space="preserve">Extends the duet format of Ease Down the Road into a fuller, more internationally produced setting, showing how far the Drag City deadpan songwriting style could stretch without losing its core plainspoken character.</t>
  </si>
  <si>
    <t xml:space="preserve">Cursed Sleep; Love Comes to Me</t>
  </si>
  <si>
    <t xml:space="preserve">A0875</t>
  </si>
  <si>
    <t xml:space="preserve">Roots &amp; Crowns</t>
  </si>
  <si>
    <t xml:space="preserve">deadpan; strings; lo-fi; storytelling; breezy</t>
  </si>
  <si>
    <t xml:space="preserve">A more melodically direct and warmly produced record than Califone's earlier albums, Roots &amp; Crowns brings in strings and guest players around Tim Rutili's still-deadpan vocal delivery. It is among the band's most accessible records without losing the junk-shop, roots-damaged character of their earlier work. A good later-catalog entry point for listeners coming from Roomsound.</t>
  </si>
  <si>
    <t xml:space="preserve">The most polished entry in Califone's catalog, showing how far the Chicago deadpan-roots lineage begun in Red Red Meat could stretch toward conventional song structure while keeping its core vocal character.</t>
  </si>
  <si>
    <t xml:space="preserve">Pink and Sour</t>
  </si>
  <si>
    <t xml:space="preserve">https://en.wikipedia.org/wiki/Califone_(band)
https://www.discogs.com/release/3953044-Califone-Roots-Crowns</t>
  </si>
  <si>
    <t xml:space="preserve">A0876</t>
  </si>
  <si>
    <t xml:space="preserve">Bill Callahan</t>
  </si>
  <si>
    <t xml:space="preserve">Woke on a Whaleheart</t>
  </si>
  <si>
    <t xml:space="preserve">deadpan; baritone; spiritual or gospel; storytelling; funny-sad</t>
  </si>
  <si>
    <t xml:space="preserve">Callahan's first record released under his own name, produced with Neil Michael Hagerty of Royal Trux, is looser and more overtly gospel-inflected than the late Smog albums, with call-and-response backing vocals and a warmer studio sound. It reads as a deliberate reset after retiring the Smog name, still built around his deadpan delivery but freer in arrangement. A good pick for listeners tracing the line from Smog into the Bill Callahan solo catalog.</t>
  </si>
  <si>
    <t xml:space="preserve">The first Bill Callahan solo album, produced by Royal Trux's Neil Hagerty and marking the formal end of the Smog persona; it opens the run of solo records that runs through Apocalypse and Dream River.</t>
  </si>
  <si>
    <t xml:space="preserve">Diamond Dancer; Day</t>
  </si>
  <si>
    <t xml:space="preserve">https://en.wikipedia.org/wiki/Bill_Callahan_(musician)
https://www.discogs.com/artist/265577-Bill-Callahan</t>
  </si>
  <si>
    <t xml:space="preserve">A0877</t>
  </si>
  <si>
    <t xml:space="preserve">Lie Down in the Light</t>
  </si>
  <si>
    <t xml:space="preserve">deadpan; pedal steel; fiddle; breezy; drawl</t>
  </si>
  <si>
    <t xml:space="preserve">A lighter, more countrified record than The Letting Go, Lie Down in the Light has some of Oldham's breeziest, most straightforwardly pretty songs, though his flat delivery keeps them from tipping into sentimentality. It is a comfortable, front-porch-sounding entry in a catalog that often runs darker. A gentle way into the mid-2000s stretch of the discography.</t>
  </si>
  <si>
    <t xml:space="preserve">A relaxed counterpart to the darker I See a Darkness and Master and Everyone, sounding closer to the classic-country side of the Drag City deadpan lane.</t>
  </si>
  <si>
    <t xml:space="preserve">Easy Does It; Lie Down in the Light</t>
  </si>
  <si>
    <t xml:space="preserve">A0878</t>
  </si>
  <si>
    <t xml:space="preserve">Lookout Mountain, Lookout Sea</t>
  </si>
  <si>
    <t xml:space="preserve">deadpan; baritone; storytelling; spiritual or gospel; drawl</t>
  </si>
  <si>
    <t xml:space="preserve">The final Silver Jews album is calmer and more resolved than its predecessor, with warm full-band country-rock arrangements framing some of Berman's plainest, most direct lyrics. It closes the catalog on a note of hard-won peace rather than crisis. A good late-period entry point for listeners who already know American Water and want to hear where the sound settled.</t>
  </si>
  <si>
    <t xml:space="preserve">Closes out the Nashville-band phase of Silver Jews begun on Bright Flight; Berman retired the band after its release and did not record again until Purple Mountains a decade later.</t>
  </si>
  <si>
    <t xml:space="preserve">Aloysius, Bluegrass Drummer; My Pillow Is the Moon; What Is Not but Could Be If</t>
  </si>
  <si>
    <t xml:space="preserve">A0879</t>
  </si>
  <si>
    <t xml:space="preserve">Sometimes I Wish We Were an Eagle</t>
  </si>
  <si>
    <t xml:space="preserve">deadpan; baritone; fiddle; storytelling; hushed</t>
  </si>
  <si>
    <t xml:space="preserve">A patient, largely acoustic record built around fingerpicked guitar, light string arrangements and Callahan's driest deadpan delivery, opening with the searching 'Jim Cain'. It is one of his most purely folk-leaning records, favoring space and repetition over busy arrangement. Recommended for listeners who want the hushed, plainspoken end of the Callahan catalog.</t>
  </si>
  <si>
    <t xml:space="preserve">Continues the loosening begun on Woke on a Whaleheart toward a sparer, more country-folk sound that carries through to Apocalypse and Dream River.</t>
  </si>
  <si>
    <t xml:space="preserve">Jim Cain; Eid Ma Clack Shaw</t>
  </si>
  <si>
    <t xml:space="preserve">A0880</t>
  </si>
  <si>
    <t xml:space="preserve">Beware</t>
  </si>
  <si>
    <t xml:space="preserve">deadpan; horns; close harmonies; storytelling; anthemic</t>
  </si>
  <si>
    <t xml:space="preserve">A fuller-band, more ornate record, Beware is one of the most arranged entries in the Bonnie 'Prince' Billy catalog, though Oldham's dry, matter-of-fact vocal delivery keeps it grounded. Titles like 'Beware Your Only Friend' capture the record's mix of warmth and wariness. Recommended for listeners who want to hear the deadpan style scaled up toward something close to anthemic.</t>
  </si>
  <si>
    <t xml:space="preserve">The most ornately arranged Bonnie 'Prince' Billy record of the 2000s, showing how far the core deadpan-country songwriting could be dressed up without changing its essential plainspoken character.</t>
  </si>
  <si>
    <t xml:space="preserve">Beware Your Only Friend</t>
  </si>
  <si>
    <t xml:space="preserve">A0881</t>
  </si>
  <si>
    <t xml:space="preserve">Ida Con Snock</t>
  </si>
  <si>
    <t xml:space="preserve">Gnomonsong</t>
  </si>
  <si>
    <t xml:space="preserve">fingerpicked acoustic; drawl; funny-sad; hushed; storytelling</t>
  </si>
  <si>
    <t xml:space="preserve">Recorded with the indie-folk band Ida, this Gnomonsong release (the label run by Vetiver's Andy Cabic and Devendra Banhart) frames Hurley's rambling country-blues songs in gentle full-band arrangements. His cracked, easygoing voice stays the center, but the backing is warmer and fuller than his solo records. A good look at how the 2000s freak-folk generation embraced him as an elder statesman.</t>
  </si>
  <si>
    <t xml:space="preserve">Released on Andy Cabic and Devendra Banhart's Gnomonsong, part of the 2000s freak-folk rediscovery of Hurley; his rambling, deadpan folk sounds like an ancestor of the Drag City deadpan-folk lineage.</t>
  </si>
  <si>
    <t xml:space="preserve">Wildegeeses; Hoot Owls; I Stole The Right To Live</t>
  </si>
  <si>
    <t xml:space="preserve">https://en.wikipedia.org/wiki/Michael_Hurley_(musician)
https://www.discogs.com/master/240863-Michael-Hurley-Ida-Con-Snock</t>
  </si>
  <si>
    <t xml:space="preserve">A0882</t>
  </si>
  <si>
    <t xml:space="preserve">Michael Hurley &amp; Ida</t>
  </si>
  <si>
    <t xml:space="preserve">deadpan; close harmonies; fingerpicked acoustic; funny-sad; hushed</t>
  </si>
  <si>
    <t xml:space="preserve">A full collaboration between Hurley and the hushed New York folk band Ida, released on Devendra Banhart and Andy Cabic's Gnomonsong label, this pairs Hurley's wandering drawl with Ida's close, quiet harmonies. It softens his usual talking-blues looseness into something gentler and more arranged than his solo records. A good way into Hurley's later-period work for listeners coming from indie folk rather than old-time music.</t>
  </si>
  <si>
    <t xml:space="preserve">A documented link between Hurley's decades-old deadpan-folk style and the 2000s indie-folk revival, through a full collaboration with Ida released on Banhart and Cabic's Gnomonsong label.</t>
  </si>
  <si>
    <t xml:space="preserve">Wildegeeses; Hoot Owls; Hog of the Forsaken</t>
  </si>
  <si>
    <t xml:space="preserve">A0883</t>
  </si>
  <si>
    <t xml:space="preserve">Bonnie 'Prince' Billy and the Cairo Gang</t>
  </si>
  <si>
    <t xml:space="preserve">The Wonder Show of the World</t>
  </si>
  <si>
    <t xml:space="preserve">deadpan; harmonized guitars; hushed; close harmonies; storytelling</t>
  </si>
  <si>
    <t xml:space="preserve">A pared-back collaboration with guitarist Emmett Kelly (the Cairo Gang), this record strips the arrangements down to little more than two guitars and voice, letting the interplay between Kelly's playing and Oldham's flat, conversational singing carry the songs. It is one of the quietest, most duo-focused records in the catalog. A good companion to Master and Everyone for listeners who like the stripped-down end of Oldham's work.</t>
  </si>
  <si>
    <t xml:space="preserve">Part of a string of duo and small-group Bonnie 'Prince' Billy collaborations (with Matt Sweeney, Dawn McCarthy and here Emmett Kelly) that kept the Drag City deadpan style alive through constantly shifting instrumental settings.</t>
  </si>
  <si>
    <t xml:space="preserve">That's What Our Love Is</t>
  </si>
  <si>
    <t xml:space="preserve">https://en.wikipedia.org/wiki/Will_Oldham
https://en.wikipedia.org/wiki/The_Wonder_Show_of_the_World</t>
  </si>
  <si>
    <t xml:space="preserve">A0884</t>
  </si>
  <si>
    <t xml:space="preserve">Scout Niblett</t>
  </si>
  <si>
    <t xml:space="preserve">The Calcination of Scout Niblett</t>
  </si>
  <si>
    <t xml:space="preserve">Nottingham, England</t>
  </si>
  <si>
    <t xml:space="preserve">deadpan; shouted; lo-fi; bleak; drawl</t>
  </si>
  <si>
    <t xml:space="preserve">An English songwriter who joined Drag City for her fifth album, Niblett strips her songs down to just guitar or piano and drums, alternating between a flat, deadpan murmur and sudden shouted outbursts. The extreme minimalism and raw emotional swings fit naturally alongside the label's other stripped-down, plainspoken records even though her delivery is rawer and more volatile than Berman's or Oldham's. A useful record for hearing how the Drag City aesthetic extended to a very different, more confrontational British songwriter.</t>
  </si>
  <si>
    <t xml:space="preserve">Niblett's move to Drag City for this album connects her raw, minimal singer-songwriter style to the label's broader deadpan-adjacent roster, extending the sound to a harder-edged British voice.</t>
  </si>
  <si>
    <t xml:space="preserve">Just Do It</t>
  </si>
  <si>
    <t xml:space="preserve">https://en.wikipedia.org/wiki/Scout_Niblett
https://www.discogs.com/release/19391224-Scout-Niblett-The-Calcination-Of-Scout-Niblett</t>
  </si>
  <si>
    <t xml:space="preserve">A0885</t>
  </si>
  <si>
    <t xml:space="preserve">Apocalypse</t>
  </si>
  <si>
    <t xml:space="preserve">deadpan; baritone; storytelling; cosmic; drawl</t>
  </si>
  <si>
    <t xml:space="preserve">Apocalypse widens Callahan's palette toward loose, almost jammy full-band arrangements while keeping the dry, aphoristic songwriting, with 'America!' name-checking country singers by military rank over a rolling groove. It is a loose-limbed, image-heavy record that plays like a state-of-the-union address filtered through his deadpan sensibility. A strong entry point for the looser, band-driven side of Callahan's solo work.</t>
  </si>
  <si>
    <t xml:space="preserve">Sits between the folk austerity of Sometimes I Wish We Were an Eagle and the more expansive, groove-based Dream River, loosening his arrangements toward full-band jams.</t>
  </si>
  <si>
    <t xml:space="preserve">Drover; America!; Riding for the Feeling</t>
  </si>
  <si>
    <t xml:space="preserve">A0886</t>
  </si>
  <si>
    <t xml:space="preserve">Wolfroy Goes to Town</t>
  </si>
  <si>
    <t xml:space="preserve">deadpan; close harmonies; hushed; storytelling; bleak</t>
  </si>
  <si>
    <t xml:space="preserve">A dark, spare record made with a small core band including harmony singer Angel Olsen, Wolfroy Goes to Town returns to a stiller, more unsettled mood after the fuller Beware, with Oldham's plain baritone set against minimal accompaniment. It is a good example of how the deadpan-country style could keep finding new shades of quiet dread more than a decade into Oldham's career. Notable as an early recorded appearance by Olsen before her own solo career.</t>
  </si>
  <si>
    <t xml:space="preserve">Marks Angel Olsen's early work as a backing singer for Oldham before her own career in the rootsy indie-folk lane (V5/C5), a direct documented link between the Drag City deadpan school and the next generation of indie folk.</t>
  </si>
  <si>
    <t xml:space="preserve">New Whaling Song; No Match</t>
  </si>
  <si>
    <t xml:space="preserve">https://en.wikipedia.org/wiki/Will_Oldham
https://en.wikipedia.org/wiki/Wolfroy_Goes_to_Town</t>
  </si>
  <si>
    <t xml:space="preserve">A0887</t>
  </si>
  <si>
    <t xml:space="preserve">Dream River</t>
  </si>
  <si>
    <t xml:space="preserve">deadpan; baritone; hushed; drawl; breezy</t>
  </si>
  <si>
    <t xml:space="preserve">Dream River pairs sparse, groove-based arrangements (drums, bass, occasional flute) with unhurried, observational lyrics set largely in bars and hotel rooms. Callahan's delivery here is at its most relaxed and conversational, letting small details in songs like 'Small Plane' carry the emotional weight. A natural companion to Apocalypse for listeners who like his warmest, most spacious records.</t>
  </si>
  <si>
    <t xml:space="preserve">The clearest fulfillment of the loose, groove-driven direction begun on Apocalypse, later paired with the dub companion piece Have Fun with God and continuing into Shepherd in a Sheepskin Vest.</t>
  </si>
  <si>
    <t xml:space="preserve">Javelin Unlanding; Small Plane; Ride My Arrow</t>
  </si>
  <si>
    <t xml:space="preserve">A0888</t>
  </si>
  <si>
    <t xml:space="preserve">It's Up to Emma</t>
  </si>
  <si>
    <t xml:space="preserve">deadpan; shouted; lo-fi; heartbreak; bleak</t>
  </si>
  <si>
    <t xml:space="preserve">Niblett's follow-up keeps the same stark guitar/drums or piano/drums format as her prior record, working through a breakup with the same mix of flat delivery and sudden vocal eruptions. The spare, room-heavy drum sound keeps the focus on the raw performance rather than studio polish. A logical next step for listeners who start with The Calcination of Scout Niblett.</t>
  </si>
  <si>
    <t xml:space="preserve">Continues Niblett's run on Drag City, extending the raw, minimal singer-songwriter approach that links her to the label's other stripped-down artists.</t>
  </si>
  <si>
    <t xml:space="preserve">Gun</t>
  </si>
  <si>
    <t xml:space="preserve">https://en.wikipedia.org/wiki/Scout_Niblett
https://www.dragcity.com/artists/scout-niblett</t>
  </si>
  <si>
    <t xml:space="preserve">A0889</t>
  </si>
  <si>
    <t xml:space="preserve">Have Fun with God</t>
  </si>
  <si>
    <t xml:space="preserve">deadpan; baritone; drum machine; hushed; cosmic</t>
  </si>
  <si>
    <t xml:space="preserve">A dub-remix companion to Dream River, this record pulls Callahan's songs apart into echo- and reverb-soaked versions, with his voice pushed back or dropped in favor of the grooves. It is a curio rather than a proper follow-up, more interesting to fans of the source album's rhythm section than to newcomers. A deep-catalog oddity that shows how far Callahan was willing to reframe his own material.</t>
  </si>
  <si>
    <t xml:space="preserve">A dub reworking of Dream River's grooves, extending that record's loose, rhythm-forward direction into a mostly instrumental register.</t>
  </si>
  <si>
    <t xml:space="preserve">Thank Dub; Expanding Dub; Small Dub</t>
  </si>
  <si>
    <t xml:space="preserve">https://en.wikipedia.org/wiki/Have_Fun_with_God
https://en.wikipedia.org/wiki/Bill_Callahan_(musician)
https://www.discogs.com/artist/265577-Bill-Callahan</t>
  </si>
  <si>
    <t xml:space="preserve">A0890</t>
  </si>
  <si>
    <t xml:space="preserve">Shepherd in a Sheepskin Vest</t>
  </si>
  <si>
    <t xml:space="preserve">deadpan; baritone; fingerpicked acoustic; storytelling; spiritual or gospel</t>
  </si>
  <si>
    <t xml:space="preserve">Callahan's first album in six years, and his first after marriage and fatherhood, is a long double-length set of gently fingerpicked songs about domestic contentment sung in his familiar flat drawl, with the deliberately odd 'Watch Me Get Married' setting the tone. It trades the earlier records' unease for something closer to peace, without losing the dry humor. A key later-period record for listeners who know the Apocalypse and Dream River run.</t>
  </si>
  <si>
    <t xml:space="preserve">Follows a long gap after Dream River and Have Fun with God, extending Callahan's plainspoken, domestic songwriting into a new, calmer register that continues on Gold Record.</t>
  </si>
  <si>
    <t xml:space="preserve">Watch Me Get Married; Morning Is My Godmother</t>
  </si>
  <si>
    <t xml:space="preserve">A0891</t>
  </si>
  <si>
    <t xml:space="preserve">I Made a Place</t>
  </si>
  <si>
    <t xml:space="preserve">deadpan; close harmonies; storytelling; spiritual or gospel; hushed</t>
  </si>
  <si>
    <t xml:space="preserve">A warm, hymn-adjacent record, I Made a Place leans on close vocal harmonies and gentle full-band arrangements around Oldham's still-plain delivery. Its tone is more overtly comforting and communal than much of his catalog, with a relaxed, porch-band looseness. A welcoming late-period entry for listeners who know his earlier Drag City records.</t>
  </si>
  <si>
    <t xml:space="preserve">A late-period Drag City record from Oldham, whose catalog shares a label and a deadpan-country sensibility with Silver Jews and Smog.</t>
  </si>
  <si>
    <t xml:space="preserve">Guitar String</t>
  </si>
  <si>
    <t xml:space="preserve">https://en.wikipedia.org/wiki/Will_Oldham
https://en.wikipedia.org/wiki/I_Made_a_Place</t>
  </si>
  <si>
    <t xml:space="preserve">A0892</t>
  </si>
  <si>
    <t xml:space="preserve">Gold Record</t>
  </si>
  <si>
    <t xml:space="preserve">deadpan; baritone; storytelling; funny-sad; drawl</t>
  </si>
  <si>
    <t xml:space="preserve">A shorter, more concise set than Shepherd in a Sheepskin Vest, framed loosely as a set of character studies and talking-blues vignettes, including a wry re-recording of an old Smog-era lyric. Callahan's voice is as dry and unhurried as ever, but the songs are tighter and more anecdotal, closer to short stories than the sprawling domestic scenes of its predecessor. A good, compact late-period Callahan record.</t>
  </si>
  <si>
    <t xml:space="preserve">A leaner companion to Shepherd in a Sheepskin Vest, continuing Callahan's late-career turn toward plainspoken, almost prose-like songwriting that carries into YTI⅃AƎЯ.</t>
  </si>
  <si>
    <t xml:space="preserve">Pigeons; 35</t>
  </si>
  <si>
    <t xml:space="preserve">A0893</t>
  </si>
  <si>
    <t xml:space="preserve">Superwolves</t>
  </si>
  <si>
    <t xml:space="preserve">A long-awaited sequel to Superwolf, reuniting Oldham with guitarist Matt Sweeney sixteen years later, with Malian guitarist Ahmoudou Madassane and Bombino's rhythm section adding a new, subtly West African-inflected texture to Sweeney's guitar lines. The deadpan plainness of Oldham's singing is unchanged even as the instrumental backdrop widens. A strong late-career document of the Drag City circle's most enduring songwriting partnership.</t>
  </si>
  <si>
    <t xml:space="preserve">Directly continues the 2005 Superwolf collaboration, extending one of the most documented recurring partnerships within the Drag City deadpan school.</t>
  </si>
  <si>
    <t xml:space="preserve">My Home Is Water</t>
  </si>
  <si>
    <t xml:space="preserve">https://en.wikipedia.org/wiki/Will_Oldham
https://www.outlineonline.co.uk/reviews/matt-sweeney-bonnie-prince-billy-superwolves</t>
  </si>
  <si>
    <t xml:space="preserve">A0894</t>
  </si>
  <si>
    <t xml:space="preserve">YTI⅃AƎЯ</t>
  </si>
  <si>
    <t xml:space="preserve">deadpan; baritone; synths; cosmic; storytelling</t>
  </si>
  <si>
    <t xml:space="preserve">A stranger, more expansive record than its two immediate predecessors, with Callahan and his band stretching into longer, more atmospheric arrangements and occasional electronic texture behind his still-flat vocal delivery. The reversed, mirrored title (Reality spelled backwards and flipped) signals a record more interested in dislocation and dream logic than the domestic clarity of Gold Record. A deep-catalog pick for longtime followers.</t>
  </si>
  <si>
    <t xml:space="preserve">Pushes the plainspoken Callahan songbook toward looser, more atmospheric territory than Shepherd in a Sheepskin Vest or Gold Record, while staying within the same Drag City deadpan lineage he has worked in since Smog.</t>
  </si>
  <si>
    <t xml:space="preserve">First Bird; Coyotes</t>
  </si>
  <si>
    <t xml:space="preserve">https://en.wikipedia.org/wiki/Bill_Callahan_(musician)</t>
  </si>
  <si>
    <t xml:space="preserve">A0895</t>
  </si>
  <si>
    <t xml:space="preserve">Keeping Secrets Will Destroy You</t>
  </si>
  <si>
    <t xml:space="preserve">deadpan; storytelling; fingerpicked acoustic; hushed; funny-sad</t>
  </si>
  <si>
    <t xml:space="preserve">This late Bonnie 'Prince' Billy album mixes devastating lines with real humor delivered in Oldham's familiar half-spoken drawl, over spare, gently plucked arrangements. It's a haunting record and a good doorway into his three-decade catalog for a new listener, sitting comfortably among its late-period highlights.</t>
  </si>
  <si>
    <t xml:space="preserve">A recent continuation of the Bonnie 'Prince' Billy catalog begun on I See a Darkness, keeping the plainspoken, homemade intimacy of the early Palace material.</t>
  </si>
  <si>
    <t xml:space="preserve">Bananas; Like It or Not; Behold! Be Held!</t>
  </si>
  <si>
    <t xml:space="preserve">https://en.wikipedia.org/wiki/Keeping_Secrets_Will_Destroy_You</t>
  </si>
  <si>
    <t xml:space="preserve">A0896</t>
  </si>
  <si>
    <t xml:space="preserve">The Purple Bird</t>
  </si>
  <si>
    <t xml:space="preserve">deadpan; pedal steel; storytelling; drawl; heartbreak</t>
  </si>
  <si>
    <t xml:space="preserve">A Nashville-leaning record, The Purple Bird moves into a warmer, classic-country sound than most of Oldham's catalog, with polished band arrangements around his plain, unadorned vocal delivery. It shows the songwriter still actively expanding his catalog decades after There Is No-One What Will Take Care of You. A good late-period pick for listeners who liked the country makeover of Sings Greatest Palace Music.</t>
  </si>
  <si>
    <t xml:space="preserve">Sounds like a 2020s continuation of the classic-country instincts Oldham explored on Sings Greatest Palace Music, carrying the Palace songbook's roots into a polished Nashville setting.</t>
  </si>
  <si>
    <t xml:space="preserve">Turned to Dust</t>
  </si>
  <si>
    <t xml:space="preserve">https://en.wikipedia.org/wiki/Will_Oldham
https://en.wikipedia.org/wiki/The_Purple_Bird</t>
  </si>
  <si>
    <t xml:space="preserve">A0897</t>
  </si>
  <si>
    <t xml:space="preserve">Slobberbone</t>
  </si>
  <si>
    <t xml:space="preserve">Crow Pot Pie</t>
  </si>
  <si>
    <t xml:space="preserve">Doolittle Records</t>
  </si>
  <si>
    <t xml:space="preserve">V3 Southern storytelling rock</t>
  </si>
  <si>
    <t xml:space="preserve">drawl; storytelling; drinking songs; live in the room; funny-sad</t>
  </si>
  <si>
    <t xml:space="preserve">Slobberbone's debut is a loud, scrappy blend of punk energy and country songwriting out of the Denton, Texas scene, fronted by Brent Best's rough, conversational singing. Songs about bad luck, small-town boredom and drinking set the tone for a band that played as hard as it wrote, closer to the Replacements or Uncle Tupelo's rowdier side than to Nashville country. It established Best as a storyteller working the same unglamorous, small-town material that would define the wider alt-country underground.</t>
  </si>
  <si>
    <t xml:space="preserve">Came out of the mid-1990s Denton, Texas scene that also produced Centro-matic, and later spun off Brent Best's the Drams; it sounds closely parallel to the Uncle Tupelo-descended insurgent-country movement DBT emerged from in Georgia.</t>
  </si>
  <si>
    <t xml:space="preserve">Placemat Man</t>
  </si>
  <si>
    <t xml:space="preserve">https://en.wikipedia.org/wiki/Slobberbone
https://www.discogs.com/artist/17476-Slobberbone</t>
  </si>
  <si>
    <t xml:space="preserve">A0898</t>
  </si>
  <si>
    <t xml:space="preserve">Barrel Chested</t>
  </si>
  <si>
    <t xml:space="preserve">drawl; storytelling; drinking songs; rowdy; funny-sad</t>
  </si>
  <si>
    <t xml:space="preserve">A louder, more confident follow-up that tightened the band's songwriting while keeping its beer-soaked live energy, with Brent Best's character songs about restless small-town life sharpening into something closer to short fiction. The interplay between rhythm and lead guitars gives the record a rougher, more garage-rock edge than most of the alt-country bands it got lumped in with. It is for listeners who like their twang loud and a little sloppy.</t>
  </si>
  <si>
    <t xml:space="preserve">Continues directly from Crow Pot Pie, deepening the band's reputation within the Denton scene before New West Records picked up the group's next two albums for wider distribution.</t>
  </si>
  <si>
    <t xml:space="preserve">Gimmie Back My Dog</t>
  </si>
  <si>
    <t xml:space="preserve">A0899</t>
  </si>
  <si>
    <t xml:space="preserve">Drive-By Truckers</t>
  </si>
  <si>
    <t xml:space="preserve">Gangstabilly</t>
  </si>
  <si>
    <t xml:space="preserve">Soul Dump Records</t>
  </si>
  <si>
    <t xml:space="preserve">Athens, Georgia</t>
  </si>
  <si>
    <t xml:space="preserve">drawl; storytelling; small-town; drinking songs; lo-fi; funny-sad</t>
  </si>
  <si>
    <t xml:space="preserve">Drive-By Truckers' scrappy debut is a lo-fi blast of outlaw-country parody and true-crime Alabama tales, cut fast with Patterson Hood and Mike Cooley trading verses over ragged, twangy guitars. Songs like 'The Living Bubba', about a dying musician playing through illness, sit next to jokes about trailer parks and bad decisions, establishing the band's habit of mixing comedy and grief in the same verse. It is rougher and more punk than the three-guitar band DBT would become, but the deadpan Southern storytelling is already fully formed.</t>
  </si>
  <si>
    <t xml:space="preserve">Grew out of Hood and Cooley's earlier Alabama band Adam's House Cat, and sits in the cowpunk and insurgent-country underground that followed Uncle Tupelo; it is the root of the Drive-By Truckers catalog that later took in Jason Isbell.</t>
  </si>
  <si>
    <t xml:space="preserve">The Living Bubba; Steve McQueen</t>
  </si>
  <si>
    <t xml:space="preserve">https://en.wikipedia.org/wiki/Drive-By_Truckers
https://www.discogs.com/artist/493270-Drive-By-Truckers</t>
  </si>
  <si>
    <t xml:space="preserve">A0900</t>
  </si>
  <si>
    <t xml:space="preserve">Pizza Deliverance</t>
  </si>
  <si>
    <t xml:space="preserve">drawl; storytelling; small-town; Southern gothic; drinking songs; funny-sad</t>
  </si>
  <si>
    <t xml:space="preserve">DBT's second record keeps the ragged twin-guitar attack but sharpens the storytelling, with songs about backwoods religion, small-time crooks, and bad decisions. Cooley's 'Too Much Sex, Too Little Jesus' and Hood's narrative songs set the template of alternating, contrasting songwriter voices the band would keep for two decades. It's still cheap and fast-sounding, but the character sketches of struggling Southerners are already novelistic.</t>
  </si>
  <si>
    <t xml:space="preserve">A direct continuation of Gangstabilly and the Adam's House Cat lineage, and a warm-up for the fuller concept-album ambitions of Southern Rock Opera two years later.</t>
  </si>
  <si>
    <t xml:space="preserve">Nine Bullets; Too Much Sex, Too Little Jesus</t>
  </si>
  <si>
    <t xml:space="preserve">A0901</t>
  </si>
  <si>
    <t xml:space="preserve">Alabama Ass Whuppin'</t>
  </si>
  <si>
    <t xml:space="preserve">Second Heaven Records</t>
  </si>
  <si>
    <t xml:space="preserve">drawl; storytelling; live in the room; drinking songs; rowdy; long solos</t>
  </si>
  <si>
    <t xml:space="preserve">A raw, sweaty live document capturing the pre-Isbell lineup at full volume in small clubs before the band had much notice outside the South. It reworks songs from the early records into louder, longer versions, with Cooley and Hood trading verses over unpolished, extended guitar solos. It stands as proof of the live reputation that built the band's early word-of-mouth following.</t>
  </si>
  <si>
    <t xml:space="preserve">A bridge between the DIY early studio albums and the breakthrough of Southern Rock Opera, documenting how the band's reputation was built onstage before wider notice arrived.</t>
  </si>
  <si>
    <t xml:space="preserve">Steve McQueen; 18 Wheels of Love</t>
  </si>
  <si>
    <t xml:space="preserve">A0902</t>
  </si>
  <si>
    <t xml:space="preserve">Everything You Thought Was Right Was Wrong Today</t>
  </si>
  <si>
    <t xml:space="preserve">drawl; storytelling; drinking songs; small-town; funny-sad</t>
  </si>
  <si>
    <t xml:space="preserve">This is where Brent Best's songwriting fully matches the band's live intensity, with 'Josephine' standing as one of the band's best-loved songs. It balances big, distorted guitar choruses with plainspoken verses about failed relationships and small-town dead ends. The New West deal gave the record wider distribution than the band's earlier Doolittle releases, and it is the natural starting point for new listeners.</t>
  </si>
  <si>
    <t xml:space="preserve">The high point of the band's New West run; later storytelling-rock bands like American Aquarium and Two Cow Garage sound indebted to its loud-choruses, plain-verses formula.</t>
  </si>
  <si>
    <t xml:space="preserve">Josephine; Trust Jesus</t>
  </si>
  <si>
    <t xml:space="preserve">A0903</t>
  </si>
  <si>
    <t xml:space="preserve">Southern Rock Opera</t>
  </si>
  <si>
    <t xml:space="preserve">harmonized guitars; storytelling; Southern gothic; drawl; long solos; political</t>
  </si>
  <si>
    <t xml:space="preserve">A sprawling double-concept album that uses the mythology of Lynyrd Skynyrd's 1977 plane crash to tell a bigger story about growing up Southern, torn between pride in the region and shame over its history, the 'duality of the Southern thing'. Hood and Cooley lead a harmonized three-guitar attack that becomes the band's signature, on songs like 'Let There Be Rock' and 'Ronnie and Neil'. It is the record where Drive-By Truckers stop being a scrappy bar band and become the reference point for the whole modern Southern-storytelling-rock lane.</t>
  </si>
  <si>
    <t xml:space="preserve">Explicitly built on Lynyrd Skynyrd's story and the Southern-rock tradition, filtered through Uncle Tupelo-style alt-country songwriting; later Southern story-rock from Lucero to Wednesday sounds indebted to it.</t>
  </si>
  <si>
    <t xml:space="preserve">Let There Be Rock; Ronnie and Neil; Zip City</t>
  </si>
  <si>
    <t xml:space="preserve">A0904</t>
  </si>
  <si>
    <t xml:space="preserve">Lucero</t>
  </si>
  <si>
    <t xml:space="preserve">Empty Road Music</t>
  </si>
  <si>
    <t xml:space="preserve">Memphis, TN</t>
  </si>
  <si>
    <t xml:space="preserve">Memphis</t>
  </si>
  <si>
    <t xml:space="preserve">drawl; storytelling; drinking songs; road songs; live in the room; rowdy</t>
  </si>
  <si>
    <t xml:space="preserve">Lucero's self-titled debut is a raw, road-worn blend of punk energy and country heartbreak from a Memphis band. Ben Nichols' cracked, whiskey-worn voice carries songs about broke-down luck and drinking through heartbreak, closer in spirit to the Replacements than to polished Nashville country. It set the template the band refined over the next two decades: unpretentious, guitar-driven story-songs built for a bar full of people who already know the words.</t>
  </si>
  <si>
    <t xml:space="preserve">Sounds like a product of the same Southern punk-to-country pipeline as Slobberbone and Two Cow Garage, with a Drive-By Truckers-like storytelling instinct delivered in a rawer, more punk-rock style.</t>
  </si>
  <si>
    <t xml:space="preserve">My Best Girl</t>
  </si>
  <si>
    <t xml:space="preserve">https://en.wikipedia.org/wiki/Lucero_(band)
https://www.discogs.com/artist/317913-Lucero</t>
  </si>
  <si>
    <t xml:space="preserve">A0905</t>
  </si>
  <si>
    <t xml:space="preserve">Bobby Bare Jr.</t>
  </si>
  <si>
    <t xml:space="preserve">Young Criminals' Starvation League</t>
  </si>
  <si>
    <t xml:space="preserve">drawl; storytelling; funny-sad; harmonized guitars; deadpan</t>
  </si>
  <si>
    <t xml:space="preserve">The son of outlaw-era country star Bobby Bare Sr. makes a record that is stranger and more rock-leaning than his father's catalog, mixing eccentric, dark-humored character songs like 'Flat Chested Girl from Maynardville' with fuzzed-out guitar rock. Bare Jr.'s deadpan, slightly cracked vocal delivery gives the record a wry distance even when the subject matter turns bleak. It established him as a Nashville outsider working storytelling rock rather than mainstream country, despite his lineage.</t>
  </si>
  <si>
    <t xml:space="preserve">Draws on Bare's upbringing as the son of country singer Bobby Bare Sr., but his rock-leaning storytelling sounds closer to Drive-By Truckers and his Bloodshot Records labelmates than to Nashville's country mainstream.</t>
  </si>
  <si>
    <t xml:space="preserve">Flat Chested Girl from Maynardville</t>
  </si>
  <si>
    <t xml:space="preserve">https://en.wikipedia.org/wiki/Bobby_Bare_Jr.
https://www.discogs.com/artist/474241-Bobby-Bare-Jr</t>
  </si>
  <si>
    <t xml:space="preserve">A0906</t>
  </si>
  <si>
    <t xml:space="preserve">Cory Branan</t>
  </si>
  <si>
    <t xml:space="preserve">The Hell You Say</t>
  </si>
  <si>
    <t xml:space="preserve">Madjack Records</t>
  </si>
  <si>
    <t xml:space="preserve">drawl; storytelling; funny-sad; fingerpicked acoustic; heartbreak</t>
  </si>
  <si>
    <t xml:space="preserve">A Mississippi-raised, Memphis-adjacent songwriter's debut, mixing plainspoken country storytelling with a wordy, funny-sad wit closer to the Drag City school than straight Southern rock. Branan's rapid-fire, syllable-packed verses and dry humor set him apart from more straightforwardly earnest peers, even as the pedal steel and acoustic arrangements keep the record rooted in the same Southern storytelling tradition. It established Branan as a songwriter's songwriter within the Memphis/Nashville alt-country circuit.</t>
  </si>
  <si>
    <t xml:space="preserve">Released on Memphis label Madjack Records, the same imprint behind Lucero's early albums, placing Branan within the same Mid-South storytelling-rock network from the start.</t>
  </si>
  <si>
    <t xml:space="preserve">https://en.wikipedia.org/wiki/Cory_Branan
https://www.discogs.com/artist/1970005-Cory-Branan</t>
  </si>
  <si>
    <t xml:space="preserve">A0907</t>
  </si>
  <si>
    <t xml:space="preserve">Tennessee</t>
  </si>
  <si>
    <t xml:space="preserve">drawl; storytelling; heartbreak; road songs; drinking songs</t>
  </si>
  <si>
    <t xml:space="preserve">Lucero's second album leans further into countryish twang without losing the band's punk backbone, on a record about leaving and coming back to the South. Nichols writes about touring exhaustion and romantic failure in short, direct verses rather than elaborate narrative, closer to a diary than a short story. It shows the band tightening its songwriting while keeping the bar-band grit of the debut.</t>
  </si>
  <si>
    <t xml:space="preserve">A direct continuation of the band's self-titled debut, recorded for the Memphis independent label Madjack as Lucero's touring base widened beyond Tennessee.</t>
  </si>
  <si>
    <t xml:space="preserve">A0908</t>
  </si>
  <si>
    <t xml:space="preserve">Slippage</t>
  </si>
  <si>
    <t xml:space="preserve">drawl; storytelling; heartbreak; harmonized guitars; small-town</t>
  </si>
  <si>
    <t xml:space="preserve">The band's final studio album before a long hiatus, trading a little of the earlier records' raw sprawl for tighter arrangements and clearer production, though the guitar interplay stays central. Best's songs continue picking through failed relationships and hard luck with the same plainspoken, unsentimental detail as the rest of the catalog. It closed out the band's original run on a more polished note before Best went on to front the Drams.</t>
  </si>
  <si>
    <t xml:space="preserve">The last studio album of Slobberbone's original run, after which frontman Brent Best formed the Drams with fellow Denton musicians before the band eventually reunited.</t>
  </si>
  <si>
    <t xml:space="preserve">Butcher Knife Bride</t>
  </si>
  <si>
    <t xml:space="preserve">A0909</t>
  </si>
  <si>
    <t xml:space="preserve">Two Cow Garage</t>
  </si>
  <si>
    <t xml:space="preserve">Please Turn the Gas Back On</t>
  </si>
  <si>
    <t xml:space="preserve">Shelterhouse Records</t>
  </si>
  <si>
    <t xml:space="preserve">drawl; storytelling; shouted; road songs; small-town</t>
  </si>
  <si>
    <t xml:space="preserve">The band's scrappy debut, cut by a young Columbus, Ohio trio with songwriting from Micah Schnabel and Shane Sweeney. Stripped-down guitar-bass-drums arrangements and hoarse vocals carry stories of dead-end Midwest towns. It set the band on the hard-touring path that would define its next two decades.</t>
  </si>
  <si>
    <t xml:space="preserve">The first record of the band's run on Shelterhouse Records, establishing the two-songwriter format Schnabel and Sweeney would keep on later albums.</t>
  </si>
  <si>
    <t xml:space="preserve">Should've California</t>
  </si>
  <si>
    <t xml:space="preserve">https://en.wikipedia.org/wiki/Two_Cow_Garage
https://www.discogs.com/artist/1368554-Two-Cow-Garage</t>
  </si>
  <si>
    <t xml:space="preserve">A0910</t>
  </si>
  <si>
    <t xml:space="preserve">Decoration Day</t>
  </si>
  <si>
    <t xml:space="preserve">harmonized guitars; storytelling; Southern gothic; drawl; small-town; funny-sad</t>
  </si>
  <si>
    <t xml:space="preserve">The first album with Jason Isbell as a full songwriting partner: three distinct voices, Hood, Cooley and Isbell, each contributing character studies of Southern families falling apart. Isbell's title track, about a generations-long family feud, sits next to Cooley's wry 'Marry Me' and Hood's 'Sink Hole', a revenge story narrated by a farmer about to lose his land. The three-guitar interplay is tighter and more melodic than Southern Rock Opera, making this the clearest statement of the band's novelistic, unglamorous approach to the modern South.</t>
  </si>
  <si>
    <t xml:space="preserve">Builds on Southern Rock Opera's harmonized three-guitar sound and points directly toward Isbell's own solo career; later story-song bands such as Lucero and American Aquarium sound indebted to its model.</t>
  </si>
  <si>
    <t xml:space="preserve">Decoration Day; Marry Me; Sink Hole</t>
  </si>
  <si>
    <t xml:space="preserve">A0911</t>
  </si>
  <si>
    <t xml:space="preserve">Grand Champeen</t>
  </si>
  <si>
    <t xml:space="preserve">The One That Brought You</t>
  </si>
  <si>
    <t xml:space="preserve">Glurp Records</t>
  </si>
  <si>
    <t xml:space="preserve">drawl; storytelling; harmonized guitars; rowdy; road songs</t>
  </si>
  <si>
    <t xml:space="preserve">An Austin record that marked the band's shift away from straight alt-country toward louder, more distorted guitar rock. Twin-guitar interplay carries plainspoken songs about drinking and hard luck, closer to a Texas take on Drive-By Truckers' harmonized-guitar approach than to the twangier Austin singer-songwriter scene around them. It represents the moment the band found its own version of Southern storytelling rock.</t>
  </si>
  <si>
    <t xml:space="preserve">Sounds like part of the same Texas alt-country underground as the Old 97's and Slobberbone, pushed toward a harder-rocking, harmonized-guitar sound indebted to Drive-By Truckers.</t>
  </si>
  <si>
    <t xml:space="preserve">https://en.wikipedia.org/wiki/Grand_Champeen
https://www.discogs.com/artist/447555-Grand-Champeen</t>
  </si>
  <si>
    <t xml:space="preserve">A0912</t>
  </si>
  <si>
    <t xml:space="preserve">That Much Further West</t>
  </si>
  <si>
    <t xml:space="preserve">Tiger Style Records</t>
  </si>
  <si>
    <t xml:space="preserve">drawl; storytelling; road songs; heartbreak; live in the room</t>
  </si>
  <si>
    <t xml:space="preserve">A road album in subject and feel, with songs about the exhaustion and loneliness of life on the highway between shows. It keeps the same scratchy, live-sounding production as the first two records, favoring a full-band, played-live feel over studio polish. Restlessness is the record's throughline, matching a band still building its audience one club date at a time.</t>
  </si>
  <si>
    <t xml:space="preserve">Continues the road-worn, live-in-the-room approach of Lucero and Tennessee, released as the band's national touring profile began to grow beyond the Mid-South.</t>
  </si>
  <si>
    <t xml:space="preserve">Tears in Vain</t>
  </si>
  <si>
    <t xml:space="preserve">A0913</t>
  </si>
  <si>
    <t xml:space="preserve">From the End of Your Leash</t>
  </si>
  <si>
    <t xml:space="preserve">drawl; storytelling; heartbreak; deadpan; harmonized guitars</t>
  </si>
  <si>
    <t xml:space="preserve">A more focused follow-up to Young Criminals' Starvation League, trading some of that record's eccentric sprawl for a tighter set of songs about romantic wreckage. Bare Jr.'s deadpan, half-spoken delivery keeps the record from tipping into straightforward heartbreak balladry, undercutting its own sadness with dry jokes. It continues his run of Nashville-outsider storytelling rock on Bloodshot Records.</t>
  </si>
  <si>
    <t xml:space="preserve">A direct follow-up to Young Criminals' Starvation League on the same Bloodshot Records roster, keeping Bare's storytelling rock distinct from his father's outlaw-country lineage.</t>
  </si>
  <si>
    <t xml:space="preserve">Ex-Girlfriend</t>
  </si>
  <si>
    <t xml:space="preserve">https://en.wikipedia.org/wiki/Bobby_Bare_Jr.</t>
  </si>
  <si>
    <t xml:space="preserve">A0914</t>
  </si>
  <si>
    <t xml:space="preserve">The Dirty South</t>
  </si>
  <si>
    <t xml:space="preserve">harmonized guitars; storytelling; political; Southern gothic; drawl; small-town</t>
  </si>
  <si>
    <t xml:space="preserve">A darker, more explicitly political record about Southern poverty, corruption and violence, built around linked character songs like Hood's 'Puttin' People on the Moon', about hard times in Alabama in the shadow of the space program, and Isbell's 'Danko/Manuel', about the toll the road took on members of The Band. Isbell's 'The Day John Henry Died' reworks the folk legend into a parable about automation and labor. It is heavier and more electric than Decoration Day, pushing the three guitars toward distortion rather than twang.</t>
  </si>
  <si>
    <t xml:space="preserve">Extends Decoration Day's three-songwriter structure into more overtly political, working-class territory, a mode that Lee Bains III &amp; the Glory Fires and American Aquarium sound indebted to.</t>
  </si>
  <si>
    <t xml:space="preserve">Puttin' People on the Moon; Danko/Manuel; The Day John Henry Died</t>
  </si>
  <si>
    <t xml:space="preserve">A0915</t>
  </si>
  <si>
    <t xml:space="preserve">Patterson Hood</t>
  </si>
  <si>
    <t xml:space="preserve">Killers and Stars</t>
  </si>
  <si>
    <t xml:space="preserve">hushed; storytelling; drawl; fingerpicked acoustic; bleak</t>
  </si>
  <si>
    <t xml:space="preserve">Hood's first solo album is a stark, largely acoustic set of songs that did not fit Drive-By Truckers, recorded quickly and cheaply. It is quieter and more intimate than any DBT record, foregrounding Hood's plainspoken, conversational voice over sparse guitar on songs like the title track and 'Belinda Carlisle Diet'. It plays like a demo-like sketchbook, for fans who want the storyteller without the three-guitar wall.</t>
  </si>
  <si>
    <t xml:space="preserve">A solo outlet for songs too personal or too sparse for Drive-By Truckers, drawing on Hood's upbringing as the son of Muscle Shoals session bassist David Hood.</t>
  </si>
  <si>
    <t xml:space="preserve">Killers and Stars; Belinda Carlisle Diet</t>
  </si>
  <si>
    <t xml:space="preserve">https://en.wikipedia.org/wiki/Patterson_Hood
https://www.discogs.com/artist/929786-Patterson-Hood</t>
  </si>
  <si>
    <t xml:space="preserve">A0916</t>
  </si>
  <si>
    <t xml:space="preserve">Todd Snider</t>
  </si>
  <si>
    <t xml:space="preserve">East Nashville Skyline</t>
  </si>
  <si>
    <t xml:space="preserve">drawl; storytelling; funny-sad; deadpan; drinking songs</t>
  </si>
  <si>
    <t xml:space="preserve">A loose, talky record made after Snider settled into the scrappier East Nashville side of town, mixing plainspoken story-songs with dry, self-deprecating humor. 'Play a Train Song', written for a friend who died young, shows Snider's ability to turn a joke into grief within the same verse, the same funny-sad method John Prine made his own. It is the best place to hear his deadpan, talking-blues style at full strength.</t>
  </si>
  <si>
    <t xml:space="preserve">Released on John Prine's Oh Boy label, placing Snider squarely in Prine's funny-sad storytelling line; his talky Southern delivery also sounds close to Patterson Hood's.</t>
  </si>
  <si>
    <t xml:space="preserve">Play a Train Song</t>
  </si>
  <si>
    <t xml:space="preserve">https://en.wikipedia.org/wiki/Todd_Snider
https://www.discogs.com/artist/417831-Todd-Snider</t>
  </si>
  <si>
    <t xml:space="preserve">A0917</t>
  </si>
  <si>
    <t xml:space="preserve">The Wall Against Our Back</t>
  </si>
  <si>
    <t xml:space="preserve">A hard-touring young band's second album, built on Micah Schnabel's shouted, urgent vocals and simple, forceful guitar-bass-drums arrangements that owe as much to punk as to country. Songs about dead-end Midwestern towns and the grind of van tours give the record a rawer, more physical energy than most of its alt-country peers. It set the template for the band's reputation as a relentless live act built on Schnabel's plainspoken, angry-young-man storytelling.</t>
  </si>
  <si>
    <t xml:space="preserve">Follows the band's debut out of the Columbus, Ohio punk-and-country scene, and sounds close kin to Southern storytelling bands like Lucero.</t>
  </si>
  <si>
    <t xml:space="preserve">Continental Distance</t>
  </si>
  <si>
    <t xml:space="preserve">A0918</t>
  </si>
  <si>
    <t xml:space="preserve">Nobody's Darlings</t>
  </si>
  <si>
    <t xml:space="preserve">Liberty &amp; Lament Records</t>
  </si>
  <si>
    <t xml:space="preserve">drawl; storytelling; heartbreak; drinking songs; funny-sad</t>
  </si>
  <si>
    <t xml:space="preserve">The record where Lucero's songwriting got sharper without losing its bar-band heart, built around Nichols' cracked, conversational delivery on songs like the title track and 'Sweet Little Thing'. The band starts to sound like a unit rather than a frontman-plus-backing-band, with tighter arrangements and more melodic hooks than the earlier, rougher records. It is where the band's mix of punk toughness and country heartbreak fully clicks, a good first stop for new listeners.</t>
  </si>
  <si>
    <t xml:space="preserve">A step up from the road-worn sound of That Much Further West; later alt-country and Southern-rock bands with punk roots sound indebted to this version of Lucero.</t>
  </si>
  <si>
    <t xml:space="preserve">Nobody's Darling; Sweet Little Thing</t>
  </si>
  <si>
    <t xml:space="preserve">A0919</t>
  </si>
  <si>
    <t xml:space="preserve">The Dexateens</t>
  </si>
  <si>
    <t xml:space="preserve">Hardwire Healing</t>
  </si>
  <si>
    <t xml:space="preserve">Rosa Records</t>
  </si>
  <si>
    <t xml:space="preserve">Tuscaloosa, AL</t>
  </si>
  <si>
    <t xml:space="preserve">drawl; storytelling; slide guitar; rowdy; small-town</t>
  </si>
  <si>
    <t xml:space="preserve">A Tuscaloosa, Alabama band's garage-rock-scaled take on Southern storytelling rock, cut louder and grungier than the more polished Muscle Shoals end of the scene, with slide guitar and fuzzed-out riffs driving songs about hard-luck small-town Alabama life. It sits closer to garage-blues than to Drive-By Truckers' novelistic three-guitar sound, but the small-town, unglamorous subject matter is the same. It is for listeners who want their Southern rock sweaty and loud.</t>
  </si>
  <si>
    <t xml:space="preserve">Part of the Alabama Southern-rock underground around Drive-By Truckers, whose sound it resembles; Lee Bains III played in the Dexateens before forming the Glory Fires.</t>
  </si>
  <si>
    <t xml:space="preserve">https://en.wikipedia.org/wiki/The_Dexateens
https://www.discogs.com/artist/756726-The-Dexateens</t>
  </si>
  <si>
    <t xml:space="preserve">A0920</t>
  </si>
  <si>
    <t xml:space="preserve">The Drams</t>
  </si>
  <si>
    <t xml:space="preserve">Jubilee Dive</t>
  </si>
  <si>
    <t xml:space="preserve">drawl; storytelling; harmonized guitars; road songs; small-town</t>
  </si>
  <si>
    <t xml:space="preserve">The album from the Drams, the band Slobberbone frontman Brent Best formed after Slobberbone's initial breakup. It keeps Best's plainspoken storytelling but leans toward a slightly more melodic, harmonized-guitar sound than Slobberbone's rawer records. It stands as a bridge between Slobberbone's original run and its later reunion, for fans who want Best's songs with a little more polish.</t>
  </si>
  <si>
    <t xml:space="preserve">Formed by Brent Best from the ashes of Slobberbone, keeping his songwriting within the same Denton, Texas storytelling-rock scene.</t>
  </si>
  <si>
    <t xml:space="preserve">https://en.wikipedia.org/wiki/The_Drams
https://www.discogs.com/artist/732367-The-Drams</t>
  </si>
  <si>
    <t xml:space="preserve">A0921</t>
  </si>
  <si>
    <t xml:space="preserve">A Blessing and a Curse</t>
  </si>
  <si>
    <t xml:space="preserve">harmonized guitars; drawl; storytelling; small-town; road songs</t>
  </si>
  <si>
    <t xml:space="preserve">A shorter, more rock-radio-leaning record made as the band toured constantly and the personal frictions that would soon push Isbell out started to show. It trades some concept-album ambition for tighter, punchier songs like 'Space City' and 'Aftermath USA', though the storytelling instincts stay intact. It shows a band stretching toward a more straightforward rock sound, for listeners who want DBT at its most direct.</t>
  </si>
  <si>
    <t xml:space="preserve">The last studio album to feature Jason Isbell before his 2007 departure, closing out the three-songwriter lineup that began with Decoration Day.</t>
  </si>
  <si>
    <t xml:space="preserve">Space City; Aftermath USA</t>
  </si>
  <si>
    <t xml:space="preserve">A0922</t>
  </si>
  <si>
    <t xml:space="preserve">Rebels, Rogues &amp; Sworn Brothers</t>
  </si>
  <si>
    <t xml:space="preserve">drawl; storytelling; drinking songs; harmonized guitars; road songs</t>
  </si>
  <si>
    <t xml:space="preserve">A rowdier, more full-band record than Nobody's Darlings, with guitarist Brian Venable's leads pushed further forward and the songs built more for a packed room than a quiet listen. Nichols keeps writing plainspoken songs about drinking, touring and loyalty among friends, but the arrangements are thicker and more electric. It marks the point where Lucero's sound starts overlapping more directly with the three-guitar Southern rock of Drive-By Truckers.</t>
  </si>
  <si>
    <t xml:space="preserve">Expands on the full-band direction of Nobody's Darlings, moving the group's sound closer to the harmonized-guitar Southern rock of Drive-By Truckers, which it sounds increasingly indebted to.</t>
  </si>
  <si>
    <t xml:space="preserve">Anjalee</t>
  </si>
  <si>
    <t xml:space="preserve">A0923</t>
  </si>
  <si>
    <t xml:space="preserve">The Devil You Know</t>
  </si>
  <si>
    <t xml:space="preserve">New Door Records</t>
  </si>
  <si>
    <t xml:space="preserve">drawl; storytelling; political; funny-sad; drinking songs</t>
  </si>
  <si>
    <t xml:space="preserve">A slightly bigger-sounding, more electric record than East Nashville Skyline, turning Snider's talking-blues storytelling toward more overtly political targets in mid-2000s America. It keeps the same deadpan, conversational delivery as his other records, using humor as a way into serious subjects rather than avoiding them, as on 'Tension'. It shows Snider expanding his East Nashville persona into a wider social-commentary role.</t>
  </si>
  <si>
    <t xml:space="preserve">A more political follow-up to East Nashville Skyline, continuing Snider's plainspoken, funny-sad storytelling tradition into more direct commentary on mid-2000s American politics.</t>
  </si>
  <si>
    <t xml:space="preserve">Tension</t>
  </si>
  <si>
    <t xml:space="preserve">A0924</t>
  </si>
  <si>
    <t xml:space="preserve">Adam Faucett</t>
  </si>
  <si>
    <t xml:space="preserve">The Great Basking Shark</t>
  </si>
  <si>
    <t xml:space="preserve">Little Rock, AR</t>
  </si>
  <si>
    <t xml:space="preserve">baritone; storytelling; bleak; fingerpicked acoustic; drawl</t>
  </si>
  <si>
    <t xml:space="preserve">An early self-released record from an Arkansas songwriter, built on a weathered, powerful voice and sparse acoustic arrangements dealing with hard luck and small failures. It shares the unglamorous subject matter of the wider Southern storytelling scene but at a quieter, more intimate scale than the harmonized-guitar bands around it.</t>
  </si>
  <si>
    <t xml:space="preserve">Faucett's independent early work, predating his Last Chance Records releases.</t>
  </si>
  <si>
    <t xml:space="preserve">https://en.wikipedia.org/wiki/Adam_Faucett
https://www.discogs.com/artist/3208167-Adam-Faucett</t>
  </si>
  <si>
    <t xml:space="preserve">A0925</t>
  </si>
  <si>
    <t xml:space="preserve">Glossary</t>
  </si>
  <si>
    <t xml:space="preserve">The Better Angels of Our Nature</t>
  </si>
  <si>
    <t xml:space="preserve">Last Chance Records</t>
  </si>
  <si>
    <t xml:space="preserve">Murfreesboro, TN</t>
  </si>
  <si>
    <t xml:space="preserve">drawl; storytelling; small-town; harmonized guitars; drinking songs</t>
  </si>
  <si>
    <t xml:space="preserve">An earlier, rawer entry in Glossary's catalog than Feral Fire, made while the Murfreesboro, Tennessee band was still building its reputation on the Southern storytelling circuit. Joey Kneiser and Kelly Smith's voices carry plainspoken songs about small-town Tennessee frustration and hard living over a straightforward rock-band sound. It shows the band's core method already in place.</t>
  </si>
  <si>
    <t xml:space="preserve">An early Glossary record predating Feral Fire; its Southern storytelling rock sounds akin to Lucero and Drive-By Truckers.</t>
  </si>
  <si>
    <t xml:space="preserve">https://en.wikipedia.org/wiki/Glossary_(band)
https://www.discogs.com/artist/1163022-Glossary</t>
  </si>
  <si>
    <t xml:space="preserve">A0926</t>
  </si>
  <si>
    <t xml:space="preserve">Jason Isbell</t>
  </si>
  <si>
    <t xml:space="preserve">Sirens of the Ditch</t>
  </si>
  <si>
    <t xml:space="preserve">Muscle Shoals, AL</t>
  </si>
  <si>
    <t xml:space="preserve">Muscle Shoals</t>
  </si>
  <si>
    <t xml:space="preserve">storytelling; drawl; Southern gothic; harmonized guitars; small-town</t>
  </si>
  <si>
    <t xml:space="preserve">Isbell's solo debut, written largely during his last years in Drive-By Truckers and released shortly after his 2007 departure from the band, with Patterson Hood and other DBT members guesting on several tracks. Songs like 'Try' and 'Dress Blues', about a young Marine from his hometown killed in Iraq, show the same novelistic character-writing he brought to Decoration Day and The Dirty South, now in a warmer, more personal register. It is the clear hinge between his Truckers years and the solo career that found its own lane with Southeastern.</t>
  </si>
  <si>
    <t xml:space="preserve">Written and largely recorded while Isbell was still a member of Drive-By Truckers, with several bandmates appearing as guests, making it the direct bridge between his DBT songwriting and his solo catalog.</t>
  </si>
  <si>
    <t xml:space="preserve">Try; Dress Blues</t>
  </si>
  <si>
    <t xml:space="preserve">https://en.wikipedia.org/wiki/Jason_Isbell
https://www.discogs.com/artist/929782-Jason-Isbell</t>
  </si>
  <si>
    <t xml:space="preserve">A0927</t>
  </si>
  <si>
    <t xml:space="preserve">III</t>
  </si>
  <si>
    <t xml:space="preserve">drawl; storytelling; shouted; road songs; drinking songs</t>
  </si>
  <si>
    <t xml:space="preserve">A rowdier, more explicitly punk-leaning record made as the band's touring schedule intensified, with Micah Schnabel's songwriting turning more self-critical. The interplay between Schnabel and co-frontman Shane Sweeney gives the record two distinct, contrasting narrative voices within the same hard-driving arrangements. It is for listeners who like their alt-country loud, fast and bruised.</t>
  </si>
  <si>
    <t xml:space="preserve">Continues the band's punk-inflected storytelling-rock sound from The Wall Against Our Back, sounding increasingly like a Midwestern cousin of Lucero.</t>
  </si>
  <si>
    <t xml:space="preserve">40 Bucks</t>
  </si>
  <si>
    <t xml:space="preserve">A0928</t>
  </si>
  <si>
    <t xml:space="preserve">Brighter Than Creation's Dark</t>
  </si>
  <si>
    <t xml:space="preserve">storytelling; small-town; drawl; funny-sad; harmonized guitars</t>
  </si>
  <si>
    <t xml:space="preserve">A long, generous album made after Isbell's departure, with bassist Shonna Tucker stepping up as a third songwriting voice alongside Hood and Cooley. Hood's 'Two Daughters and a Beautiful Wife' and Cooley's 'Bob', a portrait of a lonely, decent small-town man, show the band's storytelling widening beyond outlaw myth toward quieter domestic subjects. At nineteen songs it is sprawling by design, closer in spirit to a Southern-fiction short-story collection than a tight rock record.</t>
  </si>
  <si>
    <t xml:space="preserve">The first post-Isbell album, with the band carrying on by expanding Shonna Tucker's role as a third songwriting voice alongside Hood and Cooley.</t>
  </si>
  <si>
    <t xml:space="preserve">Bob; Two Daughters and a Beautiful Wife; The Righteous Path</t>
  </si>
  <si>
    <t xml:space="preserve">A0929</t>
  </si>
  <si>
    <t xml:space="preserve">American Aquarium</t>
  </si>
  <si>
    <t xml:space="preserve">Dances for the Lonely</t>
  </si>
  <si>
    <t xml:space="preserve">An earlier, rawer American Aquarium record made before the band's songwriting caught up with its touring grind on Burn. Flicker. Die., with BJ Barham's plainspoken vocals already carrying the same unglamorous subject matter of broke bar bands and failed relationships. It is rougher and less consistent than the band's later, more focused records, but the Drive-By Truckers-descended storytelling method is already recognizable. It represents the band's formative years on the small storytelling-rock label Last Chance Records.</t>
  </si>
  <si>
    <t xml:space="preserve">An early entry in American Aquarium's run on Last Chance Records, preceding the band's breakthrough with Burn. Flicker. Die.</t>
  </si>
  <si>
    <t xml:space="preserve">Katherine Belle</t>
  </si>
  <si>
    <t xml:space="preserve">https://en.wikipedia.org/wiki/American_Aquarium
https://www.discogs.com/artist/2817459-American-Aquarium</t>
  </si>
  <si>
    <t xml:space="preserve">A0930</t>
  </si>
  <si>
    <t xml:space="preserve">Austin Lucas</t>
  </si>
  <si>
    <t xml:space="preserve">Somebody Loves You</t>
  </si>
  <si>
    <t xml:space="preserve">Suburban Home Records</t>
  </si>
  <si>
    <t xml:space="preserve">Bloomington, IN</t>
  </si>
  <si>
    <t xml:space="preserve">drawl; storytelling; fingerpicked acoustic; heartbreak; harmonized guitars</t>
  </si>
  <si>
    <t xml:space="preserve">A punk-rooted Indiana singer-songwriter's turn toward full-band alt-country, mixing plainspoken heartbreak songs with the same storytelling directness as the Southern-rock scene, though rooted in the Midwest rather than the Deep South. The title track sets the tone for a record about resilience through loss. It placed Lucas within the same Suburban Home Records roster as Two Cow Garage's mid-career albums.</t>
  </si>
  <si>
    <t xml:space="preserve">Released on Suburban Home Records alongside Two Cow Garage; its punk-to-country arc sounds akin to that label's Midwest storytelling rock.</t>
  </si>
  <si>
    <t xml:space="preserve">https://www.allmusic.com/artist/austin-lucas-mn0001450839
https://www.discogs.com/release/5520194-Austin-Lucas-Somebody-Loves-You</t>
  </si>
  <si>
    <t xml:space="preserve">A0931</t>
  </si>
  <si>
    <t xml:space="preserve">Singlewide</t>
  </si>
  <si>
    <t xml:space="preserve">Skybucket Records</t>
  </si>
  <si>
    <t xml:space="preserve">drawl; storytelling; slide guitar; small-town; rowdy</t>
  </si>
  <si>
    <t xml:space="preserve">A rawer, trailer-park-referencing title sets the tone for a record that leans further into the band's garage-rock grit than its two predecessors, with slide guitar and distorted riffs carrying songs about hard-luck Alabama life. It keeps the same unglamorous small-town subject matter as the wider Southern storytelling scene while staying closer to blues-punk than to the harmonized three-guitar sound of Drive-By Truckers. It represents the rowdier, more garage-oriented end of the post-DBT Alabama scene.</t>
  </si>
  <si>
    <t xml:space="preserve">Continues the Tuscaloosa garage-Southern-rock sound of Hardwire Healing, released on the same Birmingham-based Skybucket Records that supported several Alabama bands in the DBT orbit.</t>
  </si>
  <si>
    <t xml:space="preserve">A0932</t>
  </si>
  <si>
    <t xml:space="preserve">Have Gun, Will Travel</t>
  </si>
  <si>
    <t xml:space="preserve">Postcards from the Friendly City</t>
  </si>
  <si>
    <t xml:space="preserve">Bradenton, FL</t>
  </si>
  <si>
    <t xml:space="preserve">drawl; storytelling; small-town; harmonized guitars; horns</t>
  </si>
  <si>
    <t xml:space="preserve">A Bradenton, Florida band's record of warm, folk-leaning rock built on acoustic and electric guitars and group vocals in an unglamorous, small-town storytelling mode. It leans toward a friendlier, more populist sound than the harder-edged Alabama bands in the lane. It is for listeners who like their roots rock earnest and hometown-proud.</t>
  </si>
  <si>
    <t xml:space="preserve">A Suburban Home Records release from Florida; its small-town storytelling rock sounds akin to the Drive-By Truckers-descended scene further north.</t>
  </si>
  <si>
    <t xml:space="preserve">https://en.wikipedia.org/wiki/Have_Gun,_Will_Travel_(band)
https://www.youtube.com/watch?v=9mx4WRKMHkY</t>
  </si>
  <si>
    <t xml:space="preserve">A0933</t>
  </si>
  <si>
    <t xml:space="preserve">Jason Isbell and the 400 Unit</t>
  </si>
  <si>
    <t xml:space="preserve">storytelling; drawl; harmonized guitars; drinking songs; small-town</t>
  </si>
  <si>
    <t xml:space="preserve">Isbell's second solo album and the first billed to his new backing band the 400 Unit, made as he settled into life after Drive-By Truckers, with songs like 'Cigarettes and Wine' circling drinking and regret. It keeps the story-song DNA of his Truckers work but with a tight, rock-oriented band of guitars and keyboards behind him. It is for listeners who want Isbell's writing with Southern-rock muscle rather than the quieter polish of his later records.</t>
  </si>
  <si>
    <t xml:space="preserve">The formal launch of the 400 Unit as Isbell's backing band, continuing the Southern rock approach of his Drive-By Truckers years before his sound moved toward V7-adjacent territory with Southeastern.</t>
  </si>
  <si>
    <t xml:space="preserve">Cigarettes and Wine; No Choice in the Matter</t>
  </si>
  <si>
    <t xml:space="preserve">https://en.wikipedia.org/wiki/Jason_Isbell</t>
  </si>
  <si>
    <t xml:space="preserve">A0934</t>
  </si>
  <si>
    <t xml:space="preserve">1372 Overton Park</t>
  </si>
  <si>
    <t xml:space="preserve">Universal Republic</t>
  </si>
  <si>
    <t xml:space="preserve">horns; drawl; storytelling; road songs; harmonized guitars</t>
  </si>
  <si>
    <t xml:space="preserve">Named for a Memphis address tied to the band's history, this is the first Lucero album to add a horn section, pushing the band's sound toward the Memphis soul and Stax tradition alongside its punk and country roots. It is a fuller, more ambitious production than the band's earlier records, without losing Nichols' plainspoken storytelling. It is for listeners who want their bar-band heartbreak with brass and organ behind it.</t>
  </si>
  <si>
    <t xml:space="preserve">A major expansion of the full-band Southern rock sound introduced on Rebels, Rogues &amp; Sworn Brothers, adding horns in a nod to the band's adopted hometown of Memphis.</t>
  </si>
  <si>
    <t xml:space="preserve">Darken My Door</t>
  </si>
  <si>
    <t xml:space="preserve">A0935</t>
  </si>
  <si>
    <t xml:space="preserve">Murdering Oscar (And Other Love Songs)</t>
  </si>
  <si>
    <t xml:space="preserve">Ruth St. Records</t>
  </si>
  <si>
    <t xml:space="preserve">storytelling; horns; drawl; small-town; funny-sad</t>
  </si>
  <si>
    <t xml:space="preserve">Collecting songs Hood had written over many years, some dating back well before Drive-By Truckers took off, Murdering Oscar is a full-band record rather than a solo sketchbook. It sounds closer to a DBT side project than the stripped-down Killers and Stars, with loud guitars and harmony vocals dressing up songs about doomed romance and Southern family history. It is for fans who want more of Hood's dark, funny storytelling in a rowdier setting.</t>
  </si>
  <si>
    <t xml:space="preserve">Hood cut it with members of Drive-By Truckers backing him, making it a close cousin of the band's own records.</t>
  </si>
  <si>
    <t xml:space="preserve">Murdering Oscar; Belvah Cecil (Get Downstairs)</t>
  </si>
  <si>
    <t xml:space="preserve">A0936</t>
  </si>
  <si>
    <t xml:space="preserve">Speaking in Cursive</t>
  </si>
  <si>
    <t xml:space="preserve">drawl; storytelling; shouted; road songs; funny-sad</t>
  </si>
  <si>
    <t xml:space="preserve">A co-release between the band's Shelterhouse home and Suburban Home Records that keeps the dual-songwriter structure of III while sharpening the storytelling. Micah Schnabel and Shane Sweeney trade songs about touring exhaustion and small-town frustration over hard-driving guitar-bass-drums arrangements. It is for fans of hoarse, heart-on-sleeve Midwestern bar rock.</t>
  </si>
  <si>
    <t xml:space="preserve">Continues the Schnabel/Sweeney two-songwriter format of III, released jointly by Shelterhouse and Suburban Home Records.</t>
  </si>
  <si>
    <t xml:space="preserve">Should Have Known; 40 Bucks</t>
  </si>
  <si>
    <t xml:space="preserve">A0937</t>
  </si>
  <si>
    <t xml:space="preserve">Small Town Hymns</t>
  </si>
  <si>
    <t xml:space="preserve">drawl; storytelling; small-town; heartbreak; drinking songs</t>
  </si>
  <si>
    <t xml:space="preserve">A transitional record between the band's rawer early albums and the sharper songwriting of Burn. Flicker. Die., with Barham's small-town North Carolina character studies growing more specific and detailed. It keeps the same touring-band grit as Dances for the Lonely while showing incremental gains in craft. It is a snapshot of the band still finding its voice within the wider Drive-By Truckers-descended storytelling scene.</t>
  </si>
  <si>
    <t xml:space="preserve">An early American Aquarium record that leads toward the songwriting of Burn. Flicker. Die. two years later.</t>
  </si>
  <si>
    <t xml:space="preserve">A0938</t>
  </si>
  <si>
    <t xml:space="preserve">A Storm, A Tree, My Mother's Head</t>
  </si>
  <si>
    <t xml:space="preserve">30 Tigers/Naked Albino Recordings</t>
  </si>
  <si>
    <t xml:space="preserve">drawl; storytelling; deadpan; funny-sad; harmonized guitars</t>
  </si>
  <si>
    <t xml:space="preserve">Bare Jr.'s first album after his Bloodshot Records run continues his deadpan, eccentric character songwriting in a fuller studio setting. His wry, half-cracked vocal delivery distinguishes him from more straightforwardly earnest Nashville songwriters. It is for listeners who like their country-rock strange and funny.</t>
  </si>
  <si>
    <t xml:space="preserve">A more elaborately produced follow-up to Bare Jr.'s Bloodshot Records albums, released on his own Nashville-based independent operation.</t>
  </si>
  <si>
    <t xml:space="preserve">The Sky Is the Ground</t>
  </si>
  <si>
    <t xml:space="preserve">A0939</t>
  </si>
  <si>
    <t xml:space="preserve">The Big To-Do</t>
  </si>
  <si>
    <t xml:space="preserve">storytelling; Southern gothic; drawl; harmonized guitars; drinking songs</t>
  </si>
  <si>
    <t xml:space="preserve">A tighter, louder record made for the band's first release on ATO, built around carnival and true-crime Southern-gothic imagery, as on Hood's 'The Wig He Made Her Wear', which retells a real Tennessee murder case. Cooley's 'Drag the Lake, Charlie' keeps the band's dark humor intact. It is a return to a harder-rocking, more concise sound after the sprawl of Brighter Than Creation's Dark.</t>
  </si>
  <si>
    <t xml:space="preserve">First of a loose pair with Go-Go Boots, drawn from the same sessions, and a sign of the band tightening its lineup around Hood, Cooley and Tucker before Tucker's departure.</t>
  </si>
  <si>
    <t xml:space="preserve">The Fireplace Poker; The Wig He Made Her Wear; Drag the Lake, Charlie</t>
  </si>
  <si>
    <t xml:space="preserve">A0940</t>
  </si>
  <si>
    <t xml:space="preserve">Feral Fire</t>
  </si>
  <si>
    <t xml:space="preserve">drawl; storytelling; small-town; harmonized guitars; spiritual or gospel</t>
  </si>
  <si>
    <t xml:space="preserve">A full-band Southern rock record from a Murfreesboro, Tennessee group that toured extensively with Glossary's close allies in the Drive-By Truckers orbit, built on Joey Kneiser and Kelly Smith's dual vocals and plainspoken songs about small-town Tennessee life. It leans on the same three-guitar, story-song approach as the wider scene it grew up in, with a slightly more ragged, road-tested feel than the band's earlier records. It represents the band at its most fully realized as a Southern rock unit rather than an alt-country side project.</t>
  </si>
  <si>
    <t xml:space="preserve">Part of the same Liberty &amp; Lament / Last Chance Records-adjacent Southern storytelling-rock network as Lucero and Water Liars, sharing labels, tours and producers across the scene.</t>
  </si>
  <si>
    <t xml:space="preserve">A0941</t>
  </si>
  <si>
    <t xml:space="preserve">Sweet Saint Me</t>
  </si>
  <si>
    <t xml:space="preserve">drawl; storytelling; road songs; small-town; funny-sad</t>
  </si>
  <si>
    <t xml:space="preserve">This record finds Micah Schnabel leaning further into plainspoken, autobiographical storytelling, with Shane Sweeney still supplying a contrasting second voice. It trades some of the earlier records' raw shouting for a slightly more measured, road-worn delivery, though the guitar-forward arrangements stay simple and direct. It marks a turning point toward the more reflective songwriting of the band's later records.</t>
  </si>
  <si>
    <t xml:space="preserve">A transitional record that moves the band from a shouted punk outfit toward the more personal storytelling of its later work.</t>
  </si>
  <si>
    <t xml:space="preserve">A0942</t>
  </si>
  <si>
    <t xml:space="preserve">Go-Go Boots</t>
  </si>
  <si>
    <t xml:space="preserve">horns; storytelling; Southern gothic; drawl; spiritual or gospel</t>
  </si>
  <si>
    <t xml:space="preserve">Recorded in the same sessions as The Big To-Do but released as its quieter, more soul-influenced companion, leaning on the Muscle Shoals horn-and-organ sound the band grew up around. Hood's two-part story of a murder-for-hire preacher is the album's dark centerpiece, while covers and slower songs give Shonna Tucker's last DBT record room to breathe. It is the band's most explicit country-soul statement.</t>
  </si>
  <si>
    <t xml:space="preserve">A companion piece to The Big To-Do that leans into the Muscle Shoals country-soul side of the band's Alabama roots rather than the harder rock side.</t>
  </si>
  <si>
    <t xml:space="preserve">Go-Go Boots; Cartoon Gold; The Thanksgiving Filter</t>
  </si>
  <si>
    <t xml:space="preserve">A0943</t>
  </si>
  <si>
    <t xml:space="preserve">Long Live All of Us</t>
  </si>
  <si>
    <t xml:space="preserve">drawl; storytelling; small-town; anthemic; spiritual or gospel</t>
  </si>
  <si>
    <t xml:space="preserve">A bigger, more anthemic record than Glossary's earlier, scrappier albums, with choruses built for rooms rather than bars. The songs keep circling small-town Tennessee subjects, faith and hard luck, sung in a plainspoken voice over twin guitars and a warm rhythm section. It is for listeners who want Southern storytelling rock with big-hearted, sing-along hooks.</t>
  </si>
  <si>
    <t xml:space="preserve">Extends the full-band Southern rock direction of Feral Fire with a bigger, more anthemic sound.</t>
  </si>
  <si>
    <t xml:space="preserve">A0944</t>
  </si>
  <si>
    <t xml:space="preserve">Burn. Flicker. Die.</t>
  </si>
  <si>
    <t xml:space="preserve">drawl; storytelling; drinking songs; road songs; heartbreak</t>
  </si>
  <si>
    <t xml:space="preserve">BJ Barham's band cut this after years of van-touring poverty, and it plays like a document of that grind: plainspoken songs about broke bank accounts, failed relationships and the toll of chasing a music career on the road. Barham's voice is more conversational than powerful, closer to a bar-stool confession than a performance, which suits the record's unglamorous subject matter. It is where American Aquarium's songwriting caught up to its Drive-By Truckers- and Lucero-indebted sound.</t>
  </si>
  <si>
    <t xml:space="preserve">Produced by Jason Isbell, a direct link to the Drive-By Truckers storytelling line; the band's Raleigh roots and roadhouse sound also sound indebted to Lucero.</t>
  </si>
  <si>
    <t xml:space="preserve">Losing Side of Twenty-Five</t>
  </si>
  <si>
    <t xml:space="preserve">A0945</t>
  </si>
  <si>
    <t xml:space="preserve">Mutt</t>
  </si>
  <si>
    <t xml:space="preserve">drawl; storytelling; funny-sad; harmonized guitars; heartbreak</t>
  </si>
  <si>
    <t xml:space="preserve">A genre-hopping record that moves between punk-speed rockers, aching piano ballads and pure country weepers within the same album, matching the title's mixed-breed idea to Branan's restless songwriting. It is less a single-mood record than a demonstration of range, tied together by Branan's dense, wordplay-heavy lyrics and Memphis-honed storytelling instincts. It is the best single sampler of everything he can do.</t>
  </si>
  <si>
    <t xml:space="preserve">Released on Chicago's Bloodshot Records, the flagship insurgent-country label that also carried Bobby Bare Jr. and Lydia Loveless, placing Branan within the wider alt-country network beyond his Memphis roots.</t>
  </si>
  <si>
    <t xml:space="preserve">The Snowman</t>
  </si>
  <si>
    <t xml:space="preserve">A0946</t>
  </si>
  <si>
    <t xml:space="preserve">Lee Bains III &amp; the Glory Fires</t>
  </si>
  <si>
    <t xml:space="preserve">There Is a Bomb in Gilead</t>
  </si>
  <si>
    <t xml:space="preserve">drawl; storytelling; Southern gothic; harmonized guitars; political</t>
  </si>
  <si>
    <t xml:space="preserve">The debut from a Birmingham, Alabama band that plays harmonized Southern rock at a harder, more garage-punk volume than Drive-By Truckers, with Lee Bains's shouted, sermon-like delivery driving songs about race, religion and Southern identity. It is more overtly confrontational about the region's history of racism than most of the wider scene, refusing easy nostalgia. It is for listeners who want Southern rock that argues with its own inheritance.</t>
  </si>
  <si>
    <t xml:space="preserve">Bains came out of the Alabama band the Dexateens; the record sounds indebted to Drive-By Truckers' storytelling rock, pushed louder and more punk.</t>
  </si>
  <si>
    <t xml:space="preserve">Centreville; Magic City Stomp</t>
  </si>
  <si>
    <t xml:space="preserve">https://en.wikipedia.org/wiki/Lee_Bains_%26_The_Glory_Fires
https://www.discogs.com/artist/2756517-Lee-Bains-III-The-Glory-Fires</t>
  </si>
  <si>
    <t xml:space="preserve">A0947</t>
  </si>
  <si>
    <t xml:space="preserve">Women &amp; Work</t>
  </si>
  <si>
    <t xml:space="preserve">horns; drawl; storytelling; drinking songs; harmonized guitars</t>
  </si>
  <si>
    <t xml:space="preserve">A horn-driven, barroom-ready record made after the band signed to ATO, with 'Downtown' capturing the album's mix of bar-band swagger and Memphis soul horns. It is one of Lucero's most purely fun records, built for dancing as much as listening, while still carrying Nichols' plainspoken songwriting about work, love and getting by. It is the pick for listeners who want the band at its loosest and loudest.</t>
  </si>
  <si>
    <t xml:space="preserve">Builds directly on the horn arrangements introduced on 1372 Overton Park for the band's ATO Records debut.</t>
  </si>
  <si>
    <t xml:space="preserve">Downtown; Women &amp; Work</t>
  </si>
  <si>
    <t xml:space="preserve">A0948</t>
  </si>
  <si>
    <t xml:space="preserve">Mike Cooley</t>
  </si>
  <si>
    <t xml:space="preserve">The Fool on Every Corner</t>
  </si>
  <si>
    <t xml:space="preserve">drawl; deadpan; storytelling; live in the room; fingerpicked acoustic</t>
  </si>
  <si>
    <t xml:space="preserve">A solo acoustic live album stripping Drive-By Truckers songs like 'Zip City' and 'Marry Me' down to just Cooley's voice, guitar and dry between-song banter. It highlights Cooley's plainer, funnier, more deadpan songwriting style, since there is no full band arrangement to fill in the space. It is a rare chance to hear the other half of DBT's two-songwriter partnership on his own.</t>
  </si>
  <si>
    <t xml:space="preserve">A solo live document from the guitarist and co-songwriter who, with Patterson Hood, has anchored Drive-By Truckers since its 1996 formation in Athens, Georgia.</t>
  </si>
  <si>
    <t xml:space="preserve">Zip City; Marry Me</t>
  </si>
  <si>
    <t xml:space="preserve">https://en.wikipedia.org/wiki/Mike_Cooley_(musician)
https://www.discogs.com/artist/929779-Mike-Cooley</t>
  </si>
  <si>
    <t xml:space="preserve">A0949</t>
  </si>
  <si>
    <t xml:space="preserve">Heat Lightning Rumbles in the Distance</t>
  </si>
  <si>
    <t xml:space="preserve">storytelling; drawl; hushed; piano; small-town</t>
  </si>
  <si>
    <t xml:space="preserve">A more atmospheric, reflective solo record with a fuller, more layered band sound than Hood's earlier solo work. Songs like '12:01' and 'Come Back Little Star' deal with aging, loss and looking back, sung in his plainspoken narrative voice over slow-burning guitars. It is for listeners who like Hood's writing but want it quieter and more inward than a Truckers record.</t>
  </si>
  <si>
    <t xml:space="preserve">A more produced, band-based follow-up to Killers and Stars, keeping the plainspoken narrative voice Hood uses in Drive-By Truckers.</t>
  </si>
  <si>
    <t xml:space="preserve">12:01; Come Back Little Star</t>
  </si>
  <si>
    <t xml:space="preserve">A0950</t>
  </si>
  <si>
    <t xml:space="preserve">Agnostic Hymns &amp; Stoner Fables</t>
  </si>
  <si>
    <t xml:space="preserve">Aimless Records</t>
  </si>
  <si>
    <t xml:space="preserve">drawl; storytelling; spiritual or gospel; funny-sad; deadpan</t>
  </si>
  <si>
    <t xml:space="preserve">Released on Snider's own Aimless Records, this record turns his talking-blues storytelling toward money, class and religion without losing the dry humor of his earlier work. Songs like 'Precious Little Miracles' keep the funny-sad balance of grief and jokes in the same verse that defines his whole catalog. It shows a songwriter in his mid-40s using the same plainspoken method to take on bigger questions.</t>
  </si>
  <si>
    <t xml:space="preserve">Continues the deadpan, funny-sad storytelling of East Nashville Skyline and The Devil You Know, now self-released on Snider's own label.</t>
  </si>
  <si>
    <t xml:space="preserve">Precious Little Miracles</t>
  </si>
  <si>
    <t xml:space="preserve">A0951</t>
  </si>
  <si>
    <t xml:space="preserve">Water Liars</t>
  </si>
  <si>
    <t xml:space="preserve">Phantom Limb</t>
  </si>
  <si>
    <t xml:space="preserve">Misra Records</t>
  </si>
  <si>
    <t xml:space="preserve">Water Valley, MS</t>
  </si>
  <si>
    <t xml:space="preserve">hushed; storytelling; bleak; fingerpicked acoustic; heartbreak</t>
  </si>
  <si>
    <t xml:space="preserve">The debut from Justin Peter Kinkel-Schuster and Andrew Bryant's Mississippi duo-turned-band is a quiet, spare record built around close, weathered harmonies and plainspoken songs about loss and doubt. It shares Drive-By Truckers' unglamorous Southern subject matter but at a fraction of the volume, closer to a hushed front-porch session than a bar-band record. The duo's close vocal blend and sparse arrangements set them apart from the louder, three-guitar end of the Southern storytelling scene.</t>
  </si>
  <si>
    <t xml:space="preserve">Sits close to the Core of the modern indie-twang scene, while its plainspoken Southern storytelling sounds indebted to the Drive-By Truckers lineage at a fraction of the volume.</t>
  </si>
  <si>
    <t xml:space="preserve">https://en.wikipedia.org/wiki/Water_Liars
https://www.discogs.com/artist/2806252-Water-Liars</t>
  </si>
  <si>
    <t xml:space="preserve">A0952</t>
  </si>
  <si>
    <t xml:space="preserve">Stay Reckless</t>
  </si>
  <si>
    <t xml:space="preserve">drawl; storytelling; harmonized guitars; heartbreak; road songs</t>
  </si>
  <si>
    <t xml:space="preserve">Lucas's New West Records debut is a fuller, more country-radio-adjacent record than his earlier releases, trading some punk grit for melodic clarity while keeping his plainspoken, unglamorous songwriting about touring and relationships. Signing to the same label behind Drive-By Truckers and Slobberbone placed Lucas squarely within the Southern-storytelling label ecosystem despite his Midwest roots. It represents the commercial high point of his alt-country period.</t>
  </si>
  <si>
    <t xml:space="preserve">A move to New West Records, the label most associated with Drive-By Truckers and Slobberbone, situating Lucas within the wider storytelling-rock label network.</t>
  </si>
  <si>
    <t xml:space="preserve">https://www.allmusic.com/artist/austin-lucas-mn0001450839
https://savingcountrymusic.com/austin-lucas-discusses-stay-reckless/
https://newwestrecords.com/products/austin-lucas-stay-reckless-cd</t>
  </si>
  <si>
    <t xml:space="preserve">A0953</t>
  </si>
  <si>
    <t xml:space="preserve">John Moreland</t>
  </si>
  <si>
    <t xml:space="preserve">In the Throes</t>
  </si>
  <si>
    <t xml:space="preserve">V7</t>
  </si>
  <si>
    <t xml:space="preserve">baritone; storytelling; bleak; fingerpicked acoustic; heartbreak</t>
  </si>
  <si>
    <t xml:space="preserve">Moreland's solo album trades his earlier punk-band background for plainspoken acoustic songs carried by his weathered baritone, with 'Nobody Gives a Damn About Songwriters Anymore' laying out his wry, self-aware view of the trade. It shares the unglamorous, working-class subject matter of Southern storytelling rock, but set in Oklahoma and delivered mostly solo rather than through a three-guitar band. It is for listeners who want the most direct, emotionally exposed version of this lane.</t>
  </si>
  <si>
    <t xml:space="preserve">A solo turn away from Moreland's earlier punk and bar-band projects; his plainspoken, unglamorous storytelling sounds indebted to Drive-By Truckers and John Prine while working in a quieter, mostly acoustic mode.</t>
  </si>
  <si>
    <t xml:space="preserve">Nobody Gives a Damn About Songwriters Anymore</t>
  </si>
  <si>
    <t xml:space="preserve">https://en.wikipedia.org/wiki/John_Moreland_(musician)
https://www.discogs.com/artist/1359135-John-Moreland</t>
  </si>
  <si>
    <t xml:space="preserve">A0954</t>
  </si>
  <si>
    <t xml:space="preserve">The Death of the Self Preservation Society</t>
  </si>
  <si>
    <t xml:space="preserve">This record follows Sweet Saint Me with the band's plainspoken, road-worn storytelling in a slightly more measured, alt-country-leaning mode than its rowdier early records. Micah Schnabel's hoarse, urgent vocals still carry songs about working-class frustration and staying loyal to rock and roll. It shows a veteran band settling into a steadier identity.</t>
  </si>
  <si>
    <t xml:space="preserve">A Last Chance Records release continuing the band's songwriting direction from Sweet Saint Me.</t>
  </si>
  <si>
    <t xml:space="preserve">Should Have Known</t>
  </si>
  <si>
    <t xml:space="preserve">A0955</t>
  </si>
  <si>
    <t xml:space="preserve">Wyoming</t>
  </si>
  <si>
    <t xml:space="preserve">hushed; storytelling; bleak; drawl; heartbreak</t>
  </si>
  <si>
    <t xml:space="preserve">A slightly fuller-sounding second album that keeps the debut's hushed, weathered intimacy while adding a bit more electric weight to the arrangements. Kinkel-Schuster and Bryant's songs continue circling doubt, distance and small failures with plain, unadorned language rather than novelistic scene-setting. It deepened the band's reputation within the North Mississippi hill-country label Big Legal Mess's roster of roots-adjacent acts.</t>
  </si>
  <si>
    <t xml:space="preserve">A continuation of the quiet, close-harmony sound of Phantom Limb, released on the North Mississippi label Big Legal Mess, home to several hill-country and Southern roots acts.</t>
  </si>
  <si>
    <t xml:space="preserve">A0956</t>
  </si>
  <si>
    <t xml:space="preserve">Blind Water Finds Blind Water</t>
  </si>
  <si>
    <t xml:space="preserve">baritone; storytelling; bleak; harmonized guitars; drawl</t>
  </si>
  <si>
    <t xml:space="preserve">A fuller-band record than Faucett's earlier releases, adding electric guitar weight behind his weathered, wailing voice on songs about doubt and hard living in Arkansas. It is a bleaker, more atmospheric record than most of the harmonized-guitar Southern rock around it. It sits at the darker, more haunted end of the lane.</t>
  </si>
  <si>
    <t xml:space="preserve">A Last Chance Records release; its dark Southern songwriting sounds akin to the label's other storytelling-rock acts.</t>
  </si>
  <si>
    <t xml:space="preserve">A0957</t>
  </si>
  <si>
    <t xml:space="preserve">The No-Hit Wonder</t>
  </si>
  <si>
    <t xml:space="preserve">drawl; storytelling; funny-sad; heartbreak; road songs</t>
  </si>
  <si>
    <t xml:space="preserve">A tighter, more focused follow-up to Mutt's genre sprawl, built around Branan's talking, self-deprecating songs about failed ambition and the compromises of a working songwriter's life, as on 'Survivor Blues'. It keeps the same dense wordplay and dark humor as his earlier records while sounding more like a full-band rock record than a singer-songwriter set. It is for listeners who want funny-sad lyrics with a bar band's push behind them.</t>
  </si>
  <si>
    <t xml:space="preserve">A more focused companion to Mutt on the same Bloodshot Records roster, with dense, funny-sad songwriting that sounds indebted to John Prine's storytelling tradition.</t>
  </si>
  <si>
    <t xml:space="preserve">Survivor Blues</t>
  </si>
  <si>
    <t xml:space="preserve">A0958</t>
  </si>
  <si>
    <t xml:space="preserve">English Oceans</t>
  </si>
  <si>
    <t xml:space="preserve">harmonized guitars; storytelling; drawl; small-town; funny-sad</t>
  </si>
  <si>
    <t xml:space="preserve">The first album after a three-year studio gap and a lineup shake-up, with Shonna Tucker and John Neff gone and bassist Matt Patton newly aboard, and a return to an even split of Hood and Cooley songs after Cooley had contributed fewer songs for years. Cooley's 'Made Up English Oceans' and 'Primer Coat' are among his sharpest character studies, while Hood's songs turn toward middle-aged reflection. It reasserts the band's two-songwriter-plus-guitars core after a decade of expanding lineups.</t>
  </si>
  <si>
    <t xml:space="preserve">Marks the start of the long-running Hood/Cooley/Patton/Gonzalez lineup that carried the band through the 2010s.</t>
  </si>
  <si>
    <t xml:space="preserve">Made Up English Oceans; Primer Coat</t>
  </si>
  <si>
    <t xml:space="preserve">A0959</t>
  </si>
  <si>
    <t xml:space="preserve">Dereconstructed</t>
  </si>
  <si>
    <t xml:space="preserve">drawl; storytelling; political; harmonized guitars; shouted</t>
  </si>
  <si>
    <t xml:space="preserve">Bains's first Sub Pop record pushes his harmonized-guitar Southern rock into more sprawling, ambitious songs such as 'The Kudzu and the Concrete'. The band's political directness sharpens further, tackling class and the region's contradictions in dense, wordy verses delivered at a shout. It is loud, sweaty and argumentative Southern rock.</t>
  </si>
  <si>
    <t xml:space="preserve">A label jump to Sub Pop that widened Bains's audience beyond the regional scene that produced There Is a Bomb in Gilead, while keeping the same politically direct, three-guitar Southern rock approach.</t>
  </si>
  <si>
    <t xml:space="preserve">The Kudzu and the Concrete</t>
  </si>
  <si>
    <t xml:space="preserve">https://www.subpop.com/releases/lee_bains_the_glory_fires/dereconstructed
https://en.wikipedia.org/wiki/Lee_Bains_%26_The_Glory_Fires
https://www.discogs.com/artist/2756517-Lee-Bains-III-The-Glory-Fires</t>
  </si>
  <si>
    <t xml:space="preserve">A0960</t>
  </si>
  <si>
    <t xml:space="preserve">hushed; bleak; storytelling; glacial; heartbreak</t>
  </si>
  <si>
    <t xml:space="preserve">The self-titled third album keeps Kinkel-Schuster and Bryant's songs slow, unresolved and plainly worded, with close harmonies and unhurried arrangements that leave plenty of air around the voices. The faint twang of the earlier records is still there, but the mood is heavier and more inward. It is for listeners who like Southern songwriting at a hush rather than a holler.</t>
  </si>
  <si>
    <t xml:space="preserve">Its slow, quiet arrangements sound indebted to modern slowcore and hushed twang, while its Mississippi roots keep it tied to the wider Southern storytelling scene.</t>
  </si>
  <si>
    <t xml:space="preserve">Fine Foods</t>
  </si>
  <si>
    <t xml:space="preserve">A0961</t>
  </si>
  <si>
    <t xml:space="preserve">Wolves</t>
  </si>
  <si>
    <t xml:space="preserve">drawl; storytelling; heartbreak; road songs; harmonized guitars</t>
  </si>
  <si>
    <t xml:space="preserve">A harder, more self-examining record about the wreckage of the touring years documented on Burn. Flicker. Die., with Barham looking squarely at drinking, distance and what the road costs the people at home. It keeps the band's plainspoken, roadhouse sound, big guitars and steel behind a conversational vocal. It is for listeners who want the hangover after the party records.</t>
  </si>
  <si>
    <t xml:space="preserve">A direct sequel in subject matter to Burn. Flicker. Die., looking back at the same touring years from a more sober distance.</t>
  </si>
  <si>
    <t xml:space="preserve">A0962</t>
  </si>
  <si>
    <t xml:space="preserve">High on Tulsa Heat</t>
  </si>
  <si>
    <t xml:space="preserve">Old Omens Records</t>
  </si>
  <si>
    <t xml:space="preserve">baritone; storytelling; heartbreak; drawl; harmonized guitars</t>
  </si>
  <si>
    <t xml:space="preserve">A fuller-band, more melodic follow-up to In the Throes, showcasing Moreland's ability to write devastating lines in plain, unadorned language on songs like 'Hang Me in the Tulsa County Stars'. It keeps the same weathered baritone and Oklahoma small-town subject matter as his earlier records, but with more developed arrangements of organ, electric guitar and drums behind it. It is the natural starting point for anyone new to him.</t>
  </si>
  <si>
    <t xml:space="preserve">Builds directly on the plainspoken acoustic storytelling of In the Throes with fuller arrangements; younger Red Dirt and Oklahoma songwriters often sound indebted to it.</t>
  </si>
  <si>
    <t xml:space="preserve">Break My Heart Sweetly</t>
  </si>
  <si>
    <t xml:space="preserve">A0963</t>
  </si>
  <si>
    <t xml:space="preserve">All a Man Should Do</t>
  </si>
  <si>
    <t xml:space="preserve">horns; drawl; storytelling; heartbreak; harmonized guitars</t>
  </si>
  <si>
    <t xml:space="preserve">A horn-and-keyboard-driven record that softens some of the band's barroom edges toward more reflective, adult songwriting without losing the plainspoken directness of the earlier catalog. It continues the Memphis soul influence introduced on 1372 Overton Park and Women &amp; Work, with Rick Steff's keyboards prominent throughout. It shows a long-running band settling into a steadier creative rhythm.</t>
  </si>
  <si>
    <t xml:space="preserve">A continuation of the horn-driven Memphis-soul direction of Women &amp; Work.</t>
  </si>
  <si>
    <t xml:space="preserve">Went to Jail</t>
  </si>
  <si>
    <t xml:space="preserve">A0964</t>
  </si>
  <si>
    <t xml:space="preserve">American Band</t>
  </si>
  <si>
    <t xml:space="preserve">political; storytelling; drawl; harmonized guitars; small-town</t>
  </si>
  <si>
    <t xml:space="preserve">An overtly political record made in the year of the 2016 election, tackling police shootings, gun culture and the Confederate flag head-on in songs like Hood's 'What It Means' and Cooley's 'Ramon Casiano'. It trades some of the earlier albums' novelistic distance for direct address, restating the band's long-held position that Southern pride and white supremacy are not the same thing. It is the place to start for listeners who want the band at its most urgent and topical.</t>
  </si>
  <si>
    <t xml:space="preserve">Extends The Dirty South's political streak into the present day, sitting alongside younger Southern bands like Lee Bains III &amp; the Glory Fires and American Aquarium that write explicitly about the modern South's politics.</t>
  </si>
  <si>
    <t xml:space="preserve">What It Means; Ramon Casiano; Guns of Umpqua</t>
  </si>
  <si>
    <t xml:space="preserve">A0965</t>
  </si>
  <si>
    <t xml:space="preserve">Brand New Flag</t>
  </si>
  <si>
    <t xml:space="preserve">drawl; storytelling; political; road songs; anthemic</t>
  </si>
  <si>
    <t xml:space="preserve">A more explicitly political record made in a divided America, with the inclusive anthem 'Let the Boys Be Girls' standing as one of the band's most direct statements after years of mostly personal songwriting. It keeps the band's simple, road-tested guitar-bass-drums attack while aiming its storytelling outward at the country's politics rather than inward at touring life. It shows a band well into its run still finding new subjects to write about.</t>
  </si>
  <si>
    <t xml:space="preserve">Extends the more personal songwriting of the band's earlier records into overtly political territory, released on Last Chance Records, the label that also issued John Moreland's early records.</t>
  </si>
  <si>
    <t xml:space="preserve">Let the Boys Be Girls</t>
  </si>
  <si>
    <t xml:space="preserve">A0966</t>
  </si>
  <si>
    <t xml:space="preserve">Big Bad Luv</t>
  </si>
  <si>
    <t xml:space="preserve">baritone; storytelling; harmonized guitars; road songs; heartbreak</t>
  </si>
  <si>
    <t xml:space="preserve">Signed to the UK label 4AD, this is Moreland's fullest-sounding record to date, adding organ and a more rock-oriented full band behind his still-plainspoken songwriting. Songs like 'Sallisaw Blue' keep naming specific Oklahoma places and hard-luck details rather than reaching for abstraction, continuing his unglamorous, small-town storytelling method. It marked a notable label jump for a songwriter who had built his audience almost entirely through word of mouth and touring.</t>
  </si>
  <si>
    <t xml:space="preserve">Continues Moreland's plainspoken Oklahoma storytelling from High on Tulsa Heat with a fuller rock-band arrangement, on a notably different label (4AD) than his earlier Americana-specific releases.</t>
  </si>
  <si>
    <t xml:space="preserve">Sallisaw Blue</t>
  </si>
  <si>
    <t xml:space="preserve">A0967</t>
  </si>
  <si>
    <t xml:space="preserve">Youth Detention</t>
  </si>
  <si>
    <t xml:space="preserve">Don Giovanni Records</t>
  </si>
  <si>
    <t xml:space="preserve">drawl; storytelling; political; shouted; harmonized guitars</t>
  </si>
  <si>
    <t xml:space="preserve">This record moves to Don Giovanni Records and keeps Bains's shouted, politically pointed Southern rock aimed at incarceration, class and Alabama life. The guitars stay as dense and harmonized as on Dereconstructed, with the songwriting continuing to refuse comfortable Southern nostalgia. It suits listeners who want punk urgency inside a Southern-rock frame.</t>
  </si>
  <si>
    <t xml:space="preserve">A further label move to Don Giovanni Records, continuing the politically direct Southern rock songwriting of Dereconstructed.</t>
  </si>
  <si>
    <t xml:space="preserve">Save My Life</t>
  </si>
  <si>
    <t xml:space="preserve">A0968</t>
  </si>
  <si>
    <t xml:space="preserve">It Took the Shape of a Bird</t>
  </si>
  <si>
    <t xml:space="preserve">baritone; storytelling; bleak; hushed; fingerpicked acoustic</t>
  </si>
  <si>
    <t xml:space="preserve">Faucett's most recent full-length, continuing the bleak, weathered baritone storytelling of his earlier Last Chance Records albums with a somewhat more spacious, hushed production. It keeps the Arkansas songwriter's plainspoken, unglamorous subject matter intact across a decade of steady, low-profile work. It represents the mature end of Faucett's catalog within the small-label Southern storytelling scene.</t>
  </si>
  <si>
    <t xml:space="preserve">The most recent entry in Faucett's Last Chance Records run, continuing the label's small roster of bleak, plainspoken Southern storytellers alongside John Moreland and Two Cow Garage.</t>
  </si>
  <si>
    <t xml:space="preserve">A0969</t>
  </si>
  <si>
    <t xml:space="preserve">Things Change</t>
  </si>
  <si>
    <t xml:space="preserve">drawl; storytelling; heartbreak; harmonized guitars; road songs</t>
  </si>
  <si>
    <t xml:space="preserve">American Aquarium's New West Records debut, made with a rebuilt lineup after years of turnover, turns BJ Barham's plainspoken songwriting toward political disillusionment and personal renewal. 'A Better South' shows its mix of regional pride and reckoning. It is a more polished, full-band-conscious record than Wolves.</t>
  </si>
  <si>
    <t xml:space="preserve">American Aquarium's move to New West Records, a label that also released Drive-By Truckers albums, made with a rebuilt band lineup after Wolves.</t>
  </si>
  <si>
    <t xml:space="preserve">A Better South</t>
  </si>
  <si>
    <t xml:space="preserve">A0970</t>
  </si>
  <si>
    <t xml:space="preserve">Among the Ghosts</t>
  </si>
  <si>
    <t xml:space="preserve">drawl; storytelling; Southern gothic; bleak; piano</t>
  </si>
  <si>
    <t xml:space="preserve">A darker, more atmospheric record, with keyboardist Rick Steff's piano and organ pushed further into the arrangements than on the horn-heavy Women &amp; Work. Nichols' songwriting turns toward distance, family and mortality on tracks like 'Went Looking for Warren Zevon's Los Angeles', trading barroom energy for a heavier, more reflective mood. It shows a band twenty years in still finding new emotional territory rather than repeating itself.</t>
  </si>
  <si>
    <t xml:space="preserve">A tonal shift away from the horn-driven party sound of Women &amp; Work toward the more brooding, keyboard-centered atmosphere the band continued to explore on later records.</t>
  </si>
  <si>
    <t xml:space="preserve">Went Looking for Warren Zevon's Los Angeles</t>
  </si>
  <si>
    <t xml:space="preserve">A0971</t>
  </si>
  <si>
    <t xml:space="preserve">Lamentations</t>
  </si>
  <si>
    <t xml:space="preserve">drawl; storytelling; political; small-town; harmonized guitars</t>
  </si>
  <si>
    <t xml:space="preserve">A fuller-sounding, more explicitly political record made after Barham became a father, turning some of the band's usual drinking-and-heartbreak subject matter toward the state of the country and what he wants to pass on to his daughter. 'A Better South' keeps the plainspoken, conversational vocal delivery of the earlier records but wraps it in a bigger, more polished New West production. It is for listeners who want Southern storytelling rock that argues with its own region.</t>
  </si>
  <si>
    <t xml:space="preserve">Its storytelling sounds indebted to Drive-By Truckers as it moves into explicitly political territory, and it follows DBT onto New West Records.</t>
  </si>
  <si>
    <t xml:space="preserve">A0972</t>
  </si>
  <si>
    <t xml:space="preserve">The New OK</t>
  </si>
  <si>
    <t xml:space="preserve">political; drawl; storytelling; shouted; lo-fi</t>
  </si>
  <si>
    <t xml:space="preserve">A surprise album released months after The Unraveling, mixing leftover songs from those sessions with new material written during the COVID-19 lockdown and the protests of summer 2020, including the unrest-themed title track. It is looser and more urgent-sounding than a normal studio album, closer to a dispatch from a specific summer than a planned statement. Hood's voice dominates, and the guitars are rough and immediate.</t>
  </si>
  <si>
    <t xml:space="preserve">A same-year companion to The Unraveling, carrying its political urgency into the pandemic and protest summer of 2020.</t>
  </si>
  <si>
    <t xml:space="preserve">The New OK; Sarah's Flame</t>
  </si>
  <si>
    <t xml:space="preserve">A0973</t>
  </si>
  <si>
    <t xml:space="preserve">The Unraveling</t>
  </si>
  <si>
    <t xml:space="preserve">political; drawl; storytelling; shouted; anthemic</t>
  </si>
  <si>
    <t xml:space="preserve">Written in response to family separations at the border, mass shootings and the Trump years, this is the angriest and most direct record in the catalog, with Hood's 'Thoughts and Prayers' and 'Babies in Cages' naming their targets outright. Hood writes the bulk of the record, with Cooley contributing only a little. It is more topical broadside than character study, a departure from the band's usual novelistic method.</t>
  </si>
  <si>
    <t xml:space="preserve">A direct continuation of American Band's political turn, written in the same volatile stretch of American politics.</t>
  </si>
  <si>
    <t xml:space="preserve">Thoughts and Prayers; Babies in Cages; Armageddon's Back in Town</t>
  </si>
  <si>
    <t xml:space="preserve">A0974</t>
  </si>
  <si>
    <t xml:space="preserve">LP5</t>
  </si>
  <si>
    <t xml:space="preserve">baritone; storytelling; synths; bleak; hushed</t>
  </si>
  <si>
    <t xml:space="preserve">A more atmospheric, textured record, adding subtle synths, drum machines and studio effects to Moreland's baritone and acoustic guitar in a way that departs from the straightforward full-band sound of Big Bad Luv. Tracks like 'Terrestrial' lean into hazier, more processed textures, while the plainspoken, self-questioning songwriting stays intact. It shows Moreland deliberately complicating his own singer-songwriter formula rather than repeating it.</t>
  </si>
  <si>
    <t xml:space="preserve">A deliberate departure from the straightforward full-band Americana of Big Bad Luv; its added studio texture sounds closer to the Core's more atmospheric indie-folk edges.</t>
  </si>
  <si>
    <t xml:space="preserve">Terrestrial</t>
  </si>
  <si>
    <t xml:space="preserve">A0975</t>
  </si>
  <si>
    <t xml:space="preserve">When You Found Me</t>
  </si>
  <si>
    <t xml:space="preserve">synths; storytelling; drawl; bleak; hushed</t>
  </si>
  <si>
    <t xml:space="preserve">A darker, synth-inflected record made with producer Matt Ross-Spang, pushing further into the atmospheric, keyboard-heavy territory Among the Ghosts opened up. Nichols' songwriting stays plainspoken even as the production turns moodier and more textured than the band's earlier guitar-forward records. It shows Lucero, twenty years in, still willing to reshape its sound rather than repeat the horn-band formula of the 2010s.</t>
  </si>
  <si>
    <t xml:space="preserve">Extends the atmospheric, keyboard-centered direction of Among the Ghosts further from the band's horn-driven 2010s sound.</t>
  </si>
  <si>
    <t xml:space="preserve">Have You Lost Your Way?</t>
  </si>
  <si>
    <t xml:space="preserve">A0976</t>
  </si>
  <si>
    <t xml:space="preserve">Welcome 2 Club XIII</t>
  </si>
  <si>
    <t xml:space="preserve">drawl; storytelling; funny-sad; small-town; harmonized guitars</t>
  </si>
  <si>
    <t xml:space="preserve">A loose, funny, nostalgic record looking back at Hood and Cooley's scrappy beginnings playing a Muscle Shoals-area club in their teens and twenties, a deliberate return to warmth and humor after two angry, topical albums. Cooley's 'Every Single Storied Flameout' looks at the touring life, while Hood's title track recalls those earliest gigs by name. It brings back the bar-band energy of the early records decades on, for fans who miss the band's sense of humor.</t>
  </si>
  <si>
    <t xml:space="preserve">A full-circle return to the band's own origin story, naming the real Muscle Shoals-area club where Hood and Cooley cut their teeth in the 1980s, long before Southern Rock Opera made them known nationally.</t>
  </si>
  <si>
    <t xml:space="preserve">Welcome 2 Club XIII; Every Single Storied Flameout</t>
  </si>
  <si>
    <t xml:space="preserve">A0977</t>
  </si>
  <si>
    <t xml:space="preserve">Birds in the Ceiling</t>
  </si>
  <si>
    <t xml:space="preserve">baritone; storytelling; hushed; synths; bleak</t>
  </si>
  <si>
    <t xml:space="preserve">Continuing the more textured direction of LP5, this record keeps Moreland's plainspoken baritone at the center while layering in subtle electronic touches around the acoustic core. It is a quieter, more interior record than his mid-2010s full-band albums, closer to a home-recorded diary than a road-band statement. It confirms the more atmospheric turn Moreland took after Big Bad Luv rather than a return to his earlier straightforward Americana sound.</t>
  </si>
  <si>
    <t xml:space="preserve">A continuation of the textured direction Moreland took on LP5, keeping his Oklahoma storytelling roots while moving further from the full-band Americana of his mid-2010s records.</t>
  </si>
  <si>
    <t xml:space="preserve">A0978</t>
  </si>
  <si>
    <t xml:space="preserve">Old-Time Folks</t>
  </si>
  <si>
    <t xml:space="preserve">Bookended by two versions of its title track, this record softens some of the shouted urgency of Dereconstructed and Youth Detention toward a warmer, more reflective take on Southern community and tradition. The three-guitar band sound stays intact, but the songwriting turns more toward what is worth keeping from the region's past rather than only what to condemn. It shows a decade-plus band finding a more measured register without losing its political clarity.</t>
  </si>
  <si>
    <t xml:space="preserve">A tonal shift toward warmth and reflection after the confrontational Dereconstructed and Youth Detention, while staying on Don Giovanni Records.</t>
  </si>
  <si>
    <t xml:space="preserve">https://www.uncut.co.uk/reviews/album/lee-bains-the-glory-fires-old-time-folks-139481/
https://en.wikipedia.org/wiki/Lee_Bains_%26_The_Glory_Fires
https://www.discogs.com/artist/2756517-Lee-Bains-III-The-Glory-Fires</t>
  </si>
  <si>
    <t xml:space="preserve">A0979</t>
  </si>
  <si>
    <t xml:space="preserve">Should've Learned by Now</t>
  </si>
  <si>
    <t xml:space="preserve">Liberty &amp; Lament</t>
  </si>
  <si>
    <t xml:space="preserve">Telecaster twang; horns; drawl; heartbreak; anthemic</t>
  </si>
  <si>
    <t xml:space="preserve">On this 2023 album Lucero keep the boozy Memphis rock-and-soul sound of their 2010s records, with Ben Nichols's gravelly voice carrying weary, plainspoken songs about aging and regret. Tempos stay mid-paced and keyboards carry as much of the load as the guitars. A late-career entry that finds the band settled into their barroom-soul identity.</t>
  </si>
  <si>
    <t xml:space="preserve">Long-running Memphis band whose punk-to-Southern-rock arc runs parallel to the Drive-By Truckers; its storytelling Southern rock sounds akin to later bands in the same vein.</t>
  </si>
  <si>
    <t xml:space="preserve">Should've Learned By Now; Macon If We Make It; Nothing's Alright</t>
  </si>
  <si>
    <t xml:space="preserve">https://en.wikipedia.org/wiki/Lucero_(band)
https://www.discogs.com/release/26214188-Lucero-Shouldve-Learned-By-Now</t>
  </si>
  <si>
    <t xml:space="preserve">A0980</t>
  </si>
  <si>
    <t xml:space="preserve">Exploding Trees &amp; Airplane Screams</t>
  </si>
  <si>
    <t xml:space="preserve">storytelling; drawl; small-town; political; funny-sad</t>
  </si>
  <si>
    <t xml:space="preserve">Hood's most recent solo album continues the plainspoken, personal storytelling of his earlier solo work while looking back on family, age and memory. It keeps the same core method as his prior solo records: narrative verses delivered in his conversational drawl over a full-band arrangement. As his fourth solo album in two decades, it confirms Hood treats his solo work as a slower-moving, more reflective counterpart to Drive-By Truckers.</t>
  </si>
  <si>
    <t xml:space="preserve">The most recent entry in Hood's solo catalog, extending the storytelling approach of Heat Lightning Rumbles in the Distance into the mid-2020s.</t>
  </si>
  <si>
    <t xml:space="preserve">A0981</t>
  </si>
  <si>
    <t xml:space="preserve">Calexico</t>
  </si>
  <si>
    <t xml:space="preserve">The Black Light</t>
  </si>
  <si>
    <t xml:space="preserve">Quarterstick Records</t>
  </si>
  <si>
    <t xml:space="preserve">V4 Roots-inflected 2000s indie</t>
  </si>
  <si>
    <t xml:space="preserve">horns; slide guitar; cosmic; storytelling; Southern gothic</t>
  </si>
  <si>
    <t xml:space="preserve">Joey Burns and John Convertino's second Calexico album fuses mariachi horns, spaghetti-Western twang and desert-noir atmosphere into widescreen instrumental and vocal tracks. It set the template of Tucson desert Americana the band would refine for two decades.</t>
  </si>
  <si>
    <t xml:space="preserve">Grew directly out of Burns and Convertino's time as Giant Sand's rhythm section, translating Howe Gelb's desert-rock sensibility into their own mariachi-tinged sound.</t>
  </si>
  <si>
    <t xml:space="preserve">Fake Fur; Minas de Cobre (For Better Metal)</t>
  </si>
  <si>
    <t xml:space="preserve">https://en.wikipedia.org/wiki/Calexico_(band)
https://www.allmusic.com/artist/calexico-mn0000944293/discography</t>
  </si>
  <si>
    <t xml:space="preserve">A0982</t>
  </si>
  <si>
    <t xml:space="preserve">My Morning Jacket</t>
  </si>
  <si>
    <t xml:space="preserve">The Tennessee Fire</t>
  </si>
  <si>
    <t xml:space="preserve">Darla Records</t>
  </si>
  <si>
    <t xml:space="preserve">slide guitar; harmonized guitars; drawl; hushed; small-town</t>
  </si>
  <si>
    <t xml:space="preserve">Jim James's Louisville band's debut drenches every guitar and vocal in reverb to create a hazy, spectral take on Southern rock and country-soul. James's high, echoing voice floats over slow, loping tempos and ringing electric guitar. It set the reverb-soaked signature sound the band would carry, in refined form, through the rest of its catalog.</t>
  </si>
  <si>
    <t xml:space="preserve">Sounds indebted to Neil Young, Crazy Horse and classic Southern rock, filtered through a cavernous reverb that would define My Morning Jacket's whole career.</t>
  </si>
  <si>
    <t xml:space="preserve">The Bear; Nashville to Kentucky</t>
  </si>
  <si>
    <t xml:space="preserve">https://en.wikipedia.org/wiki/My_Morning_Jacket
https://en.wikipedia.org/wiki/The_Tennessee_Fire</t>
  </si>
  <si>
    <t xml:space="preserve">A0983</t>
  </si>
  <si>
    <t xml:space="preserve">Wilco</t>
  </si>
  <si>
    <t xml:space="preserve">Summerteeth</t>
  </si>
  <si>
    <t xml:space="preserve">Reprise Records</t>
  </si>
  <si>
    <t xml:space="preserve">piano; strings; synths; hushed; heartbreak; pop-culture references</t>
  </si>
  <si>
    <t xml:space="preserve">Wilco's third album buried Jeff Tweedy's darkest lyrics about depression and domestic unease under Jay Bennett's lush Mellotron, strings and layered keyboards, closer to the Beach Boys and ELO than to the band's alt-country origins. It is the record where Wilco stopped sounding like a country-rock band and started sounding like an art-pop one, opening the door to the experiments that followed on 'Yankee Hotel Foxtrot'.</t>
  </si>
  <si>
    <t xml:space="preserve">Grew out of Uncle Tupelo's breakup and Tweedy's move away from country-rock; its studio pop sounds indebted to the Beatles and Beach Boys, setting up the more radical 'Yankee Hotel Foxtrot'.</t>
  </si>
  <si>
    <t xml:space="preserve">Via Chicago; She's a Jar; A Shot in the Arm</t>
  </si>
  <si>
    <t xml:space="preserve">https://en.wikipedia.org/wiki/Wilco
https://www.discogs.com/artist/102984-Wilco</t>
  </si>
  <si>
    <t xml:space="preserve">A0984</t>
  </si>
  <si>
    <t xml:space="preserve">Beachwood Sparks' debut revived Gram Parsons-style cosmic country rock for the Sub Pop indie audience, all pedal steel, close harmonies and gently psychedelic guitar. It landed a few years before the mid-2000s revival it anticipated.</t>
  </si>
  <si>
    <t xml:space="preserve">An early, direct descendant of Gram Parsons and the Flying Burrito Brothers that predates and helped set up the 2000s-2010s cosmic-country revival scene.</t>
  </si>
  <si>
    <t xml:space="preserve">Sweet Bird of Yout'; Desert Skies</t>
  </si>
  <si>
    <t xml:space="preserve">A0985</t>
  </si>
  <si>
    <t xml:space="preserve">Bright Eyes</t>
  </si>
  <si>
    <t xml:space="preserve">Fevers and Mirrors</t>
  </si>
  <si>
    <t xml:space="preserve">Omaha and Saddle Creek</t>
  </si>
  <si>
    <t xml:space="preserve">fingerpicked acoustic; cracked or yelping; hushed; bleak; funny-sad</t>
  </si>
  <si>
    <t xml:space="preserve">Conor Oberst's second proper Bright Eyes album is shakier and rawer than the band's mid-2000s records, built from cracked, quavering vocals and fragile, homemade-sounding arrangements. Songs like 'The Calendar Hung Itself' lurch from whisper to scream, closer to confessional diary-folk than the full-band Americana of 'I'm Wide Awake, It's Morning'. It is for listeners who want Oberst at his most raw.</t>
  </si>
  <si>
    <t xml:space="preserve">An early, lo-fi document of the Omaha singer-songwriter scene that would later feed the fuller Americana of 'Lifted' and 'I'm Wide Awake, It's Morning'.</t>
  </si>
  <si>
    <t xml:space="preserve">The Calendar Hung Itself; Something Vague</t>
  </si>
  <si>
    <t xml:space="preserve">https://en.wikipedia.org/wiki/Bright_Eyes_(band)
https://brighteyes.bandcamp.com/music</t>
  </si>
  <si>
    <t xml:space="preserve">A0986</t>
  </si>
  <si>
    <t xml:space="preserve">Clem Snide</t>
  </si>
  <si>
    <t xml:space="preserve">Your Favorite Music</t>
  </si>
  <si>
    <t xml:space="preserve">Sire Records</t>
  </si>
  <si>
    <t xml:space="preserve">deadpan; funny-sad; pop-culture references; fingerpicked acoustic</t>
  </si>
  <si>
    <t xml:space="preserve">Eef Barzelay's Boston band's major-label-adjacent breakthrough is built from deadpan, pop-culture-strewn lyrics set against spare alt-country arrangements, closer in spirit to Silver Jews than to Nashville twang. Its dry humor and offhand melodies built the band's cult following.</t>
  </si>
  <si>
    <t xml:space="preserve">Sounds akin to the deadpan, funny-sad songwriting of Silver Jews and Palace, applied to a fuller alt-country band sound.</t>
  </si>
  <si>
    <t xml:space="preserve">Moment in the Sun; Joan Jett of Arc</t>
  </si>
  <si>
    <t xml:space="preserve">https://en.wikipedia.org/wiki/Clem_Snide
https://www.discogs.com/artist/286730-Clem-Snide</t>
  </si>
  <si>
    <t xml:space="preserve">A0987</t>
  </si>
  <si>
    <t xml:space="preserve">Giant Sand</t>
  </si>
  <si>
    <t xml:space="preserve">Chore of Enchantment</t>
  </si>
  <si>
    <t xml:space="preserve">drawl; long solos; lo-fi; Southern gothic; storytelling</t>
  </si>
  <si>
    <t xml:space="preserve">Howe Gelb's long-running Tucson band leans into ramshackle desert-rock arrangements and Gelb's cracked, mumbling delivery, with Calexico's Joey Burns and John Convertino still in the lineup. It is a key document of the desert-rock scene that produced Calexico.</t>
  </si>
  <si>
    <t xml:space="preserve">A record from the Giant Sand lineup that seeded Calexico, connecting the band's 1990s work to Gelb's more scattered 2000s output.</t>
  </si>
  <si>
    <t xml:space="preserve">Shiver; Chore of Enchantment</t>
  </si>
  <si>
    <t xml:space="preserve">https://en.wikipedia.org/wiki/Giant_Sand
https://www.discogs.com/master/145506-Giant-Sand-Chore-Of-Enchantment</t>
  </si>
  <si>
    <t xml:space="preserve">A0988</t>
  </si>
  <si>
    <t xml:space="preserve">Lambchop</t>
  </si>
  <si>
    <t xml:space="preserve">Nixon</t>
  </si>
  <si>
    <t xml:space="preserve">horns; strings; hushed; deadpan; close harmonies</t>
  </si>
  <si>
    <t xml:space="preserve">Kurt Wagner's sprawling Nashville collective's breakthrough pairs orchestral horns and strings with soul and country textures under Wagner's murmured, deadpan vocals, on songs that quietly build to unexpected catharsis. 'Up with People' shows its gospel-soul lift at full stretch.</t>
  </si>
  <si>
    <t xml:space="preserve">The culmination of Lambchop's 1990s Merge Records run, fusing Nashville countrypolitan arrangements with indie-rock songwriting ambitions.</t>
  </si>
  <si>
    <t xml:space="preserve">Up with People; The Old Gold Shoe</t>
  </si>
  <si>
    <t xml:space="preserve">https://en.wikipedia.org/wiki/Lambchop_(band)
https://www.allmusic.com/artist/lambchop-mn0000126782/discography</t>
  </si>
  <si>
    <t xml:space="preserve">A0989</t>
  </si>
  <si>
    <t xml:space="preserve">Once We Were Trees</t>
  </si>
  <si>
    <t xml:space="preserve">pedal steel; harmonized guitars; cosmic; strings; breezy</t>
  </si>
  <si>
    <t xml:space="preserve">A more ornate, string-and-organ-dressed follow-up to the debut, Once We Were Trees leans further into orchestrated psychedelic country than straightforward twang. It's the fullest expression of the band's early Laurel Canyon revivalism.</t>
  </si>
  <si>
    <t xml:space="preserve">Deepens Beachwood Sparks' Gram Parsons/Byrds-descended sound with fuller studio arrangements, a direct ancestor of the mid-2000s cosmic-country revival.</t>
  </si>
  <si>
    <t xml:space="preserve">Something I Don't Recognize; By Your Side</t>
  </si>
  <si>
    <t xml:space="preserve">A0990</t>
  </si>
  <si>
    <t xml:space="preserve">At Dawn</t>
  </si>
  <si>
    <t xml:space="preserve">slide guitar; harmonized guitars; drawl; breezy; small-town</t>
  </si>
  <si>
    <t xml:space="preserve">A more melodic, song-focused record than the debut, soaked in cavernous grain-silo reverb but with clearer hooks, from the tender 'The Way That He Sings' to the slow-build epic 'Strangulation!'. It is the sound of the band learning to pair its haze with real tunes, for listeners who like their Southern rock ghostly.</t>
  </si>
  <si>
    <t xml:space="preserve">Refines the reverb-heavy Southern rock of 'The Tennessee Fire' into tighter, more melodic songwriting.</t>
  </si>
  <si>
    <t xml:space="preserve">Xmas Curtain; The Way That He Sings; Strangulation!</t>
  </si>
  <si>
    <t xml:space="preserve">https://en.wikipedia.org/wiki/My_Morning_Jacket
https://www.discogs.com/artist/100346-My-Morning-Jacket</t>
  </si>
  <si>
    <t xml:space="preserve">A0991</t>
  </si>
  <si>
    <t xml:space="preserve">Lifted or The Story Is in the Soil, Keep Your Ear to the Ground</t>
  </si>
  <si>
    <t xml:space="preserve">strings; fingerpicked acoustic; cracked or yelping; storytelling; funny-sad</t>
  </si>
  <si>
    <t xml:space="preserve">A sprawling, orchestrated record that widened Bright Eyes from lo-fi bedroom folk into full string arrangements and spoken-word interludes, with Conor Oberst's shaky voice riding over increasingly ambitious production. It set up both the full-band Americana of 'I'm Wide Awake, It's Morning' and the electronic detour of 'Digital Ash'.</t>
  </si>
  <si>
    <t xml:space="preserve">Expands the lo-fi songwriting of 'Fevers and Mirrors' with full string and horn arrangements, pointing toward the more polished 'I'm Wide Awake, It's Morning'.</t>
  </si>
  <si>
    <t xml:space="preserve">Method Acting; Lover I Don't Have to Love; Waste of Paint</t>
  </si>
  <si>
    <t xml:space="preserve">A0992</t>
  </si>
  <si>
    <t xml:space="preserve">Cover Magazine</t>
  </si>
  <si>
    <t xml:space="preserve">drawl; lo-fi; funny-sad; storytelling</t>
  </si>
  <si>
    <t xml:space="preserve">An all-covers record reinterpreting songs from across rock, folk and pop through Gelb's ramshackle Tucson filter, revealing as much about Giant Sand's own aesthetic as about the originals. It is a loose, playful entry in a catalog otherwise built on original songwriting.</t>
  </si>
  <si>
    <t xml:space="preserve">A covers detour that shows the same desert-rock sensibility Gelb applied to his own songs, released on Thrill Jockey during the band's more experimental period.</t>
  </si>
  <si>
    <t xml:space="preserve">Blue Highway; True Love Will Find You in the End</t>
  </si>
  <si>
    <t xml:space="preserve">https://en.wikipedia.org/wiki/Giant_Sand
https://www.allmusic.com/artist/giant-sand-mn0000549805/discography</t>
  </si>
  <si>
    <t xml:space="preserve">A0993</t>
  </si>
  <si>
    <t xml:space="preserve">Is a Woman</t>
  </si>
  <si>
    <t xml:space="preserve">piano; hushed; deadpan; glacial; lullaby</t>
  </si>
  <si>
    <t xml:space="preserve">A hushed, minimal follow-up to 'Nixon', stripping back the horns and strings for spare piano, brushed drums and Wagner's near-whispered vocals. Its slow, glacial pacing makes it one of the quietest records in the band's catalog.</t>
  </si>
  <si>
    <t xml:space="preserve">A deliberate stripping-down from the orchestral 'Nixon', pushing Lambchop's sound toward minimalism rather than maximalism.</t>
  </si>
  <si>
    <t xml:space="preserve">The New Cobweb Summer; The Daily Growl</t>
  </si>
  <si>
    <t xml:space="preserve">A0994</t>
  </si>
  <si>
    <t xml:space="preserve">Okkervil River</t>
  </si>
  <si>
    <t xml:space="preserve">Don't Fall in Love with Everyone You See</t>
  </si>
  <si>
    <t xml:space="preserve">fingerpicked acoustic; harmonica; storytelling; hushed</t>
  </si>
  <si>
    <t xml:space="preserve">Will Sheff's Austin band's ragged, literate debut is built from acoustic guitar, brushed drums and Sheff's high, reedy voice telling small, sad short stories. It set the template of dense, novelistic lyrics over folk-rock arrangements that the band would refine on every record after.</t>
  </si>
  <si>
    <t xml:space="preserve">An early document of the Austin-based literary folk-rock songwriting that would culminate in 'Black Sheep Boy'.</t>
  </si>
  <si>
    <t xml:space="preserve">Westfall; Kansas City</t>
  </si>
  <si>
    <t xml:space="preserve">https://en.wikipedia.org/wiki/Okkervil_River
https://www.discogs.com/artist/478076-Okkervil-River</t>
  </si>
  <si>
    <t xml:space="preserve">A0995</t>
  </si>
  <si>
    <t xml:space="preserve">Yankee Hotel Foxtrot</t>
  </si>
  <si>
    <t xml:space="preserve">Nonesuch Records</t>
  </si>
  <si>
    <t xml:space="preserve">hushed; noise wall; drum machine; storytelling; bleak; glacial</t>
  </si>
  <si>
    <t xml:space="preserve">Recorded at Wilco's own Loft studio and mixed with Jim O'Rourke, this is the album that turned a rejected commercial record into a defining statement of 2000s indie rock, layering shortwave static and tape hiss under some of Tweedy's plainest, saddest songwriting. Reprise dropped the band over it, Nonesuch picked it up, and the whole saga became the subject of the documentary 'I Am Trying to Break Your Heart'. It remains the touchstone for indie bands folding noise and Americana into the same song.</t>
  </si>
  <si>
    <t xml:space="preserve">Follows directly from 'Summerteeth' but adds Jim O'Rourke and Glenn Kotche's avant-garde leanings, feeding forward into 'A Ghost Is Born'; later studio-experimental Americana bands sound indebted to it.</t>
  </si>
  <si>
    <t xml:space="preserve">Jesus, Etc.; Heavy Metal Drummer; I Am Trying to Break Your Heart</t>
  </si>
  <si>
    <t xml:space="preserve">https://en.wikipedia.org/wiki/Wilco
https://en.wikipedia.org/wiki/Yankee_Hotel_Foxtrot</t>
  </si>
  <si>
    <t xml:space="preserve">A0996</t>
  </si>
  <si>
    <t xml:space="preserve">Baptist Generals</t>
  </si>
  <si>
    <t xml:space="preserve">No Silver/No Gold</t>
  </si>
  <si>
    <t xml:space="preserve">lo-fi; drawl; cracked or yelping; bleak</t>
  </si>
  <si>
    <t xml:space="preserve">Chris Flemmons' Denton band's Sub Pop debut is a scrappy, tape-worn record of cracked-voice folk-rock from the same North Texas scene as Centro-matic. Its rough production and plainspoken bleakness make it feel like a private document rather than a polished release.</t>
  </si>
  <si>
    <t xml:space="preserve">A document of the Denton, Texas DIY scene of the early 2000s; its ragged folk-rock sounds akin to fellow Denton bands such as Centro-matic.</t>
  </si>
  <si>
    <t xml:space="preserve">Julie of the Winter Snow; Motorcycle</t>
  </si>
  <si>
    <t xml:space="preserve">https://en.wikipedia.org/wiki/Baptist_Generals
https://www.discogs.com/master/254130-The-Baptist-Generals-No-Silver-No-Gold</t>
  </si>
  <si>
    <t xml:space="preserve">A0997</t>
  </si>
  <si>
    <t xml:space="preserve">Feast of Wire</t>
  </si>
  <si>
    <t xml:space="preserve">horns; fiddle; cosmic; storytelling; Southern gothic</t>
  </si>
  <si>
    <t xml:space="preserve">This record moves fluidly between mariachi horns, spare desert twang, lounge jazz and Tex-Mex balladry across eclectic, sharply arranged songs such as 'Not Even Stevie Nicks'. It is the fullest realization of the 'desert noir' sound the band had been building since 'The Black Light'.</t>
  </si>
  <si>
    <t xml:space="preserve">The culmination of the Tucson desert-Americana sound built on 'The Black Light' and 'Hot Rail'.</t>
  </si>
  <si>
    <t xml:space="preserve">Not Even Stevie Nicks; Quattro (World Drifts In)</t>
  </si>
  <si>
    <t xml:space="preserve">A0998</t>
  </si>
  <si>
    <t xml:space="preserve">A</t>
  </si>
  <si>
    <t xml:space="preserve">Monitor Records</t>
  </si>
  <si>
    <t xml:space="preserve">Concord, CA</t>
  </si>
  <si>
    <t xml:space="preserve">deadpan; hushed; fingerpicked acoustic; storytelling</t>
  </si>
  <si>
    <t xml:space="preserve">McCombs' debut full-length is a spare, wry set of narrative songs delivered in a flat, unhurried voice that would become his trademark. It sets out the deadpan, hard-to-pin-down songwriting he would refine across the next two decades.</t>
  </si>
  <si>
    <t xml:space="preserve">The start of McCombs' long solo catalog, released via Monitor Records and 4AD before his later move to Domino.</t>
  </si>
  <si>
    <t xml:space="preserve">I Went to the Hospital; Aids in Africa</t>
  </si>
  <si>
    <t xml:space="preserve">https://en.wikipedia.org/wiki/Cass_McCombs
https://www.discogs.com/master/38385-Cass-McCombs-A</t>
  </si>
  <si>
    <t xml:space="preserve">A0999</t>
  </si>
  <si>
    <t xml:space="preserve">Fruit Bats</t>
  </si>
  <si>
    <t xml:space="preserve">Mouthfuls</t>
  </si>
  <si>
    <t xml:space="preserve">fingerpicked acoustic; jangle; breezy; harmonized guitars</t>
  </si>
  <si>
    <t xml:space="preserve">Eric D. Johnson's Sub Pop debut as Fruit Bats is warm, mid-tempo indie-folk built on close vocal harmonies and gently jangling guitars, closer to soft-rock craft than to lo-fi experimentation. It set the easygoing, melodic tone the project kept across two decades.</t>
  </si>
  <si>
    <t xml:space="preserve">From Chicago's early-2000s indie-folk scene, with Johnson later playing in the Shins; its soft-rock craft sounds indebted to '70s AM songwriting.</t>
  </si>
  <si>
    <t xml:space="preserve">When U Love Somebody; Rainbow Sign</t>
  </si>
  <si>
    <t xml:space="preserve">https://en.wikipedia.org/wiki/Fruit_Bats_(band)
https://www.allmusic.com/artist/fruit-bats-mn0000988516/discography</t>
  </si>
  <si>
    <t xml:space="preserve">A1000</t>
  </si>
  <si>
    <t xml:space="preserve">Loose Fur</t>
  </si>
  <si>
    <t xml:space="preserve">long solos; synths; hushed; storytelling</t>
  </si>
  <si>
    <t xml:space="preserve">A side project pairing Jeff Tweedy and Glenn Kotche with experimental composer and Sonic Youth collaborator Jim O'Rourke, recorded before 'Yankee Hotel Foxtrot' and released after. Its loose, exploratory arrangements previewed the studio adventurousness Wilco would bring to that album.</t>
  </si>
  <si>
    <t xml:space="preserve">Recorded with Jim O'Rourke just before he mixed 'Yankee Hotel Foxtrot', effectively a dry run for that album's more experimental impulses.</t>
  </si>
  <si>
    <t xml:space="preserve">Laminated Cat; Elegant Transaction</t>
  </si>
  <si>
    <t xml:space="preserve">https://en.wikipedia.org/wiki/Loose_Fur
https://www.discogs.com/artist/466436-Loose-Fur</t>
  </si>
  <si>
    <t xml:space="preserve">A1001</t>
  </si>
  <si>
    <t xml:space="preserve">M. Ward</t>
  </si>
  <si>
    <t xml:space="preserve">Transfiguration of Vincent</t>
  </si>
  <si>
    <t xml:space="preserve">fingerpicked acoustic; baritone; hushed; storytelling</t>
  </si>
  <si>
    <t xml:space="preserve">M. Ward's Merge Records debut is a warm, lo-fi-leaning folk record built around fingerpicked guitar and his gravelly, unhurried voice, dedicated to a friend who died shortly before its release. It established the intimate, old-timey-tinged sound he'd carry through his solo career and later bring to She &amp; Him.</t>
  </si>
  <si>
    <t xml:space="preserve">Ward's move to Merge Records after two small-label albums, setting the template for the acoustic, tape-warm sound of 'Transistor Radio' and 'Post-War'.</t>
  </si>
  <si>
    <t xml:space="preserve">Vincent O'Brien; Sad, Sad Song</t>
  </si>
  <si>
    <t xml:space="preserve">https://en.wikipedia.org/wiki/M._Ward
https://www.discogs.com/master/36142-M-Ward-Transfiguration-Of-Vincent</t>
  </si>
  <si>
    <t xml:space="preserve">A1002</t>
  </si>
  <si>
    <t xml:space="preserve">It Still Moves</t>
  </si>
  <si>
    <t xml:space="preserve">slide guitar; harmonized guitars; horns; long songs (7+ minutes); anthemic</t>
  </si>
  <si>
    <t xml:space="preserve">The album that broke the band nationally, opening with the loping, guitar-heavy 'Mahgeetah' and stretching out into extended Southern-rock jams like 'Run Thru' and 'Dancefloors'. It is the fullest expression of the band's early reverb-soaked, jam-friendly sound before Jim James began streamlining things.</t>
  </si>
  <si>
    <t xml:space="preserve">The culmination of the reverb-drenched Southern rock built up across the first two records, and the album that connected the band to the wider jam and indie circuits alike.</t>
  </si>
  <si>
    <t xml:space="preserve">Mahgeetah; One Big Holiday; Dancefloors</t>
  </si>
  <si>
    <t xml:space="preserve">https://www.noexpectations.fyi/p/how-to-break-musical-ruts-deer-tick-mmj</t>
  </si>
  <si>
    <t xml:space="preserve">A1003</t>
  </si>
  <si>
    <t xml:space="preserve">Down the River of Golden Dreams</t>
  </si>
  <si>
    <t xml:space="preserve">strings; harmonized guitars; storytelling; breezy</t>
  </si>
  <si>
    <t xml:space="preserve">A fuller-band, more orchestrated record than the debut, adding strings and horns to Will Sheff's storytelling on songs like 'Song of Our So-Called Friend' and pointing toward the more ambitious 'Black Sheep Boy'. River imagery and wounded, literate narrators run through the whole set. It is for listeners who like folk-rock with a novelist's eye and a chamber band's colors.</t>
  </si>
  <si>
    <t xml:space="preserve">Bridges the spare debut and the fully arranged 'Black Sheep Boy', adding chamber-pop instrumentation to the band's folk-rock core.</t>
  </si>
  <si>
    <t xml:space="preserve">Song of Our So-Called Friend; Maine Island Lovers</t>
  </si>
  <si>
    <t xml:space="preserve">A1004</t>
  </si>
  <si>
    <t xml:space="preserve">Phosphorescent</t>
  </si>
  <si>
    <t xml:space="preserve">A Hundred Times or More</t>
  </si>
  <si>
    <t xml:space="preserve">Warm Records</t>
  </si>
  <si>
    <t xml:space="preserve">fingerpicked acoustic; lo-fi; hushed; spiritual or gospel</t>
  </si>
  <si>
    <t xml:space="preserve">Matthew Houck's debut as Phosphorescent is a lo-fi home-recorded collection of spare, hymn-like songs, laying out the hushed, reverb-drenched country-folk sound he would build on through 'Pride' and 'To Willie'. It is rougher and more skeletal than his later records.</t>
  </si>
  <si>
    <t xml:space="preserve">The lo-fi seed of Houck's whole catalog, recorded alone and pointing toward the fuller-band records that followed.</t>
  </si>
  <si>
    <t xml:space="preserve">Endless Part 2; Joe Tex, These Taming Blues</t>
  </si>
  <si>
    <t xml:space="preserve">https://en.wikipedia.org/wiki/Phosphorescent_(musician)
https://www.discogs.com/artist/769729-Phosphorescent</t>
  </si>
  <si>
    <t xml:space="preserve">A1005</t>
  </si>
  <si>
    <t xml:space="preserve">Willard Grant Conspiracy</t>
  </si>
  <si>
    <t xml:space="preserve">Regard the End</t>
  </si>
  <si>
    <t xml:space="preserve">baritone; strings; Southern gothic; bleak; spiritual or gospel</t>
  </si>
  <si>
    <t xml:space="preserve">Robert Fisher's revolving-membership Boston band pairs his cavernous baritone with somber strings and gothic-country arrangements. The songs are steeped in death and religious imagery, moving at a slow, funereal pace. It suits listeners who want Americana at its darkest and most hushed.</t>
  </si>
  <si>
    <t xml:space="preserve">Sounds akin to the gothic-Americana strain of 16 Horsepower and The Handsome Family, built around Fisher's baritone and a revolving cast of Boston-area musicians.</t>
  </si>
  <si>
    <t xml:space="preserve">Soft Hand; The Suffering Girl's Song</t>
  </si>
  <si>
    <t xml:space="preserve">https://en.wikipedia.org/wiki/Willard_Grant_Conspiracy
https://www.allmusic.com/artist/willard-grant-conspiracy-mn0000691991/discography</t>
  </si>
  <si>
    <t xml:space="preserve">A1006</t>
  </si>
  <si>
    <t xml:space="preserve">Aw Cmon</t>
  </si>
  <si>
    <t xml:space="preserve">horns; strings; deadpan; breezy</t>
  </si>
  <si>
    <t xml:space="preserve">Released as a companion pair with 'No You Cmon', this half restores some of the horn-and-string arrangements of 'Nixon' in a looser, more good-humored mode. Wagner's lyrics stay characteristically oblique even as the music turns warmer.</t>
  </si>
  <si>
    <t xml:space="preserve">One half of a same-year twin release with 'No You Cmon', splitting the band's fuller-arrangement songs from its more countryish ones.</t>
  </si>
  <si>
    <t xml:space="preserve">Nothing Adventurous Please; The Rise and Fall of the Letter P</t>
  </si>
  <si>
    <t xml:space="preserve">A1007</t>
  </si>
  <si>
    <t xml:space="preserve">No You Cmon</t>
  </si>
  <si>
    <t xml:space="preserve">drawl; fingerpicked acoustic; deadpan; breezy</t>
  </si>
  <si>
    <t xml:space="preserve">The twangier companion to 'Aw Cmon', leaning closer to straightforward country-folk arrangements than its horn-heavy sibling. Together the two records let the band release a larger batch of songs without forcing them into one mood.</t>
  </si>
  <si>
    <t xml:space="preserve">The countrier half of the 2004 twin release, closer to the band's alt-country roots than 'Aw Cmon'.</t>
  </si>
  <si>
    <t xml:space="preserve">Being Tyler; National Talk Like a Pirate Day</t>
  </si>
  <si>
    <t xml:space="preserve">A1008</t>
  </si>
  <si>
    <t xml:space="preserve">Vetiver</t>
  </si>
  <si>
    <t xml:space="preserve">DiCristina Stair Builders</t>
  </si>
  <si>
    <t xml:space="preserve">fingerpicked acoustic; hushed; lullaby; breezy</t>
  </si>
  <si>
    <t xml:space="preserve">Andy Cabic's debut as Vetiver is a soft, unhurried folk-rock record indebted to 1960s and '70s West Coast songwriting. It positioned Cabic within the freak-folk circle while keeping his own sound gentler and less eccentric than his peers.</t>
  </si>
  <si>
    <t xml:space="preserve">Emerged from the San Francisco freak-folk circle around Devendra Banhart, though Cabic's own sound stayed closer to soft 1970s folk-rock than his more outré collaborators.</t>
  </si>
  <si>
    <t xml:space="preserve">Los Pinos Bien; Amerilie</t>
  </si>
  <si>
    <t xml:space="preserve">https://en.wikipedia.org/wiki/Vetiver_(band)
https://www.allmusic.com/artist/vetiver-mn0000208893/discography</t>
  </si>
  <si>
    <t xml:space="preserve">A1009</t>
  </si>
  <si>
    <t xml:space="preserve">A Ghost Is Born</t>
  </si>
  <si>
    <t xml:space="preserve">long solos; feedback; noise wall; baritone; bleak; long songs (7+ minutes)</t>
  </si>
  <si>
    <t xml:space="preserve">Tweedy played almost all the lead guitar himself here, stretching into krautrock-length jams on 'Spiders (Kidsmoke)' and sinking into the long drone-and-feedback coda of 'Less Than You Think', made as he struggled with migraines and painkiller addiction. It is Wilco's most abrasive record, trading the studio collage of 'Yankee Hotel Foxtrot' for raw, extended guitar playing. Nels Cline would join the band soon after and stay for good.</t>
  </si>
  <si>
    <t xml:space="preserve">Extends 'Yankee Hotel Foxtrot' toward extended guitar playing that sounds indebted to Neil Young and Crazy Horse, a thread the band kept pulling once Nels Cline joined full-time.</t>
  </si>
  <si>
    <t xml:space="preserve">Spiders (Kidsmoke); Hell Is Chrome; Less Than You Think</t>
  </si>
  <si>
    <t xml:space="preserve">A1010</t>
  </si>
  <si>
    <t xml:space="preserve">I'm Wide Awake, It's Morning</t>
  </si>
  <si>
    <t xml:space="preserve">pedal steel; fingerpicked acoustic; drawl; storytelling; political</t>
  </si>
  <si>
    <t xml:space="preserve">Recorded with Emmylou Harris on backing vocals and a band including pedal steel, this is the album where Bright Eyes moved fully into Americana, trading the fractured folk of earlier records for clear-eyed, politically pointed songwriting. Released the same day as the electronic 'Digital Ash in a Digital Urn', it is the roots-facing half of that pair and the best entry point to Oberst's work.</t>
  </si>
  <si>
    <t xml:space="preserve">The culmination of the acoustic, country-facing side of Bright Eyes' sound, with Emmylou Harris and a full country band pulling the songs toward classic Americana.</t>
  </si>
  <si>
    <t xml:space="preserve">First Day of My Life; Lua; Landlocked Blues</t>
  </si>
  <si>
    <t xml:space="preserve">https://en.wikipedia.org/wiki/Bright_Eyes_(band)
https://en.wikipedia.org/wiki/I'm_Wide_Awake,_It's_Morning</t>
  </si>
  <si>
    <t xml:space="preserve">A1011</t>
  </si>
  <si>
    <t xml:space="preserve">The Mountain Goats</t>
  </si>
  <si>
    <t xml:space="preserve">The Sunset Tree</t>
  </si>
  <si>
    <t xml:space="preserve">storytelling; deadpan; heartbreak; bleak</t>
  </si>
  <si>
    <t xml:space="preserve">A directly autobiographical record about Darnielle's abusive childhood stepfather, delivered with the same plainspoken intensity as 'Tallahassee' but aimed at real rather than fictional pain. 'This Year' became one of the band's signature anthems.</t>
  </si>
  <si>
    <t xml:space="preserve">Turns the storytelling craft of 'Tallahassee' toward Darnielle's own life, a shift that shaped the more confessional Mountain Goats records that followed.</t>
  </si>
  <si>
    <t xml:space="preserve">This Year; Dance Music</t>
  </si>
  <si>
    <t xml:space="preserve">https://en.wikipedia.org/wiki/The_Mountain_Goats
https://en.wikipedia.org/wiki/The_Sunset_Tree</t>
  </si>
  <si>
    <t xml:space="preserve">A1012</t>
  </si>
  <si>
    <t xml:space="preserve">Z</t>
  </si>
  <si>
    <t xml:space="preserve">synths; harmonized guitars; breezy; cosmic; anthemic</t>
  </si>
  <si>
    <t xml:space="preserve">With a reshuffled lineup, the band traded some of the Southern-rock haze for reggae-tinged rhythms, synths and tighter songcraft on songs like 'Off the Record', broadening its sound without losing Jim James's falsetto or the band's love of a big chorus. It is the pick for listeners who want the band at its most varied and radio-ready.</t>
  </si>
  <si>
    <t xml:space="preserve">A deliberate widening of the reverb-soaked Southern rock of 'It Still Moves' toward more varied, radio-friendly songcraft.</t>
  </si>
  <si>
    <t xml:space="preserve">Wordless Chorus; Off the Record; Gideon</t>
  </si>
  <si>
    <t xml:space="preserve">https://en.wikipedia.org/wiki/My_Morning_Jacket
https://en.wikipedia.org/wiki/Z_(My_Morning_Jacket_album)</t>
  </si>
  <si>
    <t xml:space="preserve">A1013</t>
  </si>
  <si>
    <t xml:space="preserve">Black Sheep Boy</t>
  </si>
  <si>
    <t xml:space="preserve">storytelling; harmonized guitars; cracked or yelping; heartbreak; bleak</t>
  </si>
  <si>
    <t xml:space="preserve">Built around Tim Hardin's 1960s song of the same name, this concept record follows the fictional 'Black Sheep Boy' through addiction and heartbreak, with Will Sheff's voice cracking between hushed verses and full-band eruptions. Songs like 'For Real' swing from whisper to roar, while 'A King and a Queen' is tender and spare. It is the essential Okkervil River record.</t>
  </si>
  <si>
    <t xml:space="preserve">Named for and structured around Tim Hardin's 1960s folk song, extending the literate folk-rock of the first two Okkervil River albums into a full concept record.</t>
  </si>
  <si>
    <t xml:space="preserve">For Real; A King and a Queen; Black</t>
  </si>
  <si>
    <t xml:space="preserve">https://en.wikipedia.org/wiki/Okkervil_River
https://en.wikipedia.org/wiki/Black_Sheep_Boy</t>
  </si>
  <si>
    <t xml:space="preserve">A1014</t>
  </si>
  <si>
    <t xml:space="preserve">Aw Come Aw Wry</t>
  </si>
  <si>
    <t xml:space="preserve">fingerpicked acoustic; banjo; hushed; lo-fi; lullaby</t>
  </si>
  <si>
    <t xml:space="preserve">A hushed, homemade-sounding record built around acoustic guitar and Matthew Houck's wavering, reverb-washed voice, still closer to the bedroom-folk of the debut than to the fuller arrangements he would reach on 'Pride'. Its patient, unhurried pacing on songs like 'South (of America)' set the template for his later, more widely heard work.</t>
  </si>
  <si>
    <t xml:space="preserve">Continues the spare, home-recorded approach of the debut just before Houck's sound opened up on 'Pride'.</t>
  </si>
  <si>
    <t xml:space="preserve">South (Of America); Dead Heart</t>
  </si>
  <si>
    <t xml:space="preserve">https://en.wikipedia.org/wiki/Phosphorescent_(musician)
https://www.discogs.com/artist/769729-Phosphorescent
https://en.wikipedia.org/wiki/Aw_Come_Aw_Wry</t>
  </si>
  <si>
    <t xml:space="preserve">A1015</t>
  </si>
  <si>
    <t xml:space="preserve">Kicking Television: Live in Chicago</t>
  </si>
  <si>
    <t xml:space="preserve">long solos; harmonized guitars; live in the room; anthemic</t>
  </si>
  <si>
    <t xml:space="preserve">A double live album recorded over four nights at Chicago's Vic Theatre, capturing the new lineup with Nels Cline and Pat Sansone and stretching the 'Yankee Hotel Foxtrot' and 'A Ghost Is Born' catalog into longer, more guitar-forward arrangements. It is the best document of how strong the post-2004 six-piece lineup was live, for anyone who wants the noise and the tunes at once.</t>
  </si>
  <si>
    <t xml:space="preserve">Documents the six-piece lineup that would define Wilco's guitar-heavy sound through 'Sky Blue Sky' and beyond.</t>
  </si>
  <si>
    <t xml:space="preserve">Spiders (Kidsmoke); Via Chicago; Late Greats</t>
  </si>
  <si>
    <t xml:space="preserve">A1016</t>
  </si>
  <si>
    <t xml:space="preserve">Band of Horses</t>
  </si>
  <si>
    <t xml:space="preserve">Everything All the Time</t>
  </si>
  <si>
    <t xml:space="preserve">Crazy Horse fuzz; harmonized guitars; cracked or yelping; anthemic; breezy</t>
  </si>
  <si>
    <t xml:space="preserve">Ben Bridwell's post-Carissa's Wierd band debuted with big, reverb-soaked choruses built on simple, ringing guitar figures and his high, cracked voice, most famously on the soaring 'The Funeral'. It is a key record of the mid-2000s wave of indie bands chasing Neil Young's guitar tone and a cathedral-sized echo.</t>
  </si>
  <si>
    <t xml:space="preserve">Sounds directly indebted to Neil Young and Crazy Horse's guitar tone and My Morning Jacket's reverb-heavy atmosphere, filtered into concise indie-rock songs.</t>
  </si>
  <si>
    <t xml:space="preserve">The Funeral; The Great Salt Lake; Wicked Gil</t>
  </si>
  <si>
    <t xml:space="preserve">https://en.wikipedia.org/wiki/Band_of_Horses
https://en.wikipedia.org/wiki/Everything_All_the_Time</t>
  </si>
  <si>
    <t xml:space="preserve">A1017</t>
  </si>
  <si>
    <t xml:space="preserve">Howe Gelb</t>
  </si>
  <si>
    <t xml:space="preserve">Sno Angel Like You</t>
  </si>
  <si>
    <t xml:space="preserve">spiritual or gospel; piano; drawl; hushed</t>
  </si>
  <si>
    <t xml:space="preserve">Giant Sand leader Howe Gelb recorded this solo album with a Canadian gospel choir, setting his weathered, half-mumbled songwriting against full choral backing. It is the most explicitly spiritual-sounding record in Gelb's catalog.</t>
  </si>
  <si>
    <t xml:space="preserve">A solo detour from Giant Sand that pairs Gelb's desert-rock songwriting with gospel choir arrangements, unlike anything else in his catalog.</t>
  </si>
  <si>
    <t xml:space="preserve">Vortexas; Get to Leave</t>
  </si>
  <si>
    <t xml:space="preserve">https://en.wikipedia.org/wiki/Howe_Gelb
https://www.discogs.com/release/1120134-Howe-Gelb-Sno-Angel-Like-You</t>
  </si>
  <si>
    <t xml:space="preserve">A1018</t>
  </si>
  <si>
    <t xml:space="preserve">Damaged</t>
  </si>
  <si>
    <t xml:space="preserve">strings; hushed; deadpan; heartbreak; glacial</t>
  </si>
  <si>
    <t xml:space="preserve">This is one of the band's most quietly devastating records, its string-laden arrangements moving at a near-standstill pace beneath Wagner's unadorned singing. It shows the same minimal, patient approach as 'Is a Woman' put toward more explicitly personal material.</t>
  </si>
  <si>
    <t xml:space="preserve">Continues the hushed minimalism of 'Is a Woman' with more personal, grief-inflected songwriting.</t>
  </si>
  <si>
    <t xml:space="preserve">Paperback Bible; The Decline of Country and Western Civilization</t>
  </si>
  <si>
    <t xml:space="preserve">A1019</t>
  </si>
  <si>
    <t xml:space="preserve">Born Again in the USA</t>
  </si>
  <si>
    <t xml:space="preserve">harmonized guitars; piano; breezy; funny-sad</t>
  </si>
  <si>
    <t xml:space="preserve">A warmer, more song-based second Loose Fur record, arriving as Wilco itself was settling into the guitar-forward sound of 'Sky Blue Sky', with Tweedy, O'Rourke and Kotche trading the first album's studio abstraction for straighter tunes. Songs like 'Hey Chicago' sound like a relaxed, slightly wry Wilco side session.</t>
  </si>
  <si>
    <t xml:space="preserve">A more conventional, song-oriented follow-up to the trio's experimental 2003 debut.</t>
  </si>
  <si>
    <t xml:space="preserve">Hey Chicago; Wanted Doe-Eyed Girl</t>
  </si>
  <si>
    <t xml:space="preserve">A1020</t>
  </si>
  <si>
    <t xml:space="preserve">Post-War</t>
  </si>
  <si>
    <t xml:space="preserve">fingerpicked acoustic; baritone; storytelling; hushed</t>
  </si>
  <si>
    <t xml:space="preserve">This record widens Ward's sound with a fuller band while keeping his warm, scratchy-voiced intimacy intact. It balances plainspoken folk with subtly ambitious arrangements, as on 'Chinese Translation' and 'Requiem'.</t>
  </si>
  <si>
    <t xml:space="preserve">A fuller-band expansion of the sound established on 'Transfiguration of Vincent' and 'Transistor Radio'.</t>
  </si>
  <si>
    <t xml:space="preserve">Chinese Translation; Requiem</t>
  </si>
  <si>
    <t xml:space="preserve">https://en.wikipedia.org/wiki/M._Ward
https://www.discogs.com/master/36142-M-Ward-Transfiguration-Of-Vincent
https://www.allmusic.com/artist/m-ward-mn0000217641/discography</t>
  </si>
  <si>
    <t xml:space="preserve">A1021</t>
  </si>
  <si>
    <t xml:space="preserve">Shearwater</t>
  </si>
  <si>
    <t xml:space="preserve">Palo Santo</t>
  </si>
  <si>
    <t xml:space="preserve">fingerpicked acoustic; strings; hushed; cracked or yelping; glacial</t>
  </si>
  <si>
    <t xml:space="preserve">Jonathan Meiburg's project, which began as an Okkervil River side band, came fully into its own here with delicate, dynamically extreme songs that swing from near-silence to sudden orchestral swells. It is quieter and more art-song than Okkervil River's records, closer to chamber folk than indie rock.</t>
  </si>
  <si>
    <t xml:space="preserve">Formed out of Okkervil River as a side project for multi-instrumentalist Jonathan Meiburg before becoming its own band with 'Palo Santo'.</t>
  </si>
  <si>
    <t xml:space="preserve">La Dame et la Licorne; White Waves</t>
  </si>
  <si>
    <t xml:space="preserve">https://en.wikipedia.org/wiki/Shearwater_(band)
https://www.discogs.com/artist/539866-Shearwater</t>
  </si>
  <si>
    <t xml:space="preserve">A1022</t>
  </si>
  <si>
    <t xml:space="preserve">Cease to Begin</t>
  </si>
  <si>
    <t xml:space="preserve">Charleston, SC</t>
  </si>
  <si>
    <t xml:space="preserve">harmonized guitars; drawl; breezy; small-town</t>
  </si>
  <si>
    <t xml:space="preserve">Recorded after Bridwell relocated the band back to his native South Carolina, this record is warmer and more country-tinged than the debut, with 'No One's Gonna Love You' becoming the band's best-known ballad. It confirmed Band of Horses as a full-fledged Americana-indie crossover act rather than a one-song band.</t>
  </si>
  <si>
    <t xml:space="preserve">A move toward warmer, more explicitly Southern songwriting after the debut's Pacific Northwest-recorded reverb rock.</t>
  </si>
  <si>
    <t xml:space="preserve">No One's Gonna Love You; Is There a Ghost; Detlef Schrempf</t>
  </si>
  <si>
    <t xml:space="preserve">https://en.wikipedia.org/wiki/Band_of_Horses
https://www.discogs.com/artist/424476-Band-Of-Horses</t>
  </si>
  <si>
    <t xml:space="preserve">A1023</t>
  </si>
  <si>
    <t xml:space="preserve">Cassadaga</t>
  </si>
  <si>
    <t xml:space="preserve">strings; fiddle; storytelling; spiritual or gospel; anthemic</t>
  </si>
  <si>
    <t xml:space="preserve">A more maximalist, string-and-fiddle-heavy record than 'I'm Wide Awake, It's Morning', taking its title from a Florida spiritualist town and leaning into mystic, searching lyrics over full-band Americana arrangements. Songs like 'Four Winds' ride fiddle and slide guitar at a gallop, for listeners who want Oberst at his most expansive.</t>
  </si>
  <si>
    <t xml:space="preserve">Continues and thickens the full-band Americana arrangements introduced on 'I'm Wide Awake, It's Morning'.</t>
  </si>
  <si>
    <t xml:space="preserve">Four Winds; If the Brakeman Turns My Way; Hot Knives</t>
  </si>
  <si>
    <t xml:space="preserve">A1024</t>
  </si>
  <si>
    <t xml:space="preserve">Dropping the Writ</t>
  </si>
  <si>
    <t xml:space="preserve">jangle; deadpan; storytelling; breezy</t>
  </si>
  <si>
    <t xml:space="preserve">McCombs' Domino Records debut sharpens the jangly, mid-tempo indie-folk of his earlier records into more immediate songwriting, without losing the deadpan strangeness of his lyrics. It began a run of Domino albums that built his reputation through the late 2000s.</t>
  </si>
  <si>
    <t xml:space="preserve">McCombs' first release for Domino Records, opening the more widely heard phase of his catalog that led to 'Catacombs'.</t>
  </si>
  <si>
    <t xml:space="preserve">Lionkiller; Sacred Heart</t>
  </si>
  <si>
    <t xml:space="preserve">https://en.wikipedia.org/wiki/Cass_McCombs
https://www.discogs.com/master/38404-Cass-McCombs-Dropping-The-Writ</t>
  </si>
  <si>
    <t xml:space="preserve">A1025</t>
  </si>
  <si>
    <t xml:space="preserve">Deer Tick</t>
  </si>
  <si>
    <t xml:space="preserve">War Elephant</t>
  </si>
  <si>
    <t xml:space="preserve">Feow! Records</t>
  </si>
  <si>
    <t xml:space="preserve">drawl; cracked or yelping; fingerpicked acoustic; lo-fi; heartbreak</t>
  </si>
  <si>
    <t xml:space="preserve">John McCauley's Providence band debuted with a ragged, homemade-sounding record built around his cracked voice and simple acoustic-and-electric country arrangements. Its scratchy production and hungover country-punk songwriting set the template the fuller band would sharpen on 'Born on Flag Day'.</t>
  </si>
  <si>
    <t xml:space="preserve">An early document of McCauley's songwriting before the band's touring lineup solidified.</t>
  </si>
  <si>
    <t xml:space="preserve">Baltimore Blues No. 1; These Old Shoes</t>
  </si>
  <si>
    <t xml:space="preserve">https://en.wikipedia.org/wiki/Deer_Tick_(band)
https://www.discogs.com/artist/1364607-Deer-Tick</t>
  </si>
  <si>
    <t xml:space="preserve">A1026</t>
  </si>
  <si>
    <t xml:space="preserve">Dr. Dog</t>
  </si>
  <si>
    <t xml:space="preserve">We All Belong</t>
  </si>
  <si>
    <t xml:space="preserve">Park the Van Records</t>
  </si>
  <si>
    <t xml:space="preserve">West Grove, PA</t>
  </si>
  <si>
    <t xml:space="preserve">harmonized guitars; lo-fi; close harmonies; jangle</t>
  </si>
  <si>
    <t xml:space="preserve">Philadelphia band Dr. Dog's breakout record layers warped, four-track-recorded harmonies and Beatles-and-Band-indebted songwriting into a scrappy, hooky whole. It built the band's reputation as a live act built on tight vocal harmony over its tape-hiss production.</t>
  </si>
  <si>
    <t xml:space="preserve">Draws on The Band and The Beach Boys' vocal-harmony pop filtered through lo-fi home recording, closer to power-pop than straight Americana.</t>
  </si>
  <si>
    <t xml:space="preserve">Ain't It Strange; The Ark</t>
  </si>
  <si>
    <t xml:space="preserve">https://en.wikipedia.org/wiki/Dr._Dog
https://www.allmusic.com/artist/dr-dog-mn0000760214/discography</t>
  </si>
  <si>
    <t xml:space="preserve">A1027</t>
  </si>
  <si>
    <t xml:space="preserve">The Felice Brothers</t>
  </si>
  <si>
    <t xml:space="preserve">Tonight at the Arizona</t>
  </si>
  <si>
    <t xml:space="preserve">Catskill, NY</t>
  </si>
  <si>
    <t xml:space="preserve">drawl; storytelling; rowdy; small-town</t>
  </si>
  <si>
    <t xml:space="preserve">The Catskills band's early record is a ramshackle, front-porch mix of fiddle, accordion and Ian Felice's cracked, hollering voice, closer to a traveling medicine show than a polished indie release. Its rustic, communal storytelling sounds indebted to The Band.</t>
  </si>
  <si>
    <t xml:space="preserve">Sounds indebted to The Band's Catskills Americana and old-time string-band music, filtered through a scrappier, more chaotic live-band energy.</t>
  </si>
  <si>
    <t xml:space="preserve">Frankie's Gun!; Wonderful Life</t>
  </si>
  <si>
    <t xml:space="preserve">https://en.wikipedia.org/wiki/The_Felice_Brothers
https://www.allmusic.com/artist/the-felice-brothers-mn0000671452/discography</t>
  </si>
  <si>
    <t xml:space="preserve">A1028</t>
  </si>
  <si>
    <t xml:space="preserve">The Stage Names</t>
  </si>
  <si>
    <t xml:space="preserve">storytelling; harmonized guitars; pop-culture references; anthemic</t>
  </si>
  <si>
    <t xml:space="preserve">A record about performance and fame, opening with the driving 'Our Life Is Not a Movie or Maybe' and threading references to a dead porn actress and a poet's suicide through Sheff's most anthemic songwriting yet. It is the record where the band's sound became fuller and more rock-oriented without losing the literary density.</t>
  </si>
  <si>
    <t xml:space="preserve">Builds on 'Black Sheep Boy' with a bigger, more rock-band sound and a recurring set of characters carried into its companion record 'The Stand Ins'.</t>
  </si>
  <si>
    <t xml:space="preserve">Our Life Is Not a Movie or Maybe; Unless It's Kicks; A Girl in Port</t>
  </si>
  <si>
    <t xml:space="preserve">A1029</t>
  </si>
  <si>
    <t xml:space="preserve">Pride</t>
  </si>
  <si>
    <t xml:space="preserve">fingerpicked acoustic; pedal steel; hushed; spiritual or gospel; glacial</t>
  </si>
  <si>
    <t xml:space="preserve">Houck's first record for Dead Oceans is warmer and more fully arranged than his earlier lo-fi releases, settling into unhurried, reverb-soaked country-folk built from layered voices, slow drums and droning keys. Songs like 'Wolves' and 'My Dove, My Lamb' sound like hymns sung in an empty church. It is the record where Phosphorescent's sound matured into what listeners now associate with the project.</t>
  </si>
  <si>
    <t xml:space="preserve">The point where Houck's lo-fi home recordings gave way to fuller, more patient country-folk arrangements, carried forward on 'To Willie' and 'Muchacho'.</t>
  </si>
  <si>
    <t xml:space="preserve">Wolves; Cocaine Lights; My Dove, My Lamb</t>
  </si>
  <si>
    <t xml:space="preserve">A1030</t>
  </si>
  <si>
    <t xml:space="preserve">Sky Blue Sky</t>
  </si>
  <si>
    <t xml:space="preserve">harmonized guitars; Telecaster twang; breezy; drawl</t>
  </si>
  <si>
    <t xml:space="preserve">With Nels Cline and Pat Sansone now full members, Wilco traded the noise experiments for warm, countryish classic rock, closer to the Band and the Grateful Dead than to the static of 'Yankee Hotel Foxtrot'. Cline and Tweedy's interlocking guitar lines on songs like 'Impossible Germany' became the template for the band's live shows for years after.</t>
  </si>
  <si>
    <t xml:space="preserve">A deliberate turn toward warm guitar interplay that sounds indebted to the Band, the Grateful Dead and Crazy Horse after two more experimental records.</t>
  </si>
  <si>
    <t xml:space="preserve">Impossible Germany; Either Way; You Are My Face</t>
  </si>
  <si>
    <t xml:space="preserve">A1031</t>
  </si>
  <si>
    <t xml:space="preserve">Blitzen Trapper</t>
  </si>
  <si>
    <t xml:space="preserve">Furr</t>
  </si>
  <si>
    <t xml:space="preserve">harmonica; drawl; storytelling; Telecaster twang</t>
  </si>
  <si>
    <t xml:space="preserve">Blitzen Trapper's Sub Pop breakthrough moves between ramshackle folk-rock, Dylan-esque narrative songwriting and the occasional glam-rock detour, all filtered through Eric Earley's reedy voice. The title track's werewolf transformation story became the band's best-known song.</t>
  </si>
  <si>
    <t xml:space="preserve">Blends Neil Young-style guitar rock with Bob Dylan's narrative folk-rock, a combination that defined the Portland band's mid-2000s run on Sub Pop.</t>
  </si>
  <si>
    <t xml:space="preserve">Furr; Black River Killer</t>
  </si>
  <si>
    <t xml:space="preserve">https://en.wikipedia.org/wiki/Blitzen_Trapper
https://www.allmusic.com/artist/blitzen-trapper-mn0000300578/discography</t>
  </si>
  <si>
    <t xml:space="preserve">A1032</t>
  </si>
  <si>
    <t xml:space="preserve">Carried to Dust</t>
  </si>
  <si>
    <t xml:space="preserve">horns; slide guitar; cosmic; Southern gothic; road songs</t>
  </si>
  <si>
    <t xml:space="preserve">A denser, more guitar-forward record than 'Garden Ruin', pulling back toward the band's instrumental desert-rock strengths after a more song-oriented detour. It folds in more guest musicians and a wider range of Latin American textures than the records around it.</t>
  </si>
  <si>
    <t xml:space="preserve">A return to the widescreen desert-noir instrumentation of 'Feast of Wire' after the more straightforward songwriting of 'Garden Ruin'.</t>
  </si>
  <si>
    <t xml:space="preserve">Victor Jara's Hands; Writer's Minor Holiday</t>
  </si>
  <si>
    <t xml:space="preserve">A1033</t>
  </si>
  <si>
    <t xml:space="preserve">Team Love Records</t>
  </si>
  <si>
    <t xml:space="preserve">storytelling; drawl; rowdy; small-town; funny-sad</t>
  </si>
  <si>
    <t xml:space="preserve">Released on Conor Oberst's Team Love label, this self-titled record refines the ragged, old-timey rock and roll of 'Tonight at the Arizona' into tighter songs while keeping the band's carnival-barker energy. It further tied the Felice Brothers to the freak-folk-adjacent Americana revival of the late 2000s.</t>
  </si>
  <si>
    <t xml:space="preserve">Continues the loose, old-time string-band Americana of the debut, now with backing from Conor Oberst's Team Love label.</t>
  </si>
  <si>
    <t xml:space="preserve">Whiskey in My Whiskey; Radio Song</t>
  </si>
  <si>
    <t xml:space="preserve">A1034</t>
  </si>
  <si>
    <t xml:space="preserve">proVISIONS</t>
  </si>
  <si>
    <t xml:space="preserve">drawl; piano; storytelling; hushed</t>
  </si>
  <si>
    <t xml:space="preserve">A late-period Giant Sand record, made with Gelb's Danish-based backing band, mixing his rambling, piano-inflected songwriting with the band's usual desert-rock haze. It shows Gelb still working with loose, dusty arrangements two decades into the band's existence.</t>
  </si>
  <si>
    <t xml:space="preserve">Continues the Giant Sand desert-rock line; its rambling style sounds akin to the 2000s indie-folk scene it influenced.</t>
  </si>
  <si>
    <t xml:space="preserve">Increment of Love; Well Enough Alone</t>
  </si>
  <si>
    <t xml:space="preserve">https://en.wikipedia.org/wiki/Giant_Sand
https://www.discogs.com/release/1454296-Giant-Sand-proVISIONS</t>
  </si>
  <si>
    <t xml:space="preserve">A1035</t>
  </si>
  <si>
    <t xml:space="preserve">Heretic Pride</t>
  </si>
  <si>
    <t xml:space="preserve">storytelling; funny-sad; drawl; anthemic</t>
  </si>
  <si>
    <t xml:space="preserve">A wide-ranging record moving between pulp horror, historical oddities and plainspoken character studies, looser and more playful than the confessional 'The Sunset Tree'. It shows Darnielle's storytelling stretching into stranger territory after two intensely personal albums.</t>
  </si>
  <si>
    <t xml:space="preserve">A deliberate widening of subject matter after the autobiographical run of 'The Sunset Tree' and 'Get Lonely'.</t>
  </si>
  <si>
    <t xml:space="preserve">Sax Rohmer #1; Heretic Pride</t>
  </si>
  <si>
    <t xml:space="preserve">https://en.wikipedia.org/wiki/The_Mountain_Goats
https://en.wikipedia.org/wiki/Heretic_Pride</t>
  </si>
  <si>
    <t xml:space="preserve">A1036</t>
  </si>
  <si>
    <t xml:space="preserve">Evil Urges</t>
  </si>
  <si>
    <t xml:space="preserve">synths; harmonized guitars; breezy; pop-culture references</t>
  </si>
  <si>
    <t xml:space="preserve">An intentionally scattershot record that jumps from falsetto funk to prog-rock guitar workouts to straight country balladry, confirming the band's refusal to repeat itself after 'Z'. Its title track and the itchy funk of 'Highly Suspicious' are as far from the band's reverb-soaked debut as it ever traveled, while 'I'm Amazed' keeps one foot in big-chorus rock.</t>
  </si>
  <si>
    <t xml:space="preserve">Pushes the genre-hopping widened out on 'Z' even further, absorbing funk and prog alongside the band's Southern-rock and country roots.</t>
  </si>
  <si>
    <t xml:space="preserve">Highly Suspicious; Touch Me I'm Going to Scream Pt. 2; I'm Amazed</t>
  </si>
  <si>
    <t xml:space="preserve">A1037</t>
  </si>
  <si>
    <t xml:space="preserve">The Stand Ins</t>
  </si>
  <si>
    <t xml:space="preserve">storytelling; harmonized guitars; pop-culture references; funny-sad</t>
  </si>
  <si>
    <t xml:space="preserve">A companion piece to 'The Stage Names', recorded in the same sessions and continuing that album's music-industry preoccupations with songs like 'Singer Songwriter'. It is slightly leaner and more direct than its predecessor.</t>
  </si>
  <si>
    <t xml:space="preserve">A direct sequel to 'The Stage Names', drawn from the same recording sessions and cast of characters.</t>
  </si>
  <si>
    <t xml:space="preserve">Lost Coastlines; Singer Songwriter</t>
  </si>
  <si>
    <t xml:space="preserve">A1038</t>
  </si>
  <si>
    <t xml:space="preserve">Rook</t>
  </si>
  <si>
    <t xml:space="preserve">strings; hushed; cracked or yelping; anthemic; glacial</t>
  </si>
  <si>
    <t xml:space="preserve">Shearwater's Matador debut pushed further into orchestral dynamics, with Jonathan Meiburg's soaring, operatic tenor set against sparse piano and sudden bursts of full-band noise. Songs like 'Rooks' and 'Leviathan, Bound' move from hush to storm and back, for listeners who want chamber folk with real drama.</t>
  </si>
  <si>
    <t xml:space="preserve">Continues the dynamically extreme chamber-folk approach of 'Palo Santo' on a larger label with a fuller studio budget.</t>
  </si>
  <si>
    <t xml:space="preserve">Rooks; Leviathan, Bound</t>
  </si>
  <si>
    <t xml:space="preserve">A1039</t>
  </si>
  <si>
    <t xml:space="preserve">Catacombs</t>
  </si>
  <si>
    <t xml:space="preserve">hushed; pedal steel; deadpan; heartbreak; storytelling</t>
  </si>
  <si>
    <t xml:space="preserve">A hushed, country-tinged record with patient arrangements that let McCombs' oblique, funny-sad lyrics sit in plainer view than on earlier records. 'County Line' and 'Dreams-Come-True-Girl' show his gift for slow, sweet melody with a crooked edge.</t>
  </si>
  <si>
    <t xml:space="preserve">Builds directly on the songwriting sharpened on 'Dropping the Writ', in a gentler, more country-tinged setting.</t>
  </si>
  <si>
    <t xml:space="preserve">County Line; Dreams-Come-True-Girl</t>
  </si>
  <si>
    <t xml:space="preserve">A1040</t>
  </si>
  <si>
    <t xml:space="preserve">Cotton Jones</t>
  </si>
  <si>
    <t xml:space="preserve">Paranoid Cocoon</t>
  </si>
  <si>
    <t xml:space="preserve">Suicide Squeeze Records</t>
  </si>
  <si>
    <t xml:space="preserve">Cumberland, MD</t>
  </si>
  <si>
    <t xml:space="preserve">Formed by Michael Nau after Page France, Cotton Jones' debut is a hazy, softly psychedelic take on country-folk, built around close harmonies with Whitney McGraw. It carries a warm, sleepy, sun-faded feel, like a '70s soft-rock record heard through a screen door.</t>
  </si>
  <si>
    <t xml:space="preserve">Grew out of Michael Nau's earlier band Page France; its hazy country-folk sounds indebted to '60s and '70s soft rock.</t>
  </si>
  <si>
    <t xml:space="preserve">Some Strange Rain; Gotta Cheer Up</t>
  </si>
  <si>
    <t xml:space="preserve">https://en.wikipedia.org/wiki/Cotton_Jones
https://www.allmusic.com/artist/cotton-jones-mn0001035782/discography</t>
  </si>
  <si>
    <t xml:space="preserve">A1041</t>
  </si>
  <si>
    <t xml:space="preserve">Born on Flag Day</t>
  </si>
  <si>
    <t xml:space="preserve">drawl; Telecaster twang; road songs; heartbreak; rowdy</t>
  </si>
  <si>
    <t xml:space="preserve">Made with a full touring band, this album pairs McCauley's whiskey-cracked voice with plainspoken country-rock arrangements. It is tighter and more band-driven than the debut, with shuffling drums and twangy guitars under songs about bad decisions and regret. It is for fans of scruffy, barroom-ready alt-country.</t>
  </si>
  <si>
    <t xml:space="preserve">The record where the touring band replaced the one-man-band approach of 'War Elephant', pointing toward the tighter 'The Black Dirt Sessions'.</t>
  </si>
  <si>
    <t xml:space="preserve">Easy; Christ Jesus</t>
  </si>
  <si>
    <t xml:space="preserve">A1042</t>
  </si>
  <si>
    <t xml:space="preserve">Yonder Is the Clock</t>
  </si>
  <si>
    <t xml:space="preserve">storytelling; Southern gothic; drawl; political</t>
  </si>
  <si>
    <t xml:space="preserve">This record darkens the band's old-time rock and roll with more death-haunted, American-history imagery. It is a more ambitious, weightier record than the two that preceded it, with accordion, fiddle and gang vocals behind Ian Felice's ragged voice.</t>
  </si>
  <si>
    <t xml:space="preserve">Expands the ramshackle Americana of the first two records into darker, more historical storytelling.</t>
  </si>
  <si>
    <t xml:space="preserve">Ambulance Man; Katie Dear</t>
  </si>
  <si>
    <t xml:space="preserve">A1043</t>
  </si>
  <si>
    <t xml:space="preserve">The Ruminant Band</t>
  </si>
  <si>
    <t xml:space="preserve">harmonized guitars; jangle; breezy; road songs</t>
  </si>
  <si>
    <t xml:space="preserve">A fuller, more classic-rock-leaning record than the band's earlier releases, built around live-band arrangements and Johnson's easy melodic instincts. It represents a confident mid-career high point for the project before Johnson's mid-2010s hiatus.</t>
  </si>
  <si>
    <t xml:space="preserve">A fuller-band continuation of the warm, melodic indie-folk introduced on 'Mouthfuls' and 'Spelled in Bones'.</t>
  </si>
  <si>
    <t xml:space="preserve">The Ruminant Band; Tegucigalpa</t>
  </si>
  <si>
    <t xml:space="preserve">A1044</t>
  </si>
  <si>
    <t xml:space="preserve">Hold Time</t>
  </si>
  <si>
    <t xml:space="preserve">fingerpicked acoustic; baritone; breezy; duets</t>
  </si>
  <si>
    <t xml:space="preserve">Released not long after She &amp; Him's debut, this record carries some of that project's brighter pop instincts into Ward's own catalog, including a duet with Lucinda Williams on Don Gibson's 'Oh Lonesome Me' and Zooey Deschanel on 'Never Had Nobody Like You'. It is one of Ward's most tuneful, least austere solo records.</t>
  </si>
  <si>
    <t xml:space="preserve">Shows the influence of Ward's work with Zooey Deschanel in She &amp; Him carrying back into his own solo songwriting.</t>
  </si>
  <si>
    <t xml:space="preserve">Never Had Nobody Like You; Oh Lonesome Me</t>
  </si>
  <si>
    <t xml:space="preserve">https://en.wikipedia.org/wiki/M._Ward
https://www.discogs.com/master/36142-M-Ward-Transfiguration-Of-Vincent
https://www.discogs.com/master/36134-M-Ward-Hold-Time</t>
  </si>
  <si>
    <t xml:space="preserve">A1045</t>
  </si>
  <si>
    <t xml:space="preserve">Megafaun</t>
  </si>
  <si>
    <t xml:space="preserve">Gather, Form &amp; Fly</t>
  </si>
  <si>
    <t xml:space="preserve">Hometapes</t>
  </si>
  <si>
    <t xml:space="preserve">banjo; fingerpicked acoustic; harmonized guitars; spiritual or gospel</t>
  </si>
  <si>
    <t xml:space="preserve">Formed by three former members of DeYarmond Edison (the band Justin Vernon left before starting Bon Iver), Megafaun's second album blends front-porch folk, gospel harmony and loose improvisation into a warm, communal record. It established the Durham-based trio in the Triangle's experimental folk scene.</t>
  </si>
  <si>
    <t xml:space="preserve">Grew out of the breakup of DeYarmond Edison, carrying that band's Wisconsin-to-North Carolina folk experimentation into a looser, more communal direction.</t>
  </si>
  <si>
    <t xml:space="preserve">Worried Mind; The Longest Days</t>
  </si>
  <si>
    <t xml:space="preserve">https://en.wikipedia.org/wiki/Megafaun
https://www.allmusic.com/artist/megafaun-mn0000671352/discography</t>
  </si>
  <si>
    <t xml:space="preserve">A1046</t>
  </si>
  <si>
    <t xml:space="preserve">Monsters of Folk</t>
  </si>
  <si>
    <t xml:space="preserve">Shangri-La Music</t>
  </si>
  <si>
    <t xml:space="preserve">close harmonies; fingerpicked acoustic; close harmonies; synths; storytelling</t>
  </si>
  <si>
    <t xml:space="preserve">A studio supergroup of Conor Oberst, Jim James, M. Ward and Mike Mogis, 'Monsters of Folk' is a friendly, eclectic indie-folk record far more polished and pop-minded than anything in the Molina/Johnson catalog. Tracks range from full-band folk-rock ('Say Please') to hushed acoustic duets. It sits closer to 2000s roots-inflected indie than to the Crazy Horse-scale sound of the Magnolia circle.</t>
  </si>
  <si>
    <t xml:space="preserve">Joins members of Bright Eyes, My Morning Jacket and M. Ward's circle; sounds like a lighter, more commercial cousin of the Centro-matic and Molina records.</t>
  </si>
  <si>
    <t xml:space="preserve">Dear God (Sincerely M.O.F.); Say Please; Ahead of the Curve</t>
  </si>
  <si>
    <t xml:space="preserve">https://en.wikipedia.org/wiki/Monsters_of_Folk_(album)</t>
  </si>
  <si>
    <t xml:space="preserve">A1047</t>
  </si>
  <si>
    <t xml:space="preserve">To Willie</t>
  </si>
  <si>
    <t xml:space="preserve">pedal steel; fiddle; drawl; spiritual or gospel</t>
  </si>
  <si>
    <t xml:space="preserve">A full tribute album of Willie Nelson covers, reworking songs like 'I Don't Care Anymore' and 'Reasons to Quit' as hazy, reverb-heavy Phosphorescent arrangements. It made explicit the outlaw-country lineage that had always run underneath Houck's original songs.</t>
  </si>
  <si>
    <t xml:space="preserve">A direct, explicit tribute to Willie Nelson and outlaw country, making plain the country roots underlying Houck's original songwriting.</t>
  </si>
  <si>
    <t xml:space="preserve">I Don't Care Anymore; Can I Sleep in Your Arms</t>
  </si>
  <si>
    <t xml:space="preserve">A1048</t>
  </si>
  <si>
    <t xml:space="preserve">Tight Knit</t>
  </si>
  <si>
    <t xml:space="preserve">jangle; breezy; fingerpicked acoustic; harmonized guitars</t>
  </si>
  <si>
    <t xml:space="preserve">Vetiver's Sub Pop debut is its warmest, most full-band record, adding brighter jangle-pop arrangements to Cabic's soft-focus folk-rock songwriting. 'Rolling Sea' shows its easy, sunlit sway.</t>
  </si>
  <si>
    <t xml:space="preserve">A move to Sub Pop and a fuller, more song-oriented sound after three albums of hazier, more improvisational folk-rock.</t>
  </si>
  <si>
    <t xml:space="preserve">Rolling Sea; Sister</t>
  </si>
  <si>
    <t xml:space="preserve">A1049</t>
  </si>
  <si>
    <t xml:space="preserve">Wilco (The Album)</t>
  </si>
  <si>
    <t xml:space="preserve">harmonized guitars; duets; breezy; pop-culture references</t>
  </si>
  <si>
    <t xml:space="preserve">A lighter, more playful record than its two predecessors, self-aware enough to open with a song called 'Wilco (The Song)' and to pair Tweedy with Feist on the ballad 'You and I'. It is comfort-food Wilco, warm and tuneful rather than experimental.</t>
  </si>
  <si>
    <t xml:space="preserve">Continues the classic-rock-leaning sound of 'Sky Blue Sky' with a lighter, more pop-facing touch.</t>
  </si>
  <si>
    <t xml:space="preserve">Wilco (The Song); You and I; Bull Black Nova</t>
  </si>
  <si>
    <t xml:space="preserve">A1050</t>
  </si>
  <si>
    <t xml:space="preserve">Infinite Arms</t>
  </si>
  <si>
    <t xml:space="preserve">Brown/Fat Possum/Columbia</t>
  </si>
  <si>
    <t xml:space="preserve">harmonized guitars; strings; close harmonies; breezy; anthemic</t>
  </si>
  <si>
    <t xml:space="preserve">A more polished, radio-ready record than the first two, adding close vocal harmonies and orchestration on songs like the title track while keeping the band's Crazy Horse-indebted guitar core. It was the band's first release on their own Brown Records imprint through a major distribution deal.</t>
  </si>
  <si>
    <t xml:space="preserve">Smooths and polishes the reverb-heavy indie-Americana sound of the first two records for a wider audience.</t>
  </si>
  <si>
    <t xml:space="preserve">Infinite Arms; Compliments; Laredo</t>
  </si>
  <si>
    <t xml:space="preserve">A1051</t>
  </si>
  <si>
    <t xml:space="preserve">Destroyer of the Void</t>
  </si>
  <si>
    <t xml:space="preserve">harmonized guitars; storytelling; cosmic; long songs (7+ minutes)</t>
  </si>
  <si>
    <t xml:space="preserve">A more classic-rock-leaning record than 'Furr', with longer, more structurally ambitious songs that nod to Yes and Pink Floyd as much as to Dylan or Young. It shows the band pushing its roots-rock songwriting toward prog-inflected arrangements.</t>
  </si>
  <si>
    <t xml:space="preserve">Expands the classic-rock and folk-rock synthesis of 'Furr' into longer, more progressive song structures.</t>
  </si>
  <si>
    <t xml:space="preserve">Destroyer of the Void; The Man Who Would Speak True</t>
  </si>
  <si>
    <t xml:space="preserve">A1052</t>
  </si>
  <si>
    <t xml:space="preserve">The Black Dirt Sessions</t>
  </si>
  <si>
    <t xml:space="preserve">drawl; cracked or yelping; hushed; heartbreak; storytelling</t>
  </si>
  <si>
    <t xml:space="preserve">Recorded at Black Dirt Studio in upstate New York with new guitarist Ian O'Neil aboard, this is a more settled, better-gelled record than its predecessors. It leans into slower, sadder material more than the rowdier records that came before and after, with piano and McCauley's worn voice at the center.</t>
  </si>
  <si>
    <t xml:space="preserve">A turning point where the band, now including Ian O'Neil, settled into the sound that carried through 'Divine Providence'.</t>
  </si>
  <si>
    <t xml:space="preserve">20 Miles; Goodbye, Dear Friend</t>
  </si>
  <si>
    <t xml:space="preserve">A1053</t>
  </si>
  <si>
    <t xml:space="preserve">Shame, Shame</t>
  </si>
  <si>
    <t xml:space="preserve">harmonized guitars; piano; close harmonies; polished</t>
  </si>
  <si>
    <t xml:space="preserve">The band's ANTI- Records debut is its most polished record to date, cleaning up the lo-fi murk of earlier albums while keeping the layered vocal harmonies at the center. It reads as the moment the band's songwriting and production ambitions caught up with each other.</t>
  </si>
  <si>
    <t xml:space="preserve">A cleaner, more produced continuation of the harmony-pop songwriting built on 'We All Belong' and 'Fate'.</t>
  </si>
  <si>
    <t xml:space="preserve">Shadow People; Stranger</t>
  </si>
  <si>
    <t xml:space="preserve">A1054</t>
  </si>
  <si>
    <t xml:space="preserve">Bad Debt</t>
  </si>
  <si>
    <t xml:space="preserve">Blackmaps</t>
  </si>
  <si>
    <t xml:space="preserve">fingerpicked acoustic; hushed; drawl; spiritual or gospel</t>
  </si>
  <si>
    <t xml:space="preserve">This early Hiss Golden Messenger record was made by MC Taylor largely alone at home, its plain fingerpicked guitar and weary voice carrying a hushed, late-night feel. It is the barest, most private-sounding record in a catalog that would later fill out considerably.</t>
  </si>
  <si>
    <t xml:space="preserve">The lo-fi seed of Taylor's long-running project, later reissued by Paradise of Bachelors.</t>
  </si>
  <si>
    <t xml:space="preserve">Sufferer (Love My Conqueror); Bells for Marolyn</t>
  </si>
  <si>
    <t xml:space="preserve">A1055</t>
  </si>
  <si>
    <t xml:space="preserve">Heretofore</t>
  </si>
  <si>
    <t xml:space="preserve">fingerpicked acoustic; close harmonies; spiritual or gospel; hushed</t>
  </si>
  <si>
    <t xml:space="preserve">A shorter release between the band's two full-lengths, continuing the warm, harmony-driven folk of 'Gather, Form &amp; Fly' in a more compact set of songs. It shows the trio refining rather than reinventing its communal, gospel-inflected sound.</t>
  </si>
  <si>
    <t xml:space="preserve">A bridge between 'Gather, Form &amp; Fly' and the band's self-titled 2011 album, keeping the same warm vocal-harmony approach.</t>
  </si>
  <si>
    <t xml:space="preserve">Carolina Days</t>
  </si>
  <si>
    <t xml:space="preserve">A1056</t>
  </si>
  <si>
    <t xml:space="preserve">Here's to Taking It Easy</t>
  </si>
  <si>
    <t xml:space="preserve">horns; pedal steel; breezy; road songs; anthemic</t>
  </si>
  <si>
    <t xml:space="preserve">A looser, more full-band record than 'Pride', adding horns and a rowdier live-band energy to songs like 'Nothing Was Stolen', recorded with the touring band that had formed around the 'To Willie' tour. It is Phosphorescent's most upbeat, bar-band record.</t>
  </si>
  <si>
    <t xml:space="preserve">Carries the full-band momentum built on the 'To Willie' tour into a looser, more rock-oriented set of originals.</t>
  </si>
  <si>
    <t xml:space="preserve">Nothing Was Stolen (Love Me Foolishly); It's Hard to Be Humble (When You're From Alabama)</t>
  </si>
  <si>
    <t xml:space="preserve">A1057</t>
  </si>
  <si>
    <t xml:space="preserve">Strand of Oaks</t>
  </si>
  <si>
    <t xml:space="preserve">Pope Killdragon</t>
  </si>
  <si>
    <t xml:space="preserve">Ten Atoms</t>
  </si>
  <si>
    <t xml:space="preserve">hushed; fingerpicked acoustic; storytelling; bleak</t>
  </si>
  <si>
    <t xml:space="preserve">Timothy Showalter's second album as Strand of Oaks is a hushed, narrative-heavy folk record built around dark, almost gothic character studies. It is quieter and stranger than the reverb-heavy rock records he'd later make as the project grew.</t>
  </si>
  <si>
    <t xml:space="preserve">An early, folk-leaning Strand of Oaks record before Showalter's turn toward the fuller, more electric sound of 'HEAL'.</t>
  </si>
  <si>
    <t xml:space="preserve">Bird Balloons; Kill Him on the Prairie</t>
  </si>
  <si>
    <t xml:space="preserve">https://en.wikipedia.org/wiki/Strand_of_Oaks
https://www.discogs.com/release/2779526-Strand-Of-Oaks-Pope-Killdragon</t>
  </si>
  <si>
    <t xml:space="preserve">A1058</t>
  </si>
  <si>
    <t xml:space="preserve">Wit's End</t>
  </si>
  <si>
    <t xml:space="preserve">hushed; glacial; baritone; bleak</t>
  </si>
  <si>
    <t xml:space="preserve">A slow, spare, largely downcast record released the same year as its livelier companion 'Humor Risk', built from long, unhurried songs and McCombs' flattest, most melancholy singing. It is the more austere half of the pair, closer to chamber-folk than to rock.</t>
  </si>
  <si>
    <t xml:space="preserve">The somber counterpart to 'Humor Risk', both released within months of each other in 2011 to show two sides of the same songwriting stretch.</t>
  </si>
  <si>
    <t xml:space="preserve">County Line; Buried Alive</t>
  </si>
  <si>
    <t xml:space="preserve">https://en.wikipedia.org/wiki/Cass_McCombs
https://www.discogs.com/artist/394536-Cass-McCombs
https://en.wikipedia.org/wiki/Wit%27s_End</t>
  </si>
  <si>
    <t xml:space="preserve">A1059</t>
  </si>
  <si>
    <t xml:space="preserve">Divine Providence</t>
  </si>
  <si>
    <t xml:space="preserve">rowdy; drawl; shouted; short songs (under 2 minutes); funny-sad</t>
  </si>
  <si>
    <t xml:space="preserve">A deliberately loud, rough-edged record that tries to capture the band's rowdy live show on tape. It trades the band's folkier reputation for barroom swagger closer to the Replacements and the Rolling Stones, with gang vocals and blown-out guitars. It is for listeners who want Deer Tick at its most beer-soaked.</t>
  </si>
  <si>
    <t xml:space="preserve">Moves away from the indie-folk tag of the earlier records; its bar-band sound is indebted to the Replacements and the Kinks.</t>
  </si>
  <si>
    <t xml:space="preserve">Main Street; Clownin Around</t>
  </si>
  <si>
    <t xml:space="preserve">A1060</t>
  </si>
  <si>
    <t xml:space="preserve">Celebration, Florida</t>
  </si>
  <si>
    <t xml:space="preserve">synths; drum machine; storytelling; political</t>
  </si>
  <si>
    <t xml:space="preserve">A surprising left turn for the band, adding synthesizers and drum machines to its old-time rock and roll. It trades some of the earlier records' front-porch rawness for a stranger, more electronic take on American myth-making.</t>
  </si>
  <si>
    <t xml:space="preserve">A deliberate break from the acoustic-leaning sound of the band's Team Love years, folding electronic textures into its Americana storytelling.</t>
  </si>
  <si>
    <t xml:space="preserve">Ponzi; Fire at the Pageant</t>
  </si>
  <si>
    <t xml:space="preserve">A1061</t>
  </si>
  <si>
    <t xml:space="preserve">Poor Moon</t>
  </si>
  <si>
    <t xml:space="preserve">fingerpicked acoustic; drawl; spiritual or gospel; small-town</t>
  </si>
  <si>
    <t xml:space="preserve">A fuller-band companion to 'Bad Debt', still plainspoken and lo-fi but with more instrumentation filled in around Taylor's tired, warm voice. It marked Paradise of Bachelors' early years and the beginning of Hiss Golden Messenger's slow climb toward a wider audience.</t>
  </si>
  <si>
    <t xml:space="preserve">A direct continuation of 'Bad Debt', released the following year on the newly founded Paradise of Bachelors label.</t>
  </si>
  <si>
    <t xml:space="preserve">Devotion; Balthazar's Song</t>
  </si>
  <si>
    <t xml:space="preserve">A1062</t>
  </si>
  <si>
    <t xml:space="preserve">Mount Moriah</t>
  </si>
  <si>
    <t xml:space="preserve">Holidays For Quince Records</t>
  </si>
  <si>
    <t xml:space="preserve">pedal steel; drawl; close harmonies; spiritual or gospel</t>
  </si>
  <si>
    <t xml:space="preserve">Heather McEntire and Jenks Miller's Durham band's debut pairs McEntire's clear, Southern-rooted voice with pedal steel and understated, country-leaning arrangements. Coming out of North Carolina's DIY punk and metal scene, the band's turn to country and gospel forms sounds deliberate and self-aware.</t>
  </si>
  <si>
    <t xml:space="preserve">Formed by musicians from North Carolina punk and metal bands (McEntire from Bellafea, Miller from Horseback), consciously turning toward country and gospel forms.</t>
  </si>
  <si>
    <t xml:space="preserve">Bright Light; Plane</t>
  </si>
  <si>
    <t xml:space="preserve">https://en.wikipedia.org/wiki/Mount_Moriah_(band)
https://www.allmusic.com/artist/mount-moriah-mn0002655504/discography</t>
  </si>
  <si>
    <t xml:space="preserve">A1063</t>
  </si>
  <si>
    <t xml:space="preserve">Circuital</t>
  </si>
  <si>
    <t xml:space="preserve">slide guitar; harmonized guitars; drawl; anthemic; spiritual or gospel</t>
  </si>
  <si>
    <t xml:space="preserve">Recorded back home in Louisville in a converted church gymnasium, this record pulled the band back toward its roomy, reverb-heavy Southern-rock roots after the detours of 'Evil Urges'. The seven-minute title track builds slowly from a quiet pulse to a full-band surge, while 'Wonderful (The Way I Feel)' is warm and acoustic.</t>
  </si>
  <si>
    <t xml:space="preserve">Recorded in Louisville like the band's earliest records, and its roomy sound feels like a conscious return to them after the genre experiments of 'Evil Urges'.</t>
  </si>
  <si>
    <t xml:space="preserve">Victory Dance; Circuital; Wonderful (The Way I Feel)</t>
  </si>
  <si>
    <t xml:space="preserve">https://en.wikipedia.org/wiki/My_Morning_Jacket
https://en.wikipedia.org/wiki/Circuital</t>
  </si>
  <si>
    <t xml:space="preserve">A1064</t>
  </si>
  <si>
    <t xml:space="preserve">I Am Very Far</t>
  </si>
  <si>
    <t xml:space="preserve">noise wall; strings; storytelling; bleak; anthemic</t>
  </si>
  <si>
    <t xml:space="preserve">A denser, more maximalist record than its predecessors, piling strings, horns and distorted guitars over Sheff's most abstract lyrics to date. It marks the point where the band's folk-rock foundation gave way to something closer to chamber-rock.</t>
  </si>
  <si>
    <t xml:space="preserve">Pushes the orchestral tendencies of 'The Stage Names' era to their most maximalist extreme before the band's later records scaled back down.</t>
  </si>
  <si>
    <t xml:space="preserve">Wake and Be Fine; Rider; Show Yourself</t>
  </si>
  <si>
    <t xml:space="preserve">A1065</t>
  </si>
  <si>
    <t xml:space="preserve">The Whole Love</t>
  </si>
  <si>
    <t xml:space="preserve">dBpm Records</t>
  </si>
  <si>
    <t xml:space="preserve">long songs (7+ minutes); synths; hushed; storytelling</t>
  </si>
  <si>
    <t xml:space="preserve">The first release on Wilco's own dBpm imprint reintroduced some of the studio adventurousness of the early 2000s, opening with the seven-minute art-rock collage 'Art of Almost' and closing with the gentle twelve-minute acoustic ballad 'One Sunday Morning'. It sits between the noise records and the classic-rock records, pulling from both, with 'I Might' as its bright pop center.</t>
  </si>
  <si>
    <t xml:space="preserve">Reconnects with the experimental impulses of 'Yankee Hotel Foxtrot' after two straighter classic-rock albums, now self-released through the band's own label.</t>
  </si>
  <si>
    <t xml:space="preserve">Art of Almost; One Sunday Morning; I Might</t>
  </si>
  <si>
    <t xml:space="preserve">A1066</t>
  </si>
  <si>
    <t xml:space="preserve">Algiers</t>
  </si>
  <si>
    <t xml:space="preserve">horns; slide guitar; breezy; storytelling</t>
  </si>
  <si>
    <t xml:space="preserve">Recorded in New Orleans, this ANTI- Records debut for the band is warmer and more soulful than earlier records, absorbing some of that city's rhythm and atmosphere into the usual Tucson desert-rock blend. It is a lighter, more accessible entry point than the denser 'Feast of Wire' or 'Carried to Dust'.</t>
  </si>
  <si>
    <t xml:space="preserve">A geographic and sonic shift, recording in New Orleans rather than Tucson, while keeping the mariachi-and-twang core intact.</t>
  </si>
  <si>
    <t xml:space="preserve">Epic; Sinner in the Sea</t>
  </si>
  <si>
    <t xml:space="preserve">A1067</t>
  </si>
  <si>
    <t xml:space="preserve">Mr. M</t>
  </si>
  <si>
    <t xml:space="preserve">strings; piano; hushed; deadpan; funny-sad</t>
  </si>
  <si>
    <t xml:space="preserve">Dedicated to the memory of Vic Chesnutt, whom Lambchop had backed on record, this album pairs lush string arrangements with some of Wagner's most direct songwriting about aging and loss. It is slow, elegant and warm, for listeners who like country soul played at a whisper.</t>
  </si>
  <si>
    <t xml:space="preserve">An elegiac record for Vic Chesnutt, whose 1998 'The Salesman and Bernadette' Lambchop had backed, continuing the orchestral hush of 'Damaged'.</t>
  </si>
  <si>
    <t xml:space="preserve">2B2; If Not I'll Just Die</t>
  </si>
  <si>
    <t xml:space="preserve">A1068</t>
  </si>
  <si>
    <t xml:space="preserve">Negativity</t>
  </si>
  <si>
    <t xml:space="preserve">baritone; drawl; heartbreak; piano; polished</t>
  </si>
  <si>
    <t xml:space="preserve">Produced by Los Lobos' Steve Berlin, this record trades the raggedness of 'Divine Providence' for slicker arrangements, with songs shaped by McCauley's father's imprisonment and a broken engagement. It includes a duet with Vanessa Carlton, whom McCauley later married.</t>
  </si>
  <si>
    <t xml:space="preserve">A polished counterpoint to 'Divine Providence', made with outside producer Steve Berlin.</t>
  </si>
  <si>
    <t xml:space="preserve">The Rock; In Our Time</t>
  </si>
  <si>
    <t xml:space="preserve">A1069</t>
  </si>
  <si>
    <t xml:space="preserve">Haw</t>
  </si>
  <si>
    <t xml:space="preserve">fingerpicked acoustic; drawl; storytelling; spiritual or gospel</t>
  </si>
  <si>
    <t xml:space="preserve">Named for North Carolina's Haw River, this record continues to fill out the sound of 'Poor Moon' with fuller arrangements while keeping the plainspoken, gospel-inflected songwriting at its center. 'Red Rose Nantahala' shows its warm, rolling band feel.</t>
  </si>
  <si>
    <t xml:space="preserve">Continues the path from 'Bad Debt' and 'Poor Moon' toward a fuller band sound, named for a North Carolina river.</t>
  </si>
  <si>
    <t xml:space="preserve">Red Rose Nantahala; Jesus Shot Me in the Head</t>
  </si>
  <si>
    <t xml:space="preserve">A1070</t>
  </si>
  <si>
    <t xml:space="preserve">Miracle Temple</t>
  </si>
  <si>
    <t xml:space="preserve">pedal steel; close harmonies; drawl; storytelling</t>
  </si>
  <si>
    <t xml:space="preserve">The band's Merge Records debut fills out its country-gospel sound with a fuller band and clearer production, keeping McEntire's plainspoken, often queer-themed lyrics at the center. It marks the point where the band's songwriting caught up with its ambitions.</t>
  </si>
  <si>
    <t xml:space="preserve">A fuller-band, Merge Records-backed refinement of the sound introduced on the self-titled debut.</t>
  </si>
  <si>
    <t xml:space="preserve">Miracle Temple Holiness; Younger Days</t>
  </si>
  <si>
    <t xml:space="preserve">A1071</t>
  </si>
  <si>
    <t xml:space="preserve">Muchacho</t>
  </si>
  <si>
    <t xml:space="preserve">synths; pedal steel; hushed; breezy; spiritual or gospel</t>
  </si>
  <si>
    <t xml:space="preserve">Written after a breakup and recorded in a Brooklyn studio Houck built himself, this record pairs his warmest, most widescreen pedal-steel arrangements with sparing synth textures, opening on the gently ecstatic 'Sun, Arise!'. It became Houck's most acclaimed and widely heard record.</t>
  </si>
  <si>
    <t xml:space="preserve">The full realization of the country-folk sound built across 'Pride', 'To Willie' and 'Here's to Taking It Easy', now with a wider, more polished production palette.</t>
  </si>
  <si>
    <t xml:space="preserve">Song for Zula; Ride On / Right On; Muchacho's Tune</t>
  </si>
  <si>
    <t xml:space="preserve">A1072</t>
  </si>
  <si>
    <t xml:space="preserve">HEAL</t>
  </si>
  <si>
    <t xml:space="preserve">synths; Crazy Horse fuzz; anthemic; heartbreak</t>
  </si>
  <si>
    <t xml:space="preserve">Showalter's Dead Oceans breakthrough trades the hushed folk of his earlier records for arena-scaled synths and guitars, processing marital trouble and a car accident into big, cathartic choruses. 'JM', its centerpiece, is a tribute to the late Jason Molina.</t>
  </si>
  <si>
    <t xml:space="preserve">A dramatic widening of Strand of Oaks' sound from the folk records into 1980s-scaled rock, with J Mascis guesting on guitar on 'Goshen '97'.</t>
  </si>
  <si>
    <t xml:space="preserve">JM; Goshen '97</t>
  </si>
  <si>
    <t xml:space="preserve">https://en.wikipedia.org/wiki/Strand_of_Oaks
https://www.allmusic.com/artist/strand-of-oaks-mn0001037433/discography</t>
  </si>
  <si>
    <t xml:space="preserve">A1073</t>
  </si>
  <si>
    <t xml:space="preserve">Tweedy</t>
  </si>
  <si>
    <t xml:space="preserve">Sukierae</t>
  </si>
  <si>
    <t xml:space="preserve">fingerpicked acoustic; harmonized guitars; hushed; breezy</t>
  </si>
  <si>
    <t xml:space="preserve">A double album credited to Jeff and his teenage son Spencer on drums, written while Jeff's wife Sue was undergoing cancer treatment, the title borrowed from her nickname. It is looser and poppier than the later true-solo records, closer to a stripped-down Wilco side project than a singer-songwriter statement.</t>
  </si>
  <si>
    <t xml:space="preserve">The father-son duo format here became the template Tweedy carried into his later solo albums 'Warm' and 'Love Is the King'.</t>
  </si>
  <si>
    <t xml:space="preserve">Low Key; World Away; Summer Noon</t>
  </si>
  <si>
    <t xml:space="preserve">https://en.wikipedia.org/wiki/Jeff_Tweedy
https://www.discogs.com/release/6116624-Tweedy-Sukierae</t>
  </si>
  <si>
    <t xml:space="preserve">A1074</t>
  </si>
  <si>
    <t xml:space="preserve">The Waterfall</t>
  </si>
  <si>
    <t xml:space="preserve">harmonized guitars; synths; breezy; heartbreak</t>
  </si>
  <si>
    <t xml:space="preserve">Written during Jim James's breakup with a longtime partner, this is a warmer, more consistently melodic record than 'Evil Urges', cut at Stinson Beach in California rather than Louisville. It reads as the band settling into a reliable, mature version of its sound.</t>
  </si>
  <si>
    <t xml:space="preserve">A late-period continuation of the widened, more melodic sound the band settled into after 'Z', now filtered through James's breakup songwriting.</t>
  </si>
  <si>
    <t xml:space="preserve">Compound Fracture; Get the Point; Believe (Nobody Knows)</t>
  </si>
  <si>
    <t xml:space="preserve">https://en.wikipedia.org/wiki/My_Morning_Jacket
https://en.wikipedia.org/wiki/The_Waterfall_(album)</t>
  </si>
  <si>
    <t xml:space="preserve">A1075</t>
  </si>
  <si>
    <t xml:space="preserve">Star Wars</t>
  </si>
  <si>
    <t xml:space="preserve">feedback; noise wall; short songs (under 2 minutes); rowdy</t>
  </si>
  <si>
    <t xml:space="preserve">Surprise-released for free with a cat-painting cover and no advance notice, this is Wilco's shortest, loosest, most garage-rock record, all fuzzed-out guitars and songs that end almost as soon as they start. It feels far from the polish of 'Wilco (The Album)', for listeners who like the band scrappy and loud.</t>
  </si>
  <si>
    <t xml:space="preserve">Sounds like a return to the noisier, more abrasive guitar tone of 'A Ghost Is Born', compressed into much shorter songs.</t>
  </si>
  <si>
    <t xml:space="preserve">EKG; Random Name Generator; Taste the Ceiling</t>
  </si>
  <si>
    <t xml:space="preserve">A1076</t>
  </si>
  <si>
    <t xml:space="preserve">Schmilco</t>
  </si>
  <si>
    <t xml:space="preserve">fingerpicked acoustic; hushed; deadpan; small-town</t>
  </si>
  <si>
    <t xml:space="preserve">A hushed, mostly acoustic record cut in the same sessions as 'Star Wars', closer in mood to Tweedy's solo records than to the full-band Wilco catalog. The songs are plainspoken and a little bitter, built around fingerpicked guitar rather than the band's usual interlocking-guitar arrangements.</t>
  </si>
  <si>
    <t xml:space="preserve">Came out of the same sessions as 'Star Wars', and its hushed acoustic mode sounds like a preview of Jeff Tweedy's solo album 'Warm'.</t>
  </si>
  <si>
    <t xml:space="preserve">If I Ever Was a Child; Normal American Kids; Locator</t>
  </si>
  <si>
    <t xml:space="preserve">A1077</t>
  </si>
  <si>
    <t xml:space="preserve">Deer Tick, Vol. 1</t>
  </si>
  <si>
    <t xml:space="preserve">fingerpicked acoustic; hushed; drawl; heartbreak</t>
  </si>
  <si>
    <t xml:space="preserve">Released the same day as its harder-edged twin 'Vol. 2', this is largely an acoustic folk record, closer to the band's early sound than anything since 'War Elephant'. The pairing let the band release both halves of its personality — the folky and the rocking — without one undercutting the other.</t>
  </si>
  <si>
    <t xml:space="preserve">A deliberate return to the acoustic folk mode of the band's earliest records, paired as a set with the rock-facing 'Vol. 2'.</t>
  </si>
  <si>
    <t xml:space="preserve">Sea of Clouds</t>
  </si>
  <si>
    <t xml:space="preserve">A1078</t>
  </si>
  <si>
    <t xml:space="preserve">Deer Tick, Vol. 2</t>
  </si>
  <si>
    <t xml:space="preserve">rowdy; shouted; Telecaster twang; drawl</t>
  </si>
  <si>
    <t xml:space="preserve">The rock-focused companion to 'Vol. 1', released the same day, leaning into the loud, garage-leaning side of the band heard on 'Divine Providence'. Together the two albums let Deer Tick present its folk and bar-band sides as separate, complete statements rather than compromise on one record.</t>
  </si>
  <si>
    <t xml:space="preserve">The harder-rocking half of the 2017 pair, continuing the raw sound of 'Divine Providence'.</t>
  </si>
  <si>
    <t xml:space="preserve">It's a Whale; Jumpstarting</t>
  </si>
  <si>
    <t xml:space="preserve">A1079</t>
  </si>
  <si>
    <t xml:space="preserve">Jeff Tweedy</t>
  </si>
  <si>
    <t xml:space="preserve">Warm</t>
  </si>
  <si>
    <t xml:space="preserve">fingerpicked acoustic; hushed; baritone; deadpan; heartbreak</t>
  </si>
  <si>
    <t xml:space="preserve">Tweedy's first true solo album of original songs is plain and unadorned, mostly just voice and acoustic guitar with light backing from his sons Spencer and Sammy, addressing sobriety and mortality more directly than any Wilco record. It plays like a quieter cousin to 'Schmilco', with the studio experimentation stripped almost entirely away.</t>
  </si>
  <si>
    <t xml:space="preserve">Continues the family-band arrangement first heard on Tweedy's 'Sukierae', and its hushed acoustic mode sounds close to Wilco's 'Schmilco'.</t>
  </si>
  <si>
    <t xml:space="preserve">Bombs Above; How to Fight Loneliness; Let's Go Rain</t>
  </si>
  <si>
    <t xml:space="preserve">https://en.wikipedia.org/wiki/Jeff_Tweedy
https://www.discogs.com/artist/306247-Jeff-Tweedy</t>
  </si>
  <si>
    <t xml:space="preserve">A1080</t>
  </si>
  <si>
    <t xml:space="preserve">C'est La Vie</t>
  </si>
  <si>
    <t xml:space="preserve">synths; pedal steel; horns; breezy; spiritual or gospel</t>
  </si>
  <si>
    <t xml:space="preserve">Made after Houck became a father and relocated to Nashville and built his own studio there, this record softens 'Muchacho's ache into something more settled and domestic, still built on pedal steel and warm horn charts. It is the sound of the same hazy country-folk voice at a calmer point in life.</t>
  </si>
  <si>
    <t xml:space="preserve">A later-career continuation of the pedal-steel-and-synth sound Houck perfected on 'Muchacho', now recorded in his own Nashville studio.</t>
  </si>
  <si>
    <t xml:space="preserve">New Birth in New England; C'est La Vie No. 2; Around the Horn</t>
  </si>
  <si>
    <t xml:space="preserve">A1081</t>
  </si>
  <si>
    <t xml:space="preserve">Eraserland</t>
  </si>
  <si>
    <t xml:space="preserve">synths; harmonized guitars; anthemic; heartbreak</t>
  </si>
  <si>
    <t xml:space="preserve">Recorded with most of My Morning Jacket serving as Showalter's backing band, this record continues the widescreen, emotionally raw rock of 'HEAL' and 'Hard Love' with an even bigger sound. It reads as a natural convergence of two roots-rock lineages from the same scene this lane covers.</t>
  </si>
  <si>
    <t xml:space="preserve">Directly connects Strand of Oaks to My Morning Jacket, whose members backed Showalter on this record.</t>
  </si>
  <si>
    <t xml:space="preserve">Weird Ways; Ruby</t>
  </si>
  <si>
    <t xml:space="preserve">A1082</t>
  </si>
  <si>
    <t xml:space="preserve">Ode to Joy</t>
  </si>
  <si>
    <t xml:space="preserve">hushed; baritone; bleak; drum machine</t>
  </si>
  <si>
    <t xml:space="preserve">A muted, minor-key record built around Glenn Kotche's heavy, stomping drum parts, written in the shadow of the political climate of the late 2010s. It is one of Wilco's least immediate records, more mood piece than song cycle, and rewards patience more than its predecessors.</t>
  </si>
  <si>
    <t xml:space="preserve">Continues the hushed, interior songwriting of 'Schmilco' but foregrounds Kotche's drums as the main instrumental voice.</t>
  </si>
  <si>
    <t xml:space="preserve">Bright Leaves; Love Is Everywhere (Beware); One and a Half Stars</t>
  </si>
  <si>
    <t xml:space="preserve">A1083</t>
  </si>
  <si>
    <t xml:space="preserve">Love Is the King</t>
  </si>
  <si>
    <t xml:space="preserve">fingerpicked acoustic; hushed; drawl; small-town</t>
  </si>
  <si>
    <t xml:space="preserve">Written and recorded quickly during the early pandemic lockdown with his sons again backing him, this is a warmer, more melodic set than 'Warm', closer to a lullaby record for uncertain times. It carries the plainspoken, front-porch feel that runs through Tweedy's solo work.</t>
  </si>
  <si>
    <t xml:space="preserve">A direct sequel to 'Warm', again built around the same small family-band arrangement.</t>
  </si>
  <si>
    <t xml:space="preserve">Love Is the King; Guess Again; Gwendolyn</t>
  </si>
  <si>
    <t xml:space="preserve">A1084</t>
  </si>
  <si>
    <t xml:space="preserve">Cruel Country</t>
  </si>
  <si>
    <t xml:space="preserve">pedal steel; Telecaster twang; drawl; political; long songs (7+ minutes)</t>
  </si>
  <si>
    <t xml:space="preserve">A 21-song double album on which Wilco finally called the thing by its name, leaning fully into pedal steel and twang after two decades of only gesturing at country music. It is both a return to the band's Uncle Tupelo roots and a wry commentary on what 'country' means in a divided America.</t>
  </si>
  <si>
    <t xml:space="preserve">Circles back to the alt-country of Uncle Tupelo and Wilco's own 'A.M.', now filtered through twenty years of art-rock detours.</t>
  </si>
  <si>
    <t xml:space="preserve">Hints; Falling Apart (Right Now); Country Song Upside-Down</t>
  </si>
  <si>
    <t xml:space="preserve">A1085</t>
  </si>
  <si>
    <t xml:space="preserve">Emotional Contracts</t>
  </si>
  <si>
    <t xml:space="preserve">drawl; piano; heartbreak; storytelling</t>
  </si>
  <si>
    <t xml:space="preserve">The band's ATO Records debut and first album since the 2017 pair, produced by Dave Fridmann and featuring guests including Steve Berlin and Vanessa Carlton. It sets newer songs like 'Forgiving Ties' beside older favorites, and critics noted how gracefully the band's late-2000s sound had aged into this more collaborative record.</t>
  </si>
  <si>
    <t xml:space="preserve">The band's most collaborative studio record, arriving after a long gap and produced by Dave Fridmann rather than a member of their usual circle.</t>
  </si>
  <si>
    <t xml:space="preserve">Forgiving Ties; The Dream's in the Ditch</t>
  </si>
  <si>
    <t xml:space="preserve">A1086</t>
  </si>
  <si>
    <t xml:space="preserve">Cousin</t>
  </si>
  <si>
    <t xml:space="preserve">synths; hushed; breezy; storytelling</t>
  </si>
  <si>
    <t xml:space="preserve">Produced by Cate Le Bon, this is a colder, more angular record than 'Cruel Country', built around clipped guitar figures and synth textures on songs like the lead single 'Evicted'. It is one of the few Wilco records to hand significant sonic control to an outside producer.</t>
  </si>
  <si>
    <t xml:space="preserve">A left turn from the pure-country statement of 'Cruel Country' toward Cate Le Bon's more angular art-pop sensibility.</t>
  </si>
  <si>
    <t xml:space="preserve">Evicted; Cousin; Pittsburgh</t>
  </si>
  <si>
    <t xml:space="preserve">A1087</t>
  </si>
  <si>
    <t xml:space="preserve">Twilight Override</t>
  </si>
  <si>
    <t xml:space="preserve">synths; hushed; storytelling; drawl</t>
  </si>
  <si>
    <t xml:space="preserve">A sprawling triple album cut at Wilco's own Loft studio with his sons, moving between achy, erratic thumping rhythms and full rock'n'roll catharsis before settling into dreamy, half-spoken passages. It is the most varied and ambitious of Tweedy's solo records, closer in scope to a Wilco album than the plainer 'Warm' or 'Love Is the King'.</t>
  </si>
  <si>
    <t xml:space="preserve">Expands the family-band solo format of 'Warm' and 'Love Is the King' into a much larger, more dynamic statement recorded at the same Loft studio as Wilco's own records.</t>
  </si>
  <si>
    <t xml:space="preserve">A1088</t>
  </si>
  <si>
    <t xml:space="preserve">Gillian Welch</t>
  </si>
  <si>
    <t xml:space="preserve">Revival</t>
  </si>
  <si>
    <t xml:space="preserve">Almo Sounds</t>
  </si>
  <si>
    <t xml:space="preserve">V5 Rootsy indie folk</t>
  </si>
  <si>
    <t xml:space="preserve">fingerpicked acoustic; close harmonies; duets; hushed; Southern gothic; storytelling</t>
  </si>
  <si>
    <t xml:space="preserve">Gillian Welch's debut, cut with David Rawlings and producer T Bone Burnett, sets plainspoken songs about orphans and hard luck against two acoustic guitars and close, keening harmony. 'Orphan Girl' and 'Acony Bell' sound so steeped in Appalachian and gospel tradition that they could pass for much older songs. The hushed, unhurried duo sound became the template for everything Welch and Rawlings made afterward.</t>
  </si>
  <si>
    <t xml:space="preserve">Draws openly on the Stanley Brothers and the Carter Family's mountain harmony; later hushed folk from Iron &amp; Wine, Fleet Foxes and Big Thief sounds indebted to its duo template.</t>
  </si>
  <si>
    <t xml:space="preserve">Orphan Girl; Acony Bell; One More Dollar</t>
  </si>
  <si>
    <t xml:space="preserve">https://en.wikipedia.org/wiki/Gillian_Welch
https://www.discogs.com/artist/255403-Gillian-Welch
https://en.wikipedia.org/wiki/Revival_(Gillian_Welch_album)</t>
  </si>
  <si>
    <t xml:space="preserve">A1089</t>
  </si>
  <si>
    <t xml:space="preserve">Hell Among the Yearlings</t>
  </si>
  <si>
    <t xml:space="preserve">banjo; drawl; storytelling; Southern gothic; bleak; spiritual or gospel</t>
  </si>
  <si>
    <t xml:space="preserve">Welch's second album pushes further into old-time murder ballad and gospel territory, with her clawhammer banjo up front and Rawlings' guitar answering underneath. Songs like 'Caleb Meyer' (a woman killing her attacker) and 'Miner's Refrain' (a coal-town elegy) read like century-old broadsides even though Welch wrote them herself. It is the starkest, darkest record in the catalog, for listeners who want Appalachian gothic straight.</t>
  </si>
  <si>
    <t xml:space="preserve">Continues directly from Revival's Stanley Brothers and Carter Family influence, and its stark duo arrangements sound like a forerunner of the Appalachian-gothic strain later heard in Iron &amp; Wine and Anna &amp; Elizabeth.</t>
  </si>
  <si>
    <t xml:space="preserve">Caleb Meyer; Miner's Refrain; Whiskey Girl</t>
  </si>
  <si>
    <t xml:space="preserve">https://en.wikipedia.org/wiki/Gillian_Welch
https://www.discogs.com/artist/255403-Gillian-Welch
https://www.discogs.com/master/87359-Gillian-Welch-Hell-Among-The-Yearlings</t>
  </si>
  <si>
    <t xml:space="preserve">A1090</t>
  </si>
  <si>
    <t xml:space="preserve">Damien Jurado</t>
  </si>
  <si>
    <t xml:space="preserve">Rehearsals for Departure</t>
  </si>
  <si>
    <t xml:space="preserve">fingerpicked acoustic; hushed; storytelling; bleak; drawl</t>
  </si>
  <si>
    <t xml:space="preserve">Jurado's second Sub Pop album is a hushed, largely acoustic record of quiet, character-driven songs, closer to a whispered short story collection than to the label's rock reputation. It established the plainspoken, melancholy songwriting style he would work in for the next two decades. A key early document of Sub Pop's non-grunge, folk-leaning side.</t>
  </si>
  <si>
    <t xml:space="preserve">An early entry in Sub Pop's quieter, singer-songwriter-driven side, predating Iron &amp; Wine's arrival on the label and part of the late-1990s turn toward hushed acoustic folk on labels known for louder music.</t>
  </si>
  <si>
    <t xml:space="preserve">Nothing Is the News; The Coldhearted Boy; Kisses</t>
  </si>
  <si>
    <t xml:space="preserve">https://en.wikipedia.org/wiki/Damien_Jurado</t>
  </si>
  <si>
    <t xml:space="preserve">A1091</t>
  </si>
  <si>
    <t xml:space="preserve">Time (The Revelator)</t>
  </si>
  <si>
    <t xml:space="preserve">Acony</t>
  </si>
  <si>
    <t xml:space="preserve">fingerpicked acoustic; close harmonies; storytelling; long songs (7+ minutes); Southern gothic; hushed</t>
  </si>
  <si>
    <t xml:space="preserve">The first release on Welch's own Acony label, recorded largely live at RCA Studio B, trades the banjo-heavy old-time sound for slower, more Dylan-indebted songwriting. The nearly fifteen-minute closer 'I Dream a Highway' drifts through free-associative imagery over a single circling guitar figure, while 'Revelator' and 'I Want to Sing That Rock and Roll' fold rock and roll's mythology into Welch's mountain-ballad phrasing. It is the clearest bridge between Depression-era folk forms and 2000s indie songwriting, and the place to start.</t>
  </si>
  <si>
    <t xml:space="preserve">Extends the Carter Family-to-Townes Van Zandt folk lineage toward Bob Dylan and Neil Young territory, and its patient, long-form songwriting sounds like a forerunner of Big Thief's extended arrangements.</t>
  </si>
  <si>
    <t xml:space="preserve">Revelator; I Want to Sing That Rock and Roll; I Dream a Highway</t>
  </si>
  <si>
    <t xml:space="preserve">https://en.wikipedia.org/wiki/Gillian_Welch
https://www.discogs.com/artist/255403-Gillian-Welch
https://en.wikipedia.org/wiki/Time_(The_Revelator)</t>
  </si>
  <si>
    <t xml:space="preserve">A1092</t>
  </si>
  <si>
    <t xml:space="preserve">Iron &amp; Wine</t>
  </si>
  <si>
    <t xml:space="preserve">The Creek Drank the Cradle</t>
  </si>
  <si>
    <t xml:space="preserve">fingerpicked acoustic; hushed; drawl; storytelling; lo-fi; lullaby</t>
  </si>
  <si>
    <t xml:space="preserve">Sam Beam's debut as Iron &amp; Wine was recorded alone on a four-track in his home while he taught film in Miami, and Sub Pop released it essentially unaltered. His whispered, close-mic'd voice and fingerpicked guitar sit over faint banjo and slide, giving songs like 'Bird Stealing Bread' and 'Upward Over the Mountain' a hushed, front-porch intimacy. The tape hiss and bedroom production became as much a signature as the songs themselves.</t>
  </si>
  <si>
    <t xml:space="preserve">Sounds indebted to Nick Drake's hushed fingerpicking and to the Southern gothic folk of Gillian Welch, filtered through lo-fi four-track home recording rather than a Nashville studio.</t>
  </si>
  <si>
    <t xml:space="preserve">Upward Over the Mountain; Bird Stealing Bread; Lion's Mane</t>
  </si>
  <si>
    <t xml:space="preserve">https://en.wikipedia.org/wiki/Iron_%26_Wine
https://www.allmusic.com/artist/iron-wine-mn0000085038/discography</t>
  </si>
  <si>
    <t xml:space="preserve">A1093</t>
  </si>
  <si>
    <t xml:space="preserve">Josh Ritter</t>
  </si>
  <si>
    <t xml:space="preserve">The Golden Age of Radio</t>
  </si>
  <si>
    <t xml:space="preserve">Signature Sounds</t>
  </si>
  <si>
    <t xml:space="preserve">Moscow, ID</t>
  </si>
  <si>
    <t xml:space="preserve">fingerpicked acoustic; storytelling; harmonica; hushed; small-town</t>
  </si>
  <si>
    <t xml:space="preserve">Ritter's second album, and first to reach a wider audience, is a plainspoken, largely acoustic set of story-songs steeped in Americana imagery, closer to Woody Guthrie and early Bob Dylan than to the more baroque indie folk of the period. It built his reputation as a literate, road-tested songwriter well before he had any major-label backing. A solid, unpretentious entry point into his catalog.</t>
  </si>
  <si>
    <t xml:space="preserve">An early-2000s example of the plainspoken folk-songwriter revival, running parallel to Gillian Welch and Iron &amp; Wine and sounding built on classic American folk and country storytelling forms.</t>
  </si>
  <si>
    <t xml:space="preserve">Me &amp; Jiggs</t>
  </si>
  <si>
    <t xml:space="preserve">https://en.wikipedia.org/wiki/Josh_Ritter</t>
  </si>
  <si>
    <t xml:space="preserve">A1094</t>
  </si>
  <si>
    <t xml:space="preserve">Soul Journey</t>
  </si>
  <si>
    <t xml:space="preserve">banjo; fiddle; storytelling; drawl; breezy; close harmonies</t>
  </si>
  <si>
    <t xml:space="preserve">Welch and Rawlings loosen up here, adding dobro, fiddle, electric bass and drums and aiming for a sunnier, more relaxed feel. 'Look at Miss Ohio' and 'No One Knows My Name' keep the plainspoken character studies of earlier records but let a full band breathe under them. It is the most rock and roll-leaning entry in the Welch/Rawlings catalog without losing the duo's core sound.</t>
  </si>
  <si>
    <t xml:space="preserve">A deliberate loosening of the stark Revival/Hell Among the Yearlings sound toward something that sounds indebted to the Band and Bob Dylan's Basement Tapes, a mode later full-band indie-folk acts like Fleet Foxes echo.</t>
  </si>
  <si>
    <t xml:space="preserve">Look at Miss Ohio; No One Knows My Name; I Made a Lover's Prayer</t>
  </si>
  <si>
    <t xml:space="preserve">https://en.wikipedia.org/wiki/Gillian_Welch
https://www.discogs.com/artist/255403-Gillian-Welch
https://www.discogs.com/master/307608-Gillian-Welch-Soul-Journey</t>
  </si>
  <si>
    <t xml:space="preserve">A1095</t>
  </si>
  <si>
    <t xml:space="preserve">Alela Diane</t>
  </si>
  <si>
    <t xml:space="preserve">The Pirate's Gospel</t>
  </si>
  <si>
    <t xml:space="preserve">Nevada City, CA</t>
  </si>
  <si>
    <t xml:space="preserve">fingerpicked acoustic; hushed; storytelling; spiritual or gospel; close harmonies; lo-fi</t>
  </si>
  <si>
    <t xml:space="preserve">Alela Diane's self-released debut sets her clear, unadorned voice against simple fingerpicked guitar and little else. Songs like the title track and 'Tired Feet' draw on old hymnal and folk-ballad phrasing without irony, a home-recorded warmth closer to a family gathering than a studio session. It built her a cult audience well before wider labels took notice.</t>
  </si>
  <si>
    <t xml:space="preserve">Sounds rooted in old-time hymn and ballad singing, in the same plainspoken folk vein as Gillian Welch though recorded with far less studio polish.</t>
  </si>
  <si>
    <t xml:space="preserve">Tatted Lace; Tired Feet; Rise Up</t>
  </si>
  <si>
    <t xml:space="preserve">https://en.wikipedia.org/wiki/Alela_Diane
https://open.spotify.com/artist/2QIHd0B2VIKlmLyoq4lUr7</t>
  </si>
  <si>
    <t xml:space="preserve">A1096</t>
  </si>
  <si>
    <t xml:space="preserve">DeYarmond Edison</t>
  </si>
  <si>
    <t xml:space="preserve">Eau Claire, WI</t>
  </si>
  <si>
    <t xml:space="preserve">fingerpicked acoustic; storytelling; close harmonies; drawl; small-town</t>
  </si>
  <si>
    <t xml:space="preserve">Justin Vernon's pre-Bon Iver band, formed with childhood friends in Eau Claire before relocating to Raleigh, released this self-titled debut as a plainspoken, full-band roots-folk record, still years from the hushed falsetto he'd develop as a solo artist. It is a minor, self-released document, but a genuine missing link for tracing how Vernon's songwriting grew out of a full band before he stripped it down alone in a cabin. A curiosity for completists of the For Emma lineage.</t>
  </si>
  <si>
    <t xml:space="preserve">The band Justin Vernon led before its breakup sent him back to Wisconsin to record For Emma, Forever Ago alone, making this a direct, documented root of the whole modern hushed-indie-folk singer-songwriter mode.</t>
  </si>
  <si>
    <t xml:space="preserve">Leave Me Wishing More; As Long as I Can Go; Dusty Road (So Kind)</t>
  </si>
  <si>
    <t xml:space="preserve">https://en.wikipedia.org/wiki/DeYarmond_Edison</t>
  </si>
  <si>
    <t xml:space="preserve">A1097</t>
  </si>
  <si>
    <t xml:space="preserve">Our Endless Numbered Days</t>
  </si>
  <si>
    <t xml:space="preserve">fingerpicked acoustic; hushed; close harmonies; storytelling; spiritual or gospel; drawl</t>
  </si>
  <si>
    <t xml:space="preserve">Beam's first studio-recorded album trades four-track hiss for a cleaner, more spacious sound while keeping the whispered vocals and fingerpicked guitar at the center. 'Naked as We Came' and 'Fever Dream' pair plainspoken domestic imagery with gentle, hymn-like melodies, with banjo and slide coloring the edges. It is the most approachable entry point to the hushed side of 2000s indie folk.</t>
  </si>
  <si>
    <t xml:space="preserve">Builds on The Creek Drank the Cradle with cleaner studio production; its hushed intimacy sounds like a clear precursor to Bon Iver's For Emma, Forever Ago.</t>
  </si>
  <si>
    <t xml:space="preserve">Naked as We Came; Fever Dream; Free Until They Cut Me Down</t>
  </si>
  <si>
    <t xml:space="preserve">A1098</t>
  </si>
  <si>
    <t xml:space="preserve">Jolie Holland</t>
  </si>
  <si>
    <t xml:space="preserve">Escondida</t>
  </si>
  <si>
    <t xml:space="preserve">fingerpicked acoustic; drawl; storytelling; spiritual or gospel; hushed; harmonica</t>
  </si>
  <si>
    <t xml:space="preserve">Holland's first studio album for ANTI- pairs her loose, blues- and old-time-inflected phrasing with sparse acoustic guitar, fiddle and occasional horns. A founding member of the Be Good Tanyas, she brings a rustic, unhurried delivery to songs like 'Old Fashioned Morphine' and 'Mexico City'. Her drawling, behind-the-beat singing suggests Billie Holiday filtered through old-time and blues song forms.</t>
  </si>
  <si>
    <t xml:space="preserve">Grew out of Holland's time co-founding the Be Good Tanyas, carrying old-time and blues vocal phrasing into a looser, jazz-inflected songwriting style distinct from Gillian Welch's more formal old-time revivalism.</t>
  </si>
  <si>
    <t xml:space="preserve">Old Fashioned Morphine; Mexico City; Sascha</t>
  </si>
  <si>
    <t xml:space="preserve">https://en.wikipedia.org/wiki/Jolie_Holland</t>
  </si>
  <si>
    <t xml:space="preserve">A1099</t>
  </si>
  <si>
    <t xml:space="preserve">Laura Veirs</t>
  </si>
  <si>
    <t xml:space="preserve">Carbon Glacier</t>
  </si>
  <si>
    <t xml:space="preserve">Nonesuch</t>
  </si>
  <si>
    <t xml:space="preserve">fingerpicked acoustic; close harmonies; storytelling; spiritual or gospel; breezy; small-town</t>
  </si>
  <si>
    <t xml:space="preserve">An early Veirs album that sets her plainspoken, nature-and-science-inflected lyrics (she studied geology) against fingerpicked guitar and a light, textured band. 'Ether Sings' carries a quiet, almost hymnal melodicism distinct from the more theatrical singer-songwriters of the period. It suits listeners who like their folk cool, precise and a little wintry.</t>
  </si>
  <si>
    <t xml:space="preserve">Plainspoken, nature-imagery folk songwriting that sits comfortably beside Pacific Northwest peers like Damien Jurado, carrying a geologist's precision into old-time-adjacent folk forms.</t>
  </si>
  <si>
    <t xml:space="preserve">Ether Sings; Riptide; Rapture</t>
  </si>
  <si>
    <t xml:space="preserve">https://en.wikipedia.org/wiki/Laura_Veirs</t>
  </si>
  <si>
    <t xml:space="preserve">A1100</t>
  </si>
  <si>
    <t xml:space="preserve">Iron &amp; Wine and Calexico</t>
  </si>
  <si>
    <t xml:space="preserve">In the Reins</t>
  </si>
  <si>
    <t xml:space="preserve">Overcoat</t>
  </si>
  <si>
    <t xml:space="preserve">fingerpicked acoustic; horns; storytelling; drawl; breezy; hushed</t>
  </si>
  <si>
    <t xml:space="preserve">Sam Beam wrote all seven songs on this EP years before recording, then handed them to the Tucson band Calexico, whose horns and southwestern, semi-Mexican arrangements dress up his usually spare sound. 'Burn That Broken Bed' brings in brass for the first time in Beam's catalog, a preview of the fuller arrangements he would use on The Shepherd's Dog. It is a genuine collaboration rather than a remix job, credited jointly to both acts.</t>
  </si>
  <si>
    <t xml:space="preserve">Pairs Iron &amp; Wine's hushed Appalachian-inflected songwriting with Calexico's desert-noir, mariachi-tinged rock, foreshadowing the pair's full-length reunion on Years to Burn.</t>
  </si>
  <si>
    <t xml:space="preserve">Burn That Broken Bed; History of Lovers; Dead Man's Will</t>
  </si>
  <si>
    <t xml:space="preserve">https://en.wikipedia.org/wiki/Iron_%26_Wine</t>
  </si>
  <si>
    <t xml:space="preserve">A1101</t>
  </si>
  <si>
    <t xml:space="preserve">Year of Meteors</t>
  </si>
  <si>
    <t xml:space="preserve">fingerpicked acoustic; harmonized guitars; storytelling; breezy; small-town; close harmonies</t>
  </si>
  <si>
    <t xml:space="preserve">Veirs' follow-up to Carbon Glacier keeps the same plainspoken, geology-and-nature-inflected songwriting but with a slightly fuller, more electric-leaning band sound. 'Fire Snakes' and 'Galaxies' pair her precise, unhurried delivery with jangling guitar and light percussion. It continued to build her reputation as one of the Pacific Northwest's most literate folk songwriters.</t>
  </si>
  <si>
    <t xml:space="preserve">A continuation of Carbon Glacier's nature-focused folk songwriting with fuller indie-rock instrumentation, sounding of a piece with Northwest peers like the Decemberists.</t>
  </si>
  <si>
    <t xml:space="preserve">Fire Snakes; Galaxies; Blue Sky Blues</t>
  </si>
  <si>
    <t xml:space="preserve">A1102</t>
  </si>
  <si>
    <t xml:space="preserve">Springtime Can Kill You</t>
  </si>
  <si>
    <t xml:space="preserve">fingerpicked acoustic; drawl; storytelling; heartbreak; hushed; harmonica</t>
  </si>
  <si>
    <t xml:space="preserve">Holland's second ANTI- record keeps Escondida's loose, blues-and-old-time-inflected songwriting while pushing further into heartbreak and loss as subject matter. 'Sunny Afternoon' and the title track carry her unhurried, almost speech-like phrasing over sparse full-band arrangements. It confirmed her reputation as one of the more idiosyncratic voices to come out of the 2000s San Francisco folk scene.</t>
  </si>
  <si>
    <t xml:space="preserve">A continuation of Escondida's blues-and-old-time hybrid songwriting; Holland had earlier been a member of Vancouver's Be Good Tanyas before settling in San Francisco.</t>
  </si>
  <si>
    <t xml:space="preserve">Springtime Can Kill You; Sunny Afternoon; Alameda</t>
  </si>
  <si>
    <t xml:space="preserve">A1103</t>
  </si>
  <si>
    <t xml:space="preserve">The Animal Years</t>
  </si>
  <si>
    <t xml:space="preserve">V2 Records</t>
  </si>
  <si>
    <t xml:space="preserve">fingerpicked acoustic; storytelling; harmonica; political; anthemic</t>
  </si>
  <si>
    <t xml:space="preserve">Ritter's breakthrough widens his sound with a full band and more overtly political songwriting, most notably on the sprawling 'Thin Blue Flame'. It kept his plainspoken, story-driven core intact while reaching a considerably larger audience than his earlier records, for listeners who like literate folk-rock with a big canvas.</t>
  </si>
  <si>
    <t xml:space="preserve">Builds on the plainspoken storytelling of The Golden Age of Radio with fuller band arrangement, sounding of a piece with the 2000s singer-songwriter wave around Iron &amp; Wine's early records.</t>
  </si>
  <si>
    <t xml:space="preserve">Thin Blue Flame</t>
  </si>
  <si>
    <t xml:space="preserve">A1104</t>
  </si>
  <si>
    <t xml:space="preserve">Bon Iver</t>
  </si>
  <si>
    <t xml:space="preserve">For Emma, Forever Ago</t>
  </si>
  <si>
    <t xml:space="preserve">Self-released (2007); Jagjaguwar reissued it February 19, 2008</t>
  </si>
  <si>
    <t xml:space="preserve">cracked or yelping; hushed; fingerpicked acoustic; lo-fi; bleak; lullaby</t>
  </si>
  <si>
    <t xml:space="preserve">Justin Vernon recorded this debut largely alone over a winter in a Wisconsin family cabin after a breakup and the end of his band DeYarmond Edison. His falsetto-heavy, multi-tracked vocals and spare acoustic guitar on 'Skinny Love' and 'Re: Stacks' turn isolation and lo-fi limitation into the record's defining aesthetic. It became one of the most influential indie-folk debuts of the 2000s, and it is for anyone who wants heartbreak rendered small and close.</t>
  </si>
  <si>
    <t xml:space="preserve">Sounds like an extension of Iron &amp; Wine's hushed home-recording model into falsetto-led songwriting, and its sound echoes through the 2010s bedroom-folk wave.</t>
  </si>
  <si>
    <t xml:space="preserve">Skinny Love; Re: Stacks; Flume</t>
  </si>
  <si>
    <t xml:space="preserve">https://www.noexpectations.fyi/p/noah-kesey-dynamite-premiere-music-video-p4k</t>
  </si>
  <si>
    <t xml:space="preserve">https://en.wikipedia.org/wiki/Bon_Iver</t>
  </si>
  <si>
    <t xml:space="preserve">A1105</t>
  </si>
  <si>
    <t xml:space="preserve">The Shepherd's Dog</t>
  </si>
  <si>
    <t xml:space="preserve">banjo; harmonized guitars; storytelling; political; drawl; breezy</t>
  </si>
  <si>
    <t xml:space="preserve">Beam's third album is his most expansive to that point, adding hand percussion, banjo and touches of dub and Afrobeat-inflected rhythm behind still-whispered vocals. Written partly out of frustration with the political mood of the Bush years, songs like 'Boy with a Coin' and 'Carousel' keep the old-time fingerpicking at the core while the arrangements sprawl outward.</t>
  </si>
  <si>
    <t xml:space="preserve">Widens Iron &amp; Wine's Nick Drake/old-time base with Calexico-adjacent players and world-music percussion, moving the project further from bedroom folk toward full-band arrangement.</t>
  </si>
  <si>
    <t xml:space="preserve">Boy with a Coin; Carousel; Resurrection Fern</t>
  </si>
  <si>
    <t xml:space="preserve">A1106</t>
  </si>
  <si>
    <t xml:space="preserve">Marissa Nadler</t>
  </si>
  <si>
    <t xml:space="preserve">Songs III: Bird on the Water</t>
  </si>
  <si>
    <t xml:space="preserve">fingerpicked acoustic; hushed; cracked or yelping; bleak; strings; glacial</t>
  </si>
  <si>
    <t xml:space="preserve">Nadler's third album pairs her reverb-drenched, ghostly soprano with fingerpicked acoustic guitar and occasional strings, its murder-ballad and gothic-romance imagery closer to Appalachian folk balladry than to singer-songwriter confessionalism. 'Diamond Heart' and 'Mexico' move at a glacial pace, closer in tempo to slowcore than upbeat folk-pop. It is where Nadler's signature hazy, old-time-adjacent sound first fully crystallized.</t>
  </si>
  <si>
    <t xml:space="preserve">Sounds rooted in old-time murder ballads and British folk balladry, in the vein of early Gillian Welch, slowed and reverbed into a gothic, slowcore-adjacent register distinct from the rest of the lane.</t>
  </si>
  <si>
    <t xml:space="preserve">Diamond Heart; Mexico City; Famous Blue Raincoat</t>
  </si>
  <si>
    <t xml:space="preserve">https://en.wikipedia.org/wiki/Marissa_Nadler</t>
  </si>
  <si>
    <t xml:space="preserve">A1107</t>
  </si>
  <si>
    <t xml:space="preserve">Meg Baird</t>
  </si>
  <si>
    <t xml:space="preserve">Dear Companion</t>
  </si>
  <si>
    <t xml:space="preserve">Recorded while Baird was still a member of Philadelphia psych-folk band Espers, her solo debut is a hushed, largely voice-and-guitar record of traditional and original ballads, her clear, unadorned voice recalling Sandy Denny and Jacqui McShee. It is one of the plainest, most old-time-adjacent records to come out of the 2000s Philadelphia freak-folk scene. A quiet, patient entry point for listeners who want folk-revival singing without ornamentation.</t>
  </si>
  <si>
    <t xml:space="preserve">Grew out of Baird's time in Espers and the Philadelphia psych-folk scene, carrying Anglo-American folk-ballad singing into the indie-folk revival in a way that sounds close to Gillian Welch and early Iron &amp; Wine.</t>
  </si>
  <si>
    <t xml:space="preserve">Waltze of the Tennis Players; Dear Companion</t>
  </si>
  <si>
    <t xml:space="preserve">https://en.wikipedia.org/wiki/Meg_Baird</t>
  </si>
  <si>
    <t xml:space="preserve">A1108</t>
  </si>
  <si>
    <t xml:space="preserve">Caught in the Trees</t>
  </si>
  <si>
    <t xml:space="preserve">fingerpicked acoustic; hushed; storytelling; close harmonies; bleak</t>
  </si>
  <si>
    <t xml:space="preserve">A mid-career Secretly Canadian record, Caught in the Trees pairs Jurado's plainspoken, melancholy songwriting with a fuller, more band-driven sound than his sparest records, with harmony vocals and warm electric guitar. It is a transitional record between his hushed earlier catalog and the more psychedelic direction he'd pursue with Richard Swift on later albums. A solid mid-career entry point.</t>
  </si>
  <si>
    <t xml:space="preserve">Sits just before Jurado's long production partnership with Richard Swift, which would push his sound in increasingly experimental directions afterward.</t>
  </si>
  <si>
    <t xml:space="preserve">Birds Tricked into the Trees; Decent; Low Light</t>
  </si>
  <si>
    <t xml:space="preserve">A1109</t>
  </si>
  <si>
    <t xml:space="preserve">Fleet Foxes</t>
  </si>
  <si>
    <t xml:space="preserve">close harmonies; harmonized guitars; fingerpicked acoustic; storytelling; breezy; anthemic</t>
  </si>
  <si>
    <t xml:space="preserve">Fleet Foxes' debut LP turned dense, church-choir vocal harmony and pastoral, almost medieval imagery into an unlikely indie hit, led by 'White Winter Hymnal'. Robin Pecknold's songwriting draws as much on Appalachian and British folk revival singing as on the Byrds and CSNY, giving the record a timeless quality removed from mid-2000s indie trends. It topped year-end critics' polls and became a centerpiece of the late-2000s indie-folk boom.</t>
  </si>
  <si>
    <t xml:space="preserve">Fuses Anglo-American folk-revival vocal harmony with Crosby, Stills &amp; Nash-style folk rock, sitting alongside Bon Iver and Iron &amp; Wine at the center of the late-2000s indie-folk wave.</t>
  </si>
  <si>
    <t xml:space="preserve">White Winter Hymnal; Mykonos; Ragged Wood</t>
  </si>
  <si>
    <t xml:space="preserve">https://en.wikipedia.org/wiki/Fleet_Foxes
https://www.allmusic.com/artist/mn0000990366/discography</t>
  </si>
  <si>
    <t xml:space="preserve">A1110</t>
  </si>
  <si>
    <t xml:space="preserve">Sun Giant</t>
  </si>
  <si>
    <t xml:space="preserve">close harmonies; harmonized guitars; fingerpicked acoustic; storytelling; breezy; spiritual or gospel</t>
  </si>
  <si>
    <t xml:space="preserve">Released a few months ahead of their debut LP, this EP introduced Fleet Foxes' stacked, choir-like vocal harmonies and Robin Pecknold's Crosby, Stills &amp; Nash-indebted songwriting to an indie audience. The mostly a cappella title track, 'English House' and 'Mykonos' set the pattern of pastoral imagery over ringing acoustic and electric guitars that the full album would expand on. It reads now as a warm-up for Fleet Foxes proper.</t>
  </si>
  <si>
    <t xml:space="preserve">Sounds indebted to '60s and '70s folk-rock harmony singing (Crosby, Stills &amp; Nash, the Beach Boys) filtered through 2000s Sub Pop indie rock, and helped set up the late-2000s baroque-folk wave.</t>
  </si>
  <si>
    <t xml:space="preserve">Sun Giant; English House; Mykonos</t>
  </si>
  <si>
    <t xml:space="preserve">https://www.noexpectations.fyi/p/the-2024-thanksgiving-playlist</t>
  </si>
  <si>
    <t xml:space="preserve">A1111</t>
  </si>
  <si>
    <t xml:space="preserve">Laura Marling</t>
  </si>
  <si>
    <t xml:space="preserve">Alas, I Cannot Swim</t>
  </si>
  <si>
    <t xml:space="preserve">Virgin Records</t>
  </si>
  <si>
    <t xml:space="preserve">fingerpicked acoustic; storytelling; drawl; close harmonies; heartbreak</t>
  </si>
  <si>
    <t xml:space="preserve">Marling's debut, released when she was 18 and recorded with members of Noah and the Whale, pairs plainspoken, folk-club fingerpicking with a voice far older than her years, earning her a Mercury Prize nomination. Songs like 'Ghosts' and 'Night Terror' show a songwriter already working in a spare, traditional-adjacent idiom distinct from the freak-folk and chamber-pop of her UK peers. A strong entry point into the UK wing of the 2000s indie-folk revival.</t>
  </si>
  <si>
    <t xml:space="preserve">Part of the mid-2000s London nu-folk scene alongside Noah and the Whale and Mumford &amp; Sons, closer in spirit to the American Gillian Welch/Iron &amp; Wine axis than to the festival-folk mainstream that scene later fed.</t>
  </si>
  <si>
    <t xml:space="preserve">Ghosts; Night Terror; Failure</t>
  </si>
  <si>
    <t xml:space="preserve">https://en.wikipedia.org/wiki/Laura_Marling</t>
  </si>
  <si>
    <t xml:space="preserve">A1112</t>
  </si>
  <si>
    <t xml:space="preserve">The Low Anthem</t>
  </si>
  <si>
    <t xml:space="preserve">Oh My God, Charlie Darwin</t>
  </si>
  <si>
    <t xml:space="preserve">fingerpicked acoustic; harmonica; hushed; storytelling; spiritual or gospel</t>
  </si>
  <si>
    <t xml:space="preserve">Originally self-released before Nonesuch picked it up, the Rhode Island band's second album pairs hushed, hymn-like arrangements (pump organ, musical saw, clarinet) with plainspoken, often historically minded lyrics, epitomized by the title track's meditation on evolution and faith. It remains their best-known record and a good entry point for the more austere, chamber-folk end of the 2000s revival.</t>
  </si>
  <si>
    <t xml:space="preserve">Sounds of a piece with the late-2000s wave of hushed, antique-instrumented indie folk around Fleet Foxes and Bon Iver, though rougher and more rooted in old hymnal and gospel forms.</t>
  </si>
  <si>
    <t xml:space="preserve">Charlie Darwin; Ticket Taker; To Ohio</t>
  </si>
  <si>
    <t xml:space="preserve">https://en.wikipedia.org/wiki/The_Low_Anthem
https://en.wikipedia.org/wiki/Oh_My_God,_Charlie_Darwin</t>
  </si>
  <si>
    <t xml:space="preserve">A1113</t>
  </si>
  <si>
    <t xml:space="preserve">To Be Still</t>
  </si>
  <si>
    <t xml:space="preserve">fingerpicked acoustic; close harmonies; storytelling; fiddle; hushed; small-town</t>
  </si>
  <si>
    <t xml:space="preserve">Diane's second album expands The Pirate's Gospel's home-recorded intimacy into fuller, still-organic arrangements with fiddle and a full band, without losing her plainspoken, family-history songwriting. 'Dry Grass &amp; Shadows' and 'The Ocean' picture rural Northern California with the same clear-eyed detail as her earlier songs. It is the record where Diane's old-time folk roots met a proper studio.</t>
  </si>
  <si>
    <t xml:space="preserve">Builds directly on the hymn-and-ballad feel of The Pirate's Gospel with fuller band arrangement, and sounds of a piece with Laura Veirs and Laura Gibson in the 2000s Pacific Northwest indie-folk scene.</t>
  </si>
  <si>
    <t xml:space="preserve">Dry Grass &amp; Shadows; The Ocean; White as Diamonds</t>
  </si>
  <si>
    <t xml:space="preserve">A1114</t>
  </si>
  <si>
    <t xml:space="preserve">Blood Bank</t>
  </si>
  <si>
    <t xml:space="preserve">cracked or yelping; hushed; fingerpicked acoustic; lo-fi; bleak; synths</t>
  </si>
  <si>
    <t xml:space="preserve">This four-song EP is a transitional bridge between For Emma's raw acoustic isolation and the fuller, electronics-curious sound Vernon would chase afterward. The title track keeps the debut's plainspoken folk songwriting, while closer 'Woods' processes Vernon's voice entirely through Auto-Tune, a stark, almost a cappella experiment that anticipated 22, A Million's electronic turn years later. It is a short but pivotal release in the Bon Iver catalog.</t>
  </si>
  <si>
    <t xml:space="preserve">Bridges For Emma, Forever Ago's acoustic folk intimacy and the electronically processed vocal experiments that would come to define Bon Iver's later albums, with 'Woods' later sampled by Kanye West.</t>
  </si>
  <si>
    <t xml:space="preserve">Blood Bank; Woods; Beach Baby</t>
  </si>
  <si>
    <t xml:space="preserve">https://en.wikipedia.org/wiki/Bon_Iver
https://www.discogs.com/artist/1042739-Bon-Iver</t>
  </si>
  <si>
    <t xml:space="preserve">A1115</t>
  </si>
  <si>
    <t xml:space="preserve">Dave Rawlings Machine</t>
  </si>
  <si>
    <t xml:space="preserve">A Friend of a Friend</t>
  </si>
  <si>
    <t xml:space="preserve">fingerpicked acoustic; close harmonies; storytelling; drawl; duets; live in the room</t>
  </si>
  <si>
    <t xml:space="preserve">David Rawlings' first album as a leader rather than as Welch's guitarist and harmony partner. His reedy voice takes the lead while Welch sings harmony, and songs like 'Sweet Tooth' keep the duo's plainspoken, old-time-rooted songwriting. It reframes the Welch/Rawlings partnership from the other side of the stage, giving his flatpicked guitar more room than her records do.</t>
  </si>
  <si>
    <t xml:space="preserve">Grew directly out of David Rawlings' years as Gillian Welch's guitarist, harmony singer and co-writer, with Welch singing on the record.</t>
  </si>
  <si>
    <t xml:space="preserve">Sweet Tooth</t>
  </si>
  <si>
    <t xml:space="preserve">https://en.wikipedia.org/wiki/David_Rawlings</t>
  </si>
  <si>
    <t xml:space="preserve">A1116</t>
  </si>
  <si>
    <t xml:space="preserve">Little Hells</t>
  </si>
  <si>
    <t xml:space="preserve">fingerpicked acoustic; hushed; strings; bleak; glacial; cracked or yelping</t>
  </si>
  <si>
    <t xml:space="preserve">Nadler adds a full band and occasional piano and synthesizer here, without losing the reverb-soaked, mournful atmosphere of her earlier records. 'Mary Come Alive' keeps her gothic-ballad character sketches while the arrangements grow fuller and more layered. It sits as a transitional record between her earliest, sparest work and the more accessible songwriting of her 2010s albums.</t>
  </si>
  <si>
    <t xml:space="preserve">A fuller-band continuation of Songs III's hazy, old-time-adjacent balladry, keeping Nadler in the same gothic-folk lane distinct from more upbeat 2000s indie folk.</t>
  </si>
  <si>
    <t xml:space="preserve">Rats; Mary Come Alive; River of Dirt</t>
  </si>
  <si>
    <t xml:space="preserve">https://en.wikipedia.org/wiki/Marissa_Nadler
https://www.discogs.com/artist/350249-Marissa-Nadler</t>
  </si>
  <si>
    <t xml:space="preserve">A1117</t>
  </si>
  <si>
    <t xml:space="preserve">Angel Olsen</t>
  </si>
  <si>
    <t xml:space="preserve">Strange Cacti</t>
  </si>
  <si>
    <t xml:space="preserve">Bathetic Records</t>
  </si>
  <si>
    <t xml:space="preserve">cracked or yelping; lo-fi; fingerpicked acoustic; hushed; bleak; drawl</t>
  </si>
  <si>
    <t xml:space="preserve">Olsen's debut EP sounds cheap and quickly made: warbling tape hiss, a quavering, cracked voice and barely-there guitar. It is closer to a demo tape than a finished record, but songs like 'Some Things Cosmic' already show the strange, keening vibrato that would define her later work. It functions mainly as an origin document for fans tracing where her voice came from.</t>
  </si>
  <si>
    <t xml:space="preserve">Olsen went on to sing in Bonnie 'Prince' Billy's band, and the EP already sounds akin to that circle's lo-fi, unvarnished recording ethos.</t>
  </si>
  <si>
    <t xml:space="preserve">Some Things Cosmic; Creator/Destroyer</t>
  </si>
  <si>
    <t xml:space="preserve">https://en.wikipedia.org/wiki/Angel_Olsen
https://www.discogs.com/master/327460-Angel-Olsen-Strange-Cacti</t>
  </si>
  <si>
    <t xml:space="preserve">A1118</t>
  </si>
  <si>
    <t xml:space="preserve">Saint Bartlett</t>
  </si>
  <si>
    <t xml:space="preserve">fingerpicked acoustic; hushed; storytelling; spiritual or gospel; small-town</t>
  </si>
  <si>
    <t xml:space="preserve">Jurado's first record with producer Richard Swift keeps his plainspoken, hushed songwriting at the center while adding vintage-tape warmth and occasional gospel-tinged backing vocals. It balances intimacy with just enough production color to stand apart from his earlier, sparer records, for listeners who like their folk slightly haunted.</t>
  </si>
  <si>
    <t xml:space="preserve">The start of the Jurado-Swift partnership, before Jurado's sound drifted further into psychedelia on Maraqopa and beyond.</t>
  </si>
  <si>
    <t xml:space="preserve">Cloudy Shoes; Letters in May; Saint Bartlett</t>
  </si>
  <si>
    <t xml:space="preserve">A1119</t>
  </si>
  <si>
    <t xml:space="preserve">I Speak Because I Can</t>
  </si>
  <si>
    <t xml:space="preserve">fingerpicked acoustic; storytelling; close harmonies; drawl; heartbreak</t>
  </si>
  <si>
    <t xml:space="preserve">Marling's second album, produced by Ethan Johns, is a more assured and traditionally minded record than her debut, its songs built on plain fingerpicked guitar and understated string arrangement. It marks her move into a more mature, folk-revival-steeped songwriting voice. A good second stop after the debut.</t>
  </si>
  <si>
    <t xml:space="preserve">Continues Marling's move away from London nu-folk toward a more classic, Anglo-American folk-revival sound, produced by Ethan Johns in the same lineage as Ryan Adams and Kings of Leon's roots-rock records.</t>
  </si>
  <si>
    <t xml:space="preserve">Goodbye England (Covered in Snow); Devil's Spoke</t>
  </si>
  <si>
    <t xml:space="preserve">A1120</t>
  </si>
  <si>
    <t xml:space="preserve">July Flame</t>
  </si>
  <si>
    <t xml:space="preserve">Raven Marching Band Records</t>
  </si>
  <si>
    <t xml:space="preserve">fingerpicked acoustic; close harmonies; storytelling; breezy; small-town; spiritual or gospel</t>
  </si>
  <si>
    <t xml:space="preserve">Released on her own label after her Nonesuch years, July Flame is Veirs' warmest and most melodically direct record, the title track's plainspoken summer imagery typical of the whole set. The songwriting stays rooted in precise natural imagery even as the arrangements soften into gentle, harmony-rich pop-folk. It is her most accessible entry point.</t>
  </si>
  <si>
    <t xml:space="preserve">The most melodically accessible statement of Veirs' plainspoken, nature-focused folk songwriting, self-released independently after her Nonesuch years.</t>
  </si>
  <si>
    <t xml:space="preserve">July Flame; Life Is Good Blues; I Can See Your Tracks</t>
  </si>
  <si>
    <t xml:space="preserve">A1121</t>
  </si>
  <si>
    <t xml:space="preserve">Mountain Man</t>
  </si>
  <si>
    <t xml:space="preserve">Made the Harbor</t>
  </si>
  <si>
    <t xml:space="preserve">Bennington, VT</t>
  </si>
  <si>
    <t xml:space="preserve">close harmonies; fingerpicked acoustic; hushed; storytelling; lullaby</t>
  </si>
  <si>
    <t xml:space="preserve">The debut from this Vermont trio of Amelia Meath, Alexandra Sauser-Monnig and Molly Sarle is almost entirely unaccompanied voice, three-part harmonies stacked over minimal or no guitar, drawing directly on old-time Appalachian singing traditions. It is one of the starkest, most purely vocal records in the whole lane, closer to field-recording austerity than to studio folk-pop. A key document for listeners who want the close-harmony end of the indie-folk revival at its most extreme.</t>
  </si>
  <si>
    <t xml:space="preserve">Sounds rooted in old-time Appalachian a cappella and shape-note singing; member Amelia Meath later carried that vocal sensibility into the electronic pop of Sylvan Esso.</t>
  </si>
  <si>
    <t xml:space="preserve">Buffalo; Animal Tracks; Sewee Sewee</t>
  </si>
  <si>
    <t xml:space="preserve">https://en.wikipedia.org/wiki/Mountain_Man_(band)</t>
  </si>
  <si>
    <t xml:space="preserve">A1122</t>
  </si>
  <si>
    <t xml:space="preserve">Sharon Van Etten</t>
  </si>
  <si>
    <t xml:space="preserve">Epic</t>
  </si>
  <si>
    <t xml:space="preserve">Ba Da Bing Records</t>
  </si>
  <si>
    <t xml:space="preserve">fingerpicked acoustic; hushed; heartbreak; bleak; cracked or yelping; drawl</t>
  </si>
  <si>
    <t xml:space="preserve">Van Etten's second album is stark and confessional, her voice cracking under the weight of the lyrics over guitar and a sparse band. 'Peace Signs' and 'Save Yourself' read like direct diary entries rather than folk-narrative character studies, closer to early Cat Power than to Gillian Welch's borrowed old-time forms. It is one of her rawest records, made just before her sound expanded on Tramp.</t>
  </si>
  <si>
    <t xml:space="preserve">Plainspoken, guitar-and-voice confessional songwriting that sounds indebted to early Cat Power and Bill Callahan.</t>
  </si>
  <si>
    <t xml:space="preserve">Peace Signs; Save Yourself; One Day</t>
  </si>
  <si>
    <t xml:space="preserve">https://en.wikipedia.org/wiki/Sharon_Van_Etten</t>
  </si>
  <si>
    <t xml:space="preserve">A1123</t>
  </si>
  <si>
    <t xml:space="preserve">Alela Diane &amp; Wild Divine</t>
  </si>
  <si>
    <t xml:space="preserve">close harmonies; duets; fingerpicked acoustic; storytelling; spiritual or gospel; breezy</t>
  </si>
  <si>
    <t xml:space="preserve">Credited to Diane and her band as a unit, with her then-husband, guitarist Tom Bevitori, in the lineup, this record trades solo intimacy for warmer, full-band arrangements. It keeps the plainspoken, folk-hymn phrasing of her earlier records over steady electric guitar and rhythm section. It is a more collaborative, road-tested sound than her solo-billed albums.</t>
  </si>
  <si>
    <t xml:space="preserve">A full-band evolution of To Be Still's folk-rock direction, credited jointly to the touring group that had become her creative partners.</t>
  </si>
  <si>
    <t xml:space="preserve">Long Way Down; Elijah; Rising Greatness</t>
  </si>
  <si>
    <t xml:space="preserve">A1124</t>
  </si>
  <si>
    <t xml:space="preserve">Bon Iver, Bon Iver</t>
  </si>
  <si>
    <t xml:space="preserve">cracked or yelping; hushed; strings; horns; spiritual or gospel; anthemic</t>
  </si>
  <si>
    <t xml:space="preserve">Vernon's second album moves from For Emma's solo-cabin intimacy to a full-band, place-named song cycle ('Perth', 'Minnesota, WI', 'Calgary'), adding horns, pedal steel and lush studio production without abandoning his falsetto or emotionally raw lyricism. It won the Grammy for Best New Artist and Best Alternative Music Album, cementing Bon Iver as one of the decade's defining indie-folk acts. The closing yacht-rock homage 'Beth/Rest' signaled the genre-roaming Vernon would pursue afterward.</t>
  </si>
  <si>
    <t xml:space="preserve">Expands For Emma's bedroom folk into fuller, orchestrated arrangement while keeping its emotional rawness; later chamber-folk records by The National and others sound indebted to it.</t>
  </si>
  <si>
    <t xml:space="preserve">Holocene; Perth; Calgary</t>
  </si>
  <si>
    <t xml:space="preserve">A1125</t>
  </si>
  <si>
    <t xml:space="preserve">Helplessness Blues</t>
  </si>
  <si>
    <t xml:space="preserve">close harmonies; harmonized guitars; fingerpicked acoustic; storytelling; political; anthemic</t>
  </si>
  <si>
    <t xml:space="preserve">Fleet Foxes' second album trades some of the debut's pastoral haze for more direct, personal songwriting, as Pecknold wrestles with ambition and purpose on the title track. The arrangements grow more intricate, with 'The Shrine / An Argument' shifting through several distinct sections inside one song, foreshadowing the prog-folk turn of Crack-Up. Stacked harmonies and ringing acoustic guitars keep it warm even as the songs grow more restless.</t>
  </si>
  <si>
    <t xml:space="preserve">Extends the debut's CSN-and-British-folk-style harmony singing into more structurally ambitious, suite-like songwriting that anticipates Crack-Up.</t>
  </si>
  <si>
    <t xml:space="preserve">Helplessness Blues; The Shrine / An Argument; Montezuma</t>
  </si>
  <si>
    <t xml:space="preserve">A1126</t>
  </si>
  <si>
    <t xml:space="preserve">The Harrow &amp; the Harvest</t>
  </si>
  <si>
    <t xml:space="preserve">fingerpicked acoustic; close harmonies; bleak; storytelling; banjo; drawl</t>
  </si>
  <si>
    <t xml:space="preserve">Made after an eight-year gap and a long stretch of struggling to write songs the pair were happy with, this record strips back to just two guitars and banjo and leans into their bleakest, most intertwined writing. 'The Way It Will Be' and 'Tennessee' sit among the duo's most quietly devastating songs. It remains the last collection of new Welch-credited originals before Woodland, for listeners who want the duo at its most spare.</t>
  </si>
  <si>
    <t xml:space="preserve">A return to the sparse duo arrangements of Revival and Hell Among the Yearlings after Soul Journey's full-band detour; later hushed songwriters like Julie Byrne and Joan Shelley sound indebted to this stripped-down sound.</t>
  </si>
  <si>
    <t xml:space="preserve">The Way It Will Be; Tennessee; Scarlet Town</t>
  </si>
  <si>
    <t xml:space="preserve">https://en.wikipedia.org/wiki/Gillian_Welch
https://www.discogs.com/artist/255403-Gillian-Welch
https://en.wikipedia.org/wiki/The_Harrow_%26_the_Harvest</t>
  </si>
  <si>
    <t xml:space="preserve">A1127</t>
  </si>
  <si>
    <t xml:space="preserve">Kiss Each Other Clean</t>
  </si>
  <si>
    <t xml:space="preserve">4AD / Warner</t>
  </si>
  <si>
    <t xml:space="preserve">horns; synths; harmonized guitars; breezy; storytelling; polished</t>
  </si>
  <si>
    <t xml:space="preserve">Iron &amp; Wine's fourth album pushes furthest into 1970s soft-rock territory, with saxophone, synthesizer and multi-tracked harmony vocals well beyond the project's hushed folk origins. 'Walking Far from Home' and 'Tree by the River' still carry Beam's plainspoken lyricism under the fuller, glossier production. It is for listeners who love the songwriting and don't mind the whisper giving way to groove.</t>
  </si>
  <si>
    <t xml:space="preserve">Continues Iron &amp; Wine's drift from bedroom folk begun on The Shepherd's Dog, arriving at arrangements that sound indebted to polished 1970s soft rock.</t>
  </si>
  <si>
    <t xml:space="preserve">Walking Far from Home; Rabbit Will Run; Tree by the River</t>
  </si>
  <si>
    <t xml:space="preserve">A1128</t>
  </si>
  <si>
    <t xml:space="preserve">Half Way Home</t>
  </si>
  <si>
    <t xml:space="preserve">cracked or yelping; fingerpicked acoustic; hushed; bleak; lo-fi; close harmonies</t>
  </si>
  <si>
    <t xml:space="preserve">Olsen's debut LP builds Strange Cacti's fragile sound into fuller but still sparse arrangements, her wavering, old-time-adjacent voice front and center over minimal guitar. 'Acrobat' and 'The Waiting' show a songwriter working in hushed folk territory but with a stranger, more theatrical vocal instrument. It is a small-label cult favorite rather than a breakthrough, best for listeners who come for the voice.</t>
  </si>
  <si>
    <t xml:space="preserve">Follows her stint singing in Bonnie 'Prince' Billy's band, and its stripped-down, old-time-adjacent folk singing sounds indebted to his Palace-era records.</t>
  </si>
  <si>
    <t xml:space="preserve">Acrobat; The Waiting; Tiniest Seed</t>
  </si>
  <si>
    <t xml:space="preserve">https://en.wikipedia.org/wiki/Angel_Olsen
https://www.discogs.com/master/645252-Angel-Olsen-Half-Way-Home</t>
  </si>
  <si>
    <t xml:space="preserve">A1129</t>
  </si>
  <si>
    <t xml:space="preserve">Tramp</t>
  </si>
  <si>
    <t xml:space="preserve">fingerpicked acoustic; close harmonies; heartbreak; hushed; storytelling; drawl</t>
  </si>
  <si>
    <t xml:space="preserve">Produced by the National's Aaron Dessner and recorded piecemeal in his Brooklyn home studio, Tramp brings in indie-rock guests including Beirut's Zach Condon while keeping Van Etten's raw, plainspoken songwriting at the center. 'Serpents' and 'We Are Fine' widen her folk-based sound with fuller, louder arrangement without smoothing over the emotional bluntness of Epic. It is the record that broke her to a wider audience.</t>
  </si>
  <si>
    <t xml:space="preserve">Expands Epic's confessional folk songwriting with the National's chamber-indie production sensibility, moving Van Etten from lo-fi folk singer toward a fuller indie-rock sound.</t>
  </si>
  <si>
    <t xml:space="preserve">Serpents; We Are Fine; Give Out</t>
  </si>
  <si>
    <t xml:space="preserve">A1130</t>
  </si>
  <si>
    <t xml:space="preserve">About Farewell</t>
  </si>
  <si>
    <t xml:space="preserve">Rusted Blue Records</t>
  </si>
  <si>
    <t xml:space="preserve">fingerpicked acoustic; hushed; heartbreak; storytelling; close harmonies; bleak</t>
  </si>
  <si>
    <t xml:space="preserve">Written in the wake of Diane's divorce from Wild Divine guitarist Tom Bevitori, About Farewell strips back to mostly solo voice and guitar, its plainest and most emotionally direct record since her debut. There is little of the earlier records' full-band warmth; songs like 'Colorado Blue' sit closer to journal entry than folk narrative. It is a deliberately smaller, quieter record after the fuller Wild Divine album.</t>
  </si>
  <si>
    <t xml:space="preserve">A return to The Pirate's Gospel's spare, solo-voice-and-guitar intimacy after two fuller-band records, driven by direct autobiographical songwriting rather than inherited folk-ballad form.</t>
  </si>
  <si>
    <t xml:space="preserve">Colorado Blue; Rob a Bank; Nothing I Can Do</t>
  </si>
  <si>
    <t xml:space="preserve">A1131</t>
  </si>
  <si>
    <t xml:space="preserve">Ghost on Ghost</t>
  </si>
  <si>
    <t xml:space="preserve">4AD / Nonesuch</t>
  </si>
  <si>
    <t xml:space="preserve">horns; piano; harmonized guitars; breezy; storytelling; polished</t>
  </si>
  <si>
    <t xml:space="preserve">Beam leans into jazz-inflected pop here, bringing in a horn section and session players for arrangements closer to Van Morrison than to his early four-track records. 'Grass Widows' and 'Joy' keep his character-driven storytelling but wrap it in warm, orchestrated pop rather than acoustic folk. It is the album where Iron &amp; Wine's original hushed-folk identity is least audible, though the songwriting itself stayed intact.</t>
  </si>
  <si>
    <t xml:space="preserve">Continues the horn-and-string expansion begun on Kiss Each Other Clean, moving Iron &amp; Wine closer to 1970s singer-songwriter pop than to its old-time folk roots.</t>
  </si>
  <si>
    <t xml:space="preserve">Grass Widows; Joy; Winter Prayers</t>
  </si>
  <si>
    <t xml:space="preserve">A1132</t>
  </si>
  <si>
    <t xml:space="preserve">Sam Amidon</t>
  </si>
  <si>
    <t xml:space="preserve">Bright Sunny South</t>
  </si>
  <si>
    <t xml:space="preserve">fingerpicked acoustic; banjo; fiddle; storytelling; hushed</t>
  </si>
  <si>
    <t xml:space="preserve">Amidon's first Nonesuch album reworks old-time and traditional songs into spare, occasionally jazz-inflected arrangements built around his plain, unhurried voice and banjo. Raised by folk-revival musician parents, Amidon treats old songs as raw material to be reshaped rather than preserved. A good entry point for listeners who want old-time source material filtered through an experimental indie-folk sensibility.</t>
  </si>
  <si>
    <t xml:space="preserve">Extends the traditional-song repertoire of the Anthology of American Folk Music into 2010s indie folk, sharing the song-collecting impulse behind Jake Xerxes Fussell's records.</t>
  </si>
  <si>
    <t xml:space="preserve">https://en.wikipedia.org/wiki/Sam_Amidon</t>
  </si>
  <si>
    <t xml:space="preserve">A1133</t>
  </si>
  <si>
    <t xml:space="preserve">Burn Your Fire for No Witness</t>
  </si>
  <si>
    <t xml:space="preserve">cracked or yelping; fingerpicked acoustic; drawl; heartbreak; hushed; anthemic</t>
  </si>
  <si>
    <t xml:space="preserve">Olsen's first record for Jagjaguwar adds a full band for the first time, alternating hushed acoustic ballads like 'White Fire' with the fuzzed-out, cathartic 'Forgiven/Forgotten' and 'Hi-Five'. Her voice, still built on old-time vibrato and yodel-like breaks, becomes the clear focal point of songs about isolation and heartbreak. It set up her run as one of the decade's defining indie-folk-adjacent singer-songwriters.</t>
  </si>
  <si>
    <t xml:space="preserve">Carries Half Way Home's old-time-folk vocal style into full-band arrangement for the first time, moving Olsen from cult lo-fi folk singer toward a wider indie-rock audience.</t>
  </si>
  <si>
    <t xml:space="preserve">White Fire; Hi-Five; Forgiven/Forgotten</t>
  </si>
  <si>
    <t xml:space="preserve">https://en.wikipedia.org/wiki/Angel_Olsen
https://www.discogs.com/master/651268-Angel-Olsen-Burn-Your-Fire-For-No-Witness</t>
  </si>
  <si>
    <t xml:space="preserve">A1134</t>
  </si>
  <si>
    <t xml:space="preserve">Julie Byrne</t>
  </si>
  <si>
    <t xml:space="preserve">Rooms with Walls and Windows</t>
  </si>
  <si>
    <t xml:space="preserve">fingerpicked acoustic; hushed; lo-fi; storytelling; cosmic; lullaby</t>
  </si>
  <si>
    <t xml:space="preserve">Byrne's debut, released by the small DIY label Orindal and drawn from two earlier self-released tapes, pairs her warm, unhurried voice with plain fingerpicked guitar and almost no other instrumentation. The songs feel more like overheard private meditation than performance, a hushed intimacy that slowly built a cult following. It set the template of spare, nature-imagery-laden folk songwriting she has stayed with since.</t>
  </si>
  <si>
    <t xml:space="preserve">Sounds indebted to the hushed fingerstyle folk of Nick Drake and early Iron &amp; Wine, recorded with the tape-based DIY informality of the 2010s Bandcamp folk underground.</t>
  </si>
  <si>
    <t xml:space="preserve">Marmalade; Young Wife; Holiday</t>
  </si>
  <si>
    <t xml:space="preserve">https://en.wikipedia.org/wiki/Julie_Byrne
https://stereogum.com/1913024/qa-julie-byrne-on-vulnerability-fighting-the-pull-to-start-over-her-new-album-not-even-happiness/interviews
https://en.wikipedia.org/wiki/Rooms_with_Walls_and_Windows</t>
  </si>
  <si>
    <t xml:space="preserve">A1135</t>
  </si>
  <si>
    <t xml:space="preserve">July</t>
  </si>
  <si>
    <t xml:space="preserve">Sacred Bones Records / Bella Union</t>
  </si>
  <si>
    <t xml:space="preserve">Produced by Randall Dunn (Sunn O))), Earth), July gives Nadler's reverb-heavy, slow-motion folk cleaner, more deliberate production than her earlier DIY-adjacent albums. 'Was It a Dream' and 'Dead City Emily' keep her gothic balladry but sound more assured and less lo-fi. It is the best entry point for listeners who like their folk dark, slow and beautifully recorded.</t>
  </si>
  <si>
    <t xml:space="preserve">The clearest, best-produced statement of the slow, reverb-drenched old-time balladry Nadler had developed since Songs III, bridging indie folk and the slowcore lane it borders.</t>
  </si>
  <si>
    <t xml:space="preserve">Was It a Dream; Dead City Emily; 1923</t>
  </si>
  <si>
    <t xml:space="preserve">A1136</t>
  </si>
  <si>
    <t xml:space="preserve">Nashville Obsolete</t>
  </si>
  <si>
    <t xml:space="preserve">fingerpicked acoustic; close harmonies; storytelling; drawl; duets; baritone</t>
  </si>
  <si>
    <t xml:space="preserve">The second Dave Rawlings Machine record, made with Welch, Willie Watson, Paul Kowert and Brittany Haas, leans into Rawlings' laconic delivery and longer songs. 'The Weekend' pairs the group's close picking and harmonies with meandering, unhurried narratives, while fiddle and bass give it a string-band warmth. It is the clearest showcase for Rawlings' guitar playing on its own terms.</t>
  </si>
  <si>
    <t xml:space="preserve">Continues the Dave Rawlings Machine format established on A Friend of a Friend, with the same Nashville old-time circle of musicians built around Gillian Welch's orbit.</t>
  </si>
  <si>
    <t xml:space="preserve">The Weekend; Short Haired Woman Blues</t>
  </si>
  <si>
    <t xml:space="preserve">A1137</t>
  </si>
  <si>
    <t xml:space="preserve">Jake Xerxes Fussell</t>
  </si>
  <si>
    <t xml:space="preserve">fingerpicked acoustic; slide guitar; storytelling; drawl; spiritual or gospel; live in the room</t>
  </si>
  <si>
    <t xml:space="preserve">Fussell's debut, produced by guitarist William Tyler, turns ten archival folk and blues songs he learned from field recordings and his folklorist father into loose, warmly played arrangements with steel guitar and fiddle from Chris Scruggs and Hoot Hester. Rather than write originals, Fussell adapts traditional tunes like 'Rabbit on a Log' and 'Push Boat', treating interpretation itself as the songwriting act. It established him as a singular figure reviving vernacular Southern song for an indie audience.</t>
  </si>
  <si>
    <t xml:space="preserve">Descends from his apprenticeships with Piedmont blues musician Precious Bryant and folklorists George Mitchell and Art Rosenbaum, carrying field-recording-era Southern folk and blues directly into the Paradise of Bachelors indie-folk catalog.</t>
  </si>
  <si>
    <t xml:space="preserve">Rabbit on a Log; Boat's Up the River; Push Boat</t>
  </si>
  <si>
    <t xml:space="preserve">https://en.wikipedia.org/wiki/Jake_Xerxes_Fussell
https://www.allmusic.com/artist/jake-xerxes-fussell-mn0000674711/discography</t>
  </si>
  <si>
    <t xml:space="preserve">A1138</t>
  </si>
  <si>
    <t xml:space="preserve">My Woman</t>
  </si>
  <si>
    <t xml:space="preserve">cracked or yelping; synths; heartbreak; anthemic; drawl; long songs (7+ minutes)</t>
  </si>
  <si>
    <t xml:space="preserve">Split between glammy, hook-driven pop-rock ('Shut Up Kiss Me', 'Intern') on side one and slow-burning, six-to-eight-minute ballads like 'Sister' on side two, My Woman was Olsen's breakthrough. Her voice ranges from a girl-group coo to a full-throated wail, often within the same song. It is the clearest statement of Olsen stretching past folk toward classic rock and pop songcraft while keeping her old-time vocal roots audible.</t>
  </si>
  <si>
    <t xml:space="preserve">Builds on Burn Your Fire's full-band folk-rock into glammier, more structurally ambitious pop songwriting, continuing to carry Olsen's old-time vocal phrasing into new arrangements.</t>
  </si>
  <si>
    <t xml:space="preserve">Shut Up Kiss Me; Sister; Woman</t>
  </si>
  <si>
    <t xml:space="preserve">https://en.wikipedia.org/wiki/Angel_Olsen
https://www.discogs.com/master/1050500-Angel-Olsen-My-Woman</t>
  </si>
  <si>
    <t xml:space="preserve">A1139</t>
  </si>
  <si>
    <t xml:space="preserve">Boots No. 1: The Official Revival Bootleg</t>
  </si>
  <si>
    <t xml:space="preserve">fingerpicked acoustic; close harmonies; hushed; storytelling; lo-fi; drawl</t>
  </si>
  <si>
    <t xml:space="preserve">Released for Revival's 20th anniversary, this archival set gathers outtakes, alternate takes and demos from the Revival sessions alongside eight previously unreleased songs. It works as a look inside the making of the debut, hearing 'Orphan Girl' and 'One More Dollar' in rawer, unfinished form. It is aimed at existing fans rather than newcomers, a supplement to the original album rather than a replacement for it.</t>
  </si>
  <si>
    <t xml:space="preserve">A direct archival companion to Revival, documenting the Stanley Brothers-indebted sessions that launched Welch and Rawlings' career.</t>
  </si>
  <si>
    <t xml:space="preserve">Orphan Girl; One More Dollar; Annabelle</t>
  </si>
  <si>
    <t xml:space="preserve">https://en.wikipedia.org/wiki/Gillian_Welch_discography
https://en.wikipedia.org/wiki/Gillian_Welch
https://gillianwelch.bandcamp.com/album/boots-no-1-the-official-revival-bootleg</t>
  </si>
  <si>
    <t xml:space="preserve">A1140</t>
  </si>
  <si>
    <t xml:space="preserve">David Rawlings</t>
  </si>
  <si>
    <t xml:space="preserve">Poor David's Almanack</t>
  </si>
  <si>
    <t xml:space="preserve">fingerpicked acoustic; close harmonies; storytelling; drawl; duets; banjo</t>
  </si>
  <si>
    <t xml:space="preserve">The first album credited to David Rawlings alone rather than the Machine, with Welch again singing harmony. Songs like 'Money Is the Meat in the Coconut' and 'Cumberland Gap' keep the pair's dry, old-time humor and loping string-band rhythm, with Rawlings' reedy lead and nimble flatpicking up front. It suits listeners who want the Welch/Rawlings sound in a looser, more rollicking mood.</t>
  </si>
  <si>
    <t xml:space="preserve">Rawlings' third album as a leader after two Dave Rawlings Machine records, still built around his partnership with Gillian Welch.</t>
  </si>
  <si>
    <t xml:space="preserve">Money Is the Meat in the Coconut; Cumberland Gap</t>
  </si>
  <si>
    <t xml:space="preserve">A1141</t>
  </si>
  <si>
    <t xml:space="preserve">Crack-Up</t>
  </si>
  <si>
    <t xml:space="preserve">close harmonies; harmonized guitars; storytelling; glacial; long songs (7+ minutes); cosmic</t>
  </si>
  <si>
    <t xml:space="preserve">After a six-year gap that included Josh Tillman's departure to become Father John Misty, Fleet Foxes returned with their most structurally knotty record, songs assembled from disconnected fragments and shifting time signatures rather than verse-chorus form. 'Third of May / Ōdaigahara' runs past eight minutes across several distinct movements, closer to art-rock than the band's earlier folk-pop. It rewards patience more than the immediacy of the first two records.</t>
  </si>
  <si>
    <t xml:space="preserve">Pushes Helplessness Blues' suite-like songwriting further toward prog and art-rock structure, trading some of Fleet Foxes' earlier pastoral folk directness for knottier, more demanding composition.</t>
  </si>
  <si>
    <t xml:space="preserve">Third of May / Ōdaigahara; Fool's Errand; If You Need To, Keep Time on Me</t>
  </si>
  <si>
    <t xml:space="preserve">A1142</t>
  </si>
  <si>
    <t xml:space="preserve">Beast Epic</t>
  </si>
  <si>
    <t xml:space="preserve">fingerpicked acoustic; close harmonies; storytelling; hushed; strings; drawl</t>
  </si>
  <si>
    <t xml:space="preserve">After the horn-heavy detours of Kiss Each Other Clean and Ghost on Ghost, Beast Epic is a deliberate return to a small acoustic band, recorded live with a group rather than layered piecemeal. Songs like 'Claim Your Ghost' and 'Call It Dreaming' bring back the plainspoken intimacy of the early records without abandoning what Beam learned from the fuller-band years. Critics and longtime fans largely read it as a homecoming.</t>
  </si>
  <si>
    <t xml:space="preserve">A conscious return to Our Endless Numbered Days' small-band folk intimacy after a decade of expanding orchestration, back on Sub Pop where Iron &amp; Wine began.</t>
  </si>
  <si>
    <t xml:space="preserve">Claim Your Ghost; Call It Dreaming; Song in Stone</t>
  </si>
  <si>
    <t xml:space="preserve">A1143</t>
  </si>
  <si>
    <t xml:space="preserve">What in the Natural World</t>
  </si>
  <si>
    <t xml:space="preserve">fingerpicked acoustic; slide guitar; storytelling; drawl; live in the room; breezy</t>
  </si>
  <si>
    <t xml:space="preserve">Fussell's second album continues mining traditional and archival material, a little looser and fuller than the debut, with bass and drums giving the songs more groove. His warm baritone and patient fingerpicked electric guitar treat old work songs and ballads as living things rather than museum pieces. It suits listeners who like their folk slow, unfussy and a little strange.</t>
  </si>
  <si>
    <t xml:space="preserve">A fuller-band continuation of the debut's archival-folk method, still rooted in the same Southern field-recording tradition passed down from his folklorist father and mentors.</t>
  </si>
  <si>
    <t xml:space="preserve">Furniture Man; Have You Ever Seen Peaches Growing on a Sweet Potato Vine?; Jump for Joy</t>
  </si>
  <si>
    <t xml:space="preserve">A1144</t>
  </si>
  <si>
    <t xml:space="preserve">Not Even Happiness</t>
  </si>
  <si>
    <t xml:space="preserve">fingerpicked acoustic; hushed; synths; storytelling; cosmic; breezy</t>
  </si>
  <si>
    <t xml:space="preserve">Byrne's second album, written partly while she worked as a seasonal park ranger in New York, adds subtle synthesizer washes from producer Eric Littmann around her still-spare fingerpicked guitar. 'Natural Blue', 'Sleepwalker' and 'I Live Now as a Singer' keep her plainspoken, nature-focused imagery while sounding more expansive than the debut. It is for listeners who want folk that feels like a long, clear-eyed walk outdoors.</t>
  </si>
  <si>
    <t xml:space="preserve">Extends Rooms with Walls and Windows' hushed fingerstyle folk with light electronic texture from producer Eric Littmann, a collaboration that continued on The Greater Wings.</t>
  </si>
  <si>
    <t xml:space="preserve">Sleepwalker; Natural Blue; Follow My Voice</t>
  </si>
  <si>
    <t xml:space="preserve">https://en.wikipedia.org/wiki/Julie_Byrne
https://www.discogs.com/artist/2765993-Julie-Byrne</t>
  </si>
  <si>
    <t xml:space="preserve">A1145</t>
  </si>
  <si>
    <t xml:space="preserve">AllPoints</t>
  </si>
  <si>
    <t xml:space="preserve">fingerpicked acoustic; hushed; close harmonies; spiritual or gospel; lullaby; storytelling</t>
  </si>
  <si>
    <t xml:space="preserve">Written after the birth of her second child, Cusp is Diane's most explicitly maternal record, its hushed, unhurried songs built around motherhood, aging and domestic life rather than the folk-narrative character studies of her early work. Written largely at the piano, it keeps her sound spare while feeling more settled and reflective than the raw About Farewell. It is a quieter late-career entry aimed at longtime listeners.</t>
  </si>
  <si>
    <t xml:space="preserve">Continues Diane's plainspoken, acoustic-led folk songwriting into a more domestic, matured phase, a decade and a half after The Pirate's Gospel.</t>
  </si>
  <si>
    <t xml:space="preserve">Immortal Sound; Song for Sandy; Never Land</t>
  </si>
  <si>
    <t xml:space="preserve">A1146</t>
  </si>
  <si>
    <t xml:space="preserve">All Mirrors</t>
  </si>
  <si>
    <t xml:space="preserve">strings; synths; anthemic; heartbreak; polished; cosmic</t>
  </si>
  <si>
    <t xml:space="preserve">Olsen recorded All Mirrors twice, once stripped-down and once with a string section and synthesizers, ultimately releasing the maximalist version (the stripped takes followed a year later as Whole New Mess). Songs like the title track and 'Lark' swell into cinematic, almost Scott Walker-scale arrangements far removed from her folk-club origins. It is her most ambitious record, for listeners who want drama over intimacy.</t>
  </si>
  <si>
    <t xml:space="preserve">The furthest point yet in Olsen's move from old-time folk singing toward orchestral art-pop, though its sibling release Whole New Mess pulls the same songs back to her folk roots.</t>
  </si>
  <si>
    <t xml:space="preserve">All Mirrors; Lark; Spring</t>
  </si>
  <si>
    <t xml:space="preserve">https://en.wikipedia.org/wiki/Angel_Olsen
https://www.discogs.com/master/1614485-Angel-Olsen-All-Mirrors</t>
  </si>
  <si>
    <t xml:space="preserve">A1147</t>
  </si>
  <si>
    <t xml:space="preserve">Out of Sight</t>
  </si>
  <si>
    <t xml:space="preserve">fingerpicked acoustic; slide guitar; storytelling; drawl; spiritual or gospel; breezy</t>
  </si>
  <si>
    <t xml:space="preserve">Fussell's third record keeps his catalog's method of reworking traditional and found vernacular songs, played by a small, supple band around his fingerpicked electric guitar. His unhurried baritone lets old ballads and work songs breathe, turning archival material into something warm and conversational. It is a strong entry point for anyone curious about how folk tradition sounds in a modern indie-folk frame.</t>
  </si>
  <si>
    <t xml:space="preserve">The fullest expression of Fussell's method of turning archival Southern folk material into finished performances, an approach that recalls song collectors like Alan Lomax.</t>
  </si>
  <si>
    <t xml:space="preserve">The River St. Johns; Michael Was Hearty; Oh Captain</t>
  </si>
  <si>
    <t xml:space="preserve">A1148</t>
  </si>
  <si>
    <t xml:space="preserve">Whole New Mess</t>
  </si>
  <si>
    <t xml:space="preserve">fingerpicked acoustic; hushed; cracked or yelping; bleak; lo-fi; close harmonies</t>
  </si>
  <si>
    <t xml:space="preserve">The stripped, solo recordings of the All Mirrors songs, made alone in a converted church in Anacortes, Washington before the string arrangements were added, with altered titles and rawer vocal takes. Hearing '(We Are All Mirrors)' or '(New Love) Cassette' next to their orchestral versions makes the two records a study in arrangement and restraint. With just echoing guitar and that voice, it suits listeners who prefer Olsen at her most intimate.</t>
  </si>
  <si>
    <t xml:space="preserve">The raw solo counterpart to All Mirrors, recorded before that album's orchestration; its sparse, echoing performances sound closer to Half Way Home and Strange Cacti.</t>
  </si>
  <si>
    <t xml:space="preserve">Whole New Mess; (New Love) Cassette; Waving, Smiling</t>
  </si>
  <si>
    <t xml:space="preserve">https://en.wikipedia.org/wiki/Angel_Olsen
https://www.discogs.com/master/1795340-Angel-Olsen-Whole-New-Mess</t>
  </si>
  <si>
    <t xml:space="preserve">A1149</t>
  </si>
  <si>
    <t xml:space="preserve">Shore</t>
  </si>
  <si>
    <t xml:space="preserve">close harmonies; harmonized guitars; storytelling; breezy; anthemic; spiritual or gospel</t>
  </si>
  <si>
    <t xml:space="preserve">Released with almost no advance warning on the autumn equinox of 2020, Shore is warmer and more immediate than Crack-Up, built on bright horns, strings and layered harmonies. Guest vocalist Uwade Akhere opens the record on 'Wading in Waist-High Water', and 'Sunblind' and 'Can I Believe You' keep the melodies front and center. It is where Fleet Foxes' sound edges from folk toward sunlit orchestral chamber-pop.</t>
  </si>
  <si>
    <t xml:space="preserve">A deliberate return to melodic directness after Crack-Up's art-rock detour, closing the loop on the pastoral-harmony sound the band opened with in 2008 while pointing toward a more orchestral future.</t>
  </si>
  <si>
    <t xml:space="preserve">Wading in Waist-High Water; Sunblind; Can I Believe You</t>
  </si>
  <si>
    <t xml:space="preserve">A1150</t>
  </si>
  <si>
    <t xml:space="preserve">Boots No. 2: The Lost Songs, Vol. 1</t>
  </si>
  <si>
    <t xml:space="preserve">fingerpicked acoustic; hushed; lo-fi; storytelling; drawl; close harmonies</t>
  </si>
  <si>
    <t xml:space="preserve">The first of three volumes of previously unreleased Welch/Rawlings originals, presented as bare, unpolished recordings rather than finished productions. It catches the pair's songwriting before arrangement and studio polish were applied: two voices, two guitars and little else. It is a deep-catalog release for completists rather than an entry point.</t>
  </si>
  <si>
    <t xml:space="preserve">An archival release of unheard Welch/Rawlings songwriting outside the official album sequence; its bootleg-series framing recalls Dylan's own archival releases.</t>
  </si>
  <si>
    <t xml:space="preserve">Johnny Dear; First Place Ribbon; Give That Man a Road</t>
  </si>
  <si>
    <t xml:space="preserve">https://en.wikipedia.org/wiki/Gillian_Welch_discography
https://gillianwelch.bandcamp.com/album/boots-no-2-the-lost-songs-vol-1</t>
  </si>
  <si>
    <t xml:space="preserve">A1151</t>
  </si>
  <si>
    <t xml:space="preserve">Gillian Welch and David Rawlings</t>
  </si>
  <si>
    <t xml:space="preserve">All the Good Times (Are Past &amp; Gone)</t>
  </si>
  <si>
    <t xml:space="preserve">fingerpicked acoustic; close harmonies; duets; hushed; storytelling; live in the room</t>
  </si>
  <si>
    <t xml:space="preserve">Recorded live to tape during 2020 lockdown, this is Welch and Rawlings' first covers album, working through songs by Bob Dylan ('Señor', 'Abandoned Love'), John Prine ('Hello in There') and old-time standards like 'Poor Ellen Smith'. The performances are unfussy and close-mic'd, closer to a living-room session than a studio record, and it won the pair a Grammy for Best Folk Album. It reads as a statement of the tradition Welch and Rawlings see themselves extending.</t>
  </si>
  <si>
    <t xml:space="preserve">A covers record that makes explicit the Dylan, Prine and old-time-ballad lineage that had always run underneath Welch's original songwriting.</t>
  </si>
  <si>
    <t xml:space="preserve">Hello in There; Señor; Poor Ellen Smith</t>
  </si>
  <si>
    <t xml:space="preserve">https://en.wikipedia.org/wiki/All_the_Good_Times_(Are_Past_%26_Gone)
https://en.wikipedia.org/wiki/Gillian_Welch</t>
  </si>
  <si>
    <t xml:space="preserve">A1152</t>
  </si>
  <si>
    <t xml:space="preserve">Big Time</t>
  </si>
  <si>
    <t xml:space="preserve">pedal steel; strings; heartbreak; drawl; spiritual or gospel; anthemic</t>
  </si>
  <si>
    <t xml:space="preserve">Made in the wake of Olsen coming out to her parents and then losing both of them in quick succession, Big Time turns toward pedal-steel-soaked classic country, closer to Dolly Parton or Lucinda Williams than to her early folk records. 'All the Good Times' and the title track set her rich, slow-burning voice against warm, unhurried band arrangements. It is the clearest country turn in Olsen's catalog and the natural entry point for country listeners.</t>
  </si>
  <si>
    <t xml:space="preserve">A pronounced country turn away from her earlier folk and art-pop records, with pedal steel and arrangements that sound indebted to classic countrypolitan records.</t>
  </si>
  <si>
    <t xml:space="preserve">Big Time; All the Good Times; This Is How It Works</t>
  </si>
  <si>
    <t xml:space="preserve">https://en.wikipedia.org/wiki/Angel_Olsen
https://www.discogs.com/master/2657033-Angel-Olsen-Big-Time</t>
  </si>
  <si>
    <t xml:space="preserve">A1153</t>
  </si>
  <si>
    <t xml:space="preserve">Good and Green Again</t>
  </si>
  <si>
    <t xml:space="preserve">fingerpicked acoustic; slide guitar; storytelling; breezy; spiritual or gospel; live in the room</t>
  </si>
  <si>
    <t xml:space="preserve">Fussell's fourth album, produced by guitarist James Elkington, keeps his warm, loosely played approach to traditional songs such as 'Copper Kettle'. The arrangements are spacious and patient, his baritone and fingerpicked guitar floating over a soft, careful band. It shows the archival sensibility that defines his catalog at its most hushed and melancholy.</t>
  </si>
  <si>
    <t xml:space="preserve">Extends Fussell's traditional-song method, released on Paradise of Bachelors like his earlier records.</t>
  </si>
  <si>
    <t xml:space="preserve">Copper Kettle; Hills of Mexico; Love Farewell</t>
  </si>
  <si>
    <t xml:space="preserve">A1154</t>
  </si>
  <si>
    <t xml:space="preserve">The Greater Wings</t>
  </si>
  <si>
    <t xml:space="preserve">fingerpicked acoustic; strings; hushed; heartbreak; storytelling; cosmic</t>
  </si>
  <si>
    <t xml:space="preserve">Byrne's third album was largely written and recorded with producer and collaborator Eric Littmann before his sudden death in 2021, and she finished it afterward, adding strings around her fingerpicked core. Grief shadows the whole record, the title track sitting with loss directly rather than through nature metaphor alone. It is for listeners ready for a slow, luminous record about love and loss.</t>
  </si>
  <si>
    <t xml:space="preserve">Completes the hushed, string-touched folk direction Byrne and Eric Littmann began on Not Even Happiness, turning their collaboration into an elegy after his death.</t>
  </si>
  <si>
    <t xml:space="preserve">The Greater Wings; Portrait of a Clear Day; Moonless</t>
  </si>
  <si>
    <t xml:space="preserve">A1155</t>
  </si>
  <si>
    <t xml:space="preserve">Woodland</t>
  </si>
  <si>
    <t xml:space="preserve">fingerpicked acoustic; close harmonies; storytelling; banjo; pedal steel; hushed</t>
  </si>
  <si>
    <t xml:space="preserve">Welch and Rawlings' first collection of new original material since The Harrow &amp; the Harvest, named for their Nashville studio, which was damaged in the 2020 tornado. 'Empty Trainload of Sky' and 'The Bells and the Birds' keep the duo's core of two voices and two guitars, unhurried and close-harmonied. It won the Grammy for Best Folk Album and suits anyone who already loves Revival or Time (The Revelator).</t>
  </si>
  <si>
    <t xml:space="preserve">A direct continuation of the Welch/Rawlings catalog begun on Revival, now credited jointly to both.</t>
  </si>
  <si>
    <t xml:space="preserve">Empty Trainload of Sky; What We Had; The Bells and the Birds</t>
  </si>
  <si>
    <t xml:space="preserve">https://en.wikipedia.org/wiki/Woodland_(Gillian_Welch_and_David_Rawlings_album)
https://en.wikipedia.org/wiki/Gillian_Welch</t>
  </si>
  <si>
    <t xml:space="preserve">A1156</t>
  </si>
  <si>
    <t xml:space="preserve">Light Verse</t>
  </si>
  <si>
    <t xml:space="preserve">fingerpicked acoustic; strings; storytelling; hushed; close harmonies; breezy</t>
  </si>
  <si>
    <t xml:space="preserve">A comfortable late-period Iron &amp; Wine record that keeps Beast Epic's small-band warmth, built around the plainspoken domestic songwriting Beam has worked since The Creek Drank the Cradle. 'All in Good Time', a duet with Fiona Apple, is the standout, his soft voice and hers trading lines over an easy groove. It shows an artist settled into a sound rather than chasing a new one.</t>
  </si>
  <si>
    <t xml:space="preserve">A continuation of Beast Epic's return to small-band folk arrangement, back on Sub Pop where Iron &amp; Wine began.</t>
  </si>
  <si>
    <t xml:space="preserve">All in Good Time; You Never Know</t>
  </si>
  <si>
    <t xml:space="preserve">A1157</t>
  </si>
  <si>
    <t xml:space="preserve">When I'm Called</t>
  </si>
  <si>
    <t xml:space="preserve">fingerpicked acoustic; slide guitar; storytelling; breezy; drawl; live in the room</t>
  </si>
  <si>
    <t xml:space="preserve">Fussell's fifth album, his first for Fat Possum after four records on Paradise of Bachelors, keeps the loose, warmly played arrangements of his earlier work. His baritone and fingerpicked guitar again carry traditional material at an easy pace, suggesting continuity through the label change rather than reinvention. It fits listeners who already like his slow, archival approach to folk song.</t>
  </si>
  <si>
    <t xml:space="preserve">A label change but not a sonic one, continuing the archival-folk-adaptation method Fussell established on his Paradise of Bachelors run.</t>
  </si>
  <si>
    <t xml:space="preserve">Going to Georgia</t>
  </si>
  <si>
    <t xml:space="preserve">A1158</t>
  </si>
  <si>
    <t xml:space="preserve">Neko Case</t>
  </si>
  <si>
    <t xml:space="preserve">The Virginian</t>
  </si>
  <si>
    <t xml:space="preserve">V6 2000s–2010s alt-country</t>
  </si>
  <si>
    <t xml:space="preserve">Tacoma, WA</t>
  </si>
  <si>
    <t xml:space="preserve">pedal steel; drawl; Telecaster twang; road songs; drinking songs</t>
  </si>
  <si>
    <t xml:space="preserve">Case's debut with Her Boyfriends is a straight-up honky-tonk record with a twangy, rockabilly-leaning band and covers alongside her own songs. It predates the more gothic, image-driven songwriting she became known for, closer to a bar band's Saturday-night set than a studio statement. It shows the traditional-country grounding she would later bend into stranger shapes.</t>
  </si>
  <si>
    <t xml:space="preserve">An early document of Case's move from punk drumming into honky-tonk singing, made before she developed the surreal, nature-haunted songwriting of her Bloodshot and Anti- albums.</t>
  </si>
  <si>
    <t xml:space="preserve">Timber; Bowling Green</t>
  </si>
  <si>
    <t xml:space="preserve">https://en.wikipedia.org/wiki/Neko_Case
https://www.discogs.com/master/138562-Neko-Case-Her-Boyfriends-The-Virginian</t>
  </si>
  <si>
    <t xml:space="preserve">A1159</t>
  </si>
  <si>
    <t xml:space="preserve">The Bottle Rockets</t>
  </si>
  <si>
    <t xml:space="preserve">Brand New Year</t>
  </si>
  <si>
    <t xml:space="preserve">Festus, MO</t>
  </si>
  <si>
    <t xml:space="preserve">Telecaster twang; harmonized guitars; storytelling; small-town; rowdy</t>
  </si>
  <si>
    <t xml:space="preserve">After their major-label years, the Bottle Rockets regrouped on the independent Doolittle label for a leaner, guitar-forward record that keeps their blue-collar Missouri storytelling intact. It has less of the polish of their major-label records and more of the loose energy of a bar band getting back to basics.</t>
  </si>
  <si>
    <t xml:space="preserve">A return to the band's Uncle Tupelo-adjacent roots-rock roots after a major-label run, keeping them within the wider 1990s-2000s insurgent country and roots-rock network.</t>
  </si>
  <si>
    <t xml:space="preserve">Nancy Sinatra</t>
  </si>
  <si>
    <t xml:space="preserve">https://en.wikipedia.org/wiki/The_Bottle_Rockets
https://en.wikipedia.org/wiki/Brand_New_Year_(The_Bottle_Rockets_album)</t>
  </si>
  <si>
    <t xml:space="preserve">A1160</t>
  </si>
  <si>
    <t xml:space="preserve">Furnace Room Lullaby</t>
  </si>
  <si>
    <t xml:space="preserve">pedal steel; drawl; cracked or yelping; Southern gothic; heartbreak; storytelling</t>
  </si>
  <si>
    <t xml:space="preserve">Case's second album puts her powerhouse voice at the center of noir-tinged country songs about jealousy, violence and small towns, backed by twangy, reverb-drenched guitars. It is rawer and more directly country than what followed, closer to the Bloodshot roster around her than to the art-pop she would develop on Anti-. 'Set Out Running' and 'Whip the Blankets' show the widescreen, cinematic imagery that becomes her signature.</t>
  </si>
  <si>
    <t xml:space="preserve">Released on Bloodshot Records alongside labelmates like the Old 97's and Waco Brothers, placing Case squarely in the Chicago insurgent-country scene before she moved toward Anti-'s art-rock audience.</t>
  </si>
  <si>
    <t xml:space="preserve">Whip the Blankets; Guided by Wire</t>
  </si>
  <si>
    <t xml:space="preserve">https://en.wikipedia.org/wiki/Neko_Case
https://www.austinchronicle.com/</t>
  </si>
  <si>
    <t xml:space="preserve">A1161</t>
  </si>
  <si>
    <t xml:space="preserve">Ryan Adams</t>
  </si>
  <si>
    <t xml:space="preserve">Heartbreaker</t>
  </si>
  <si>
    <t xml:space="preserve">fingerpicked acoustic; harmonica; drawl; heartbreak; hushed; storytelling</t>
  </si>
  <si>
    <t xml:space="preserve">Adams's solo debut after Whiskeytown is a spare, largely acoustic breakup record, cut quickly with guests like Emmylou Harris and Kim Richey. Songs like 'Come Pick Me Up' and 'Oh My Sweet Carolina' pair plainspoken heartbreak with a loose, unpolished feel closer to a demo tape than a studio product. It set the template for the prolific, genre-roaming solo career that followed.</t>
  </si>
  <si>
    <t xml:space="preserve">Grew directly out of Whiskeytown's alt-country lineage, released on the same Bloodshot Records roster that carried the Old 97's and Waco Brothers.</t>
  </si>
  <si>
    <t xml:space="preserve">Come Pick Me Up; Oh My Sweet Carolina</t>
  </si>
  <si>
    <t xml:space="preserve">https://en.wikipedia.org/wiki/Ryan_Adams
https://www.discogs.com/artist/83087-Ryan-Adams</t>
  </si>
  <si>
    <t xml:space="preserve">A1162</t>
  </si>
  <si>
    <t xml:space="preserve">Slaid Cleaves</t>
  </si>
  <si>
    <t xml:space="preserve">Broke Down</t>
  </si>
  <si>
    <t xml:space="preserve">Philo/Rounder Records</t>
  </si>
  <si>
    <t xml:space="preserve">fingerpicked acoustic; drawl; storytelling; small-town; heartbreak</t>
  </si>
  <si>
    <t xml:space="preserve">Cleaves's breakthrough record is built on plainspoken, working-class character studies delivered in an unadorned, folk-leaning style closer to Texas singer-songwriter tradition than to rock-inflected alt-country. 'Lydia' and 'Broke Down' show his gift for compact, novelistic storytelling. It established him as one of the more respected songwriters in the Austin scene.</t>
  </si>
  <si>
    <t xml:space="preserve">Sounds indebted to the Texas singer-songwriter lineage of Guy Clark and Townes Van Zandt, carried into the 2000s Americana boom.</t>
  </si>
  <si>
    <t xml:space="preserve">Lydia; Broke Down</t>
  </si>
  <si>
    <t xml:space="preserve">https://en.wikipedia.org/wiki/Slaid_Cleaves
https://www.discogs.com/artist/701657-Slaid-Cleaves</t>
  </si>
  <si>
    <t xml:space="preserve">A1163</t>
  </si>
  <si>
    <t xml:space="preserve">Gold</t>
  </si>
  <si>
    <t xml:space="preserve">Lost Highway Records</t>
  </si>
  <si>
    <t xml:space="preserve">Telecaster twang; harmonized guitars; anthemic; road songs; breezy</t>
  </si>
  <si>
    <t xml:space="preserve">A bigger, more classic-rock-indebted record than Heartbreaker, moving from the ballad 'When the Stars Go Blue' to the Stones-inflected 'New York, New York'. It broadened Adams's audience well beyond alt-country while still carrying pedal steel and country phrasing in places. Arriving weeks after September 11, its New York single took on an unplanned weight.</t>
  </si>
  <si>
    <t xml:space="preserve">Shows Adams pulling further from Whiskeytown's twang toward mainstream rock, on the then-new Lost Highway Records.</t>
  </si>
  <si>
    <t xml:space="preserve">New York, New York; When the Stars Go Blue</t>
  </si>
  <si>
    <t xml:space="preserve">A1164</t>
  </si>
  <si>
    <t xml:space="preserve">Wayne Hancock</t>
  </si>
  <si>
    <t xml:space="preserve">A-Town Blues</t>
  </si>
  <si>
    <t xml:space="preserve">V26</t>
  </si>
  <si>
    <t xml:space="preserve">pedal steel; fiddle; slide guitar; drawl; drinking songs</t>
  </si>
  <si>
    <t xml:space="preserve">Hancock's Bloodshot debut is a lean, upright-bass-and-steel record built squarely on Hank Williams and Bob Wills's honky-tonk and Western swing, with almost none of the rock or punk signifiers of his labelmates. His hiccupping, Jimmie Rodgers-indebted vocal style and stand-up bass rhythm section give it a distinctly retro, before-rock-and-roll feel. It introduced him to the wider insurgent-country audience beyond Austin's traditional-country circuit.</t>
  </si>
  <si>
    <t xml:space="preserve">Brings Hancock's strict honky-tonk and Western-swing traditionalism, openly modeled on Hank Williams and Bob Wills, into the Bloodshot roster, giving the alt-country scene a direct link back to pre-rock country.</t>
  </si>
  <si>
    <t xml:space="preserve">A-Town Blues; Deal Ol' Joe</t>
  </si>
  <si>
    <t xml:space="preserve">https://en.wikipedia.org/wiki/Wayne_Hancock
https://www.discogs.com/artist/1383995-Wayne-Hancock</t>
  </si>
  <si>
    <t xml:space="preserve">A1165</t>
  </si>
  <si>
    <t xml:space="preserve">Caitlin Cary</t>
  </si>
  <si>
    <t xml:space="preserve">While You Weren't Looking</t>
  </si>
  <si>
    <t xml:space="preserve">fiddle; pedal steel; close harmonies; drawl; heartbreak</t>
  </si>
  <si>
    <t xml:space="preserve">The former Whiskeytown fiddler and harmony singer's solo debut leans into a warmer, more melodic version of alt-country than her old band's rawer sound, with her fiddle and clear voice up front rather than in support of Ryan Adams. Songs about heartbreak and small dramas are delivered with unusual directness. It established Cary as a songwriter in her own right after years as a foil to Adams.</t>
  </si>
  <si>
    <t xml:space="preserve">A direct continuation of the Whiskeytown lineage from the fiddle player who helped define that band's sound, now stepping into the frontwoman role on Yep Roc.</t>
  </si>
  <si>
    <t xml:space="preserve">Shallow Heart, Shallow Water; What Will You Do</t>
  </si>
  <si>
    <t xml:space="preserve">https://en.wikipedia.org/wiki/Caitlin_Cary
https://www.discogs.com/artist/322976-Caitlin-Cary</t>
  </si>
  <si>
    <t xml:space="preserve">A1166</t>
  </si>
  <si>
    <t xml:space="preserve">Corb Lund</t>
  </si>
  <si>
    <t xml:space="preserve">Five Dollar Bill</t>
  </si>
  <si>
    <t xml:space="preserve">Stony Plain Records</t>
  </si>
  <si>
    <t xml:space="preserve">Taber, Alberta</t>
  </si>
  <si>
    <t xml:space="preserve">fiddle; pedal steel; drawl; storytelling; small-town; funny-sad</t>
  </si>
  <si>
    <t xml:space="preserve">Lund's third album is where his ranch-country songwriting sharpened into the wry, detail-heavy style that defines his catalog, with songs about cattle trucks, small-town Alberta life, and rodeo culture. The Hurtin' Albertans back him with a loose, fiddle-and-steel sound closer to Western swing than Nashville polish, suiting listeners who like their country funny and specific.</t>
  </si>
  <si>
    <t xml:space="preserve">Draws on Alberta's ranching and rodeo culture the way American alt-country draws on the rural Midwest and South, giving the genre a distinctly Canadian regional voice.</t>
  </si>
  <si>
    <t xml:space="preserve">The Truck Got Stuck; Hurtin' Albertan</t>
  </si>
  <si>
    <t xml:space="preserve">https://en.wikipedia.org/wiki/Corb_Lund</t>
  </si>
  <si>
    <t xml:space="preserve">A1167</t>
  </si>
  <si>
    <t xml:space="preserve">Kelly Willis</t>
  </si>
  <si>
    <t xml:space="preserve">Easy</t>
  </si>
  <si>
    <t xml:space="preserve">Rykodisc</t>
  </si>
  <si>
    <t xml:space="preserve">pedal steel; fiddle; drawl; heartbreak; breezy</t>
  </si>
  <si>
    <t xml:space="preserve">A relaxed, largely acoustic-leaning record made after Willis's major-label country career had ended, closer to Austin's singer-songwriter scene than to Nashville radio. It keeps the clear, unaffected voice of her 1990s records while trading their more produced sound for a homier feel. It reflects Willis settling into life as an independent Austin artist rather than a Music Row hopeful.</t>
  </si>
  <si>
    <t xml:space="preserve">Continues Willis's post-major-label reinvention as an Austin-based alt-country singer, following What I Deserve.</t>
  </si>
  <si>
    <t xml:space="preserve">Not Learning to Love</t>
  </si>
  <si>
    <t xml:space="preserve">https://en.wikipedia.org/wiki/Kelly_Willis
https://www.discogs.com/artist/328333-Kelly-Willis</t>
  </si>
  <si>
    <t xml:space="preserve">A1168</t>
  </si>
  <si>
    <t xml:space="preserve">Blacklisted</t>
  </si>
  <si>
    <t xml:space="preserve">pedal steel; baritone; Southern gothic; bleak; hushed; cosmic</t>
  </si>
  <si>
    <t xml:space="preserve">A darker, more atmospheric record than the debut, built around slow-burning arrangements, reverb, and desert imagery instead of barroom twang. Case's voice moves between a hushed near-whisper and full-throated wail, and songs like 'Deep Red Bells' turn true-crime dread into widescreen Americana. It marks the turn toward the more art-damaged, less strictly country sound of her later Anti- records.</t>
  </si>
  <si>
    <t xml:space="preserve">The last Case solo record fully on Bloodshot before she signed with Anti-, bridging the label's insurgent-country roster and the more expansive songwriting that followed.</t>
  </si>
  <si>
    <t xml:space="preserve">Deep Red Bells; Look for Me (I'll Be Around)</t>
  </si>
  <si>
    <t xml:space="preserve">https://en.wikipedia.org/wiki/Neko_Case
https://www.discogs.com/artist/474211-Neko-Case</t>
  </si>
  <si>
    <t xml:space="preserve">A1169</t>
  </si>
  <si>
    <t xml:space="preserve">Rhett Miller</t>
  </si>
  <si>
    <t xml:space="preserve">The Instigator</t>
  </si>
  <si>
    <t xml:space="preserve">Elektra Records</t>
  </si>
  <si>
    <t xml:space="preserve">Dallas, TX</t>
  </si>
  <si>
    <t xml:space="preserve">jangle; harmonized guitars; breezy; heartbreak; anthemic</t>
  </si>
  <si>
    <t xml:space="preserve">Miller's first solo album while still fronting Old 97's leans further into power pop than his main band, produced with Jon Brion's polish and hooks. Songs like 'Come Around' show the same rapid-fire wordplay as his band work, just without the pedal steel and twang. It is a showcase for Miller's songwriting outside the group format.</t>
  </si>
  <si>
    <t xml:space="preserve">A solo offshoot from the Old 97's frontman, sharing the band's pop-leaning direction of the early 2000s.</t>
  </si>
  <si>
    <t xml:space="preserve">Come Around; Terrible Vision</t>
  </si>
  <si>
    <t xml:space="preserve">https://en.wikipedia.org/wiki/Rhett_Miller
https://www.allmusic.com/artist/rhett-miller-mn0000399059/discography</t>
  </si>
  <si>
    <t xml:space="preserve">A1170</t>
  </si>
  <si>
    <t xml:space="preserve">Richmond Fontaine</t>
  </si>
  <si>
    <t xml:space="preserve">Winnemucca</t>
  </si>
  <si>
    <t xml:space="preserve">El Cortez Records</t>
  </si>
  <si>
    <t xml:space="preserve">Portland</t>
  </si>
  <si>
    <t xml:space="preserve">pedal steel; drawl; storytelling; Southern gothic; small-town; bleak</t>
  </si>
  <si>
    <t xml:space="preserve">Winnemucca is a collection of short-story songs about drifters, motels and desperate choices, narrated in Willy Vlautin's plainspoken drawl. The band plays it lean and unhurried, letting pedal steel and brushed drums carry the mood rather than volume. It is for listeners who like country-rock that reads like a paperback of Western noir.</t>
  </si>
  <si>
    <t xml:space="preserve">Its country-rock instrumentation sounds indebted to Gram Parsons and its songwriting to Raymond Carver's short stories, a template Vlautin kept refining with the band and later the Delines.</t>
  </si>
  <si>
    <t xml:space="preserve">Northline; Barely Losing</t>
  </si>
  <si>
    <t xml:space="preserve">https://en.wikipedia.org/wiki/Richmond_Fontaine
https://www.allmusic.com/artist/richmond-fontaine-mn0000297848/discography</t>
  </si>
  <si>
    <t xml:space="preserve">A1171</t>
  </si>
  <si>
    <t xml:space="preserve">Demolition</t>
  </si>
  <si>
    <t xml:space="preserve">fingerpicked acoustic; drawl; heartbreak; road songs; storytelling</t>
  </si>
  <si>
    <t xml:space="preserve">Assembled from several shelved albums Adams recorded around this period, Demolition is a patchwork rather than a single session, but it holds together as a document of his restlessness. Songs range from gentle acoustic laments to full-band rockers, reflecting the different sessions they were pulled from.</t>
  </si>
  <si>
    <t xml:space="preserve">Continues the singer-songwriter thread from Heartbreaker while showing Adams's growing pull toward rock during his most productive stretch.</t>
  </si>
  <si>
    <t xml:space="preserve">Nuclear; Dear Chicago</t>
  </si>
  <si>
    <t xml:space="preserve">A1172</t>
  </si>
  <si>
    <t xml:space="preserve">Tift Merritt</t>
  </si>
  <si>
    <t xml:space="preserve">Bramble Rose</t>
  </si>
  <si>
    <t xml:space="preserve">pedal steel; fiddle; drawl; heartbreak; hushed</t>
  </si>
  <si>
    <t xml:space="preserve">Merritt's debut on the newly formed Lost Highway Records is a warm, classic-leaning country-soul record, produced with restraint that lets her voice and songwriting carry the material. It draws as much on 1970s country-soul as on strict alt-country twang. It established her as one of the label's defining songwriters alongside Lucinda Williams and Ryan Adams.</t>
  </si>
  <si>
    <t xml:space="preserve">Places Merritt within the Raleigh, North Carolina scene that also produced Whiskeytown and Caitlin Cary, while giving the Lost Highway roster a country-soul counterpoint to its rockier acts.</t>
  </si>
  <si>
    <t xml:space="preserve">Bramble Rose; Trouble Over Me</t>
  </si>
  <si>
    <t xml:space="preserve">https://en.wikipedia.org/wiki/Tift_Merritt
https://www.discogs.com/artist/701655-Tift-Merritt</t>
  </si>
  <si>
    <t xml:space="preserve">A1173</t>
  </si>
  <si>
    <t xml:space="preserve">Blue Sky</t>
  </si>
  <si>
    <t xml:space="preserve">Sanctuary Records</t>
  </si>
  <si>
    <t xml:space="preserve">Telecaster twang; harmonized guitars; storytelling; small-town; heartbreak</t>
  </si>
  <si>
    <t xml:space="preserve">A confident, well-produced record that balances the band's Woody Guthrie-indebted social commentary with straightforward heartland rock songcraft. Brian Henneman's plainspoken lyrics about work and small-town life stay front and center over sturdy, twangy guitar arrangements. It is often cited as a high point of the band's 2000s output.</t>
  </si>
  <si>
    <t xml:space="preserve">Continues the Bottle Rockets' Neil Young and Replacements-indebted roots-rock lineage into a new decade, keeping them in the wider orbit of the alt-country scene they helped launch.</t>
  </si>
  <si>
    <t xml:space="preserve">Baggage Claim; Better Than Bad</t>
  </si>
  <si>
    <t xml:space="preserve">https://en.wikipedia.org/wiki/The_Bottle_Rockets
https://www.discogs.com/artist/516998-The-Bottle-Rockets</t>
  </si>
  <si>
    <t xml:space="preserve">A1174</t>
  </si>
  <si>
    <t xml:space="preserve">I'm Staying Out</t>
  </si>
  <si>
    <t xml:space="preserve">fiddle; pedal steel; close harmonies; drawl; breezy</t>
  </si>
  <si>
    <t xml:space="preserve">A quick follow-up to her debut, this record keeps the same warm, fiddle-driven alt-country sound while tightening the songwriting into shorter, more direct pop-country structures. It continued Cary's productive stretch as a solo artist in the years after Whiskeytown's breakup. Yep Roc Records, based near her North Carolina home, remained her steady label home.</t>
  </si>
  <si>
    <t xml:space="preserve">Keeps Cary within the Raleigh-based alt-country scene that grew out of Whiskeytown, alongside labelmates and collaborators on the Yep Roc roster.</t>
  </si>
  <si>
    <t xml:space="preserve">I'm Staying Out; Please Break My Heart</t>
  </si>
  <si>
    <t xml:space="preserve">A1175</t>
  </si>
  <si>
    <t xml:space="preserve">Kathleen Edwards</t>
  </si>
  <si>
    <t xml:space="preserve">Failer</t>
  </si>
  <si>
    <t xml:space="preserve">MapleMusic Recordings</t>
  </si>
  <si>
    <t xml:space="preserve">Ottawa, ON</t>
  </si>
  <si>
    <t xml:space="preserve">Telecaster twang; drawl; heartbreak; storytelling; road songs</t>
  </si>
  <si>
    <t xml:space="preserve">Edwards's debut pairs plainspoken, often bruising lyrics about failed relationships and small-town frustration with a scrappy, guitar-driven alt-country sound. 'Six O'Clock News' turns a local news story into a stark character study, setting the tone for her direct, unsentimental songwriting. It is for anyone who likes Lucinda Williams-style grit with a Canadian accent.</t>
  </si>
  <si>
    <t xml:space="preserve">Sounds indebted to Lucinda Williams's gritty, guitar-driven alt-country, carried into the Canadian scene.</t>
  </si>
  <si>
    <t xml:space="preserve">Six O'Clock News; One More Song the Radio Won't Like</t>
  </si>
  <si>
    <t xml:space="preserve">https://en.wikipedia.org/wiki/Kathleen_Edwards
https://www.discogs.com/artist/288573-Kathleen-Edwards</t>
  </si>
  <si>
    <t xml:space="preserve">A1176</t>
  </si>
  <si>
    <t xml:space="preserve">Post to Wire</t>
  </si>
  <si>
    <t xml:space="preserve">pedal steel; fiddle; drawl; storytelling; small-town; heartbreak</t>
  </si>
  <si>
    <t xml:space="preserve">A quieter, more country-leaning record than Winnemucca, built around characters running out of options. Paul Brainard's pedal steel is prominent, giving the record a straighter country feel than the band's earlier, punkier releases. It continues Vlautin's habit of writing whole narrative arcs into three-minute songs.</t>
  </si>
  <si>
    <t xml:space="preserve">Deepens the Portland-based band's country-rock sound just as Vlautin's parallel career as a novelist was taking shape, both feeding the same cast of down-and-out characters.</t>
  </si>
  <si>
    <t xml:space="preserve">Post to Wire; The Boyfriends</t>
  </si>
  <si>
    <t xml:space="preserve">https://en.wikipedia.org/wiki/Richmond_Fontaine
https://www.discogs.com/master/434289-Richmond-Fontaine-Post-To-Wire</t>
  </si>
  <si>
    <t xml:space="preserve">A1177</t>
  </si>
  <si>
    <t xml:space="preserve">Th' Legendary Shack Shakers</t>
  </si>
  <si>
    <t xml:space="preserve">Cockadoodledon't</t>
  </si>
  <si>
    <t xml:space="preserve">Murray, KY</t>
  </si>
  <si>
    <t xml:space="preserve">slide guitar; harmonica; shouted; Southern gothic; rowdy</t>
  </si>
  <si>
    <t xml:space="preserve">This Kentucky band's Bloodshot debut mixes rockabilly, blues, and punk into a manic, revival-tent-meets-juke-joint sound, fronted by J.D. Wilkes's harmonica and yelping vocal style. Southern Gothic imagery runs through songs about snake handlers and backwoods preachers. It is one of the rowdiest, least strictly country records on Bloodshot's roster.</t>
  </si>
  <si>
    <t xml:space="preserve">Sits at the punk-and-psychobilly edge of Bloodshot's insurgent-country roster, sounding closer to X-style cowpunk than to conventional twang.</t>
  </si>
  <si>
    <t xml:space="preserve">Shake Your Hips; Hunkerdown</t>
  </si>
  <si>
    <t xml:space="preserve">https://en.wikipedia.org/wiki/Legendary_Shack_Shakers
https://www.discogs.com/artist/4595313-Legendary-Shack-Shakers</t>
  </si>
  <si>
    <t xml:space="preserve">A1178</t>
  </si>
  <si>
    <t xml:space="preserve">Swing Time</t>
  </si>
  <si>
    <t xml:space="preserve">pedal steel; fiddle; slide guitar; drawl; rowdy</t>
  </si>
  <si>
    <t xml:space="preserve">Leans further into Western swing than A-Town Blues, with fiddle and steel trading solos over an upright-bass shuffle throughout. Hancock's songwriting stays focused on trains, drinking, and the road, in keeping with the pre-rock honky-tonk tradition he draws from almost exclusively. It reinforced his reputation as one of the strictest traditionalists on Bloodshot's roster.</t>
  </si>
  <si>
    <t xml:space="preserve">Keeps Hancock's honky-tonk and Western-swing revivalism tied to the same Bloodshot label that carried punk-inflected insurgent country, showing the genre's range.</t>
  </si>
  <si>
    <t xml:space="preserve">Swing Time; Thunderstorms and Neon Signs</t>
  </si>
  <si>
    <t xml:space="preserve">A1179</t>
  </si>
  <si>
    <t xml:space="preserve">William Elliott Whitmore</t>
  </si>
  <si>
    <t xml:space="preserve">Hymns for the Hopeless</t>
  </si>
  <si>
    <t xml:space="preserve">Southern Records</t>
  </si>
  <si>
    <t xml:space="preserve">Lee County, IA</t>
  </si>
  <si>
    <t xml:space="preserve">banjo; fingerpicked acoustic; baritone; spiritual or gospel; bleak</t>
  </si>
  <si>
    <t xml:space="preserve">Whitmore's debut is a stark, solo banjo-and-guitar record steeped in gospel, blues, and old-time Southern folk, sung in a weathered baritone far older than his years. It draws on the same well of hardship as Charlie Poole and old hymnals. It found an unlikely early audience through the punk and hardcore scene that first booked him.</t>
  </si>
  <si>
    <t xml:space="preserve">Grew out of the DIY punk touring network, with Whitmore's old-time banjo and gospel songwriting reaching hardcore audiences who then carried him into the wider alt-country and Americana world.</t>
  </si>
  <si>
    <t xml:space="preserve">Barn Song; Midnight</t>
  </si>
  <si>
    <t xml:space="preserve">https://en.wikipedia.org/wiki/William_Elliott_Whitmore
https://www.discogs.com/artist/619601-William-Elliott-Whitmore</t>
  </si>
  <si>
    <t xml:space="preserve">A1180</t>
  </si>
  <si>
    <t xml:space="preserve">The Tigers Have Spoken</t>
  </si>
  <si>
    <t xml:space="preserve">pedal steel; road songs; storytelling; harmonized guitars; live in the room</t>
  </si>
  <si>
    <t xml:space="preserve">A short live album recorded with fellow Bloodshot-adjacent Canadians the Sadies, mixing a few originals with covers of Loretta Lynn and Buffy Sainte-Marie. The Sadies' twangy, reverb-heavy guitar work gives the set a spaghetti-western edge that Case's studio records rarely reach. It captures her as a bandleader in a live room rather than a studio auteur.</t>
  </si>
  <si>
    <t xml:space="preserve">Documents Case's ongoing collaboration with the Sadies, the Toronto band who also backed Jon Langford and other figures in the wider Bloodshot-adjacent alt-country network.</t>
  </si>
  <si>
    <t xml:space="preserve">Loretta Lynn's Man (Van Lear Rose); If You Knew</t>
  </si>
  <si>
    <t xml:space="preserve">A1181</t>
  </si>
  <si>
    <t xml:space="preserve">Old 97's</t>
  </si>
  <si>
    <t xml:space="preserve">Drag It Up</t>
  </si>
  <si>
    <t xml:space="preserve">Telecaster twang; harmonized guitars; drawl; road songs; heartbreak</t>
  </si>
  <si>
    <t xml:space="preserve">After leaving Elektra, Old 97's regrouped on New West Records with a record that pulls back toward the twangier sound of their Bloodshot-era work, though still built on Rhett Miller's pop instincts. 'Won't Be Home' and 'The New Kid' show Ken Bethea's guitar leads and Murry Hammond's harmonies still driving the band's identity. It reads as a course-correction after the pure pop of Satellite Rides.</t>
  </si>
  <si>
    <t xml:space="preserve">A return toward the band's insurgent-country roots after their major-label detour, made on New West, a label that became a hub for 2000s alt-country and Americana veterans.</t>
  </si>
  <si>
    <t xml:space="preserve">Won't Be Home; The New Kid</t>
  </si>
  <si>
    <t xml:space="preserve">https://en.wikipedia.org/wiki/Old_97%27s
https://www.allmusic.com/artist/old-97s-mn0000461698/discography</t>
  </si>
  <si>
    <t xml:space="preserve">A1182</t>
  </si>
  <si>
    <t xml:space="preserve">The Sadies</t>
  </si>
  <si>
    <t xml:space="preserve">Favourite Colours</t>
  </si>
  <si>
    <t xml:space="preserve">pedal steel; long solos; harmonized guitars; cosmic; road songs</t>
  </si>
  <si>
    <t xml:space="preserve">Favourite Colours pushes the Sadies' reverb-heavy, spaghetti-western guitar sound toward denser, more layered arrangements, with pedal steel and harmonies around the twin guitars. The interplay between brothers Dallas and Travis Good remains the core, swinging from surf-tinged instrumentals to cosmic-country songs. It is a strong pick for anyone who likes their alt-country guitar-first.</t>
  </si>
  <si>
    <t xml:space="preserve">Extends the Sadies' instrumentally driven, cosmic-country sound; the band's work backing Neko Case and Jon Langford ties them to the wider Bloodshot-adjacent scene.</t>
  </si>
  <si>
    <t xml:space="preserve">Northumberland West; Why Would Anybody Live Here</t>
  </si>
  <si>
    <t xml:space="preserve">https://en.wikipedia.org/wiki/The_Sadies
https://www.discogs.com/master/58155-The-Sadies-Favourite-Colours</t>
  </si>
  <si>
    <t xml:space="preserve">A1183</t>
  </si>
  <si>
    <t xml:space="preserve">Wishbones</t>
  </si>
  <si>
    <t xml:space="preserve">fingerpicked acoustic; pedal steel; drawl; storytelling; heartbreak</t>
  </si>
  <si>
    <t xml:space="preserve">A more fully arranged follow-up to Broke Down that keeps the same focus on working-class narrative songwriting, with pedal steel and fuller band arrangements filling out the sound. Cleaves's plain, unhurried vocal delivery keeps the emphasis on the stories rather than performance. It continued his run of well-reviewed, if commercially modest, records.</t>
  </si>
  <si>
    <t xml:space="preserve">Extends Cleaves's Texas storytelling, keeping him in the same songwriter's-songwriter lineage as Guy Clark and the Kerrville folk circuit.</t>
  </si>
  <si>
    <t xml:space="preserve">Twistin'; Horseshoe Moon</t>
  </si>
  <si>
    <t xml:space="preserve">A1184</t>
  </si>
  <si>
    <t xml:space="preserve">Believe</t>
  </si>
  <si>
    <t xml:space="preserve">slide guitar; harmonica; shouted; Southern gothic; spiritual or gospel</t>
  </si>
  <si>
    <t xml:space="preserve">A follow-up that keeps the band's frantic rockabilly-punk energy while leaning further into Southern gothic, revival-meeting imagery on tracks like 'Agony Wagon'. It moved the band from Bloodshot to Yep Roc Records without changing the core sound much. Wilkes's harmonica and unhinged vocal delivery remain the band's defining feature.</t>
  </si>
  <si>
    <t xml:space="preserve">Continues the band's psychobilly-and-punk take on Southern gothic Americana, adjacent to but distinct from the more straightforwardly twangy Bloodshot roster.</t>
  </si>
  <si>
    <t xml:space="preserve">Agony Wagon; CB Song</t>
  </si>
  <si>
    <t xml:space="preserve">A1185</t>
  </si>
  <si>
    <t xml:space="preserve">Tambourine</t>
  </si>
  <si>
    <t xml:space="preserve">Telecaster twang; harmonized guitars; anthemic; heartbreak; breezy</t>
  </si>
  <si>
    <t xml:space="preserve">A bigger, more rock-and-soul-influenced record than Bramble Rose, recorded in Memphis with a fuller horn-and-guitar arrangement. It earned Merritt a Grammy nomination and broadened her audience beyond the alt-country press. Songs like 'Good Hearted Man' show her pushing toward classic Southern soul as much as country.</t>
  </si>
  <si>
    <t xml:space="preserve">Extends Merritt's country-soul hybrid further toward Memphis soul, keeping her within the Lost Highway roster's mix of alt-country and Americana songwriters.</t>
  </si>
  <si>
    <t xml:space="preserve">Good Hearted Man; Stray Paper</t>
  </si>
  <si>
    <t xml:space="preserve">A1186</t>
  </si>
  <si>
    <t xml:space="preserve">Hair in My Eyes Like a Highland Steer</t>
  </si>
  <si>
    <t xml:space="preserve">fiddle; pedal steel; drawl; storytelling; funny-sad</t>
  </si>
  <si>
    <t xml:space="preserve">A more polished follow-up to Five Dollar Bill that keeps the same ranch-country subject matter (cattle, hard work, small-town characters) while sharpening the band's playing. Fiddle and pedal steel stay central, and Lund's drawl carries both the jokes and the rougher stories. It sits comfortably between traditional country and the alt-country audience.</t>
  </si>
  <si>
    <t xml:space="preserve">Sounds indebted to the American Bakersfield and honky-tonk tradition, filtered through Lund's Alberta ranch life.</t>
  </si>
  <si>
    <t xml:space="preserve">Hair in My Eyes Like a Highland Steer; Truth Comes Out</t>
  </si>
  <si>
    <t xml:space="preserve">https://en.wikipedia.org/wiki/Corb_Lund
https://www.discogs.com/artist/2096690-Corb-Lund</t>
  </si>
  <si>
    <t xml:space="preserve">A1187</t>
  </si>
  <si>
    <t xml:space="preserve">Deadstring Brothers</t>
  </si>
  <si>
    <t xml:space="preserve">Starving Winter Report</t>
  </si>
  <si>
    <t xml:space="preserve">slide guitar; harmonized guitars; drawl; road songs; rowdy</t>
  </si>
  <si>
    <t xml:space="preserve">This Detroit band's second album leans hard into early-1970s Rolling Stones and Faces-style country-rock, all slide guitar and loose, boozy grooves rather than polished Nashville twang. Kurt Marschke's raspy vocal delivery suits the record's road-worn, bar-band feel. It built on the band's reputation as one of Bloodshot's more classic-rock-indebted signings.</t>
  </si>
  <si>
    <t xml:space="preserve">Extends the Exile on Main St.-style country-rock lineage into the Bloodshot roster, giving the insurgent-country scene a British-rock-indebted counterpart to its punkier acts.</t>
  </si>
  <si>
    <t xml:space="preserve">Starving Winter Report; One Match Fire</t>
  </si>
  <si>
    <t xml:space="preserve">https://en.wikipedia.org/wiki/Deadstring_Brothers
https://www.discogs.com/artist/1625973-Deadstring-Brothers</t>
  </si>
  <si>
    <t xml:space="preserve">A1188</t>
  </si>
  <si>
    <t xml:space="preserve">Hayes Carll</t>
  </si>
  <si>
    <t xml:space="preserve">Little Rock</t>
  </si>
  <si>
    <t xml:space="preserve">Highway 87 Records</t>
  </si>
  <si>
    <t xml:space="preserve">X2</t>
  </si>
  <si>
    <t xml:space="preserve">The Woodlands, TX</t>
  </si>
  <si>
    <t xml:space="preserve">fingerpicked acoustic; drawl; funny-sad; drinking songs; storytelling</t>
  </si>
  <si>
    <t xml:space="preserve">Carll's second album mixes Texas troubadour storytelling with a sharp comic sensibility, closer to John Prine's deadpan humor than to straight honky-tonk. Songs about hangovers, bad decisions, and the road are delivered with a loose, talky phrasing. It built his reputation within the Texas singer-songwriter and red-dirt country circuits.</t>
  </si>
  <si>
    <t xml:space="preserve">Continues the funny-sad, Prine-indebted songwriting line within Texas's singer-songwriter scene, distinct from but adjacent to the Bloodshot-style insurgent country further north.</t>
  </si>
  <si>
    <t xml:space="preserve">Wish I Hadn't Stayed So Long; She Left Me for Jesus</t>
  </si>
  <si>
    <t xml:space="preserve">https://en.wikipedia.org/wiki/Hayes_Carll</t>
  </si>
  <si>
    <t xml:space="preserve">A1189</t>
  </si>
  <si>
    <t xml:space="preserve">Back to Me</t>
  </si>
  <si>
    <t xml:space="preserve">Telecaster twang; drawl; heartbreak; storytelling; anthemic</t>
  </si>
  <si>
    <t xml:space="preserve">A more polished, full-band follow-up to Failer that keeps the same directness in Edwards's lyrics while sharpening the hooks. Songs about relationships gone sideways stay grounded in specific, unglamorous detail rather than generalized heartbreak. It further built her audience in the US alt-country and Americana press.</t>
  </si>
  <si>
    <t xml:space="preserve">Sounds indebted to Whiskeytown and Lucinda Williams, with Edwards's Canadian alt-country pushing toward bigger rock hooks.</t>
  </si>
  <si>
    <t xml:space="preserve">Back to Me; In State</t>
  </si>
  <si>
    <t xml:space="preserve">A1190</t>
  </si>
  <si>
    <t xml:space="preserve">The Fitzgerald</t>
  </si>
  <si>
    <t xml:space="preserve">Decor Records</t>
  </si>
  <si>
    <t xml:space="preserve">pedal steel; strings; storytelling; Southern gothic; bleak; small-town</t>
  </si>
  <si>
    <t xml:space="preserve">Named for a Reno casino-hotel, this concept record follows a cast of gamblers and drifters through Reno's small hours, with quiet, sad arrangements around the usual pedal-steel base. It is one of the band's most tightly conceptual records, closer to a linked short-story collection than a typical album. Vlautin's Reno upbringing runs through nearly every song.</t>
  </si>
  <si>
    <t xml:space="preserve">Extends the Carver-and-Springsteen-indebted storytelling of Winnemucca and Post to Wire into a full concept album, tying the band's music explicitly to Vlautin's novels of the same milieu.</t>
  </si>
  <si>
    <t xml:space="preserve">The Longer You Wait; Disappeared</t>
  </si>
  <si>
    <t xml:space="preserve">https://en.wikipedia.org/wiki/Richmond_Fontaine
https://www.discogs.com/master/438422-Richmond-Fontaine-The-Fitzgerald</t>
  </si>
  <si>
    <t xml:space="preserve">A1191</t>
  </si>
  <si>
    <t xml:space="preserve">Robbie Fulks</t>
  </si>
  <si>
    <t xml:space="preserve">Georgia Hard</t>
  </si>
  <si>
    <t xml:space="preserve">pedal steel; fiddle; drawl; drinking songs; funny-sad</t>
  </si>
  <si>
    <t xml:space="preserve">A deliberate return to classic honky-tonk after some genre-hopping records, Georgia Hard is a tight, twangy set built to sound like it could have come out of 1960s Nashville. Fulks's wit stays sharp, balancing genuine reverence for the form with his usual dry humor.</t>
  </si>
  <si>
    <t xml:space="preserve">Sounds indebted to the Bakersfield and honky-tonk tradition, made by a songwriter who helped define the 1990s Bloodshot insurgent-country sound.</t>
  </si>
  <si>
    <t xml:space="preserve">Doin' Right (for All the Wrong Reasons); All You Can Cheat</t>
  </si>
  <si>
    <t xml:space="preserve">https://en.wikipedia.org/wiki/Robbie_Fulks
https://www.discogs.com/artist/898909-Robbie-Fulks</t>
  </si>
  <si>
    <t xml:space="preserve">A1192</t>
  </si>
  <si>
    <t xml:space="preserve">29</t>
  </si>
  <si>
    <t xml:space="preserve">fingerpicked acoustic; long songs (7+ minutes); drawl; storytelling; bleak</t>
  </si>
  <si>
    <t xml:space="preserve">The third and least commercial of Adams's 2005 trilogy, a moodier, more sprawling record built around long, loosely structured songs rather than tight singles. It closes out an extraordinarily prolific year with a quieter, more introspective tone than Cold Roses or Jacksonville City Nights. Critics at the time treated it as a comedown after the other two, though it has aged into a cult favorite.</t>
  </si>
  <si>
    <t xml:space="preserve">Caps Adams's remarkable 2005 run of three full-length albums on Lost Highway, all drawing on different corners of the alt-country and country-rock lineage.</t>
  </si>
  <si>
    <t xml:space="preserve">Strawberry Wine; Blue Sky Blues</t>
  </si>
  <si>
    <t xml:space="preserve">A1193</t>
  </si>
  <si>
    <t xml:space="preserve">Cold Roses</t>
  </si>
  <si>
    <t xml:space="preserve">pedal steel; long solos; Crazy Horse fuzz; harmonized guitars; road songs</t>
  </si>
  <si>
    <t xml:space="preserve">The first record billed with backing band the Cardinals leans into extended, Grateful Dead-indebted jamming and pedal steel, spread across a double album. 'Magnolia Mountain' and 'Let It Ride' show a looser, more improvisational side of Adams than his earlier solo records. It reoriented his sound around a full band rather than a singer-songwriter frame.</t>
  </si>
  <si>
    <t xml:space="preserve">Sounds indebted to the Cosmic American Music of Gram Parsons and the Grateful Dead's country-rock side, made during Adams's Lost Highway years.</t>
  </si>
  <si>
    <t xml:space="preserve">Magnolia Mountain; Let It Ride</t>
  </si>
  <si>
    <t xml:space="preserve">https://en.wikipedia.org/wiki/Ryan_Adams
https://www.discogs.com/master/20756-Ryan-Adams-The-Cardinals-Cold-Roses</t>
  </si>
  <si>
    <t xml:space="preserve">A1194</t>
  </si>
  <si>
    <t xml:space="preserve">Jacksonville City Nights</t>
  </si>
  <si>
    <t xml:space="preserve">pedal steel; fiddle; drawl; duets; heartbreak; drinking songs</t>
  </si>
  <si>
    <t xml:space="preserve">Released the same year as Cold Roses, this is Adams's most straightforwardly honky-tonk record, cut with the Cardinals and featuring a duet with Norah Jones. Songs like 'The End' lean on classic country structure and pedal steel rather than the jam-band stretch of its sibling release.</t>
  </si>
  <si>
    <t xml:space="preserve">Sounds indebted to classic honky-tonk and Bakersfield country, named after the North Carolina town where Adams grew up.</t>
  </si>
  <si>
    <t xml:space="preserve">The End; Games</t>
  </si>
  <si>
    <t xml:space="preserve">https://en.wikipedia.org/wiki/Ryan_Adams
https://www.discogs.com/master/20763-Ryan-Adams-The-Cardinals-Jacksonville-City-Nights</t>
  </si>
  <si>
    <t xml:space="preserve">A1195</t>
  </si>
  <si>
    <t xml:space="preserve">Scott H. Biram</t>
  </si>
  <si>
    <t xml:space="preserve">The Dirty Old One Man Band</t>
  </si>
  <si>
    <t xml:space="preserve">slide guitar; harmonica; shouted; cracked or yelping; drinking songs; lo-fi</t>
  </si>
  <si>
    <t xml:space="preserve">Biram plays every instrument himself on this raw, distorted mix of blues, punk, and honky-tonk, recorded with heavy amp distortion that makes even acoustic country songs sound like they came off a garage-punk record. His hollering, road-worn voice sits over stomping one-man-band arrangements. It was his first release for Bloodshot Records after surviving a near-fatal car accident.</t>
  </si>
  <si>
    <t xml:space="preserve">Applies Bloodshot's insurgent-country ethos to a solo one-man-band format, closer to punk-blues than to any conventional country arrangement.</t>
  </si>
  <si>
    <t xml:space="preserve">18 Wheels of Hate; Dontcha Lie to Me</t>
  </si>
  <si>
    <t xml:space="preserve">https://en.wikipedia.org/wiki/Scott_H._Biram</t>
  </si>
  <si>
    <t xml:space="preserve">A1196</t>
  </si>
  <si>
    <t xml:space="preserve">Zoysia</t>
  </si>
  <si>
    <t xml:space="preserve">Telecaster twang; harmonized guitars; storytelling; small-town; funny-sad</t>
  </si>
  <si>
    <t xml:space="preserve">This Bloodshot release pairs the label's insurgent-country reputation with the Bottle Rockets' own blue-collar rock sound. Songs balance wry humor with genuine affection for ordinary, unglamorous life. It fits comfortably alongside the label's other Midwestern roots-rock acts.</t>
  </si>
  <si>
    <t xml:space="preserve">Places the Bottle Rockets on the Bloodshot Records roster that also carried Old 97's and the Waco Brothers.</t>
  </si>
  <si>
    <t xml:space="preserve">Wind Won't Blow; Middle Man</t>
  </si>
  <si>
    <t xml:space="preserve">A1197</t>
  </si>
  <si>
    <t xml:space="preserve">Eilen Jewell</t>
  </si>
  <si>
    <t xml:space="preserve">Boundary County</t>
  </si>
  <si>
    <t xml:space="preserve">Boise, ID</t>
  </si>
  <si>
    <t xml:space="preserve">fingerpicked acoustic; pedal steel; hushed; drawl; lo-fi</t>
  </si>
  <si>
    <t xml:space="preserve">Jewell's debut is a spare, twangy record steeped in old country, blues, and folk, named for a rural corner of her home state of Idaho. Her cool, understated vocal delivery contrasts with the record's occasional noir atmosphere, closer to Neko Case's early work than to mainstream Nashville. It set out her blend of retro country and roots-blues.</t>
  </si>
  <si>
    <t xml:space="preserve">Sounds indebted to the same pre-rock country and rockabilly revivalism as Wanda Jackson, filtered through a hushed, understated vocal delivery distinct from most alt-country peers.</t>
  </si>
  <si>
    <t xml:space="preserve">https://en.wikipedia.org/wiki/Eilen_Jewell</t>
  </si>
  <si>
    <t xml:space="preserve">A1198</t>
  </si>
  <si>
    <t xml:space="preserve">Fox Confessor Brings the Flood</t>
  </si>
  <si>
    <t xml:space="preserve">pedal steel; strings; Southern gothic; storytelling; cosmic; hushed</t>
  </si>
  <si>
    <t xml:space="preserve">Case's first album for Anti- trades linear narrative for fragmented, almost folkloric songwriting, full of foxes, hospitals, and half-told stories set to spare, orchestral country-pop arrangements. 'Star Witness' and 'Hold On, Hold On' pair some of her most direct melodies with lyrics that read like dream logic. It is widely treated as the record where her singular songwriting voice fully arrived.</t>
  </si>
  <si>
    <t xml:space="preserve">Case's move to Anti- expanded her audience beyond the insurgent-country scene without abandoning pedal steel and drawl, becoming a touchstone for the 2000s wave of literary alt-country songwriters.</t>
  </si>
  <si>
    <t xml:space="preserve">Star Witness; Hold On, Hold On</t>
  </si>
  <si>
    <t xml:space="preserve">https://en.wikipedia.org/wiki/Neko_Case
https://en.wikipedia.org/wiki/Fox_Confessor_Brings_the_Flood</t>
  </si>
  <si>
    <t xml:space="preserve">A1199</t>
  </si>
  <si>
    <t xml:space="preserve">Graveyard Shift</t>
  </si>
  <si>
    <t xml:space="preserve">slide guitar; harmonica; shouted; cracked or yelping; drinking songs</t>
  </si>
  <si>
    <t xml:space="preserve">Continuing his one-man-band assault of distorted blues, honky-tonk, and gospel, Biram keeps the raw, lo-fi production of his debut for Bloodshot while sharpening the songwriting. Tracks alternate between full-throated punk-blues stompers and quieter, more traditional country moments. It cemented his reputation as one of the rawest acts on the Bloodshot roster.</t>
  </si>
  <si>
    <t xml:space="preserve">Extends Biram's fusion of Delta blues, honky-tonk, and punk energy, showing the rougher, punk-adjacent edge of the Bloodshot roster's insurgent-country umbrella.</t>
  </si>
  <si>
    <t xml:space="preserve">Feelin' Good Again; Backdoor Man</t>
  </si>
  <si>
    <t xml:space="preserve">https://en.wikipedia.org/wiki/Scott_H._Biram
https://www.discogs.com/artist/640147-Scott-H-Biram</t>
  </si>
  <si>
    <t xml:space="preserve">A1200</t>
  </si>
  <si>
    <t xml:space="preserve">Unsung</t>
  </si>
  <si>
    <t xml:space="preserve">fingerpicked acoustic; drawl; storytelling; heartbreak; road songs</t>
  </si>
  <si>
    <t xml:space="preserve">A tribute album of covers pulled from lesser-known corners of the songwriter tradition Cleaves comes from, honoring peers and influences rather than presenting new originals. The song selection reflects the Austin and Texas folk-country circuit that shaped his own writing. It functions as a map of Cleaves's own influences as much as a proper studio album.</t>
  </si>
  <si>
    <t xml:space="preserve">Makes the Texas songwriter circuit Cleaves draws from explicit by covering songs from lesser-known peers rather than writing new originals.</t>
  </si>
  <si>
    <t xml:space="preserve">A1201</t>
  </si>
  <si>
    <t xml:space="preserve">Song of the Blackbird</t>
  </si>
  <si>
    <t xml:space="preserve">A continuation of Whitmore's stripped-down banjo-and-guitar sound, dealing heavily with mortality and loss. The record's stark arrangements leave nowhere to hide his weathered baritone, giving it an unusually raw, funereal quality that will suit listeners who came to old-time music through punk.</t>
  </si>
  <si>
    <t xml:space="preserve">Continues Whitmore's old-time, gospel-inflected solo banjo tradition, a direct link between the DIY punk circuit and the deeper roots of American folk and blues.</t>
  </si>
  <si>
    <t xml:space="preserve">Diggin' My Grave; Dry</t>
  </si>
  <si>
    <t xml:space="preserve">A1202</t>
  </si>
  <si>
    <t xml:space="preserve">Horse Soldier! Horse Soldier!</t>
  </si>
  <si>
    <t xml:space="preserve">fiddle; pedal steel; drawl; storytelling; political</t>
  </si>
  <si>
    <t xml:space="preserve">A more historically minded record than Lund's earlier albums, with songs touching on cavalry history and war alongside his usual rural character studies. It keeps the same fiddle-and-steel band sound while broadening his lyrical range beyond strictly agricultural subjects, and 'I Wanna Be in the Cavalry' shows how well his humor and history-buff streak mix.</t>
  </si>
  <si>
    <t xml:space="preserve">Extends Lund's Alberta-rooted country songwriting into broader historical storytelling, staying within the same traditionalist instrumentation as his earlier records.</t>
  </si>
  <si>
    <t xml:space="preserve">I Wanna Be in the Cavalry; Family Reunion</t>
  </si>
  <si>
    <t xml:space="preserve">A1203</t>
  </si>
  <si>
    <t xml:space="preserve">Silver Mountain</t>
  </si>
  <si>
    <t xml:space="preserve">A tighter, more confident record than its predecessor, still built on the band's Stones-and-Faces-derived country-rock sound with slide guitar and a loose rhythm section driving most tracks. It continued the band's run on Bloodshot Records into the late 2000s, keeping them a reliable if lower-profile part of the label's roster. Songs stick to familiar territory of the road, women, and hard living.</t>
  </si>
  <si>
    <t xml:space="preserve">Continues the Deadstring Brothers' British-rock-inflected country-rock within the Bloodshot Records catalog, a rockier counterpart to the label's twangier acts.</t>
  </si>
  <si>
    <t xml:space="preserve">Silver Mountain; Can't Find My Way Home</t>
  </si>
  <si>
    <t xml:space="preserve">A1204</t>
  </si>
  <si>
    <t xml:space="preserve">Letters from Sinners &amp; Strangers</t>
  </si>
  <si>
    <t xml:space="preserve">pedal steel; slide guitar; hushed; drawl; bleak</t>
  </si>
  <si>
    <t xml:space="preserve">A more confident follow-up that leans further into vintage country-noir atmosphere, with reverb-heavy guitar and pedal steel underscoring Jewell's cool, restrained voice. It won her wider attention on the Americana circuit and further defined her retro-leaning sound. Songs balance heartbreak with a wry, understated humor.</t>
  </si>
  <si>
    <t xml:space="preserve">Continues Jewell's blend of 1950s and '60s country phrasing with a spare, indie-folk sensibility, part of the broader 2000s retro-country revival.</t>
  </si>
  <si>
    <t xml:space="preserve">Where They Never Say Your Name</t>
  </si>
  <si>
    <t xml:space="preserve">https://en.wikipedia.org/wiki/Eilen_Jewell
https://www.discogs.com/artist/962883-Eilen-Jewell</t>
  </si>
  <si>
    <t xml:space="preserve">A1205</t>
  </si>
  <si>
    <t xml:space="preserve">Elizabeth Cook</t>
  </si>
  <si>
    <t xml:space="preserve">Balls</t>
  </si>
  <si>
    <t xml:space="preserve">31 Tigers</t>
  </si>
  <si>
    <t xml:space="preserve">pedal steel; fiddle; drawl; funny-sad; drinking songs</t>
  </si>
  <si>
    <t xml:space="preserve">Cook's breakthrough record pairs old-school Grand Ole Opry vocal chops with unusually frank, sometimes ribald songwriting, a combination the title makes explicit. Fiddle and pedal steel keep the sound close to classic country even as the lyrics push past Nashville's usual boundaries. It won her critical attention as a genuine traditionalist working outside the mainstream country industry.</t>
  </si>
  <si>
    <t xml:space="preserve">Sits alongside Justin Townes Earle and Caitlin Rose as a Nashville outsider working in classic country forms, a kinship of approach rather than a direct link.</t>
  </si>
  <si>
    <t xml:space="preserve">Sometimes It Takes Balls to Be a Woman; Times Are Tough in Rock 'n' Roll</t>
  </si>
  <si>
    <t xml:space="preserve">https://en.wikipedia.org/wiki/Elizabeth_Cook
https://www.discogs.com/artist/1853051-Elizabeth-Cook-2</t>
  </si>
  <si>
    <t xml:space="preserve">A1206</t>
  </si>
  <si>
    <t xml:space="preserve">Translated from Love</t>
  </si>
  <si>
    <t xml:space="preserve">Telecaster twang; drawl; heartbreak; road songs; anthemic</t>
  </si>
  <si>
    <t xml:space="preserve">A more rock-leaning record than Easy, made with producer Chuck Prophet and drawing on garage-rock energy alongside Willis's country roots. Songs like 'Success' show a harder, more direct sound than her earlier, gentler Austin records. It came after several years focused on raising a family with husband Bruce Robison.</t>
  </si>
  <si>
    <t xml:space="preserve">Pushes Willis's Austin alt-country toward rockier textures; it sounds akin to the Texas songwriter scene of Robert Earl Keen and Slaid Cleaves.</t>
  </si>
  <si>
    <t xml:space="preserve">Success; Nobody Wants to Go to the Moon Anymore</t>
  </si>
  <si>
    <t xml:space="preserve">A1207</t>
  </si>
  <si>
    <t xml:space="preserve">Thirteen Cities</t>
  </si>
  <si>
    <t xml:space="preserve">pedal steel; fiddle; drawl; road songs; bleak; storytelling</t>
  </si>
  <si>
    <t xml:space="preserve">Recorded partly in Tucson with members of Calexico, Thirteen Cities pushes further into desert-rock atmosphere while keeping Vlautin's plainspoken narratives intact. Songs move between hard-luck character studies and quietly devastating ballads, with the band's playing more spacious than on earlier records.</t>
  </si>
  <si>
    <t xml:space="preserve">Brings the Southwestern desert-rock textures of Calexico into Richmond Fontaine's Portland-based alt-country, widening the sound without abandoning its short-story songwriting.</t>
  </si>
  <si>
    <t xml:space="preserve">A Ghost I Became; Moving Back Home #2</t>
  </si>
  <si>
    <t xml:space="preserve">https://en.wikipedia.org/wiki/Richmond_Fontaine
https://www.bbc.co.uk/music/reviews/6jn8/</t>
  </si>
  <si>
    <t xml:space="preserve">A1208</t>
  </si>
  <si>
    <t xml:space="preserve">Easy Tiger</t>
  </si>
  <si>
    <t xml:space="preserve">Telecaster twang; harmonized guitars; breezy; heartbreak; anthemic</t>
  </si>
  <si>
    <t xml:space="preserve">A tighter, more polished record that trades the sprawl of 2005 for concise, hook-driven songs like 'Two' and 'Halloweenhead'. It is closer to power-pop and mainstream rock than to straight country, though pedal steel and twangy guitar leads still run through it.</t>
  </si>
  <si>
    <t xml:space="preserve">Shows the pop-leaning endpoint of Adams's mid-2000s evolution away from strict alt-country, still on Lost Highway.</t>
  </si>
  <si>
    <t xml:space="preserve">Two; Halloweenhead</t>
  </si>
  <si>
    <t xml:space="preserve">A1209</t>
  </si>
  <si>
    <t xml:space="preserve">New Seasons</t>
  </si>
  <si>
    <t xml:space="preserve">pedal steel; harmonized guitars; cosmic; road songs; storytelling</t>
  </si>
  <si>
    <t xml:space="preserve">Produced by Gary Louris of the Jayhawks, New Seasons is a slightly more song-focused record than the band's earlier, more instrumentally sprawling releases, without losing their reverb-drenched guitar identity. It shows the band working closely with a key figure from the original 1990s alt-country boom. Songs balance the band's cinematic instrumental passages with more conventional verse-chorus structures.</t>
  </si>
  <si>
    <t xml:space="preserve">Ties the Sadies directly to the original No Depression-era alt-country generation through producer Gary Louris of the Jayhawks.</t>
  </si>
  <si>
    <t xml:space="preserve">Anna Leigh; The Trial</t>
  </si>
  <si>
    <t xml:space="preserve">https://en.wikipedia.org/wiki/The_Sadies
https://www.discogs.com/artist/322984-The-Sadies</t>
  </si>
  <si>
    <t xml:space="preserve">A1210</t>
  </si>
  <si>
    <t xml:space="preserve">Caitlin Rose</t>
  </si>
  <si>
    <t xml:space="preserve">Dead Flowers</t>
  </si>
  <si>
    <t xml:space="preserve">Names Records</t>
  </si>
  <si>
    <t xml:space="preserve">pedal steel; drawl; heartbreak; hushed; fingerpicked acoustic</t>
  </si>
  <si>
    <t xml:space="preserve">Rose's debut EP is a spare, classic-leaning country release built around her clear, expressive voice and simple pedal-steel-and-guitar arrangements. It shows a young Nashville songwriter working in a traditionalist mode well outside the city's mainstream country machine.</t>
  </si>
  <si>
    <t xml:space="preserve">An early entry point into Rose's Nashville-outsider country sound, part of the same 2000s scene of indie-adjacent country singers working outside Music Row.</t>
  </si>
  <si>
    <t xml:space="preserve">https://en.wikipedia.org/wiki/Caitlin_Rose
https://www.allmusic.com/artist/caitlin-rose-mn0002516299/discography</t>
  </si>
  <si>
    <t xml:space="preserve">A1211</t>
  </si>
  <si>
    <t xml:space="preserve">fingerpicked acoustic; pedal steel; drawl; funny-sad; drinking songs</t>
  </si>
  <si>
    <t xml:space="preserve">Carll's Lost Highway debut sharpens his comic-troubadour persona further, with 'She Left Me for Jesus' becoming a minor controversy and calling card. The record balances genuinely funny songs with quieter, more sincere ones, all delivered in his loose Texas drawl. It broadened his audience well beyond the Texas circuit that first supported him.</t>
  </si>
  <si>
    <t xml:space="preserve">Joins Carll to the Lost Highway roster that carried Ryan Adams and Lucinda Williams, tying his Texas troubadour style into the broader 2000s alt-country and Americana network.</t>
  </si>
  <si>
    <t xml:space="preserve">She Left Me for Jesus; Bad Liver and a Broken Heart</t>
  </si>
  <si>
    <t xml:space="preserve">https://en.wikipedia.org/wiki/Hayes_Carll
https://www.discogs.com/artist/1094276-Hayes-Carll</t>
  </si>
  <si>
    <t xml:space="preserve">A1212</t>
  </si>
  <si>
    <t xml:space="preserve">Jessica Lea Mayfield</t>
  </si>
  <si>
    <t xml:space="preserve">With Blasphemy So Heartfelt</t>
  </si>
  <si>
    <t xml:space="preserve">Polymer Sounds/Third Man Records</t>
  </si>
  <si>
    <t xml:space="preserve">Kent, OH</t>
  </si>
  <si>
    <t xml:space="preserve">fingerpicked acoustic; pedal steel; hushed; drawl; heartbreak</t>
  </si>
  <si>
    <t xml:space="preserve">Mayfield's debut, released as a teenager after years performing with her family's bluegrass band, mixes hushed, unadorned folk-country songwriting with an unusually mature, world-weary vocal delivery. Dan Auerbach of the Black Keys produced the record, giving it a slightly fuzzier, more indie-rock edge than typical singer-songwriter fare. It announced her as a distinctive voice well beyond her age.</t>
  </si>
  <si>
    <t xml:space="preserve">Grew out of Mayfield's bluegrass-family background in Ohio, filtered through a slower, more hushed indie-country sensibility distinct from her family band's traditional sound.</t>
  </si>
  <si>
    <t xml:space="preserve">Blue Skies Again; Kiss Me Again</t>
  </si>
  <si>
    <t xml:space="preserve">https://en.wikipedia.org/wiki/Jessica_Lea_Mayfield
https://www.discogs.com/artist/1093641-Jessica-Lea-Mayfield</t>
  </si>
  <si>
    <t xml:space="preserve">A1213</t>
  </si>
  <si>
    <t xml:space="preserve">Justin Townes Earle</t>
  </si>
  <si>
    <t xml:space="preserve">The Good Life</t>
  </si>
  <si>
    <t xml:space="preserve">fingerpicked acoustic; fiddle; drawl; storytelling; road songs</t>
  </si>
  <si>
    <t xml:space="preserve">The son of Steve Earle makes his own mark with a spare, guitar-and-fiddle record steeped in 1950s and '60s country and folk phrasing rather than his father's rock leanings. Songs like 'Lone Pine Hill' show a songwriter already fluent in Southern storytelling despite his youth. It established him as a distinct voice within the Bloodshot roster rather than simply a famous name.</t>
  </si>
  <si>
    <t xml:space="preserve">Draws directly on his father Steve Earle's Nashville lineage while developing his own fingerpicked, pre-rock-and-roll country sound on Bloodshot Records.</t>
  </si>
  <si>
    <t xml:space="preserve">Lone Pine Hill; Turn Out My Lights</t>
  </si>
  <si>
    <t xml:space="preserve">https://en.wikipedia.org/wiki/Justin_Townes_Earle
https://www.allmusic.com/artist/justin-townes-earle-mn0000566448/discography</t>
  </si>
  <si>
    <t xml:space="preserve">A1214</t>
  </si>
  <si>
    <t xml:space="preserve">Asking for Flowers</t>
  </si>
  <si>
    <t xml:space="preserve">Telecaster twang; drawl; political; storytelling; heartbreak</t>
  </si>
  <si>
    <t xml:space="preserve">A broader, more ambitious record that takes on subjects beyond personal relationships, including war and violence against women, while keeping Edwards's plainspoken lyrical style intact. It mixes rock energy with country songcraft, and 'Alicia Ross' shows how far her character writing had come.</t>
  </si>
  <si>
    <t xml:space="preserve">Extends Edwards's alt-country songwriting into more political territory, sounding of a piece with the guitar-driven work of Neko Case and Lucinda Williams.</t>
  </si>
  <si>
    <t xml:space="preserve">Scared at Night; Alicia Ross</t>
  </si>
  <si>
    <t xml:space="preserve">A1215</t>
  </si>
  <si>
    <t xml:space="preserve">Blame It on Gravity</t>
  </si>
  <si>
    <t xml:space="preserve">A more confident, hook-heavy record than Drag It Up, mixing Miller's radio-ready melodies with the twangy interplay that defines the band's sound. 'Dance With Me' shows a band comfortable in middle age rather than chasing a younger scene.</t>
  </si>
  <si>
    <t xml:space="preserve">Continues the band's steady New West run, keeping them tied to the alt-country network even as their sound leans further toward power pop.</t>
  </si>
  <si>
    <t xml:space="preserve">Dance With Me; Color of a Lonely Heart No. 2</t>
  </si>
  <si>
    <t xml:space="preserve">A1216</t>
  </si>
  <si>
    <t xml:space="preserve">Another Country</t>
  </si>
  <si>
    <t xml:space="preserve">Fantasy Records</t>
  </si>
  <si>
    <t xml:space="preserve">fingerpicked acoustic; pedal steel; hushed; heartbreak; breezy</t>
  </si>
  <si>
    <t xml:space="preserve">Another Country is a quieter, more reflective record than Merritt's first two albums, trading horns and rock energy for spare, intimate arrangements. It sounds like a songwriter stepping back to reassess her direction, and it marked her move from Lost Highway to Fantasy Records.</t>
  </si>
  <si>
    <t xml:space="preserve">A quieter turn in Merritt's catalog after the more rock-oriented Tambourine, still rooted in the same Raleigh-bred country-soul sensibility.</t>
  </si>
  <si>
    <t xml:space="preserve">Broken; Keep You Happy</t>
  </si>
  <si>
    <t xml:space="preserve">A1217</t>
  </si>
  <si>
    <t xml:space="preserve">Lean Forward</t>
  </si>
  <si>
    <t xml:space="preserve">Telecaster twang; harmonized guitars; storytelling; political; small-town</t>
  </si>
  <si>
    <t xml:space="preserve">A harder-rocking record that keeps the band's plainspoken humor about working people. The guitar interplay stays central, closer to a bar-band record than a studio-polished one. It continued the band's steady run on Bloodshot Records.</t>
  </si>
  <si>
    <t xml:space="preserve">Keeps the Bottle Rockets on Bloodshot; their roots rock sounds indebted to Woody Guthrie and the Replacements.</t>
  </si>
  <si>
    <t xml:space="preserve">The Long Way; Done It All; Hard Times</t>
  </si>
  <si>
    <t xml:space="preserve">https://en.wikipedia.org/wiki/The_Bottle_Rockets
https://www.robertchristgau.com/get_artist.php?name=The+Bottle+Rockets
https://nodepression.org/album-review-the-bottle-rockets-lean-forward/</t>
  </si>
  <si>
    <t xml:space="preserve">A1218</t>
  </si>
  <si>
    <t xml:space="preserve">Cory Chisel</t>
  </si>
  <si>
    <t xml:space="preserve">Death Won't Send a Letter</t>
  </si>
  <si>
    <t xml:space="preserve">Black Seal</t>
  </si>
  <si>
    <t xml:space="preserve">Appleton, WI</t>
  </si>
  <si>
    <t xml:space="preserve">fingerpicked acoustic; piano; spiritual or gospel; hushed; storytelling</t>
  </si>
  <si>
    <t xml:space="preserve">Chisel's breakthrough record, made with his band the Wandering Sons, blends gospel, soul and folk influences into warm, reverent-sounding Americana. His rich, soulful voice carries songs about faith and mortality with real conviction. It built him a following well beyond his home base in Wisconsin.</t>
  </si>
  <si>
    <t xml:space="preserve">Draws on gospel and soul as much as country, part of the wider 2000s Americana boom's spiritual-folk wing alongside artists like the Civil Wars.</t>
  </si>
  <si>
    <t xml:space="preserve">Home in Your Arms; This Trouble</t>
  </si>
  <si>
    <t xml:space="preserve">https://en.wikipedia.org/wiki/Cory_Chisel
https://www.discogs.com/artist/1710205-Cory-Chisel-The-Wandering-Sons</t>
  </si>
  <si>
    <t xml:space="preserve">A1219</t>
  </si>
  <si>
    <t xml:space="preserve">Ha Ha Tonka</t>
  </si>
  <si>
    <t xml:space="preserve">Novel Sounds of the Nouveau South</t>
  </si>
  <si>
    <t xml:space="preserve">Springfield, MO</t>
  </si>
  <si>
    <t xml:space="preserve">harmonized guitars; close harmonies; storytelling; Southern gothic; anthemic</t>
  </si>
  <si>
    <t xml:space="preserve">This Missouri band's Bloodshot debut mixes Ozark folk harmonies with a bigger, more anthemic rock sound, closer to Southern-rock revivalism than strict alt-country twang. Multi-part vocal harmonies sit over guitar interplay that owes as much to classic rock as to country. It established the band as one of Bloodshot's more rock-leaning 2000s signings.</t>
  </si>
  <si>
    <t xml:space="preserve">Brings Ozark-region folk harmony singing into the Bloodshot roster's insurgent-country umbrella, alongside rock-leaning labelmates like the Bottle Rockets.</t>
  </si>
  <si>
    <t xml:space="preserve">Caney Mountain; Hangman</t>
  </si>
  <si>
    <t xml:space="preserve">https://en.wikipedia.org/wiki/Ha_Ha_Tonka
https://www.discogs.com/artist/2188991-Ha-Ha-Tonka</t>
  </si>
  <si>
    <t xml:space="preserve">A1220</t>
  </si>
  <si>
    <t xml:space="preserve">Midnight at the Movies</t>
  </si>
  <si>
    <t xml:space="preserve">fingerpicked acoustic; harmonica; drawl; storytelling; small-town</t>
  </si>
  <si>
    <t xml:space="preserve">A more assured follow-up that leans further into finger-style guitar and a laid-back, almost jazz-inflected phrasing, with 'Halfway to Jackson' among its standouts. Earle's songwriting stays rooted in specific place names and small dramas rather than grand statements.</t>
  </si>
  <si>
    <t xml:space="preserve">Continues Earle's pre-rock acoustic style on Bloodshot Records; it sounds indebted to Delta blues and early Nashville country.</t>
  </si>
  <si>
    <t xml:space="preserve">Halfway to Jackson; Mama's Eyes</t>
  </si>
  <si>
    <t xml:space="preserve">A1221</t>
  </si>
  <si>
    <t xml:space="preserve">Middle Cyclone</t>
  </si>
  <si>
    <t xml:space="preserve">strings; piano; cosmic; storytelling; anthemic; glacial</t>
  </si>
  <si>
    <t xml:space="preserve">A bigger, more orchestrated record than its predecessor, built around themes of nature reclaiming the human world and closing with a long field recording of frogs and crickets. 'This Tornado Loves You' and 'People Got a Lotta Nerve' show Case at her most anthemic. It pushed her further from strict alt-country toward orchestral art-pop.</t>
  </si>
  <si>
    <t xml:space="preserve">Extends the widescreen songwriting of Fox Confessor Brings the Flood into more maximalist territory on Anti-.</t>
  </si>
  <si>
    <t xml:space="preserve">This Tornado Loves You; People Got a Lotta Nerve</t>
  </si>
  <si>
    <t xml:space="preserve">A1222</t>
  </si>
  <si>
    <t xml:space="preserve">Viper of Melody</t>
  </si>
  <si>
    <t xml:space="preserve">A tighter, more confident record than Hancock's early Bloodshot releases, still built on stand-up bass, pedal steel, and his hiccupping vocal delivery. Songs continue his usual subjects of hard travel and harder drinking, delivered without irony or modern production tricks. It shows a veteran act settling into a well-defined lane rather than chasing trends.</t>
  </si>
  <si>
    <t xml:space="preserve">A continuation of Hancock's strict honky-tonk revivalism on Bloodshot, a lineage that ties the insurgent-country scene directly back to prewar country and Western swing.</t>
  </si>
  <si>
    <t xml:space="preserve">Viper of Melody; Working at Working</t>
  </si>
  <si>
    <t xml:space="preserve">A1223</t>
  </si>
  <si>
    <t xml:space="preserve">Animals in the Dark</t>
  </si>
  <si>
    <t xml:space="preserve">banjo; baritone; political; spiritual or gospel; storytelling</t>
  </si>
  <si>
    <t xml:space="preserve">Whitmore's first record for Anti- fills out his usual banjo-and-gospel base with fuller arrangements, alongside more explicitly political lyrics addressing class and power. It keeps his weathered baritone and old-time phrasing intact even as the sound grows louder. It marked his move from the punk-adjacent Southern Records to the more Americana-facing Anti- roster.</t>
  </si>
  <si>
    <t xml:space="preserve">Extends Whitmore's old-time punk-and-gospel hybrid into a fuller, more political sound, joining him to the same Anti- label roster as Neko Case.</t>
  </si>
  <si>
    <t xml:space="preserve">Everything Gets Gone; Hell or High Water</t>
  </si>
  <si>
    <t xml:space="preserve">A1224</t>
  </si>
  <si>
    <t xml:space="preserve">Own Side Now</t>
  </si>
  <si>
    <t xml:space="preserve">pedal steel; strings; drawl; heartbreak; close harmonies</t>
  </si>
  <si>
    <t xml:space="preserve">Rose's full-length debut pairs classic countrypolitan production, strings and pedal steel, with a wry, contemporary songwriting voice. 'Own Side' and 'Shanghai Cigarettes' show a singer comfortable with both torch-song balladry and up-tempo twang.</t>
  </si>
  <si>
    <t xml:space="preserve">Places Rose within the Nashville-outsider wing of 2000s-2010s alt-country, working in classic country forms without the trappings of the city's mainstream industry.</t>
  </si>
  <si>
    <t xml:space="preserve">Own Side; Shanghai Cigarettes</t>
  </si>
  <si>
    <t xml:space="preserve">A1225</t>
  </si>
  <si>
    <t xml:space="preserve">Welder</t>
  </si>
  <si>
    <t xml:space="preserve">pedal steel; fiddle; drawl; storytelling; funny-sad</t>
  </si>
  <si>
    <t xml:space="preserve">Welder is a rootsier, more rock-inflected record than Balls, drawing on Cook's rural family background. Songs like 'El Camino' and 'Mama's Funeral' balance humor with genuine hardship, keeping her classic-country vocal style intact even as the arrangements broaden.</t>
  </si>
  <si>
    <t xml:space="preserve">Continues Cook's classicist Nashville-outsider country into a more expansive, rock-adjacent sound while keeping her family's honky-tonk roots audible throughout.</t>
  </si>
  <si>
    <t xml:space="preserve">El Camino; Mama's Funeral</t>
  </si>
  <si>
    <t xml:space="preserve">A1226</t>
  </si>
  <si>
    <t xml:space="preserve">Hurray for the Riff Raff</t>
  </si>
  <si>
    <t xml:space="preserve">Young Blood Blues</t>
  </si>
  <si>
    <t xml:space="preserve">fingerpicked acoustic; fiddle; drawl; lo-fi; road songs</t>
  </si>
  <si>
    <t xml:space="preserve">Alynda Segarra's early record under the Hurray for the Riff Raff name is a lo-fi, string-band-adjacent set of songs shaped by years riding freight trains and busking through New Orleans. It is rougher and more folk-and-blues indebted than the band's later, more polished records. It shows the beginnings of Segarra's fascination with old-time American music and outsider narratives.</t>
  </si>
  <si>
    <t xml:space="preserve">Grew out of Segarra's time in New Orleans's busking and old-time string-band scene, a starting point for the more polished alt-country songwriting that followed.</t>
  </si>
  <si>
    <t xml:space="preserve">Little Black Star</t>
  </si>
  <si>
    <t xml:space="preserve">https://en.wikipedia.org/wiki/Hurray_for_the_Riff_Raff
https://www.allmusic.com/artist/hurray-for-the-riff-raff-mn0002534755/discography</t>
  </si>
  <si>
    <t xml:space="preserve">A1227</t>
  </si>
  <si>
    <t xml:space="preserve">Joe Pug</t>
  </si>
  <si>
    <t xml:space="preserve">Messenger</t>
  </si>
  <si>
    <t xml:space="preserve">fingerpicked acoustic; harmonica; drawl; storytelling; spiritual or gospel</t>
  </si>
  <si>
    <t xml:space="preserve">Pug's full-length debut is a spare, Dylan-and-Guthrie-indebted folk record, built around fingerpicked guitar, harmonica, and dense, image-heavy lyrics. His nasal, urgent vocal delivery gives even quiet songs a sense of momentum. It followed a well-received EP that had already built him a following through word of mouth and touring.</t>
  </si>
  <si>
    <t xml:space="preserve">Sounds indebted to the Woody Guthrie-to-Dylan folk songwriting lineage, closer to folk revivalism than to twangy alt-country proper.</t>
  </si>
  <si>
    <t xml:space="preserve">Hymn #101; Unsophisticated Heart</t>
  </si>
  <si>
    <t xml:space="preserve">https://en.wikipedia.org/wiki/Joe_Pug
https://www.discogs.com/artist/1259007-Joe-Pug</t>
  </si>
  <si>
    <t xml:space="preserve">A1228</t>
  </si>
  <si>
    <t xml:space="preserve">Harlem River Blues</t>
  </si>
  <si>
    <t xml:space="preserve">fingerpicked acoustic; horns; spiritual or gospel; storytelling; drawl</t>
  </si>
  <si>
    <t xml:space="preserve">Recorded after Earle moved to New York, the gospel-tinged title track about suicide opens the record with an oddly upbeat backing choir, setting the tone for a record that mixes dark subject matter with warm arrangements. A fuller backing band gives it more range than his earlier, sparer records. The title track won Americana Music Association song of the year.</t>
  </si>
  <si>
    <t xml:space="preserve">Broadens Earle's acoustic Nashville sound with gospel and soul textures that sound indebted to his new New York surroundings, still on Bloodshot Records.</t>
  </si>
  <si>
    <t xml:space="preserve">Harlem River Blues; One More Night in Brooklyn</t>
  </si>
  <si>
    <t xml:space="preserve">A1229</t>
  </si>
  <si>
    <t xml:space="preserve">The Grand Theatre, Volume One</t>
  </si>
  <si>
    <t xml:space="preserve">Telecaster twang; harmonized guitars; storytelling; road songs; rowdy</t>
  </si>
  <si>
    <t xml:space="preserve">This is a rowdier, more rock-forward record than its immediate predecessors, built to be played loud on tour. Songs like 'Every Night Is Friday Night (Without You)' lean back into the band's twangy, road-worn identity. Its numbering points to its companion, Volume Two, which followed a year later.</t>
  </si>
  <si>
    <t xml:space="preserve">A return to a rootsier, faster version of the band's sound after the more polished Blame It on Gravity, still on New West alongside labelmates working the same alt-country circuit.</t>
  </si>
  <si>
    <t xml:space="preserve">Every Night Is Friday Night (Without You); You Were Born to Be in Battle</t>
  </si>
  <si>
    <t xml:space="preserve">A1230</t>
  </si>
  <si>
    <t xml:space="preserve">Amanda Shires</t>
  </si>
  <si>
    <t xml:space="preserve">Carrying Lightning</t>
  </si>
  <si>
    <t xml:space="preserve">Shires's breakthrough as a singer-songwriter puts her fiddle playing, honed as a teenager in the Texas Playboys, in service of literate, image-heavy songwriting rather than pure instrumental showcase. 'Ghost Bird' and other tracks balance folk intimacy with a wider Americana sensibility. It established her as a distinct voice apart from her session and sideman work.</t>
  </si>
  <si>
    <t xml:space="preserve">Grew out of Shires's years as a fiddle player for Texas swing and country acts before she stepped forward as a singer-songwriter within the wider Americana scene.</t>
  </si>
  <si>
    <t xml:space="preserve">Ghost Bird; When You're Gone</t>
  </si>
  <si>
    <t xml:space="preserve">https://en.wikipedia.org/wiki/Amanda_Shires
https://www.discogs.com/artist/1104134-Amanda-Shires</t>
  </si>
  <si>
    <t xml:space="preserve">A1231</t>
  </si>
  <si>
    <t xml:space="preserve">Queen of the Minor Key</t>
  </si>
  <si>
    <t xml:space="preserve">pedal steel; slide guitar; hushed; cosmic; drawl</t>
  </si>
  <si>
    <t xml:space="preserve">One of Jewell's most fully realized records, mixing surf-tinged guitar tones with pedal steel and her usual restrained vocal style. The title nods to her taste for minor-key melodies over straightforward major-key country, and the songs lean moody and cinematic.</t>
  </si>
  <si>
    <t xml:space="preserve">Sounds indebted to classic country and rockabilly, given a cool, cinematic treatment in the manner of other retro-minded 2000s Americana singers.</t>
  </si>
  <si>
    <t xml:space="preserve">Rain Roll In; Nothing Left to Lose</t>
  </si>
  <si>
    <t xml:space="preserve">A1232</t>
  </si>
  <si>
    <t xml:space="preserve">Death of a Decade</t>
  </si>
  <si>
    <t xml:space="preserve">harmonized guitars; close harmonies; storytelling; anthemic; political</t>
  </si>
  <si>
    <t xml:space="preserve">A more polished, radio-conscious record than its predecessor, keeping the band's close-harmony vocal blend while sharpening hooks and production. Songs address economic anxiety and small-town decline in the wake of the 2008 recession. It continued the band's run on Bloodshot Records as one of its more mainstream-leaning rock acts.</t>
  </si>
  <si>
    <t xml:space="preserve">Extends Ha Ha Tonka's Ozark-folk-harmony take on Southern rock, staying within the Bloodshot lineage while pushing toward more anthemic, radio-ready songwriting.</t>
  </si>
  <si>
    <t xml:space="preserve">Usual Suspects; Lessons</t>
  </si>
  <si>
    <t xml:space="preserve">A1233</t>
  </si>
  <si>
    <t xml:space="preserve">KMAG YOYO</t>
  </si>
  <si>
    <t xml:space="preserve">fingerpicked acoustic; harmonized guitars; funny-sad; storytelling; political</t>
  </si>
  <si>
    <t xml:space="preserve">A more ambitious, occasionally psychedelic record than its predecessors, with the title track's Afghanistan-war narrative showing Carll stretching beyond barroom humor into something closer to protest storytelling. It still carries plenty of his trademark wit, but the arrangements are fuller and more varied than his earlier, sparer records.</t>
  </si>
  <si>
    <t xml:space="preserve">Shows Carll pushing his Texas troubadour songwriting into more explicitly political and expansive territory, while staying rooted in the same storytelling tradition.</t>
  </si>
  <si>
    <t xml:space="preserve">KMAG YOYO; Chances Are</t>
  </si>
  <si>
    <t xml:space="preserve">A1234</t>
  </si>
  <si>
    <t xml:space="preserve">Tell Me</t>
  </si>
  <si>
    <t xml:space="preserve">Polymer Sounds/Nonesuch Records</t>
  </si>
  <si>
    <t xml:space="preserve">Telecaster twang; pedal steel; hushed; drawl; heartbreak</t>
  </si>
  <si>
    <t xml:space="preserve">A slightly louder, more full-band follow-up to her debut, again produced by Dan Auerbach, that keeps Mayfield's hushed, weary vocal delivery at the center. Songs deal with relationships and disillusionment with an understated bluntness rather than melodrama. It continued her slow build as a distinctive voice within the alt-country and indie-folk overlap.</t>
  </si>
  <si>
    <t xml:space="preserve">Continues Mayfield's slow-motion, hushed take on Midwestern country-folk, keeping her tied to the same indie-adjacent Americana scene as her Black Keys collaborator.</t>
  </si>
  <si>
    <t xml:space="preserve">Do I Have the Time; Trouble</t>
  </si>
  <si>
    <t xml:space="preserve">A1235</t>
  </si>
  <si>
    <t xml:space="preserve">Down on the Bikini Line</t>
  </si>
  <si>
    <t xml:space="preserve">Nasty Memories Records</t>
  </si>
  <si>
    <t xml:space="preserve">fingerpicked acoustic; drawl; funny-sad; deadpan; storytelling</t>
  </si>
  <si>
    <t xml:space="preserve">Recording as Jonny Corndawg, Fritz mixes deadpan, often absurd humor with genuine country songcraft, in the vein of Prine-style funny-sad songwriting rather than straight comedy. Songs about trucker culture and small indignities are delivered with a completely straight face over simple acoustic arrangements. It built him a cult following within Nashville's East Side songwriter scene.</t>
  </si>
  <si>
    <t xml:space="preserve">Sounds indebted to the deadpan, funny-sad songwriting of John Prine and Tom T. Hall, sharing a Nashville outsider scene with Andrew Combs and Caitlin Rose.</t>
  </si>
  <si>
    <t xml:space="preserve">Rockin' Chair; Trucker's Son</t>
  </si>
  <si>
    <t xml:space="preserve">https://en.wikipedia.org/wiki/Jonny_Fritz
https://jonnyfritz.bandcamp.com/music</t>
  </si>
  <si>
    <t xml:space="preserve">A1236</t>
  </si>
  <si>
    <t xml:space="preserve">Lydia Loveless</t>
  </si>
  <si>
    <t xml:space="preserve">Indestructible Machine</t>
  </si>
  <si>
    <t xml:space="preserve">Telecaster twang; drawl; rowdy; drinking songs; heartbreak; shouted</t>
  </si>
  <si>
    <t xml:space="preserve">Loveless's Bloodshot debut, made when she was barely out of her teens, is a fast, snarling record that pairs cowpunk energy with genuine country songcraft. 'Steve Earle' name-checks the outlaw lineage directly while songs about drinking and bad relationships come off less like nostalgia than lived experience. It announced her as a younger, punkier heir to the Bloodshot roster's insurgent-country sound.</t>
  </si>
  <si>
    <t xml:space="preserve">Places Loveless directly in the Bloodshot Records lineage that runs from the Old 97's and Waco Brothers through to 2010s cowpunk revivalists.</t>
  </si>
  <si>
    <t xml:space="preserve">Steve Earle; Bad Way to Go</t>
  </si>
  <si>
    <t xml:space="preserve">https://en.wikipedia.org/wiki/Lydia_Loveless
https://www.allmusic.com/artist/lydia-loveless-mn0002645019/discography</t>
  </si>
  <si>
    <t xml:space="preserve">A1237</t>
  </si>
  <si>
    <t xml:space="preserve">The High Country</t>
  </si>
  <si>
    <t xml:space="preserve">pedal steel; storytelling; Southern gothic; bleak; spiritual or gospel</t>
  </si>
  <si>
    <t xml:space="preserve">A full concept album telling a single dark story, with spoken-word narration between songs. It is the band's most explicitly novelistic release, functioning almost as an audiobook with a country-rock score. Its bleakness marks a harder turn than the band's more character-study-driven earlier records.</t>
  </si>
  <si>
    <t xml:space="preserve">The furthest extension of Vlautin's parallel careers as novelist and songwriter, turning Richmond Fontaine's alt-country into a vehicle for a single sustained narrative.</t>
  </si>
  <si>
    <t xml:space="preserve">The High Country; Lost in This World</t>
  </si>
  <si>
    <t xml:space="preserve">https://en.wikipedia.org/wiki/Richmond_Fontaine
https://www.discogs.com/master/395540-Richmond-Fontaine-The-High-Country</t>
  </si>
  <si>
    <t xml:space="preserve">A1238</t>
  </si>
  <si>
    <t xml:space="preserve">Ashes &amp; Fire</t>
  </si>
  <si>
    <t xml:space="preserve">Pax-Am/Capitol Records</t>
  </si>
  <si>
    <t xml:space="preserve">fingerpicked acoustic; piano; hushed; heartbreak; breezy</t>
  </si>
  <si>
    <t xml:space="preserve">A quiet, largely acoustic record made after a period away from music for health reasons, produced by Glyn Johns with Benmont Tench on piano. Songs like 'Come Home' return to the plainspoken intimacy of Heartbreaker after the louder detours of the mid-2000s. It reads as a settling-down record, both musically and personally.</t>
  </si>
  <si>
    <t xml:space="preserve">Closes the loop back to Heartbreaker's spare singer-songwriter sound after a decade of genre experiments, released on Adams's own Pax-Am imprint after his Lost Highway years.</t>
  </si>
  <si>
    <t xml:space="preserve">Come Home; Lucky Now</t>
  </si>
  <si>
    <t xml:space="preserve">A1239</t>
  </si>
  <si>
    <t xml:space="preserve">Andrew Combs</t>
  </si>
  <si>
    <t xml:space="preserve">Worried Man</t>
  </si>
  <si>
    <t xml:space="preserve">Coin Records</t>
  </si>
  <si>
    <t xml:space="preserve">fingerpicked acoustic; pedal steel; drawl; heartbreak; hushed</t>
  </si>
  <si>
    <t xml:space="preserve">Combs's debut is a warm, classic-leaning country-folk record produced with a spare, mostly acoustic touch, closer to 1970s Nashville songwriter records than to rock-inflected alt-country. His smooth, unhurried voice suits the record's understated arrangements. It established him within Nashville's non-mainstream songwriter scene.</t>
  </si>
  <si>
    <t xml:space="preserve">Sounds indebted to the 1970s Nashville songwriter tradition, of a piece with contemporaries like Caitlin Rose working outside the mainstream industry.</t>
  </si>
  <si>
    <t xml:space="preserve">Worried Man; Hourglass</t>
  </si>
  <si>
    <t xml:space="preserve">https://en.wikipedia.org/wiki/Andrew_Combs_(musician)
https://www.discogs.com/artist/3717602-Andrew-Combs</t>
  </si>
  <si>
    <t xml:space="preserve">A1240</t>
  </si>
  <si>
    <t xml:space="preserve">Cabin Fever</t>
  </si>
  <si>
    <t xml:space="preserve">Cabin Fever mixes Lund's usual ranch-life humor with a slightly rockier edge, backed by his longtime band the Hurtin' Albertans. Fiddle and pedal steel stay in the mix alongside heavier electric guitar, and his drawl carries both the jokes and the darker, more reflective songs. It suits listeners who want character-driven Western country with some bite.</t>
  </si>
  <si>
    <t xml:space="preserve">Released through New West Records, tying Lund's Alberta ranch-country to an American alt-country label network.</t>
  </si>
  <si>
    <t xml:space="preserve">Gettin' Down on the Mountain; September</t>
  </si>
  <si>
    <t xml:space="preserve">A1241</t>
  </si>
  <si>
    <t xml:space="preserve">Old Believers</t>
  </si>
  <si>
    <t xml:space="preserve">Readymade Records</t>
  </si>
  <si>
    <t xml:space="preserve">strings; piano; spiritual or gospel; hushed; storytelling</t>
  </si>
  <si>
    <t xml:space="preserve">A more polished, expansive record that keeps Chisel's gospel-soul foundation while adding fuller string and piano arrangements. His hushed, church-steeped vocals stay at the center, and the songs lean toward slow-burning testimony rather than barroom twang. It suits listeners who like their Americana closer to soul and gospel.</t>
  </si>
  <si>
    <t xml:space="preserve">Continues Chisel's gospel-and-soul-inflected Americana into fuller orchestration, keeping him tied to a wider network of Nashville and Wisconsin collaborators.</t>
  </si>
  <si>
    <t xml:space="preserve">Times Won't Change Me; Roman Candles</t>
  </si>
  <si>
    <t xml:space="preserve">A1242</t>
  </si>
  <si>
    <t xml:space="preserve">Look Out Mama</t>
  </si>
  <si>
    <t xml:space="preserve">fiddle; fingerpicked acoustic; drawl; storytelling; small-town</t>
  </si>
  <si>
    <t xml:space="preserve">A more fully arranged record than the earlier releases, with fiddle and old-time instrumentation supporting Segarra's increasingly confident songwriting. It keeps one foot in the New Orleans string-band tradition while moving toward the singer-songwriter focus of later albums.</t>
  </si>
  <si>
    <t xml:space="preserve">A transitional record between Hurray for the Riff Raff's busking roots and the more pointed songwriting of Small Town Heroes, released in the UK by Loose Music.</t>
  </si>
  <si>
    <t xml:space="preserve">Look Out Mama; Blue Ridge Mountain</t>
  </si>
  <si>
    <t xml:space="preserve">A1243</t>
  </si>
  <si>
    <t xml:space="preserve">The Great Despiser</t>
  </si>
  <si>
    <t xml:space="preserve">fingerpicked acoustic; harmonica; drawl; storytelling; bleak</t>
  </si>
  <si>
    <t xml:space="preserve">A fuller-band record than Messenger, adding electric guitar and drums to Pug's core folk sound without losing its dense, literary lyricism. Songs continue his interest in scripture-inflected imagery and moral struggle. It broadened his sound while keeping the same urgent, talky vocal delivery that defined his earlier work.</t>
  </si>
  <si>
    <t xml:space="preserve">Extends Pug's folk-revivalist songwriting into fuller arrangements, keeping him adjacent to the alt-country scene without fully adopting its twang.</t>
  </si>
  <si>
    <t xml:space="preserve">Hymn #35; Bury Me Far (From My Uniform)</t>
  </si>
  <si>
    <t xml:space="preserve">A1244</t>
  </si>
  <si>
    <t xml:space="preserve">Voyageur</t>
  </si>
  <si>
    <t xml:space="preserve">synths; strings; hushed; heartbreak; breezy</t>
  </si>
  <si>
    <t xml:space="preserve">Co-produced with Justin Vernon of Bon Iver, Voyageur moves considerably further from straight alt-country into hushed indie-folk textures, with synths and strings softening the edges. It is her most polished and least twangy record, though the plainspoken, heartbroken songwriting remains.</t>
  </si>
  <si>
    <t xml:space="preserve">Marks Edwards's furthest drift from the Lucinda Williams-style alt-country of her debut toward indie-folk, before she paused her music career to run a coffee shop.</t>
  </si>
  <si>
    <t xml:space="preserve">Empty Threat; Change the Sheets</t>
  </si>
  <si>
    <t xml:space="preserve">A1245</t>
  </si>
  <si>
    <t xml:space="preserve">Down Fell the Doves</t>
  </si>
  <si>
    <t xml:space="preserve">fiddle; fingerpicked acoustic; hushed; storytelling; bleak</t>
  </si>
  <si>
    <t xml:space="preserve">A darker, more atmospheric record than Carrying Lightning, with sparser arrangements letting Shires's fiddle and voice carry more of the emotional weight. Songs deal with mortality and loss more directly than her earlier work. It continued her critical rise within the alt-country and Americana press.</t>
  </si>
  <si>
    <t xml:space="preserve">Continues Shires's evolution from sideman fiddler to singer-songwriter, sounding of a piece with the literate Americana she would later pursue with the Highwomen.</t>
  </si>
  <si>
    <t xml:space="preserve">Devastate; The Garden (Song for Iris)</t>
  </si>
  <si>
    <t xml:space="preserve">A1246</t>
  </si>
  <si>
    <t xml:space="preserve">The Stand-In</t>
  </si>
  <si>
    <t xml:space="preserve">pedal steel; strings; drawl; heartbreak; breezy</t>
  </si>
  <si>
    <t xml:space="preserve">A more polished, pop-leaning follow-up with more elaborate arrangements, without losing the classic-country backbone of Own Side Now. Songs like 'Silver Sings' balance widescreen production with the same wry lyrical voice. It marked a move to ATO Records.</t>
  </si>
  <si>
    <t xml:space="preserve">Continues Rose's classicist country songwriting in a more polished register; it sounds akin to other Nashville-outsider traditionalists such as Justin Townes Earle.</t>
  </si>
  <si>
    <t xml:space="preserve">Silver Sings; Only a Clown</t>
  </si>
  <si>
    <t xml:space="preserve">A1247</t>
  </si>
  <si>
    <t xml:space="preserve">Daniel Romano</t>
  </si>
  <si>
    <t xml:space="preserve">Come Cry with Me</t>
  </si>
  <si>
    <t xml:space="preserve">Normaltown Records</t>
  </si>
  <si>
    <t xml:space="preserve">Welland, ON</t>
  </si>
  <si>
    <t xml:space="preserve">pedal steel; fiddle; drawl; heartbreak; drinking songs</t>
  </si>
  <si>
    <t xml:space="preserve">After beginning in the punk band Attack in Black, Romano turned to a meticulous, almost archival recreation of 1960s countrypolitan honky-tonk, down to period-accurate arrangements and vocal phrasing. Songs about heartbreak and drinking are delivered with an unusually precise ear for classic country's conventions, making it a treat for Nashville Sound devotees.</t>
  </si>
  <si>
    <t xml:space="preserve">A deliberate, scholarly homage to the Nashville Sound and honky-tonk era, made by a Canadian songwriter who came to country music through punk rather than family tradition.</t>
  </si>
  <si>
    <t xml:space="preserve">Old Fires (Rowdy Blues); Learning to Be Alone</t>
  </si>
  <si>
    <t xml:space="preserve">https://en.wikipedia.org/wiki/Daniel_Romano
https://www.discogs.com/artist/748962-Daniel-Romano</t>
  </si>
  <si>
    <t xml:space="preserve">A1248</t>
  </si>
  <si>
    <t xml:space="preserve">Dad Country</t>
  </si>
  <si>
    <t xml:space="preserve">pedal steel; fiddle; drawl; funny-sad; deadpan</t>
  </si>
  <si>
    <t xml:space="preserve">Now recording under his given name, Fritz sharpens his deadpan songwriting on a record with a fuller, more polished country sound than his earlier Corndawg records, pedal steel and fiddle filling out the arrangements. Songs continue to find humor in mundane, specific details of everyday life without tipping into novelty.</t>
  </si>
  <si>
    <t xml:space="preserve">Sounds indebted to John Prine's deadpan, funny-sad songwriting, now with cleaner production.</t>
  </si>
  <si>
    <t xml:space="preserve">Dad Country; Fever Dream</t>
  </si>
  <si>
    <t xml:space="preserve">A1249</t>
  </si>
  <si>
    <t xml:space="preserve">The Worse Things Get, the Harder I Fight, the Harder I Fight, the More I Love You</t>
  </si>
  <si>
    <t xml:space="preserve">strings; horns; baritone; bleak; storytelling; political</t>
  </si>
  <si>
    <t xml:space="preserve">A darker, more personal record mixing widescreen arrangements with some of her bleakest lyrics. 'Man' reworks gender expectations into a defiant anthem, while other songs turn inward toward grief and anger. It keeps the big production of Middle Cyclone while pulling the songwriting closer to confession.</t>
  </si>
  <si>
    <t xml:space="preserve">Continues Case's Anti- run of increasingly personal, orchestrated songwriting, distinct from but indebted to the twangier records that launched her out of the Bloodshot scene.</t>
  </si>
  <si>
    <t xml:space="preserve">Man; Night Still Comes</t>
  </si>
  <si>
    <t xml:space="preserve">A1250</t>
  </si>
  <si>
    <t xml:space="preserve">Gone Away Backward</t>
  </si>
  <si>
    <t xml:space="preserve">banjo; fiddle; fingerpicked acoustic; bleak; storytelling; spiritual or gospel</t>
  </si>
  <si>
    <t xml:space="preserve">A stark, largely acoustic bluegrass-leaning record recorded mostly live in the studio, a deliberate change of pace from Fulks's usual full-band arrangements. Songs about rural decline and hard times are delivered with unusual restraint, letting the sparse instrumentation carry the weight. It returned Fulks to Bloodshot Records after years on other labels.</t>
  </si>
  <si>
    <t xml:space="preserve">Returns Fulks to the Bloodshot roster he helped define in the 1990s, this time working in a stripped-down old-time and bluegrass mode.</t>
  </si>
  <si>
    <t xml:space="preserve">Gone Away Backward; Where I Fell</t>
  </si>
  <si>
    <t xml:space="preserve">A1251</t>
  </si>
  <si>
    <t xml:space="preserve">The Delines</t>
  </si>
  <si>
    <t xml:space="preserve">Colfax</t>
  </si>
  <si>
    <t xml:space="preserve">pedal steel; horns; hushed; storytelling; small-town; heartbreak</t>
  </si>
  <si>
    <t xml:space="preserve">Willy Vlautin's side project puts singer Amy Boone's smoky, understated voice at the center of soul-tinged country songs about waitresses, casino workers and other characters just getting by. The arrangements are quieter and more spacious than Richmond Fontaine's, built around pedal steel, horns and brushed drums. It is a debut that reads as a direct continuation of Vlautin's storytelling with a new voice up front.</t>
  </si>
  <si>
    <t xml:space="preserve">Formed by Richmond Fontaine's Willy Vlautin, moving his short-story songwriting toward a soul-country hybrid built around a different vocalist.</t>
  </si>
  <si>
    <t xml:space="preserve">Colfax Avenue; Wichita Ain't So Far Away</t>
  </si>
  <si>
    <t xml:space="preserve">https://en.wikipedia.org/wiki/The_Delines
https://www.allmusic.com/artist/the-delines-mn0003225595/discography</t>
  </si>
  <si>
    <t xml:space="preserve">A1252</t>
  </si>
  <si>
    <t xml:space="preserve">Small Town Heroes</t>
  </si>
  <si>
    <t xml:space="preserve">fiddle; fingerpicked acoustic; drawl; storytelling; political; small-town</t>
  </si>
  <si>
    <t xml:space="preserve">Segarra's breakthrough record reworks the murder-ballad tradition from a woman's point of view, most directly on 'The Body Electric', which answers songs like 'Delia's Gone' by refusing the genre's usual violence against women. The arrangements stay rooted in old-time fiddle and acoustic guitar, giving the political reframing a traditional sound. It established the band as a distinctive voice within the wider Americana revival.</t>
  </si>
  <si>
    <t xml:space="preserve">Rewrites the murder-ballad and old-time folk tradition, sounding indebted to the Carter Family line, with New Orleans's traditional-music scene as its launching point.</t>
  </si>
  <si>
    <t xml:space="preserve">The Body Electric; Blue Ridge Mountain</t>
  </si>
  <si>
    <t xml:space="preserve">A1253</t>
  </si>
  <si>
    <t xml:space="preserve">Single Mothers</t>
  </si>
  <si>
    <t xml:space="preserve">Vagrant Records</t>
  </si>
  <si>
    <t xml:space="preserve">fingerpicked acoustic; drawl; heartbreak; storytelling; bleak</t>
  </si>
  <si>
    <t xml:space="preserve">The first half of a planned two-part project (with Absent Fathers), this record is quieter and more spacious than Earle's Bloodshot-era work. Songs deal directly with absent fathers, relationships and his own family history. It marked his move from Bloodshot to Vagrant Records.</t>
  </si>
  <si>
    <t xml:space="preserve">Continues Earle's finger-style, Nashville-rooted songwriting into a new chapter after leaving Bloodshot, still tracing back to the same Southern storytelling lineage.</t>
  </si>
  <si>
    <t xml:space="preserve">Worried 'Bout the Weather; White Gardenias</t>
  </si>
  <si>
    <t xml:space="preserve">A1254</t>
  </si>
  <si>
    <t xml:space="preserve">Kelsey Waldon</t>
  </si>
  <si>
    <t xml:space="preserve">The Goldmine</t>
  </si>
  <si>
    <t xml:space="preserve">Monkey's Eyebrow, KY</t>
  </si>
  <si>
    <t xml:space="preserve">pedal steel; fiddle; drawl; storytelling; small-town</t>
  </si>
  <si>
    <t xml:space="preserve">Waldon's second record is a straight-ahead, twang-forward honky-tonk set drawing directly on her rural western Kentucky upbringing, closer to 1970s outlaw country than to indie-rock-adjacent alt-country. Her thick regional drawl and plainspoken lyrics about home and family set her apart from more polished Nashville peers. It built her reputation within the East Nashville DIY country scene.</t>
  </si>
  <si>
    <t xml:space="preserve">Grows out of Nashville's East Side DIY country scene, the same milieu that produced Margo Price, applying it to a traditional honky-tonk sound rooted in rural Kentucky.</t>
  </si>
  <si>
    <t xml:space="preserve">Dirty Old Town; Lived and Let Go</t>
  </si>
  <si>
    <t xml:space="preserve">https://en.wikipedia.org/wiki/Kelsey_Waldon
https://www.discogs.com/artist/2395949-Kelsey-Waldon</t>
  </si>
  <si>
    <t xml:space="preserve">A1255</t>
  </si>
  <si>
    <t xml:space="preserve">Somewhere Else</t>
  </si>
  <si>
    <t xml:space="preserve">Telecaster twang; drawl; heartbreak; rowdy; funny-sad</t>
  </si>
  <si>
    <t xml:space="preserve">A more confident, hook-forward record than its predecessors, with 'To Love Somebody' and 'Verlaine Shot Rimbaud' showing Loveless's songwriting sharpening without losing its rough edges. The band plays tighter and louder, closer to a rock band than a strict country outfit, while pedal steel and twang keep it grounded.</t>
  </si>
  <si>
    <t xml:space="preserve">Continues Loveless's run on Bloodshot; its harder-rocking alt-country sounds indebted to the label's cowpunk tradition.</t>
  </si>
  <si>
    <t xml:space="preserve">To Love Somebody; Really Wanna See You</t>
  </si>
  <si>
    <t xml:space="preserve">A1256</t>
  </si>
  <si>
    <t xml:space="preserve">Most Messed Up</t>
  </si>
  <si>
    <t xml:space="preserve">Telecaster twang; drinking songs; rowdy; funny-sad; road songs</t>
  </si>
  <si>
    <t xml:space="preserve">A raucous, self-aware record about aging in a touring band, opening with 'Longer Than You've Been Alive', which name-checks the band's own history. It is one of the band's rowdiest, most direct records since their 1990s Bloodshot days, trading polish for bar-band energy. It marked a move to ATO Records after New West.</t>
  </si>
  <si>
    <t xml:space="preserve">A late-career return to the loose, twangy rock of the band's earliest Bloodshot records, now filtered through two decades of road experience.</t>
  </si>
  <si>
    <t xml:space="preserve">Longer Than You've Been Alive; Most Messed Up</t>
  </si>
  <si>
    <t xml:space="preserve">A1257</t>
  </si>
  <si>
    <t xml:space="preserve">Nothin' But Blood</t>
  </si>
  <si>
    <t xml:space="preserve">slide guitar; harmonica; shouted; spiritual or gospel; drinking songs</t>
  </si>
  <si>
    <t xml:space="preserve">A slightly more varied record than his earliest Bloodshot releases, still built on Biram's solo one-man-band setup but stretching further into gospel and metal-adjacent heaviness at points. His voice remains a ragged, shouted instrument as much as a singing one. It continued his steady, prolific output on Bloodshot Records.</t>
  </si>
  <si>
    <t xml:space="preserve">Keeps Biram's punk-blues-gospel hybrid within the Bloodshot roster, a rougher counterpart to the label's more straightforwardly twangy acts.</t>
  </si>
  <si>
    <t xml:space="preserve">Righteous Ways; Just Bad Luck</t>
  </si>
  <si>
    <t xml:space="preserve">A1258</t>
  </si>
  <si>
    <t xml:space="preserve">All These Dreams</t>
  </si>
  <si>
    <t xml:space="preserve">strings; pedal steel; drawl; heartbreak; breezy</t>
  </si>
  <si>
    <t xml:space="preserve">A more fully orchestrated follow-up, adding strings and horns to Combs's classic country-folk base while keeping the same smooth, unhurried vocal delivery. It drew comparisons to 1970s countrypolitan records for its lush, warm production. It further raised Combs's profile within the Nashville-outsider Americana scene.</t>
  </si>
  <si>
    <t xml:space="preserve">Extends Combs's countrypolitan songwriting into fuller, more orchestrated arrangements, keeping him within the same Nashville-outsider lineage as Elizabeth Cook and Caitlin Rose.</t>
  </si>
  <si>
    <t xml:space="preserve">Nothing to Lose; Rose Colored Blues</t>
  </si>
  <si>
    <t xml:space="preserve">A1259</t>
  </si>
  <si>
    <t xml:space="preserve">South Broadway Athletic Club</t>
  </si>
  <si>
    <t xml:space="preserve">Named for a St. Louis wrestling and boxing club, this record mixes character sketches with the band's usual dry wit over crunchy, mid-tempo guitars. It shows a veteran band still finding new angles on familiar blue-collar subject matter.</t>
  </si>
  <si>
    <t xml:space="preserve">A late entry in the Bottle Rockets' Bloodshot Records run, still rooted in the same Missouri-Illinois roots-rock scene that produced Uncle Tupelo.</t>
  </si>
  <si>
    <t xml:space="preserve">Monday (Everytime I Turn Around); Building Chryslers</t>
  </si>
  <si>
    <t xml:space="preserve">https://en.wikipedia.org/wiki/The_Bottle_Rockets
https://www.robertchristgau.com/get_artist.php?name=The+Bottle+Rockets
https://www.discogs.com/artist/516998-The-Bottle-Rockets</t>
  </si>
  <si>
    <t xml:space="preserve">A1260</t>
  </si>
  <si>
    <t xml:space="preserve">If I've Only One Time Askin'</t>
  </si>
  <si>
    <t xml:space="preserve">pedal steel; fiddle; close harmonies; heartbreak; drinking songs</t>
  </si>
  <si>
    <t xml:space="preserve">Romano's precise recreation of classic Nashville countrypolitan production continues here, with lush strings, pedal steel, and fiddle behind his crooning, deliberately old-fashioned vocal. Songs of heartbreak and drinking are sequenced like a lost 1960s LP. It is for listeners who want countrypolitan played straight rather than as pastiche.</t>
  </si>
  <si>
    <t xml:space="preserve">Extends Romano's studious honky-tonk revivalism into the classic country duet tradition, joining the same New West roster as several other 2000s-2010s alt-country acts.</t>
  </si>
  <si>
    <t xml:space="preserve">Sorrow (For Leon); Ugly Hearer</t>
  </si>
  <si>
    <t xml:space="preserve">A1261</t>
  </si>
  <si>
    <t xml:space="preserve">The Deslondes</t>
  </si>
  <si>
    <t xml:space="preserve">pedal steel; fiddle; harmonized guitars; drawl; storytelling</t>
  </si>
  <si>
    <t xml:space="preserve">This New Orleans band's debut mixes classic honky-tonk and 1950s rock and roll with a loose, communal songwriting approach shared among several members. The record has a warm, unhurried feel closer to a porch session than a modern studio production, with pedal steel and fiddle trading lead lines throughout. It introduced a band that would become closely tied to the wider New Orleans Americana scene.</t>
  </si>
  <si>
    <t xml:space="preserve">Grew out of the same New Orleans scene that produced Hurray for the Riff Raff and Esther Rose, several of whose members have crossed paths with the Deslondes.</t>
  </si>
  <si>
    <t xml:space="preserve">Muddy Water; Less Honkin' More Tonkin'</t>
  </si>
  <si>
    <t xml:space="preserve">https://en.wikipedia.org/wiki/The_Deslondes
https://www.discogs.com/artist/4469506-The-Deslondes</t>
  </si>
  <si>
    <t xml:space="preserve">A1262</t>
  </si>
  <si>
    <t xml:space="preserve">Sarah Shook &amp; the Disarmers</t>
  </si>
  <si>
    <t xml:space="preserve">Sidelong</t>
  </si>
  <si>
    <t xml:space="preserve">drawl; storytelling; drinking songs; small-town; heartbreak</t>
  </si>
  <si>
    <t xml:space="preserve">Shook's debut with the Disarmers is a raw, high-lonesome blend of honky-tonk twang and punk attitude, cut live at a North Carolina studio with pedal steel and fiddle behind a defiantly unpolished voice. Songs about bad relationships, drinking and small-town claustrophobia sit in the same unglamorous, storytelling tradition as the wider Southern rock scene, though delivered by a quartet rather than a three-guitar band. It built a regional reputation that led Bloodshot Records to re-release the album in 2017.</t>
  </si>
  <si>
    <t xml:space="preserve">Grew out of the Chapel Hill, NC scene, and its Bloodshot reissue tied it into the Bloodshot Records alt-country network; its storytelling also resembles the Drive-By Truckers-descended lane.</t>
  </si>
  <si>
    <t xml:space="preserve">The Nail; Fuck Up</t>
  </si>
  <si>
    <t xml:space="preserve">https://en.wikipedia.org/wiki/Sarah_Shook
https://www.discogs.com/artist/5277412-Sarah-Shook-And-The-Disarmers</t>
  </si>
  <si>
    <t xml:space="preserve">A1263</t>
  </si>
  <si>
    <t xml:space="preserve">Whitney Rose</t>
  </si>
  <si>
    <t xml:space="preserve">Heartbreaker of the Year</t>
  </si>
  <si>
    <t xml:space="preserve">Cameron House Records</t>
  </si>
  <si>
    <t xml:space="preserve">Rose's breakthrough record is a lean, hook-driven honky-tonk set with a vintage, early-1960s Nashville sound, built around her clear, unfussy voice. Songs balance genuine heartbreak with a wry sense of humor closer to classic country than modern Americana introspection.</t>
  </si>
  <si>
    <t xml:space="preserve">Sounds of a piece with the classic honky-tonk revivalism of Daniel Romano and other Canadian traditionalists working a vintage Nashville sound.</t>
  </si>
  <si>
    <t xml:space="preserve">Heartbreaker of the Year; Ain't Talkin' 'Bout You</t>
  </si>
  <si>
    <t xml:space="preserve">https://en.wikipedia.org/wiki/Whitney_Rose_(musician)
https://www.discogs.com/artist/3846386-Whitney-Rose</t>
  </si>
  <si>
    <t xml:space="preserve">A1264</t>
  </si>
  <si>
    <t xml:space="preserve">My Piece of Land</t>
  </si>
  <si>
    <t xml:space="preserve">fiddle; fingerpicked acoustic; storytelling; spiritual or gospel; heartbreak</t>
  </si>
  <si>
    <t xml:space="preserve">Written while Shires was pregnant with her first child, this record deals with new motherhood and domestic life with unusual directness, still anchored by her fiddle playing and clear, unadorned voice. It is one of her most personal records, trading some of the earlier albums' darker atmosphere for warmth.</t>
  </si>
  <si>
    <t xml:space="preserve">A personal, fiddle-centered entry in the same Nashville Americana scene that also produced Isbell's solo work, though tracing its own distinct songwriting path.</t>
  </si>
  <si>
    <t xml:space="preserve">Slippin'; Nursery Rhyme</t>
  </si>
  <si>
    <t xml:space="preserve">https://en.wikipedia.org/wiki/Amanda_Shires
https://en.wikipedia.org/wiki/My_Piece_of_Land</t>
  </si>
  <si>
    <t xml:space="preserve">A1265</t>
  </si>
  <si>
    <t xml:space="preserve">Mosey</t>
  </si>
  <si>
    <t xml:space="preserve">pedal steel; strings; cosmic; drawl; anthemic</t>
  </si>
  <si>
    <t xml:space="preserve">A stranger, more psychedelic turn than Romano's earlier honky-tonk records, mixing Cosmic American Music-style country-rock with baroque pop and glam-rock flourishes. It shows Romano moving away from strict genre recreation toward a more idiosyncratic, personal sound, a clear leap in ambition from his earlier country records.</t>
  </si>
  <si>
    <t xml:space="preserve">Pulls Romano's honky-tonk revivalism toward the Cosmic American Music lineage of Gram Parsons and the Byrds, broadening his sound considerably.</t>
  </si>
  <si>
    <t xml:space="preserve">Valerie Leon; Hard on Everyone</t>
  </si>
  <si>
    <t xml:space="preserve">A1266</t>
  </si>
  <si>
    <t xml:space="preserve">Exodus of Venus</t>
  </si>
  <si>
    <t xml:space="preserve">Agent Love Records</t>
  </si>
  <si>
    <t xml:space="preserve">Telecaster twang; cracked or yelping; bleak; storytelling; drawl</t>
  </si>
  <si>
    <t xml:space="preserve">A darker, more experimental record made after a stretch of personal upheaval, trading some of Cook's earlier humor for grittier, occasionally psychedelic textures. It still carries her distinctive voice but pushes further from straight honky-tonk than any of her previous work, with heavier guitars and a slower groove.</t>
  </si>
  <si>
    <t xml:space="preserve">Shows Cook stretching her Nashville-outsider country sound toward rock and psychedelia, while staying tied to the same classic-country vocal foundation.</t>
  </si>
  <si>
    <t xml:space="preserve">Exodus of Venus; Slow Pain</t>
  </si>
  <si>
    <t xml:space="preserve">A1267</t>
  </si>
  <si>
    <t xml:space="preserve">Lovers and Leavers</t>
  </si>
  <si>
    <t xml:space="preserve">fingerpicked acoustic; pedal steel; hushed; heartbreak; storytelling</t>
  </si>
  <si>
    <t xml:space="preserve">A deliberate turn away from the comic persona of Carll's earlier records toward something quieter and more emotionally direct. The arrangements are spare and unhurried, letting his plainer, more vulnerable songwriting carry the record. It is for listeners who prefer his sincere side to his barroom jokes.</t>
  </si>
  <si>
    <t xml:space="preserve">Marks a mature turn in Carll's Texas singer-songwriter catalog toward the hushed, confessional end of the alt-country spectrum.</t>
  </si>
  <si>
    <t xml:space="preserve">Sake of the Song; The Magic Kid</t>
  </si>
  <si>
    <t xml:space="preserve">A1268</t>
  </si>
  <si>
    <t xml:space="preserve">I've Got a Way</t>
  </si>
  <si>
    <t xml:space="preserve">Monkey's Eyebrow Records</t>
  </si>
  <si>
    <t xml:space="preserve">A more confident, tightly played record than The Goldmine, still centered on Waldon's plainspoken, regionally specific songwriting and unmistakable twang. It further built her reputation as one of the sharpest traditionalists to come out of the 2010s East Nashville scene, ahead of her signing to John Prine's Oh Boy Records. Songs stick close to home, family, and rural Kentucky life.</t>
  </si>
  <si>
    <t xml:space="preserve">Continues Waldon's traditional honky-tonk songwriting just before she joined the Oh Boy Records roster built around John Prine's own catalog.</t>
  </si>
  <si>
    <t xml:space="preserve">Anyhow; High in Heels</t>
  </si>
  <si>
    <t xml:space="preserve">A1269</t>
  </si>
  <si>
    <t xml:space="preserve">Real</t>
  </si>
  <si>
    <t xml:space="preserve">synths; drawl; heartbreak; anthemic; funny-sad</t>
  </si>
  <si>
    <t xml:space="preserve">Loveless brings synths and more polished production into her sound here, without abandoning the twangy guitar and drawl of her earlier records. 'Longer' shows her writing about love and doubt with unusual directness. It is her most produced and pop-adjacent record while still being recognizably country at its core.</t>
  </si>
  <si>
    <t xml:space="preserve">Pulls Loveless's Bloodshot-rooted alt-country toward textures that sound indebted to 1980s heartland pop.</t>
  </si>
  <si>
    <t xml:space="preserve">Longer; Heaven</t>
  </si>
  <si>
    <t xml:space="preserve">A1270</t>
  </si>
  <si>
    <t xml:space="preserve">Upland Stories</t>
  </si>
  <si>
    <t xml:space="preserve">fingerpicked acoustic; fiddle; storytelling; spiritual or gospel; bleak</t>
  </si>
  <si>
    <t xml:space="preserve">A companion piece to Gone Away Backward, continuing its stripped-down, largely acoustic approach with songs inspired partly by James Agee's Depression-era writing. Fiddle, banjo and Fulks's dry voice carry quiet stories of rural hardship. It is for listeners who like old-time country played with restraint.</t>
  </si>
  <si>
    <t xml:space="preserve">Extends Fulks's late-career turn toward spare, old-time-inflected songwriting, keeping him tied to Bloodshot Records across three decades of the label's history.</t>
  </si>
  <si>
    <t xml:space="preserve">Alabama at Night; Never Come Home</t>
  </si>
  <si>
    <t xml:space="preserve">A1271</t>
  </si>
  <si>
    <t xml:space="preserve">Canyons of My Mind</t>
  </si>
  <si>
    <t xml:space="preserve">synths; pedal steel; drawl; heartbreak; hushed</t>
  </si>
  <si>
    <t xml:space="preserve">A darker, slightly more experimental record than his earlier albums, adding subtle synth textures to Combs's usual country-folk base while addressing themes of anxiety and self-doubt more directly. It kept his smooth vocal delivery even as the arrangements grew moodier. It was released internationally through Loose Music, the UK label with deep alt-country ties.</t>
  </si>
  <si>
    <t xml:space="preserve">Shows Combs stretching his Nashville countrypolitan sound toward moodier, more contemporary production while staying within the same songwriter-focused Americana lineage.</t>
  </si>
  <si>
    <t xml:space="preserve">Dirty Rain; Blood Hunters</t>
  </si>
  <si>
    <t xml:space="preserve">A1272</t>
  </si>
  <si>
    <t xml:space="preserve">Modern Pressure</t>
  </si>
  <si>
    <t xml:space="preserve">pedal steel; strings; cosmic; anthemic; drawl</t>
  </si>
  <si>
    <t xml:space="preserve">Continuing the psychedelic country-rock direction of Mosey, this record leans further into dense, string-laden arrangements and a more surreal lyrical style than Romano's earlier, plainer honky-tonk records. It keeps his precise ear for vintage production while applying it to stranger, more baroque songwriting.</t>
  </si>
  <si>
    <t xml:space="preserve">Continues Romano's move from honky-tonk purism toward psychedelic country-rock that sounds indebted to Gram Parsons-era Cosmic American Music.</t>
  </si>
  <si>
    <t xml:space="preserve">Modern Pressure; Chords of An Innocent Man</t>
  </si>
  <si>
    <t xml:space="preserve">https://en.wikipedia.org/wiki/Daniel_Romano
https://en.wikipedia.org/wiki/Modern_Pressure</t>
  </si>
  <si>
    <t xml:space="preserve">A1273</t>
  </si>
  <si>
    <t xml:space="preserve">Hurry Home</t>
  </si>
  <si>
    <t xml:space="preserve">pedal steel; fiddle; harmonized guitars; drawl; road songs</t>
  </si>
  <si>
    <t xml:space="preserve">A more polished follow-up that keeps the band's classic country and rockabilly-leaning sound while tightening the songwriting into more focused, single-ready tracks. The band's multiple songwriters continue to trade lead vocals across the record, giving it a varied, collaborative feel. It further built the band's reputation on the New West roster alongside labelmates like Corb Lund.</t>
  </si>
  <si>
    <t xml:space="preserve">Continues the Deslondes' revival of pre-Beatles country and rockabilly forms, part of the same New Orleans-adjacent scene as several other 2010s alt-country acts.</t>
  </si>
  <si>
    <t xml:space="preserve">Hurry Home; Real Deal</t>
  </si>
  <si>
    <t xml:space="preserve">A1274</t>
  </si>
  <si>
    <t xml:space="preserve">The Navigator</t>
  </si>
  <si>
    <t xml:space="preserve">horns; strings; storytelling; political; Southern gothic; anthemic</t>
  </si>
  <si>
    <t xml:space="preserve">A concept album following a Puerto Rican character named Navita through a changing New Orleans, blending Segarra's own heritage into a wider story about gentrification and displacement. The sound expands well beyond old-time folk into doo-wop, boleros, and orchestral pop, though storytelling remains central. It marked Segarra's fullest move yet from pure Americana toward genre-crossing songwriting.</t>
  </si>
  <si>
    <t xml:space="preserve">Pushes Hurray for the Riff Raff's Americana roots toward Segarra's own Puerto Rican heritage, widening the band's palette well past the string-band sound of their earlier records.</t>
  </si>
  <si>
    <t xml:space="preserve">Living in the City; Rican Beach</t>
  </si>
  <si>
    <t xml:space="preserve">A1275</t>
  </si>
  <si>
    <t xml:space="preserve">Kids in the Street</t>
  </si>
  <si>
    <t xml:space="preserve">fingerpicked acoustic; harmonica; storytelling; small-town; drawl</t>
  </si>
  <si>
    <t xml:space="preserve">A warmer, more nostalgic record than his previous two albums, looking back at his own childhood in Nashville with unusual directness on the title track. The arrangements stay close to his established finger-style sound, produced with Mike Mogis for a slightly fuller, more layered feel. It marked a move to New West Records.</t>
  </si>
  <si>
    <t xml:space="preserve">A later-career return to reflective, autobiographical songwriting within the same acoustic Nashville tradition Earle had worked in since his Bloodshot debut.</t>
  </si>
  <si>
    <t xml:space="preserve">Kids in the Street; Champagne Corolla</t>
  </si>
  <si>
    <t xml:space="preserve">A1276</t>
  </si>
  <si>
    <t xml:space="preserve">Northern Passages</t>
  </si>
  <si>
    <t xml:space="preserve">pedal steel; harmonized guitars; cosmic; storytelling; breezy</t>
  </si>
  <si>
    <t xml:space="preserve">A more introspective, song-focused record than the band's earlier instrumental-showcase albums, with the Good brothers' voices given more room. It keeps the Sadies' signature reverb-heavy guitar interplay while giving the songwriting more emotional weight than usual, and the tempos lean relaxed and breezy.</t>
  </si>
  <si>
    <t xml:space="preserve">Continues the Sadies' long-running cosmic-country instrumental style, still tied to the wider Canadian and Bloodshot-adjacent alt-country network they've anchored for two decades.</t>
  </si>
  <si>
    <t xml:space="preserve">The Elements Song; There Are No Words</t>
  </si>
  <si>
    <t xml:space="preserve">https://en.wikipedia.org/wiki/The_Sadies
https://en.wikipedia.org/wiki/Northern_Passages
https://www.yeproc.com/sadies-new-lp-northern-passages-available-february-10-2017-yep-roc-records/</t>
  </si>
  <si>
    <t xml:space="preserve">A1277</t>
  </si>
  <si>
    <t xml:space="preserve">Rule 62</t>
  </si>
  <si>
    <t xml:space="preserve">Six Shooter Records</t>
  </si>
  <si>
    <t xml:space="preserve">Rule 62 sharpens Rose's classic-country sound with fuller, more polished arrangements while keeping the vintage honky-tonk foundation intact. Pedal steel and fiddle frame her clear voice, and the songs move breezily between heartbreak and wry humor.</t>
  </si>
  <si>
    <t xml:space="preserve">Extends Rose's vintage honky-tonk revivalism, sounding akin to the classic-country reverence of Daniel Romano's records.</t>
  </si>
  <si>
    <t xml:space="preserve">You'd Blush Too; In a Rut</t>
  </si>
  <si>
    <t xml:space="preserve">A1278</t>
  </si>
  <si>
    <t xml:space="preserve">Hell-On</t>
  </si>
  <si>
    <t xml:space="preserve">strings; synths; cosmic; political; storytelling; bleak</t>
  </si>
  <si>
    <t xml:space="preserve">Case's most sonically adventurous record folds synths and dense orchestration into her country-rooted songwriting, with lyrics addressing climate anxiety, autobiography and myth side by side. 'Bad Luck' and the title track show her stretching further from twang than ever while keeping her voice as the anchor. A fire that destroyed her Vermont home during the making of the record colors its unsettled tone.</t>
  </si>
  <si>
    <t xml:space="preserve">The furthest extension yet of the art-rock direction Case took after leaving Bloodshot, still carrying the alt-country DNA of her early records in its storytelling and vocal delivery.</t>
  </si>
  <si>
    <t xml:space="preserve">Bad Luck; Curse of the I-5 Corridor</t>
  </si>
  <si>
    <t xml:space="preserve">A1279</t>
  </si>
  <si>
    <t xml:space="preserve">Years</t>
  </si>
  <si>
    <t xml:space="preserve">drawl; storytelling; heartbreak; drinking songs; harmonized guitars</t>
  </si>
  <si>
    <t xml:space="preserve">Shook's second album sharpens the vocal control while keeping the same defiant, high-lonesome twang, with 'Good as Gold' showing a crisper delivery than Sidelong's rawer sound. The band's road-worn tightness shows in lean honky-tonk arrangements. It is for fans of punk-edged country with no gloss on it.</t>
  </si>
  <si>
    <t xml:space="preserve">The follow-up to Sidelong on Bloodshot Records, the Chicago insurgent-country label; its punk-edged honky-tonk sounds indebted to that label's outlaw-leaning tradition.</t>
  </si>
  <si>
    <t xml:space="preserve">Good as Gold</t>
  </si>
  <si>
    <t xml:space="preserve">A1280</t>
  </si>
  <si>
    <t xml:space="preserve">The Imperial</t>
  </si>
  <si>
    <t xml:space="preserve">The band's long-delayed second album, held up by a car accident that badly injured Amy Boone, doubles down on the smoky soul-country sound of Colfax with even more space in the arrangements. Songs about diners, motel rooms, and quiet desperation continue Vlautin's fiction-in-song approach. Boone's recovery and return to singing shadow the record's themes of endurance.</t>
  </si>
  <si>
    <t xml:space="preserve">Continues the Delines' refinement of Richmond Fontaine's storytelling lineage into a hushed, horn-inflected style closer to countrypolitan soul.</t>
  </si>
  <si>
    <t xml:space="preserve">Cheap Wine; He Don't Burn for Me</t>
  </si>
  <si>
    <t xml:space="preserve">A1281</t>
  </si>
  <si>
    <t xml:space="preserve">Esther Rose</t>
  </si>
  <si>
    <t xml:space="preserve">You Made It This Far</t>
  </si>
  <si>
    <t xml:space="preserve">fiddle; fingerpicked acoustic; drawl; heartbreak; hushed</t>
  </si>
  <si>
    <t xml:space="preserve">Rose's breakthrough record mixes old-time country and Cajun-adjacent New Orleans influences with plainspoken, often devastating breakup songwriting. Her clear, slightly nasal voice sits atop spare fiddle-and-guitar arrangements that recall classic honky-tonk more than modern Americana polish. It established her as a distinctive new voice in New Orleans's traditional-leaning music scene.</t>
  </si>
  <si>
    <t xml:space="preserve">Grew out of the same New Orleans old-time and Cajun-adjacent scene that also shaped the Deslondes and Hurray for the Riff Raff, applying it to spare, direct breakup songwriting.</t>
  </si>
  <si>
    <t xml:space="preserve">Coyote Creek; Good Time</t>
  </si>
  <si>
    <t xml:space="preserve">https://en.wikipedia.org/wiki/Esther_Rose_(musician)
https://www.discogs.com/artist/3668112-Esther-Rose</t>
  </si>
  <si>
    <t xml:space="preserve">A1282</t>
  </si>
  <si>
    <t xml:space="preserve">The Saint of Lost Causes</t>
  </si>
  <si>
    <t xml:space="preserve">fingerpicked acoustic; harmonica; political; storytelling; bleak</t>
  </si>
  <si>
    <t xml:space="preserve">Earle's final studio album before his death in 2020 turns more explicitly political, addressing addiction, exploitation and inequality across the industrial Midwest and South. The finger-style guitar work remains precise, but the subject matter is broader and angrier than his earlier, more personal records.</t>
  </si>
  <si>
    <t xml:space="preserve">The last chapter of Earle's finger-picked songwriting, its socially conscious folk sounding indebted to Woody Guthrie and his father's protest songs.</t>
  </si>
  <si>
    <t xml:space="preserve">Ain't Got No Money; Appalachian Nightmare</t>
  </si>
  <si>
    <t xml:space="preserve">A1283</t>
  </si>
  <si>
    <t xml:space="preserve">White Noise/White Lines</t>
  </si>
  <si>
    <t xml:space="preserve">pedal steel; fiddle; drawl; storytelling; political</t>
  </si>
  <si>
    <t xml:space="preserve">Waldon's Oh Boy Records debut, signed by John Prine, sharpens her honky-tonk sound with a full touring band and songs addressing addiction, home, and the opioid crisis in her native Kentucky. It keeps her plainspoken, twang-heavy style intact, with pedal steel and fiddle front and center.</t>
  </si>
  <si>
    <t xml:space="preserve">Ties Waldon directly to the deadpan, storytelling lineage of John Prine, whose label released the record, while keeping her sound in a straight honky-tonk mode.</t>
  </si>
  <si>
    <t xml:space="preserve">White Noise, White Lines; Kentucky, 1988</t>
  </si>
  <si>
    <t xml:space="preserve">A1284</t>
  </si>
  <si>
    <t xml:space="preserve">Aftermath</t>
  </si>
  <si>
    <t xml:space="preserve">Telecaster twang; drawl; bleak; storytelling; heartbreak</t>
  </si>
  <si>
    <t xml:space="preserve">Continuing the darker, more personal direction of Exodus of Venus, Aftermath processes further loss and recovery with a rawer, more direct sound than her earlier, more polished records. Cook's voice remains the constant even as the production leans grittier. It reflects a songwriter working through difficult material in real time rather than looking back with distance.</t>
  </si>
  <si>
    <t xml:space="preserve">Extends Cook's late-career move from honky-tonk revivalism toward rawer, more autobiographical rock-inflected songwriting.</t>
  </si>
  <si>
    <t xml:space="preserve">Perfect Girls of Pop; Bones</t>
  </si>
  <si>
    <t xml:space="preserve">A1285</t>
  </si>
  <si>
    <t xml:space="preserve">Daughter</t>
  </si>
  <si>
    <t xml:space="preserve">Honey, You're Gonna Be Late Records</t>
  </si>
  <si>
    <t xml:space="preserve">synths; drawl; heartbreak; anthemic; drinking songs</t>
  </si>
  <si>
    <t xml:space="preserve">Loveless's first record on her own label after leaving Bloodshot leans further into rock and synth-pop textures while keeping her plainspoken, often profane lyrical voice. Songs process a divorce with unusual bluntness. It shows an artist consolidating creative control after a decade on an independent country label.</t>
  </si>
  <si>
    <t xml:space="preserve">Marks Loveless's departure from the Bloodshot roster into full independence, still carrying the label's cowpunk DNA into a more rock-oriented sound.</t>
  </si>
  <si>
    <t xml:space="preserve">Dead Writer; Say My Name</t>
  </si>
  <si>
    <t xml:space="preserve">A1286</t>
  </si>
  <si>
    <t xml:space="preserve">Twelfth</t>
  </si>
  <si>
    <t xml:space="preserve">Telecaster twang; harmonized guitars; storytelling; heartbreak; breezy</t>
  </si>
  <si>
    <t xml:space="preserve">The band's twelfth studio album, true to its title, is a mid-tempo, hook-driven record that settles into the sound they've refined over three decades rather than reinventing it. It was largely written and recorded before the pandemic reshaped how it was released and promoted. Miller's songwriting stays focused on relationships and small dramas rather than any grand statement.</t>
  </si>
  <si>
    <t xml:space="preserve">A late continuation of the Old 97's catalog on ATO Records, still tracing directly back to the Bloodshot-era Dallas scene that first defined the band.</t>
  </si>
  <si>
    <t xml:space="preserve">Turns Out I'm Trouble; Diamond Willow</t>
  </si>
  <si>
    <t xml:space="preserve">A1287</t>
  </si>
  <si>
    <t xml:space="preserve">How Many Times</t>
  </si>
  <si>
    <t xml:space="preserve">fiddle; pedal steel; drawl; heartbreak; hushed</t>
  </si>
  <si>
    <t xml:space="preserve">A more fully arranged follow-up that keeps Rose's old-time country foundation while adding pedal steel and slightly fuller production. Written and recorded around a difficult breakup, the songs stay plainspoken and unguarded rather than reaching for bigger dramatic gestures. It continued her rise within the Americana and alt-country press.</t>
  </si>
  <si>
    <t xml:space="preserve">Extends Rose's New Orleans-rooted old-time country songwriting, keeping her closely tied to the city's small but influential traditional-country revival scene.</t>
  </si>
  <si>
    <t xml:space="preserve">How Many Times; Only Loving You</t>
  </si>
  <si>
    <t xml:space="preserve">A1288</t>
  </si>
  <si>
    <t xml:space="preserve">Cazimi</t>
  </si>
  <si>
    <t xml:space="preserve">Missing Piece Records</t>
  </si>
  <si>
    <t xml:space="preserve">pedal steel; strings; drawl; heartbreak; cosmic</t>
  </si>
  <si>
    <t xml:space="preserve">Released after a long gap between albums, Cazimi is a warmer, more reflective record than her earlier work, still built on classic country arrangements but with a looser, more meandering feel. It reads as a comeback record rather than a reinvention.</t>
  </si>
  <si>
    <t xml:space="preserve">A later chapter in Rose's Nashville-outsider country catalog, returning to the same classicist sound after a decade-long gap between albums.</t>
  </si>
  <si>
    <t xml:space="preserve">Getting It Right</t>
  </si>
  <si>
    <t xml:space="preserve">A1289</t>
  </si>
  <si>
    <t xml:space="preserve">The Sea Drift</t>
  </si>
  <si>
    <t xml:space="preserve">pedal steel; horns; hushed; storytelling; Southern gothic; bleak</t>
  </si>
  <si>
    <t xml:space="preserve">Set along the Gulf Coast, this record moves the band's usual cast of drifters and workers into hurricane country and coastal poverty. The arrangements keep the same restrained, late-night feel as the two previous records, letting Boone's voice carry the weight.</t>
  </si>
  <si>
    <t xml:space="preserve">Extends the Delines' soul-country sound with a new regional focus, keeping the band tied to Vlautin's wider body of fiction and song about working-class American life.</t>
  </si>
  <si>
    <t xml:space="preserve">Sea Drift; Kid Codeine</t>
  </si>
  <si>
    <t xml:space="preserve">A1290</t>
  </si>
  <si>
    <t xml:space="preserve">Ways &amp; Means</t>
  </si>
  <si>
    <t xml:space="preserve">The band's third record keeps its classic country and roots-rock foundation while showing a more settled, matured songwriting approach after several years apart. The collaborative, multi-vocalist structure remains, giving the record a variety of voices and moods across its run. It continues the band's steady, unflashy presence within the New Orleans Americana scene.</t>
  </si>
  <si>
    <t xml:space="preserve">A continuation of the Deslondes' old-time and honky-tonk revivalism, tying the New Orleans scene into the wider 2010s-2020s new alt-country and honky-tonk movement.</t>
  </si>
  <si>
    <t xml:space="preserve">Howl at the Moon</t>
  </si>
  <si>
    <t xml:space="preserve">A1291</t>
  </si>
  <si>
    <t xml:space="preserve">Life on Earth</t>
  </si>
  <si>
    <t xml:space="preserve">synths; drum machine; storytelling; political; anthemic</t>
  </si>
  <si>
    <t xml:space="preserve">Produced with Brad Cook, this record moves further from the band's acoustic roots into synth-and-drum-machine textures while keeping Segarra's storytelling and activist bent intact. 'Rhododendron' pairs an unusually direct pop melody with lyrics about survival. It is the record where Hurray for the Riff Raff most clearly left straight Americana behind.</t>
  </si>
  <si>
    <t xml:space="preserve">Shows Segarra's evolution from New Orleans folk and old-time string-band music into a larger, electronically inflected songwriting practice, still tied to the same storytelling instincts.</t>
  </si>
  <si>
    <t xml:space="preserve">Rhododendron; Precious Cargo</t>
  </si>
  <si>
    <t xml:space="preserve">A1292</t>
  </si>
  <si>
    <t xml:space="preserve">Colder Streams</t>
  </si>
  <si>
    <t xml:space="preserve">pedal steel; harmonized guitars; cosmic; bleak; storytelling</t>
  </si>
  <si>
    <t xml:space="preserve">Released months after Dallas Good's sudden death in 2022, Colder Streams became the band's final album with its full classic lineup, adding an unintended elegiac weight to its already reflective songwriting. It keeps the band's reverb-heavy, twin-guitar cosmic-country sound intact through to the end, making it a fitting if unplanned closing statement.</t>
  </si>
  <si>
    <t xml:space="preserve">Closes out the Sadies' three-decade run within the Bloodshot-adjacent Canadian alt-country scene they helped anchor alongside Neko Case and Jon Langford.</t>
  </si>
  <si>
    <t xml:space="preserve">Message to Belial; Riverview Fog</t>
  </si>
  <si>
    <t xml:space="preserve">A1293</t>
  </si>
  <si>
    <t xml:space="preserve">Nightroamer</t>
  </si>
  <si>
    <t xml:space="preserve">drawl; storytelling; harmonized guitars; road songs; heartbreak</t>
  </si>
  <si>
    <t xml:space="preserve">Released on Thirty Tigers after the band's Bloodshot years, this album was produced by Dwight Yoakam collaborator Pete Anderson and sounds fuller than the earlier records. It keeps Shook's defiant, plainspoken honky-tonk songwriting intact. It is for listeners who want the Disarmers' punk-edged twang with a bit more studio polish.</t>
  </si>
  <si>
    <t xml:space="preserve">Continues the honky-tonk-and-punk sound of Sidelong and Years under a new label home, with Pete Anderson producing.</t>
  </si>
  <si>
    <t xml:space="preserve">A1294</t>
  </si>
  <si>
    <t xml:space="preserve">Safe to Run</t>
  </si>
  <si>
    <t xml:space="preserve">pedal steel; synths; drawl; heartbreak; breezy</t>
  </si>
  <si>
    <t xml:space="preserve">Rose's move to New West Records comes with a slightly bigger, more layered sound, adding subtle synths alongside her usual pedal steel and fiddle-adjacent arrangements. The songwriting stays focused on heartbreak and self-reliance, now delivered with a bit more polish than her earlier, scrappier records. It marked her graduation from a smaller indie label to a dedicated Americana imprint.</t>
  </si>
  <si>
    <t xml:space="preserve">Keeps Rose within the same New West roster as Corb Lund and the Deslondes, broadening her New Orleans old-time sound toward more mainstream alt-country production.</t>
  </si>
  <si>
    <t xml:space="preserve">Safe to Run; Chet Baker</t>
  </si>
  <si>
    <t xml:space="preserve">A1295</t>
  </si>
  <si>
    <t xml:space="preserve">Nothing's Gonna Stand in My Way Again</t>
  </si>
  <si>
    <t xml:space="preserve">Telecaster twang; drawl; anthemic; heartbreak; rowdy</t>
  </si>
  <si>
    <t xml:space="preserve">Back on Bloodshot Records, this record balances the harder rock edges of Daughter with more country-inflected songwriting. Loveless's voice stays raw and conversational over twangy guitars and a loose band feel. It is for listeners who liked both her rowdy early records and her later rock turn.</t>
  </si>
  <si>
    <t xml:space="preserve">Returns Loveless to Bloodshot Records; her twangy rock sounds akin to the label's Old 97's-style insurgent country.</t>
  </si>
  <si>
    <t xml:space="preserve">Runaway; French Restaurant</t>
  </si>
  <si>
    <t xml:space="preserve">A1296</t>
  </si>
  <si>
    <t xml:space="preserve">The Past Is Still Alive</t>
  </si>
  <si>
    <t xml:space="preserve">pedal steel; fingerpicked acoustic; storytelling; road songs; bleak</t>
  </si>
  <si>
    <t xml:space="preserve">Written after the death of Segarra's father, this record pulls back toward acoustic and pedal-steel-based arrangements, closer in feel to the band's early Americana records than the synth-heavy Life on Earth. Songs move through specific memories of touring, grief, and the itinerant life documented in the band's earliest work. Brad Cook's production keeps the arrangements warm rather than sparse.</t>
  </si>
  <si>
    <t xml:space="preserve">A late-career return to Hurray for the Riff Raff's Americana and old-time roots after a detour into electronic pop, closing a circle back to the New Orleans folk scene that produced the band.</t>
  </si>
  <si>
    <t xml:space="preserve">Alibi; Vetiver</t>
  </si>
  <si>
    <t xml:space="preserve">A1297</t>
  </si>
  <si>
    <t xml:space="preserve">Revelations</t>
  </si>
  <si>
    <t xml:space="preserve">drawl; storytelling; heartbreak; harmonized guitars; funny-sad</t>
  </si>
  <si>
    <t xml:space="preserve">This record keeps the band's honky-tonk-and-punk core while turning its plainspoken storytelling toward self-acceptance and reinvention. It is a more settled, confident-sounding record than the earlier albums, without losing the band's defiant edge.</t>
  </si>
  <si>
    <t xml:space="preserve">Continues the honky-tonk-punk sound established on Sidelong within the same North Carolina-rooted band.</t>
  </si>
  <si>
    <t xml:space="preserve">A1298</t>
  </si>
  <si>
    <t xml:space="preserve">Mr. Luck &amp; Ms. Doom</t>
  </si>
  <si>
    <t xml:space="preserve">pedal steel; horns; hushed; storytelling; heartbreak; small-town</t>
  </si>
  <si>
    <t xml:space="preserve">This record continues the band's patient, horn-and-steel soul-country sound, with Vlautin's songwriting still focused on characters scraping by. It keeps Amy Boone's understated delivery at the center, letting the band's restraint do the emotional work.</t>
  </si>
  <si>
    <t xml:space="preserve">The latest entry in the Delines' ongoing extension of the Richmond Fontaine storytelling tradition into hushed, soul-inflected country.</t>
  </si>
  <si>
    <t xml:space="preserve">Mr. Luck</t>
  </si>
  <si>
    <t xml:space="preserve">A1299</t>
  </si>
  <si>
    <t xml:space="preserve">Want</t>
  </si>
  <si>
    <t xml:space="preserve">pedal steel; drawl; heartbreak; storytelling; breezy</t>
  </si>
  <si>
    <t xml:space="preserve">Rose's latest record continues her steady evolution from spare old-time country toward a fuller, more contemporary alt-country sound, with pedal steel carrying much of the color. It keeps the plainspoken directness of her earlier work, and the songwriting stays centered on wanting and self-knowledge rather than any single narrative arc.</t>
  </si>
  <si>
    <t xml:space="preserve">The latest chapter in Rose's New Orleans-to-New-West arc, extending the city's old-time country revival into a more polished, wider-audience sound.</t>
  </si>
  <si>
    <t xml:space="preserve">A1300</t>
  </si>
  <si>
    <t xml:space="preserve">Neon Grey Midnight Green</t>
  </si>
  <si>
    <t xml:space="preserve">strings; baritone; storytelling; hushed; cosmic; bleak</t>
  </si>
  <si>
    <t xml:space="preserve">Case's 2025 album continues the confessional turn of her 2010s work, arriving the same year as her memoir. It keeps the string-laden, widescreen arrangements of Hell-On while easing toward more spacious, vocal-forward production. It is for longtime listeners who want her voice front and center.</t>
  </si>
  <si>
    <t xml:space="preserve">The latest chapter of Case's post-Bloodshot Anti- catalog, still tracing back to the twangy songwriting that first got her grouped with the 2000s alt-country scene.</t>
  </si>
  <si>
    <t xml:space="preserve">Wreck</t>
  </si>
  <si>
    <t xml:space="preserve">A1301</t>
  </si>
  <si>
    <t xml:space="preserve">Nikki Lane</t>
  </si>
  <si>
    <t xml:space="preserve">Walk of Shame</t>
  </si>
  <si>
    <t xml:space="preserve">IAMSOUND Records</t>
  </si>
  <si>
    <t xml:space="preserve">V7 Neo-traditional and 'new outlaw' country</t>
  </si>
  <si>
    <t xml:space="preserve">Telecaster twang; drawl; drinking songs; rowdy; storytelling</t>
  </si>
  <si>
    <t xml:space="preserve">Lane's debut is brash, vintage-toned honky-tonk with a rockabilly snap, sung with a knowing sneer about bad men and worse decisions. It set up her 'Highway Queen' persona of glamorous outlaw cool years before Crockett or Colter Wall arrived. A leaner, punkier entry point into the scene's female-fronted side.</t>
  </si>
  <si>
    <t xml:space="preserve">Channels 1960s girl-group toughness and classic honky-tonk sass (Wanda Jackson, early Loretta Lynn) into the emerging 2010s outlaw revival.</t>
  </si>
  <si>
    <t xml:space="preserve">Walk of Shame; Sleep With a Stranger</t>
  </si>
  <si>
    <t xml:space="preserve">https://en.wikipedia.org/wiki/Nikki_Lane
https://www.discogs.com/artist/2583918-Nikki-Lane</t>
  </si>
  <si>
    <t xml:space="preserve">A1302</t>
  </si>
  <si>
    <t xml:space="preserve">Sturgill Simpson</t>
  </si>
  <si>
    <t xml:space="preserve">High Top Mountain</t>
  </si>
  <si>
    <t xml:space="preserve">High Top Mountain Records</t>
  </si>
  <si>
    <t xml:space="preserve">Outlaw</t>
  </si>
  <si>
    <t xml:space="preserve">Telecaster twang; pedal steel; drawl; storytelling; small-town</t>
  </si>
  <si>
    <t xml:space="preserve">Sturgill Simpson's self-financed debut is straight hard country: twangy Telecaster runs, pedal steel, and a booming baritone singing about coal-town fathers and prison-yard regret. It reads as a direct, unfussy homage to Merle Haggard and George Jones before Simpson's later cosmic detours. Made for anyone who wants their 'new outlaw' country undiluted by psychedelia.</t>
  </si>
  <si>
    <t xml:space="preserve">Grows out of the hard country of Merle Haggard and George Jones, filtered through Simpson's bluegrass background; it set the stage for the genre-hopping he started on Metamodern Sounds.</t>
  </si>
  <si>
    <t xml:space="preserve">Life of Sin; You Can Have the Crown; Water in a Well</t>
  </si>
  <si>
    <t xml:space="preserve">https://en.wikipedia.org/wiki/Sturgill_Simpson
https://www.discogs.com/artist/3388603-Sturgill-Simpson</t>
  </si>
  <si>
    <t xml:space="preserve">A1303</t>
  </si>
  <si>
    <t xml:space="preserve">All or Nothin'</t>
  </si>
  <si>
    <t xml:space="preserve">pedal steel; Telecaster twang; drawl; rowdy; heartbreak</t>
  </si>
  <si>
    <t xml:space="preserve">Produced by the Black Keys' Dan Auerbach, this record sharpens Lane's outlaw-cool persona with fuller, twangier production and a run of kiss-off songs. Telecaster and pedal steel drive it, and her drawl stays sly and unbothered. Rowdy, glamorous, unapologetic.</t>
  </si>
  <si>
    <t xml:space="preserve">Builds on Walk of Shame's honky-tonk sass with more polished outlaw-revival production, of a piece with the wave that includes Margo Price and Colter Wall.</t>
  </si>
  <si>
    <t xml:space="preserve">Right Time; Man Up</t>
  </si>
  <si>
    <t xml:space="preserve">A1304</t>
  </si>
  <si>
    <t xml:space="preserve">Metamodern Sounds in Country Music</t>
  </si>
  <si>
    <t xml:space="preserve">pedal steel; drawl; cosmic; fingerpicked acoustic; spiritual or gospel</t>
  </si>
  <si>
    <t xml:space="preserve">Simpson traded straight honky-tonk for something stranger on his breakout: psychedelic country that sets Buck Owens-style twang against lyrics about DMT, reincarnation, and metamodern doubt. 'Turtles All the Way Down' became an unlikely anthem for its plainspoken cosmic-consciousness verses over a lonesome waltz. A gateway record for listeners who think they don't like country.</t>
  </si>
  <si>
    <t xml:space="preserve">Sounds indebted to Gram Parsons's Cosmic American Music filtered through outlaw twang; its crossover success helped open doors for the 2010s neo-traditional wave, including Tyler Childers, whose breakout Simpson co-produced.</t>
  </si>
  <si>
    <t xml:space="preserve">Turtles All the Way Down; Living the Dream; It Ain't All Flowers</t>
  </si>
  <si>
    <t xml:space="preserve">A1305</t>
  </si>
  <si>
    <t xml:space="preserve">Charley Crockett</t>
  </si>
  <si>
    <t xml:space="preserve">A Stolen Jewel</t>
  </si>
  <si>
    <t xml:space="preserve">Son of Davy</t>
  </si>
  <si>
    <t xml:space="preserve">San Benito, TX</t>
  </si>
  <si>
    <t xml:space="preserve">fingerpicked acoustic; drawl; storytelling; harmonica; road songs</t>
  </si>
  <si>
    <t xml:space="preserve">Crockett's self-released debut is raw, busker-rough country-blues, recorded cheaply and reflecting years spent playing on street corners. It's the least polished record in his catalog but already shows his talent for sounding like a lost 1960s recording. A curio for completists tracing his rise.</t>
  </si>
  <si>
    <t xml:space="preserve">Grows out of his years as a street musician steeped in old blues and country 78s, the raw seed of the vintage-soul-and-country sound he'd refine on later albums.</t>
  </si>
  <si>
    <t xml:space="preserve">Trinity River; Borrowed Time</t>
  </si>
  <si>
    <t xml:space="preserve">https://en.wikipedia.org/wiki/Charley_Crockett
https://www.discogs.com/artist/5656013-Charley-Crockett</t>
  </si>
  <si>
    <t xml:space="preserve">A1306</t>
  </si>
  <si>
    <t xml:space="preserve">Cody Jinks</t>
  </si>
  <si>
    <t xml:space="preserve">Adobe Sessions</t>
  </si>
  <si>
    <t xml:space="preserve">Cody Jinks Music</t>
  </si>
  <si>
    <t xml:space="preserve">Fort Worth, TX</t>
  </si>
  <si>
    <t xml:space="preserve">baritone; drawl; storytelling; drinking songs; small-town</t>
  </si>
  <si>
    <t xml:space="preserve">An independently released record from the Texas outlaw revivalist, built around his booming baritone and plainspoken songwriting about drinking, work, and small towns. The arrangements stay rooted in traditional honky-tonk rather than modern Nashville polish. A solid entry point to his early self-released run.</t>
  </si>
  <si>
    <t xml:space="preserve">Grows out of the DIY Texas country touring circuit, following a self-reliant independent path similar to Whitey Morgan's.</t>
  </si>
  <si>
    <t xml:space="preserve">Vein; Grey</t>
  </si>
  <si>
    <t xml:space="preserve">https://en.wikipedia.org/wiki/Cody_Jinks
https://www.discogs.com/artist/5319323-Cody-Jinks</t>
  </si>
  <si>
    <t xml:space="preserve">A1307</t>
  </si>
  <si>
    <t xml:space="preserve">Colter Wall</t>
  </si>
  <si>
    <t xml:space="preserve">Imaginary Appalachia</t>
  </si>
  <si>
    <t xml:space="preserve">Young Mary's Record Co.</t>
  </si>
  <si>
    <t xml:space="preserve">Swift Current, Saskatchewan</t>
  </si>
  <si>
    <t xml:space="preserve">baritone; fingerpicked acoustic; storytelling; drawl; small-town</t>
  </si>
  <si>
    <t xml:space="preserve">Wall's debut EP announces a startlingly deep baritone over spare acoustic guitar, singing Appalachian-styled outlaw narratives despite being a 20-year-old Saskatchewan native. The songs already sound decades older than the singer. A short but assured first statement of the neo-traditional persona he'd build on.</t>
  </si>
  <si>
    <t xml:space="preserve">Sounds indebted to the old-time Appalachian ballad tradition, filtered through a Canadian prairie perspective.</t>
  </si>
  <si>
    <t xml:space="preserve">Sleeping on the Blacktop; Bald Butte</t>
  </si>
  <si>
    <t xml:space="preserve">https://en.wikipedia.org/wiki/Colter_Wall
https://www.discogs.com/release/9136705-Colter-Wall-Imaginary-Appalachia</t>
  </si>
  <si>
    <t xml:space="preserve">A1308</t>
  </si>
  <si>
    <t xml:space="preserve">Sam Outlaw</t>
  </si>
  <si>
    <t xml:space="preserve">Angeleno</t>
  </si>
  <si>
    <t xml:space="preserve">pedal steel; strings; drawl; road songs; hushed</t>
  </si>
  <si>
    <t xml:space="preserve">Outlaw's debut is smooth, Southern-California country in the Bakersfield/Palomino Club tradition, produced with a warm, string-laced sheen rather than rough honky-tonk grit. It's more countrypolitan than outlaw despite the stage name. A pleasant, LA-scene counterpart to the rowdier Texas and Kentucky wings of the lane.</t>
  </si>
  <si>
    <t xml:space="preserve">Sounds indebted to the Southern California country tradition of Buck Owens and the Bakersfield sound, filtered through LA's contemporary Americana scene.</t>
  </si>
  <si>
    <t xml:space="preserve">Who Do You Think You Are; Angeleno</t>
  </si>
  <si>
    <t xml:space="preserve">https://en.wikipedia.org/wiki/Sam_Outlaw
https://www.discogs.com/artist/3585576-Sam-Outlaw</t>
  </si>
  <si>
    <t xml:space="preserve">A1309</t>
  </si>
  <si>
    <t xml:space="preserve">Whitey Morgan and the 78's</t>
  </si>
  <si>
    <t xml:space="preserve">Sonic Ranch</t>
  </si>
  <si>
    <t xml:space="preserve">Whitey Morgan Music</t>
  </si>
  <si>
    <t xml:space="preserve">Flint, MI</t>
  </si>
  <si>
    <t xml:space="preserve">pedal steel; Telecaster twang; drawl; drinking songs; rowdy</t>
  </si>
  <si>
    <t xml:space="preserve">A Michigan-bred Waylon Jennings disciple, Morgan leads a hard-touring honky-tonk band through unpolished, whiskey-soaked outlaw country recorded at the famed Sonic Ranch studio. It sounds more indebted to 1970s Waylon/Merle records than nearly anything else on 2010s country radio. A blue-collar Midwestern counterpart to the Texas and Nashville branches of the scene.</t>
  </si>
  <si>
    <t xml:space="preserve">Sounds like a direct continuation of 1970s outlaw country (Waylon Jennings, David Allan Coe) relocated to a Rust Belt touring circuit.</t>
  </si>
  <si>
    <t xml:space="preserve">Buick City; Ain't Gonna Take It No More</t>
  </si>
  <si>
    <t xml:space="preserve">https://en.wikipedia.org/wiki/Whitey_Morgan_and_the_78%27s
https://www.discogs.com/artist/2188993-Whitey-Morgan-And-The-78s</t>
  </si>
  <si>
    <t xml:space="preserve">A1310</t>
  </si>
  <si>
    <t xml:space="preserve">Brent Cobb</t>
  </si>
  <si>
    <t xml:space="preserve">Shine on Rainy Day</t>
  </si>
  <si>
    <t xml:space="preserve">Low Country Sound / Elektra</t>
  </si>
  <si>
    <t xml:space="preserve">X1</t>
  </si>
  <si>
    <t xml:space="preserve">Ellaville, GA</t>
  </si>
  <si>
    <t xml:space="preserve">pedal steel; harmonica; drawl; small-town; spiritual or gospel</t>
  </si>
  <si>
    <t xml:space="preserve">Produced by his cousin Dave Cobb, Brent Cobb's major-label debut is warm, front-porch Georgia country-soul, closer to J.J. Cale's laid-back groove than to hard honky-tonk. It earned a Grammy nomination for Best Americana Album. A gentle, unhurried counterpoint to the harder outlaw end of the lane.</t>
  </si>
  <si>
    <t xml:space="preserve">Draws on Southern country-soul and the laid-back groove of J.J. Cale and Tony Joe White, a softer, funkier strand within the neo-traditional revival.</t>
  </si>
  <si>
    <t xml:space="preserve">Shine On Rainy Day; Solving Problems</t>
  </si>
  <si>
    <t xml:space="preserve">https://en.wikipedia.org/wiki/Brent_Cobb
https://www.discogs.com/artist/3046146-Brent-Cobb</t>
  </si>
  <si>
    <t xml:space="preserve">A1311</t>
  </si>
  <si>
    <t xml:space="preserve">I'm Not the Devil</t>
  </si>
  <si>
    <t xml:space="preserve">baritone; drawl; storytelling; drinking songs; anthemic</t>
  </si>
  <si>
    <t xml:space="preserve">Jinks' breakout record pairs straight outlaw-country songwriting with a heavy, low-slung band sound and that cavernous baritone, giving it more weight than most neo-traditional records. It became a key document of how far self-released outlaw country could travel without a major label.</t>
  </si>
  <si>
    <t xml:space="preserve">Jinks came to country after playing in a metal band; the record sounds indebted to Waylon Jennings-style outlaw country, an unusually heavy entry in the revival.</t>
  </si>
  <si>
    <t xml:space="preserve">I'm Not the Devil; Somewhere Between I Love You and I'm Leaving</t>
  </si>
  <si>
    <t xml:space="preserve">A1312</t>
  </si>
  <si>
    <t xml:space="preserve">Margo Price</t>
  </si>
  <si>
    <t xml:space="preserve">Midwest Farmer's Daughter</t>
  </si>
  <si>
    <t xml:space="preserve">pedal steel; fiddle; drawl; heartbreak; storytelling</t>
  </si>
  <si>
    <t xml:space="preserve">Recorded at Sun Studio and funded by pawning her wedding ring and car, Price's debut is unvarnished honky-tonk about poverty, a lost farm, and the death of an infant son, sung in a clear, unadorned twang. It arrived on Jack White's Third Man Records as a jolt of classic-sounding country amid Music Row's pop-country moment. The foundational document of her career.</t>
  </si>
  <si>
    <t xml:space="preserve">Directly channels Loretta Lynn and Tammy Wynette-style honky-tonk confessional songwriting into the 2010s outlaw revival.</t>
  </si>
  <si>
    <t xml:space="preserve">Hands of Time; About to Find Out; Since You Put Me Down</t>
  </si>
  <si>
    <t xml:space="preserve">https://en.wikipedia.org/wiki/Margo_Price
https://en.wikipedia.org/wiki/Margo_Price_discography
https://www.discogs.com/artist/4319603-Margo-Price</t>
  </si>
  <si>
    <t xml:space="preserve">A1313</t>
  </si>
  <si>
    <t xml:space="preserve">Paul Cauthen</t>
  </si>
  <si>
    <t xml:space="preserve">My Gospel</t>
  </si>
  <si>
    <t xml:space="preserve">Tyler, TX</t>
  </si>
  <si>
    <t xml:space="preserve">baritone; strings; spiritual or gospel; drawl; anthemic</t>
  </si>
  <si>
    <t xml:space="preserve">Cauthen's solo debut (after fronting the duo Sons of Fathers) is booming, gospel-inflected outlaw country built around his deep, theatrical baritone, closer to a country-soul revival meeting than to strict honky-tonk. It announced him as one of the scene's most vocally distinctive performers. A strong, dramatic entry point.</t>
  </si>
  <si>
    <t xml:space="preserve">Fuses classic outlaw country with East Texas gospel and soul traditions, an unusually theatrical entry within the neo-outlaw revival.</t>
  </si>
  <si>
    <t xml:space="preserve">My Gospel; Still Drivin'</t>
  </si>
  <si>
    <t xml:space="preserve">https://en.wikipedia.org/wiki/Paul_Cauthen
https://www.discogs.com/artist/3942394-Paul-Cauthen</t>
  </si>
  <si>
    <t xml:space="preserve">A1314</t>
  </si>
  <si>
    <t xml:space="preserve">A Sailor's Guide to Earth</t>
  </si>
  <si>
    <t xml:space="preserve">Atlantic Records</t>
  </si>
  <si>
    <t xml:space="preserve">horns; strings; storytelling; baritone; anthemic</t>
  </si>
  <si>
    <t xml:space="preserve">A concept album written as a letter to his newborn son, Simpson's major-label debut swaps out pedal steel for horn charts and orchestral swells, including a radical soul-rock cover of Nirvana's 'In Bloom'. It won the Grammy for Best Country Album despite barely sounding like contemporary country radio. For listeners who want country songwriting stretched toward Southern soul.</t>
  </si>
  <si>
    <t xml:space="preserve">Follows Metamodern Sounds' genre-blurring instinct further from Nashville orthodoxy, sounding indebted to Muscle Shoals soul and Waylon Jennings-era concept records.</t>
  </si>
  <si>
    <t xml:space="preserve">Brace for Impact (Live a Little); In Bloom; Call to Arms</t>
  </si>
  <si>
    <t xml:space="preserve">A1315</t>
  </si>
  <si>
    <t xml:space="preserve">Lil' G.L.'s Honky Tonk Jubilee</t>
  </si>
  <si>
    <t xml:space="preserve">pedal steel; fiddle; drawl; Telecaster twang; drinking songs</t>
  </si>
  <si>
    <t xml:space="preserve">A leaner, more confident honky-tonk record than his debut, with pedal steel and fiddle framing his laconic, vintage-toned voice on barroom songs. It's where Crockett's throwback persona really clicks into place. A solid entry point before his larger catalog.</t>
  </si>
  <si>
    <t xml:space="preserve">Refines the vintage honky-tonk sound of his early records, closer to 1950s Nashville than to contemporary country, with phrasing that sounds indebted to George Jones.</t>
  </si>
  <si>
    <t xml:space="preserve">Ain't Got a Dime; I Wanna Cry</t>
  </si>
  <si>
    <t xml:space="preserve">https://en.wikipedia.org/wiki/Charley_Crockett
https://en.wikipedia.org/wiki/Lil%27_G.L.%27s_Honky_Tonk_Jubilee</t>
  </si>
  <si>
    <t xml:space="preserve">A1316</t>
  </si>
  <si>
    <t xml:space="preserve">baritone; fingerpicked acoustic; storytelling; drawl; harmonica</t>
  </si>
  <si>
    <t xml:space="preserve">Produced by Dave Cobb, Wall's full-length debut sets that cavernous baritone against spare, mostly acoustic backing on outlaw and prairie narratives. 'Kate McCannon' is a murder ballad delivered with almost eerie calm. It established him as one of the most traditionalist voices of the neo-outlaw wave.</t>
  </si>
  <si>
    <t xml:space="preserve">Extends the Imaginary Appalachia sound with Dave Cobb's spare production, tying Wall to the same outlaw-revival lineage as Sturgill Simpson and Jason Isbell (also Cobb productions).</t>
  </si>
  <si>
    <t xml:space="preserve">Kate McCannon; Thirteen Silver Dollars; Codeine Dream</t>
  </si>
  <si>
    <t xml:space="preserve">https://en.wikipedia.org/wiki/Colter_Wall
https://www.discogs.com/artist/5294313-Colter-Wall</t>
  </si>
  <si>
    <t xml:space="preserve">A1317</t>
  </si>
  <si>
    <t xml:space="preserve">Jaime Wyatt</t>
  </si>
  <si>
    <t xml:space="preserve">Felony Blues</t>
  </si>
  <si>
    <t xml:space="preserve">Forty Below Records</t>
  </si>
  <si>
    <t xml:space="preserve">pedal steel; Telecaster twang; drawl; storytelling; road songs</t>
  </si>
  <si>
    <t xml:space="preserve">Wyatt's breakthrough record draws directly on her own time in jail on a robbery charge, delivering plainspoken outlaw-country songs about crime and consequence with an easy, unaffected twang. Telecaster and pedal steel keep it lean. It's one of the most literal 'outlaw' records of the whole lane.</t>
  </si>
  <si>
    <t xml:space="preserve">Echoes the classic outlaw-country confessional tradition, including Merle Haggard's prison songs, from a contemporary perspective.</t>
  </si>
  <si>
    <t xml:space="preserve">Stone Hotel; Wishing Well</t>
  </si>
  <si>
    <t xml:space="preserve">https://en.wikipedia.org/wiki/Jaime_Wyatt
https://klofmag.com/2017/07/jaime-wyatt-felony-blues/</t>
  </si>
  <si>
    <t xml:space="preserve">A1318</t>
  </si>
  <si>
    <t xml:space="preserve">All American Made</t>
  </si>
  <si>
    <t xml:space="preserve">pedal steel; horns; political; duets; storytelling</t>
  </si>
  <si>
    <t xml:space="preserve">Price widens her scope from personal hard-luck stories to overtly political songwriting about gender pay gaps and American hypocrisy, with a Willie Nelson duet ('Learning to Lose') as centerpiece. The arrangements add horns and more classic-rock muscle to the honky-tonk base. A more ambitious, outward-looking sophomore record.</t>
  </si>
  <si>
    <t xml:space="preserve">Extends her honky-tonk foundation toward socially conscious songwriting that sounds indebted to Merle Haggard and Loretta Lynn's message songs.</t>
  </si>
  <si>
    <t xml:space="preserve">Pay Gap; All American Made; Learning to Lose</t>
  </si>
  <si>
    <t xml:space="preserve">A1319</t>
  </si>
  <si>
    <t xml:space="preserve">Highway Queen</t>
  </si>
  <si>
    <t xml:space="preserve">pedal steel; drawl; road songs; cosmic; rowdy</t>
  </si>
  <si>
    <t xml:space="preserve">Produced with Jonathan Tyler, this record leans into desert-road, cosmic-cowgirl imagery, framing Lane as a modern outlaw traveler between towns and lovers. The arrangements add reverb-heavy guitar and a more atmospheric sound than her earlier records. A stylish, image-driven entry in the new-outlaw catalog.</t>
  </si>
  <si>
    <t xml:space="preserve">Pulls the honky-tonk outlaw persona toward imagery that recalls Gram Parsons's Cosmic American Music and desert-rock atmosphere.</t>
  </si>
  <si>
    <t xml:space="preserve">Highway Queen; Jackpot</t>
  </si>
  <si>
    <t xml:space="preserve">A1320</t>
  </si>
  <si>
    <t xml:space="preserve">Tenderheart</t>
  </si>
  <si>
    <t xml:space="preserve">pedal steel; strings; drawl; heartbreak; hushed</t>
  </si>
  <si>
    <t xml:space="preserve">Outlaw's second album keeps the same smooth Southern California country sound while leaning further into string-laced ballads and romantic songwriting. It's a comfortable rather than adventurous follow-up. A steady entry for fans of the LA countrypolitan wing of the scene.</t>
  </si>
  <si>
    <t xml:space="preserve">Continues the same Bakersfield-by-way-of-LA countrypolitan lineage established on Angeleno.</t>
  </si>
  <si>
    <t xml:space="preserve">Everyone's Looking for Home; Bougainvillea, I Think</t>
  </si>
  <si>
    <t xml:space="preserve">A1321</t>
  </si>
  <si>
    <t xml:space="preserve">Tyler Childers</t>
  </si>
  <si>
    <t xml:space="preserve">Purgatory</t>
  </si>
  <si>
    <t xml:space="preserve">Hickman Holler Records / Thirty Tigers</t>
  </si>
  <si>
    <t xml:space="preserve">Lawrence County, KY</t>
  </si>
  <si>
    <t xml:space="preserve">fingerpicked acoustic; drawl; storytelling; small-town; drinking songs</t>
  </si>
  <si>
    <t xml:space="preserve">Produced by Sturgill Simpson and David Ferguson, Childers' breakout album pairs plainspoken eastern-Kentucky storytelling with lean, live-in-the-room country-folk arrangements. Songs about jail, addiction, and young love feel reported rather than romanticized. The record that made him the decade's most credible 'new outlaw' songwriter.</t>
  </si>
  <si>
    <t xml:space="preserve">Sounds indebted to the hard-luck storytelling of John Prine and Steve Earle, recast in a specifically eastern-Kentucky voice; Sturgill Simpson's co-production ties it directly to the 2010s outlaw revival.</t>
  </si>
  <si>
    <t xml:space="preserve">Feathered Indians; Whitehouse Road; Lady May</t>
  </si>
  <si>
    <t xml:space="preserve">https://en.wikipedia.org/wiki/Tyler_Childers
https://www.discogs.com/artist/5780570-Tyler-Childers</t>
  </si>
  <si>
    <t xml:space="preserve">A1322</t>
  </si>
  <si>
    <t xml:space="preserve">Zephaniah OHora</t>
  </si>
  <si>
    <t xml:space="preserve">This Highway</t>
  </si>
  <si>
    <t xml:space="preserve">Last Roundup Records</t>
  </si>
  <si>
    <t xml:space="preserve">pedal steel; baritone; close harmonies; drawl; heartbreak</t>
  </si>
  <si>
    <t xml:space="preserve">A Brooklyn-based traditionalist making note-perfect 1960s countrypolitan music, OHora's debut pairs a warm, Ray Price-style baritone with lush pedal steel and strings. It sounds uncannily like a vintage Nashville Sound record despite being made decades later and hundreds of miles away. An unlikely but wholly earnest entry in the neo-traditional revival.</t>
  </si>
  <si>
    <t xml:space="preserve">A direct homage to the countrypolitan and Bakersfield sounds of Ray Price, Merle Haggard, and George Jones, carried out from an unexpected New York honky-tonk scene.</t>
  </si>
  <si>
    <t xml:space="preserve">Way Down in My Soul; Something's Not Right</t>
  </si>
  <si>
    <t xml:space="preserve">https://www.discogs.com/release/10757515-Zephaniah-OHora-With-The-18-Wheelers-This-Highway</t>
  </si>
  <si>
    <t xml:space="preserve">A1323</t>
  </si>
  <si>
    <t xml:space="preserve">Providence Canyon</t>
  </si>
  <si>
    <t xml:space="preserve">pedal steel; harmonica; drawl; small-town; storytelling</t>
  </si>
  <si>
    <t xml:space="preserve">Cobb's second Dave Cobb-produced album keeps the same warm, groove-based Georgia country-soul, named for a canyon near his hometown and centered on rural memory and family. It's slightly more full-band and confident than his debut. A comfortable, sun-warmed record for the lane's mellower end.</t>
  </si>
  <si>
    <t xml:space="preserve">Continues the same Southern country-soul lineage of his debut, tying the neo-outlaw scene to a gentler, groove-driven Georgia strand.</t>
  </si>
  <si>
    <t xml:space="preserve">Providence Canyon; Ford Bronco</t>
  </si>
  <si>
    <t xml:space="preserve">A1324</t>
  </si>
  <si>
    <t xml:space="preserve">Lonesome as a Shadow</t>
  </si>
  <si>
    <t xml:space="preserve">pedal steel; horns; drawl; heartbreak; storytelling</t>
  </si>
  <si>
    <t xml:space="preserve">This album mixes honky-tonk with warm horn arrangements and soul touches, reflecting Crockett's Gulf Coast, blues-adjacent version of country music. It's a smoother, more Southern-soul-inflected record than his earlier releases. Good for listeners who like their country with a little Stax in the mix.</t>
  </si>
  <si>
    <t xml:space="preserve">Bridges his honky-tonk base with New Orleans and Gulf Coast soul, broadening the sound beyond straight Bakersfield revivalism.</t>
  </si>
  <si>
    <t xml:space="preserve">Lonesome as a Shadow; Ain't Gotta Worry</t>
  </si>
  <si>
    <t xml:space="preserve">A1325</t>
  </si>
  <si>
    <t xml:space="preserve">Lifers</t>
  </si>
  <si>
    <t xml:space="preserve">baritone; drawl; anthemic; storytelling; drinking songs</t>
  </si>
  <si>
    <t xml:space="preserve">His first release through a larger label, Lifers keeps the same heavy-baritone outlaw sound while polishing the production, aimed squarely at the blue-collar audience that built his career through word of mouth. A representative later-period Jinks record, anthemic and whiskey-soaked.</t>
  </si>
  <si>
    <t xml:space="preserve">Continues the heavy-outlaw formula of I'm Not the Devil with slightly more mainstream polish, reflecting his growing crossover audience.</t>
  </si>
  <si>
    <t xml:space="preserve">Hippies and Cowboys; Must Be the Whiskey</t>
  </si>
  <si>
    <t xml:space="preserve">A1326</t>
  </si>
  <si>
    <t xml:space="preserve">Songs of the Plains</t>
  </si>
  <si>
    <t xml:space="preserve">harmonica; baritone; storytelling; small-town; drawl</t>
  </si>
  <si>
    <t xml:space="preserve">A concept record about the Canadian and American prairie, mixing originals with traditional cowboy songs and a Wilf Carter cover, tied together by train-whistle harmonica and Wall's unchanging deep drawl. It sounds closer to a 1950s Marty Robbins record than anything on contemporary country radio. Made for listeners who want the most classicist end of the neo-traditional scene.</t>
  </si>
  <si>
    <t xml:space="preserve">Sounds indebted to classic cowboy songs and Marty Robbins's Western records, with Wall covering traditional material alongside his originals.</t>
  </si>
  <si>
    <t xml:space="preserve">Plain to See Plainsman; Wild Dogs; Rocky Mountain Rangers</t>
  </si>
  <si>
    <t xml:space="preserve">A1327</t>
  </si>
  <si>
    <t xml:space="preserve">Mr. Jukebox</t>
  </si>
  <si>
    <t xml:space="preserve">pedal steel; strings; baritone; drawl; heartbreak</t>
  </si>
  <si>
    <t xml:space="preserve">A former Robert's Western World house-band fiddler, Hedley makes note-perfect countrypolitan pastiche on his debut, right down to the Owen Bradley-style strings and self-consciously old-fashioned song titles. It's less an homage than an act of genuine restoration of the classic Nashville Sound. A key document of the scene's most historically faithful wing.</t>
  </si>
  <si>
    <t xml:space="preserve">Sounds like a studious recreation of the 1960s Nashville Sound (Owen Bradley, Ray Price), the most classicist corner of the lane alongside Zephaniah OHora.</t>
  </si>
  <si>
    <t xml:space="preserve">Mr. Jukebox; Weekend Lover</t>
  </si>
  <si>
    <t xml:space="preserve">https://en.wikipedia.org/wiki/Joshua_Hedley
https://joshuahedley.bandcamp.com/music</t>
  </si>
  <si>
    <t xml:space="preserve">A1328</t>
  </si>
  <si>
    <t xml:space="preserve">Hard Times and White Lines</t>
  </si>
  <si>
    <t xml:space="preserve">pedal steel; drawl; drinking songs; rowdy; storytelling</t>
  </si>
  <si>
    <t xml:space="preserve">Morgan's fourth album stays the outlaw-honky-tonk course with road-worn songs about touring, drinking, and hard living, delivered in his gravelly Waylon-indebted growl. It's consistent rather than a leap forward, aimed at the same loyal blue-collar fanbase as his earlier work. A dependable later entry for genre die-hards.</t>
  </si>
  <si>
    <t xml:space="preserve">Continues the same 1970s-outlaw-revival lineage as Sonic Ranch, keeping Morgan's Midwestern honky-tonk persona intact.</t>
  </si>
  <si>
    <t xml:space="preserve">Hard Times; Trucker's Boogie</t>
  </si>
  <si>
    <t xml:space="preserve">A1329</t>
  </si>
  <si>
    <t xml:space="preserve">Willi Carlisle</t>
  </si>
  <si>
    <t xml:space="preserve">To Tell You the Truth</t>
  </si>
  <si>
    <t xml:space="preserve">fingerpicked acoustic; harmonica; storytelling; funny-sad; spiritual or gospel</t>
  </si>
  <si>
    <t xml:space="preserve">Carlisle's debut is spare folk-country steeped in old-time and cowboy-poet traditions, marked by his background as a slam poet and old-time musician. The songs move between tender and blackly funny with an old-time string-band backbone. An early, rough-edged look at a songwriter who'd sharpen considerably.</t>
  </si>
  <si>
    <t xml:space="preserve">Sounds indebted to old-time folk and cowboy-poetry traditions, connecting the Guthrie-to-Townes folk songwriting line to the current DIY neo-traditional scene.</t>
  </si>
  <si>
    <t xml:space="preserve">Vanlife; To Tell You the Truth</t>
  </si>
  <si>
    <t xml:space="preserve">https://en.wikipedia.org/wiki/Willi_Carlisle
https://www.discogs.com/artist/6011340-Willi-Carlisle</t>
  </si>
  <si>
    <t xml:space="preserve">A1330</t>
  </si>
  <si>
    <t xml:space="preserve">Charles Wesley Godwin</t>
  </si>
  <si>
    <t xml:space="preserve">Seneca</t>
  </si>
  <si>
    <t xml:space="preserve">Morgantown, WV</t>
  </si>
  <si>
    <t xml:space="preserve">pedal steel; harmonica; drawl; storytelling; small-town</t>
  </si>
  <si>
    <t xml:space="preserve">Godwin's debut is West Virginia storytelling country, full-band and radio-friendly but rooted in specific Appalachian place names and coal-country memory. Pedal steel and harmonica color the arrangements. A strong entry point for the Appalachian storytelling wing of the scene.</t>
  </si>
  <si>
    <t xml:space="preserve">Sounds indebted to the Southern storytelling rock line from Skynyrd through Drive-By Truckers, with a specifically West Virginia focus.</t>
  </si>
  <si>
    <t xml:space="preserve">Coal Country; Seneca Creek</t>
  </si>
  <si>
    <t xml:space="preserve">https://en.wikipedia.org/wiki/Charles_Wesley_Godwin
https://www.discogs.com/artist/7173819-Charles-Wesley-Godwin</t>
  </si>
  <si>
    <t xml:space="preserve">A1331</t>
  </si>
  <si>
    <t xml:space="preserve">The Valley</t>
  </si>
  <si>
    <t xml:space="preserve">Written in part while recovering from open-heart surgery, The Valley leans into autobiographical songs about his South Texas upbringing along the Rio Grande Valley set to spare, classic honky-tonk arrangements. The health scare gives the record's mortality themes real weight. A quietly personal turn in an otherwise persona-driven catalog.</t>
  </si>
  <si>
    <t xml:space="preserve">Continues his vintage honky-tonk sound while turning it toward direct autobiography, reinforcing his connection to Texas borderland country traditions.</t>
  </si>
  <si>
    <t xml:space="preserve">The Valley; Jamestown Ferry</t>
  </si>
  <si>
    <t xml:space="preserve">A1332</t>
  </si>
  <si>
    <t xml:space="preserve">Ian Noe</t>
  </si>
  <si>
    <t xml:space="preserve">Between the Country</t>
  </si>
  <si>
    <t xml:space="preserve">National Treasury Recordings</t>
  </si>
  <si>
    <t xml:space="preserve">Beattyville, KY</t>
  </si>
  <si>
    <t xml:space="preserve">fingerpicked acoustic; harmonica; drawl; Southern gothic; small-town</t>
  </si>
  <si>
    <t xml:space="preserve">Noe's debut is bleak, cinematic eastern-Kentucky storytelling, full of meth-cooked-out characters and dying coal towns delivered in a flat, John Prine-indebted drawl. Dave Cobb's spare production keeps the focus entirely on the narratives. One of the starkest records to come out of the post-Childers Kentucky scene.</t>
  </si>
  <si>
    <t xml:space="preserve">Follows the Prine/Tom T. Hall deadpan storytelling line and sits alongside Tyler Childers as part of the Appalachian-storyteller strand of the neo-outlaw scene.</t>
  </si>
  <si>
    <t xml:space="preserve">Meth Head; Irene (Ravin' Bomb); Junk Town</t>
  </si>
  <si>
    <t xml:space="preserve">https://en.wikipedia.org/wiki/Ian_Noe
https://www.discogs.com/artist/6280359-Ian-Noe</t>
  </si>
  <si>
    <t xml:space="preserve">A1333</t>
  </si>
  <si>
    <t xml:space="preserve">Joshua Ray Walker</t>
  </si>
  <si>
    <t xml:space="preserve">Wish You Were Here</t>
  </si>
  <si>
    <t xml:space="preserve">State Fair Records</t>
  </si>
  <si>
    <t xml:space="preserve">pedal steel; fiddle; cracked or yelping; storytelling; small-town</t>
  </si>
  <si>
    <t xml:space="preserve">Walker's debut is character-study honky-tonk about Dallas's working-class fringes -- truckers, lot lizards, factory workers -- sung in a striking, cracked falsetto that recalls both George Jones and yodeling honky-tonk singers. The stories are compassionate rather than mocking of their subjects. A distinctive vocal entry point into the Texas honky-tonk revival.</t>
  </si>
  <si>
    <t xml:space="preserve">Sounds indebted to classic honky-tonk storytelling (George Jones, Roger Miller), with an unusual, almost yodeling vocal style.</t>
  </si>
  <si>
    <t xml:space="preserve">Canyon; Working Girl; Lot Lizard</t>
  </si>
  <si>
    <t xml:space="preserve">https://www.discogs.com/master/1770135-Joshua-Ray-Walker-Glad-You-Made-It</t>
  </si>
  <si>
    <t xml:space="preserve">A1334</t>
  </si>
  <si>
    <t xml:space="preserve">Nick Shoulders</t>
  </si>
  <si>
    <t xml:space="preserve">Okay, Crawdad</t>
  </si>
  <si>
    <t xml:space="preserve">fingerpicked acoustic; harmonica; baritone; funny-sad; small-town</t>
  </si>
  <si>
    <t xml:space="preserve">Shoulders mixes old-time yodeling, environmental and anti-authoritarian themes, and a deep traditionalist's knowledge of pre-war country and Jimmie Rodgers-style vocals. It's funnier and stranger than most of the neo-traditional field, closer to a modern old-time revivalist than a Nashville-adjacent act. A left-field entry into the scene's most historically minded wing.</t>
  </si>
  <si>
    <t xml:space="preserve">Draws directly on Jimmie Rodgers-style yodeling and old-time string-band music, an unusually deep-roots strand within the neo-outlaw revival.</t>
  </si>
  <si>
    <t xml:space="preserve">Snakes and Waterfalls; Bottomland</t>
  </si>
  <si>
    <t xml:space="preserve">https://en.wikipedia.org/wiki/Nick_Shoulders
https://www.discogs.com/artist/5102265-Nick-Shoulders</t>
  </si>
  <si>
    <t xml:space="preserve">A1335</t>
  </si>
  <si>
    <t xml:space="preserve">Room 41</t>
  </si>
  <si>
    <t xml:space="preserve">baritone; strings; drawl; drinking songs; anthemic</t>
  </si>
  <si>
    <t xml:space="preserve">Named for the hotel room where he wrote much of it during a period of personal turmoil, Room 41 keeps Cauthen's booming baritone and gospel-outlaw drama while adding darker, more confessional songwriting about excess and self-destruction. It's a bigger, more theatrical record than his debut. Good for listeners who want maximalist outlaw country.</t>
  </si>
  <si>
    <t xml:space="preserve">Continues the gospel-outlaw fusion of My Gospel with darker, more personal songwriting.</t>
  </si>
  <si>
    <t xml:space="preserve">Cocaine Country Dancing; Everybody Walkin' This Land</t>
  </si>
  <si>
    <t xml:space="preserve">A1336</t>
  </si>
  <si>
    <t xml:space="preserve">Sound &amp; Fury</t>
  </si>
  <si>
    <t xml:space="preserve">Crazy Horse fuzz; synths; long solos; feedback; anthemic</t>
  </si>
  <si>
    <t xml:space="preserve">A hard left turn into fuzzed-out, synth-streaked riff rock made to soundtrack its companion anime film; pedal steel and drawl are almost entirely gone, replaced by distorted guitar and drum-machine pulse. It baffled country traditionalists and earned a Best Rock Album Grammy nomination instead. Best approached as evidence of how far a 'new outlaw' could wander from the outlaw tag.</t>
  </si>
  <si>
    <t xml:space="preserve">Owes more to Southern arena rock and Neil Young &amp; Crazy Horse's guitar noise than to country, showing how far the neo-traditional wave's most restless figure would range.</t>
  </si>
  <si>
    <t xml:space="preserve">Sing Along; Best Clockmaker on Mars; Mercury in Retrograde</t>
  </si>
  <si>
    <t xml:space="preserve">A1337</t>
  </si>
  <si>
    <t xml:space="preserve">Country Squire</t>
  </si>
  <si>
    <t xml:space="preserve">Hickman Holler Records / RCA</t>
  </si>
  <si>
    <t xml:space="preserve">fiddle; pedal steel; storytelling; road songs; drawl</t>
  </si>
  <si>
    <t xml:space="preserve">Childers' major-label debut widens the sound with fuller band arrangements while keeping the same close attention to working-class Kentucky life, from buying a used camper to watching a marriage strain. It's more polished than Purgatory without losing the grit. A solid entry point for the run-up to his more experimental records.</t>
  </si>
  <si>
    <t xml:space="preserve">Extends Purgatory's plainspoken storytelling with a rockier band sound, continuing the Hickman Holler lineage that runs through his whole catalog.</t>
  </si>
  <si>
    <t xml:space="preserve">House Fire; All Your'n; Creeker</t>
  </si>
  <si>
    <t xml:space="preserve">A1338</t>
  </si>
  <si>
    <t xml:space="preserve">Vincent Neil Emerson</t>
  </si>
  <si>
    <t xml:space="preserve">Fried Chicken and Evil Women</t>
  </si>
  <si>
    <t xml:space="preserve">La Honda Records / Thirty Tigers</t>
  </si>
  <si>
    <t xml:space="preserve">Van Zandt County, TX</t>
  </si>
  <si>
    <t xml:space="preserve">Emerson's debut is spare, plainspoken Texas country-folk drawing on his Choctaw-Apache heritage and East Texas upbringing, closer in spirit to Guy Clark than to the more rock-inflected side of the scene. The songwriting favors detail and restraint over hooks. A strong, understated introduction to one of the scene's most literary voices.</t>
  </si>
  <si>
    <t xml:space="preserve">Sounds indebted to the Texas songwriter tradition of Guy Clark and Townes Van Zandt feeding into the 2010s revival.</t>
  </si>
  <si>
    <t xml:space="preserve">7 Come 11; Learnin' to Drown</t>
  </si>
  <si>
    <t xml:space="preserve">https://en.wikipedia.org/wiki/Vincent_Neil_Emerson
https://www.discogs.com/release/14890602-Vincent-Neil-Emerson-Fried-Chicken-And-Evil-Women</t>
  </si>
  <si>
    <t xml:space="preserve">A1339</t>
  </si>
  <si>
    <t xml:space="preserve">Arlo McKinley</t>
  </si>
  <si>
    <t xml:space="preserve">Die Midwestern</t>
  </si>
  <si>
    <t xml:space="preserve">V3</t>
  </si>
  <si>
    <t xml:space="preserve">Cincinnati, OH</t>
  </si>
  <si>
    <t xml:space="preserve">pedal steel; drawl; heartbreak; small-town; bleak</t>
  </si>
  <si>
    <t xml:space="preserve">McKinley's Oh Boy Records debut (John Prine personally signed him) is bleak, deeply felt Midwestern country-folk about addiction, loss, and hometown decay in Cincinnati. His weathered voice carries the record more than any studio flourish. A stark, unglamorous entry from outside the usual Nashville/Texas/Kentucky map of the scene.</t>
  </si>
  <si>
    <t xml:space="preserve">Signed to John Prine's Oh Boy label, McKinley writes in a plainspoken, hard-luck style that sounds indebted to Prine, set in the Rust Belt Midwest.</t>
  </si>
  <si>
    <t xml:space="preserve">Die Midwestern; Bag of Pills</t>
  </si>
  <si>
    <t xml:space="preserve">https://en.wikipedia.org/wiki/Arlo_McKinley
https://www.discogs.com/artist/8093999-Arlo-McKinley</t>
  </si>
  <si>
    <t xml:space="preserve">A1340</t>
  </si>
  <si>
    <t xml:space="preserve">Brennen Leigh</t>
  </si>
  <si>
    <t xml:space="preserve">Prairie Love Letter</t>
  </si>
  <si>
    <t xml:space="preserve">X4</t>
  </si>
  <si>
    <t xml:space="preserve">fiddle; mandolin; fingerpicked acoustic; storytelling; small-town</t>
  </si>
  <si>
    <t xml:space="preserve">A concept album about the Minnesota-North Dakota prairie where Leigh grew up, blending bluegrass picking with plainspoken country songwriting and liner notes from Rodney Crowell. It's a loving, specific record about a region rarely covered in country songwriting. A key document of the lane's rural-Midwest wing.</t>
  </si>
  <si>
    <t xml:space="preserve">Draws on bluegrass and old-time picking traditions applied to a specifically northern-prairie songwriting focus, distinct from the lane's Southern and Texan centers of gravity.</t>
  </si>
  <si>
    <t xml:space="preserve">Elizabeth, Minnesota; The John Deere H</t>
  </si>
  <si>
    <t xml:space="preserve">https://www.discogs.com/release/16378353-Brennen-Leigh-Prairie-Love-Letter</t>
  </si>
  <si>
    <t xml:space="preserve">A1341</t>
  </si>
  <si>
    <t xml:space="preserve">Welcome to Hard Times</t>
  </si>
  <si>
    <t xml:space="preserve">pedal steel; strings; drawl; storytelling; cosmic</t>
  </si>
  <si>
    <t xml:space="preserve">Produced by Mark Neill, this is Crockett's most cinematic record, adding strings and a widescreen, almost spaghetti-Western atmosphere to his honky-tonk core. Its themes of hard luck and endurance suit the pandemic-year release. A good pick for the most polished, produced end of his catalog.</t>
  </si>
  <si>
    <t xml:space="preserve">Pushes his classic country sound toward a more cinematic, countrypolitan-adjacent arrangement style while keeping the same vintage vocal delivery.</t>
  </si>
  <si>
    <t xml:space="preserve">Welcome to Hard Times; Run Horse Run</t>
  </si>
  <si>
    <t xml:space="preserve">A1342</t>
  </si>
  <si>
    <t xml:space="preserve">Western Swing &amp; Waltzes and Other Punchy Songs</t>
  </si>
  <si>
    <t xml:space="preserve">fiddle; pedal steel; storytelling; small-town; road songs</t>
  </si>
  <si>
    <t xml:space="preserve">Recorded with his touring band, this record leans into full Western-swing arrangements and ranch-life narratives, doubling down on the classic-country instincts of Songs of the Plains. It's rowdier and more danceable than his earlier records while keeping the same deep, unhurried voice. A logical next step for fans of the prairie-cowboy persona.</t>
  </si>
  <si>
    <t xml:space="preserve">Sounds indebted to Bob Wills-style Western swing, connecting the neo-outlaw revival back to Texas swing traditions.</t>
  </si>
  <si>
    <t xml:space="preserve">Wild Bill Hickock; Big Iron; Manitoba Man</t>
  </si>
  <si>
    <t xml:space="preserve">A1343</t>
  </si>
  <si>
    <t xml:space="preserve">Neon Cross</t>
  </si>
  <si>
    <t xml:space="preserve">pedal steel; synths; drawl; road songs; heartbreak</t>
  </si>
  <si>
    <t xml:space="preserve">Produced by Shooter Jennings, Neon Cross widens Wyatt's sound with cosmic-country shimmer and glam-rock touches, still grounded in candid songwriting about addiction and coming out. It's her most fully realized record to date. A strong pick for the lane's more psychedelic-leaning side.</t>
  </si>
  <si>
    <t xml:space="preserve">Adds Shooter Jennings' cosmic-country and glam influences to Wyatt's outlaw-confessional foundation, linking her to the broader Cosmic American Music strand.</t>
  </si>
  <si>
    <t xml:space="preserve">Neon Cross; Just a Woman</t>
  </si>
  <si>
    <t xml:space="preserve">https://en.wikipedia.org/wiki/Jaime_Wyatt
https://www.discogs.com/artist/1078406-Jaime-Wyatt</t>
  </si>
  <si>
    <t xml:space="preserve">A1344</t>
  </si>
  <si>
    <t xml:space="preserve">Glad You Made It</t>
  </si>
  <si>
    <t xml:space="preserve">pedal steel; cracked or yelping; drawl; heartbreak; storytelling</t>
  </si>
  <si>
    <t xml:space="preserve">Walker's second album keeps the same compassionate character studies while widening into songs about his own life on the road. The pedal-steel-and-twang arrangements stay close to classic honky-tonk, and his cracked, yelping voice does the heavy lifting. A slightly more personal companion to his debut.</t>
  </si>
  <si>
    <t xml:space="preserve">Continues the honky-tonk character-study approach of Wish You Were Here, part of the Dallas-based wing of the neo-traditional revival.</t>
  </si>
  <si>
    <t xml:space="preserve">Voices; Sexy After Dark</t>
  </si>
  <si>
    <t xml:space="preserve">A1345</t>
  </si>
  <si>
    <t xml:space="preserve">That's How Rumors Get Started</t>
  </si>
  <si>
    <t xml:space="preserve">Loma Vista Recordings</t>
  </si>
  <si>
    <t xml:space="preserve">synths; long solos; anthemic; heartbreak; storytelling</t>
  </si>
  <si>
    <t xml:space="preserve">Produced by Sturgill Simpson, this record leans further into 1970s arena and soft rock than pure country, with synth textures and bigger choruses. It's Price at her most classic-rock-indebted, trading some twang for widescreen production. A pivot point that shows the 'new outlaw' scene's comfort blurring into rock.</t>
  </si>
  <si>
    <t xml:space="preserve">Shows the same Simpson-produced pivot toward rock textures that also marked Sound &amp; Fury, pulling the neo-traditional scene toward 1970s Southern rock.</t>
  </si>
  <si>
    <t xml:space="preserve">Letting Me Down; Twinkle Twinkle; What Happened to Our Love?</t>
  </si>
  <si>
    <t xml:space="preserve">https://en.wikipedia.org/wiki/Margo_Price
https://en.wikipedia.org/wiki/Margo_Price_discography
https://en.wikipedia.org/wiki/That%27s_How_Rumors_Get_Started</t>
  </si>
  <si>
    <t xml:space="preserve">A1346</t>
  </si>
  <si>
    <t xml:space="preserve">Cuttin' Grass, Vol. 1 (The Butcher Shoppe Sessions)</t>
  </si>
  <si>
    <t xml:space="preserve">High Top Mountain Records / Thirty Tigers</t>
  </si>
  <si>
    <t xml:space="preserve">banjo; mandolin; fiddle; fingerpicked acoustic; storytelling</t>
  </si>
  <si>
    <t xml:space="preserve">Simpson re-recorded songs from his catalog as straight bluegrass with a crack acoustic band, stripping the psychedelia back to fiddle, banjo, and mandolin breakdowns. It doubles as a reminder of how sturdy the original songwriting is under any arrangement. A return-to-roots move released independently after leaving Atlantic/Elektra.</t>
  </si>
  <si>
    <t xml:space="preserve">A direct bluegrass reworking of his own outlaw-country catalog, connecting back to the old-time/bluegrass tradition that also runs through Colter Wall and the Local Honeys.</t>
  </si>
  <si>
    <t xml:space="preserve">Life of Sin; Long White Line; Old King Coal</t>
  </si>
  <si>
    <t xml:space="preserve">A1347</t>
  </si>
  <si>
    <t xml:space="preserve">Cuttin' Grass, Vol. 2 (The Cowboy Arms Sessions)</t>
  </si>
  <si>
    <t xml:space="preserve">banjo; mandolin; fiddle; fingerpicked acoustic; drawl</t>
  </si>
  <si>
    <t xml:space="preserve">A second volume of bluegrass re-recordings, recasting more of Simpson's catalog for fiddle, banjo, mandolin, and fingerpicked guitar. It leans slightly more mournful and traditional than Vol. 1, with his drawl sitting over tight string-band breakdowns. A deep-cut companion for fans who want the full breadth of his songbook reimagined.</t>
  </si>
  <si>
    <t xml:space="preserve">Continues the Vol. 1 concept of recasting his outlaw-country songbook as bluegrass, tying his catalog to the old-time string-band tradition.</t>
  </si>
  <si>
    <t xml:space="preserve">In Bloom; Hobo Cartoon</t>
  </si>
  <si>
    <t xml:space="preserve">A1348</t>
  </si>
  <si>
    <t xml:space="preserve">Long Violent History</t>
  </si>
  <si>
    <t xml:space="preserve">fiddle; fingerpicked acoustic; political; spiritual or gospel; storytelling</t>
  </si>
  <si>
    <t xml:space="preserve">An album of mostly traditional Appalachian fiddle tunes capped by the title track, a spoken-sung address to his white rural neighbors about racial injustice released amid the 2020 protests. The fiddle instrumentals root it firmly in old-time tradition before the closer breaks format entirely. A pointed, low-key record about who gets to claim Appalachian identity.</t>
  </si>
  <si>
    <t xml:space="preserve">Rooted directly in old-time Appalachian fiddle music, with the title track extending the Southern storytelling tradition into explicit contemporary politics.</t>
  </si>
  <si>
    <t xml:space="preserve">Long Violent History; Send in the Clowns</t>
  </si>
  <si>
    <t xml:space="preserve">A1349</t>
  </si>
  <si>
    <t xml:space="preserve">Listening to the Music</t>
  </si>
  <si>
    <t xml:space="preserve">pedal steel; baritone; close harmonies; drawl; hushed</t>
  </si>
  <si>
    <t xml:space="preserve">OHora doubles down on his vintage countrypolitan sound with even glossier steel-guitar arrangements and a Merle Haggard-quality vocal ease. It's meticulous throwback songwriting rather than pastiche, focused on heartbreak and small comforts. A quiet favorite of the traditionalist wing of the scene.</t>
  </si>
  <si>
    <t xml:space="preserve">Continues the countrypolitan lineage of This Highway, further cementing the New York honky-tonk scene's ties to 1960s Nashville production values.</t>
  </si>
  <si>
    <t xml:space="preserve">Heaven's on the Way; Black &amp; Blue</t>
  </si>
  <si>
    <t xml:space="preserve">https://www.discogs.com/master/1814350-Zephaniah-OHora-Listening-To-The-Music-</t>
  </si>
  <si>
    <t xml:space="preserve">A1350</t>
  </si>
  <si>
    <t xml:space="preserve">How the Mighty Fall</t>
  </si>
  <si>
    <t xml:space="preserve">pedal steel; harmonica; storytelling; heartbreak; anthemic</t>
  </si>
  <si>
    <t xml:space="preserve">Godwin's second album widens the sound with fuller rock arrangements while keeping the same coal-country and family storytelling focus. It's more emotionally direct and anthemic than his debut. A fitting sophomore step for fans of contemporary Appalachian rock-country.</t>
  </si>
  <si>
    <t xml:space="preserve">Continues the Southern storytelling rock lineage of Seneca, moving slightly closer to arena-Americana production.</t>
  </si>
  <si>
    <t xml:space="preserve">Miner Imperfections; How the Mighty Fall</t>
  </si>
  <si>
    <t xml:space="preserve">https://en.wikipedia.org/wiki/Charles_Wesley_Godwin
https://www.discogs.com/master/2415445-Charles-Wesley-Godwin-How-The-Mighty-Fall</t>
  </si>
  <si>
    <t xml:space="preserve">A1351</t>
  </si>
  <si>
    <t xml:space="preserve">See You Next Time</t>
  </si>
  <si>
    <t xml:space="preserve">pedal steel; cracked or yelping; storytelling; small-town; heartbreak</t>
  </si>
  <si>
    <t xml:space="preserve">The third in Walker's loose trilogy of character-study honky-tonk albums, with songs sketching a cast of small-town characters over pedal steel and twang. His cracked, yelping voice remains the draw. A fitting closer to his early run of story-driven honky-tonk songwriting.</t>
  </si>
  <si>
    <t xml:space="preserve">Closes out the honky-tonk character-study trilogy begun with Wish You Were Here, keeping Walker's distinctive vocal style and Dallas-scene ties intact.</t>
  </si>
  <si>
    <t xml:space="preserve">Witch; Play You a Song</t>
  </si>
  <si>
    <t xml:space="preserve">A1352</t>
  </si>
  <si>
    <t xml:space="preserve">Home on the Rage</t>
  </si>
  <si>
    <t xml:space="preserve">harmonica; baritone; funny-sad; political; small-town</t>
  </si>
  <si>
    <t xml:space="preserve">Shoulders sharpens his old-time-meets-outlaw sound with more explicit political songwriting about land, class, and rural conservatism from the inside. The yodeling and pre-war country instincts stay intact under sharper lyrics. A more pointed record than his debut.</t>
  </si>
  <si>
    <t xml:space="preserve">Continues his old-time/yodeling lineage while sharpening the political edge, connecting the deadpan-funny-sad songwriting strand to explicit rural politics.</t>
  </si>
  <si>
    <t xml:space="preserve">Won't Fence Us In; Removendo</t>
  </si>
  <si>
    <t xml:space="preserve">A1353</t>
  </si>
  <si>
    <t xml:space="preserve">Riddy Arman</t>
  </si>
  <si>
    <t xml:space="preserve">La Honda Records</t>
  </si>
  <si>
    <t xml:space="preserve">Livingston, MT</t>
  </si>
  <si>
    <t xml:space="preserve">fingerpicked acoustic; pedal steel; drawl; small-town; heartbreak</t>
  </si>
  <si>
    <t xml:space="preserve">A working Montana ranch hand as much as a musician, Arman's debut is spare, lonesome country-folk about rural isolation and hard love, sung in a plain, unadorned voice over pedal steel and acoustic guitar. It sounds genuinely lived-in rather than styled. A quiet gem from the lane's ranch-country wing.</t>
  </si>
  <si>
    <t xml:space="preserve">Sounds of a piece with the plainspoken, rural-life storytelling of Colter Wall, from an explicitly Montana ranching perspective.</t>
  </si>
  <si>
    <t xml:space="preserve">Long Haul; Time Piece</t>
  </si>
  <si>
    <t xml:space="preserve">https://www.discogs.com/master/2289394-Riddy-Arman-Riddy-Arman</t>
  </si>
  <si>
    <t xml:space="preserve">A1354</t>
  </si>
  <si>
    <t xml:space="preserve">The Ballad of Dood &amp; Juanita</t>
  </si>
  <si>
    <t xml:space="preserve">fiddle; banjo; storytelling; Southern gothic; fingerpicked acoustic</t>
  </si>
  <si>
    <t xml:space="preserve">A short narrative concept album styled as a 19th-century Appalachian outlaw ballad, following a mountain man's pursuit of the outlaw who abducted his wife, told in barely half an hour. Sparse string-band arrangements support the story rather than any radio hook. It plays like Simpson translating the storytelling of old mountain ballads into his own voice.</t>
  </si>
  <si>
    <t xml:space="preserve">Draws directly on old Appalachian ballad and ballad-opera tradition (Carter Family-style narrative song), a return to the roots strand of the 'new outlaw' movement after Sound &amp; Fury's detour.</t>
  </si>
  <si>
    <t xml:space="preserve">Sam; Juanita; The Ballad of Dood and Juanita</t>
  </si>
  <si>
    <t xml:space="preserve">A1355</t>
  </si>
  <si>
    <t xml:space="preserve">Simple Syrup</t>
  </si>
  <si>
    <t xml:space="preserve">Hen House Studios</t>
  </si>
  <si>
    <t xml:space="preserve">fingerpicked acoustic; drawl; bleak; deadpan; hushed</t>
  </si>
  <si>
    <t xml:space="preserve">War's breakthrough record blends intricate fingerpicked blues-folk guitar with a plainspoken, world-weary voice, drawing equally on folk-punk and country-blues traditions. The playing is technically striking without ever showing off for its own sake. A record for listeners who want the lane's rawest acoustic-guitar songwriting.</t>
  </si>
  <si>
    <t xml:space="preserve">Bridges folk-punk and Piedmont-style country-blues fingerpicking with plainspoken country-folk songwriting, an unusual entry point into the neo-traditional scene.</t>
  </si>
  <si>
    <t xml:space="preserve">Deployed and Destroyed; Rock and Roll</t>
  </si>
  <si>
    <t xml:space="preserve">https://en.wikipedia.org/wiki/Sunny_War</t>
  </si>
  <si>
    <t xml:space="preserve">A1356</t>
  </si>
  <si>
    <t xml:space="preserve">fingerpicked acoustic; fiddle; storytelling; Southern gothic; drawl</t>
  </si>
  <si>
    <t xml:space="preserve">Produced by Rodney Crowell, Emerson's self-titled second album sharpens his storytelling, including songs that confront his Choctaw-Apache heritage head-on. The arrangements stay understated, fingerpicked guitar and fiddle keeping the lyrics in front. A high point of the lane's Texas-songwriter wing.</t>
  </si>
  <si>
    <t xml:space="preserve">Rodney Crowell's production ties Emerson directly to the outlaw-era Texas songwriter generation; the writing itself sounds indebted to Guy Clark and Townes Van Zandt.</t>
  </si>
  <si>
    <t xml:space="preserve">Texas Moon; High on the Mountain; The Ballad of the Choctaw-Apache</t>
  </si>
  <si>
    <t xml:space="preserve">https://en.wikipedia.org/wiki/Vincent_Neil_Emerson
https://lahondarecords.com/products/vincent-neil-emerson-self-titled-cd</t>
  </si>
  <si>
    <t xml:space="preserve">A1357</t>
  </si>
  <si>
    <t xml:space="preserve">This Mess We're In</t>
  </si>
  <si>
    <t xml:space="preserve">pedal steel; drawl; heartbreak; bleak; storytelling</t>
  </si>
  <si>
    <t xml:space="preserve">McKinley's second Oh Boy album keeps the same weathered, bleak Midwestern voice while adding slightly fuller full-band arrangements. It continues his focus on addiction, class, and small-town Ohio life without softening into anything more commercial. A worthy follow-up to Die Midwestern.</t>
  </si>
  <si>
    <t xml:space="preserve">Continues the Prine-indebted Midwestern storytelling of his debut, again on Prine's Oh Boy label.</t>
  </si>
  <si>
    <t xml:space="preserve">This Mess We're In; Whatever Happened</t>
  </si>
  <si>
    <t xml:space="preserve">A1358</t>
  </si>
  <si>
    <t xml:space="preserve">Obsessed with the West</t>
  </si>
  <si>
    <t xml:space="preserve">fiddle; pedal steel; mandolin; storytelling; road songs</t>
  </si>
  <si>
    <t xml:space="preserve">A collaboration with Asleep at the Wheel, this record is Leigh's full immersion in Bob Wills-style Western swing, with horn-and-fiddle arrangements built for dancing rather than quiet listening. It's a joyful, technically accomplished tribute to a genre she'd long referenced but never fully inhabited on record. A strong pick for the lane's Western-swing wing.</t>
  </si>
  <si>
    <t xml:space="preserve">A direct extension of Bob Wills-style Western swing via Asleep at the Wheel, connecting the neo-outlaw revival back to pre-war Texas dance-hall music.</t>
  </si>
  <si>
    <t xml:space="preserve">In Texas with a Band; Obsessed with the West</t>
  </si>
  <si>
    <t xml:space="preserve">https://www.discogs.com/release/16378353-Brennen-Leigh-Prairie-Love-Letter
https://brennenleigh.bandcamp.com/album/obsessed-with-the-west</t>
  </si>
  <si>
    <t xml:space="preserve">A1359</t>
  </si>
  <si>
    <t xml:space="preserve">The Man from Waco</t>
  </si>
  <si>
    <t xml:space="preserve">pedal steel; strings; storytelling; Southern gothic; drawl</t>
  </si>
  <si>
    <t xml:space="preserve">A loose outlaw-revenge concept record, The Man from Waco is Crockett at his most Marty Robbins-indebted, with strings and pedal steel framing a narrative about murder and pursuit across the Texas landscape. It is possibly the strongest distillation of his cowboy-noir persona.</t>
  </si>
  <si>
    <t xml:space="preserve">Sounds indebted to Marty Robbins' gunfighter ballads and Texas outlaw mythology, continuing the classic-country storytelling strand within the neo-outlaw scene.</t>
  </si>
  <si>
    <t xml:space="preserve">The Man from Waco; Time of the Cottonwood Trees</t>
  </si>
  <si>
    <t xml:space="preserve">A1360</t>
  </si>
  <si>
    <t xml:space="preserve">On the Ranch</t>
  </si>
  <si>
    <t xml:space="preserve">Normaltown Records / New West Records</t>
  </si>
  <si>
    <t xml:space="preserve">Nenni's debut is bright, uptempo honky-tonk with plenty of Telecaster twang, following her years working as a Nashville bartender and honky-tonk singer before recording her own songs. The record has a live, road-tested feel that suits its stories of touring and hard work. A confident entry into the current honky-tonk revival.</t>
  </si>
  <si>
    <t xml:space="preserve">Continues the classic honky-tonk lineage of Loretta Lynn and Dolly Parton filtered through Nashville's contemporary lower-Broadway honky-tonk scene.</t>
  </si>
  <si>
    <t xml:space="preserve">On the Ranch; Runaway Blues</t>
  </si>
  <si>
    <t xml:space="preserve">https://www.discogs.com/release/24849071-Emily-Nenni-On-The-Ranch
https://emilynenni.bandcamp.com/music</t>
  </si>
  <si>
    <t xml:space="preserve">A1361</t>
  </si>
  <si>
    <t xml:space="preserve">River Fools &amp; Mountain Saints</t>
  </si>
  <si>
    <t xml:space="preserve">fiddle; drawl; storytelling; Southern gothic; small-town</t>
  </si>
  <si>
    <t xml:space="preserve">Noe's second album fills out the sound with a full band and slightly brighter arrangements while keeping the same eastern-Kentucky character studies of addiction, poverty, and small-town violence. It's a more musically varied record without softening the bleakness of the lyrics. A strong companion to his stripped-back debut.</t>
  </si>
  <si>
    <t xml:space="preserve">Extends the Prine-indebted storytelling of Between the Country with fuller band arrangements, continuing the Kentucky-storyteller strand of the scene.</t>
  </si>
  <si>
    <t xml:space="preserve">Pine Grove (Madhouse); River Fool</t>
  </si>
  <si>
    <t xml:space="preserve">A1362</t>
  </si>
  <si>
    <t xml:space="preserve">Neon Blue</t>
  </si>
  <si>
    <t xml:space="preserve">Hedley's second album trims the strings-heavy countrypolitan gloss of Mr. Jukebox for a brighter, Telecaster-and-fiddle sound closer to early-1990s neotraditional country. It keeps his classicist songwriting instincts, with heartbreak and drinking songs sung in a clean, easy drawl. A slightly looser companion to his debut.</t>
  </si>
  <si>
    <t xml:space="preserve">Continues Hedley's classic-Nashville-Sound lineage while shifting toward a rowdier honky-tonk sound.</t>
  </si>
  <si>
    <t xml:space="preserve">Broke Again; Neon Blue</t>
  </si>
  <si>
    <t xml:space="preserve">A1363</t>
  </si>
  <si>
    <t xml:space="preserve">Kaitlin Butts</t>
  </si>
  <si>
    <t xml:space="preserve">What Else Can She Do</t>
  </si>
  <si>
    <t xml:space="preserve">Soundly Music</t>
  </si>
  <si>
    <t xml:space="preserve">Butts' second album is polished, radio-adjacent country with a stronger traditionalist streak than most Music Row product, built around plainspoken songs about relationships and self-worth. Pedal steel colors the arrangements, and her drawl carries a steely, anthemic edge. It sits closer to Texas-leaning Nashville country than to the rawer honky-tonk end of the lane.</t>
  </si>
  <si>
    <t xml:space="preserve">Sits between the neo-traditional revival and the more mainstream Red Dirt and Texas-country scene of acts like the Turnpike Troubadours.</t>
  </si>
  <si>
    <t xml:space="preserve">What Else Can She Do; Come As You Are</t>
  </si>
  <si>
    <t xml:space="preserve">https://en.wikipedia.org/wiki/Kaitlin_Butts
https://open.spotify.com/album/7F9RFUFFz7QLcLfTxgpzmX</t>
  </si>
  <si>
    <t xml:space="preserve">A1364</t>
  </si>
  <si>
    <t xml:space="preserve">No Regular Dog</t>
  </si>
  <si>
    <t xml:space="preserve">pedal steel; fiddle; drawl; storytelling; spiritual or gospel</t>
  </si>
  <si>
    <t xml:space="preserve">Waldon keeps the same classic-country foundation here while widening into reflections on grief, land, and belonging. The arrangements stay traditional and unhurried, with pedal steel and fiddle around her thick drawl. A mature, settled record from one of the scene's steadiest traditionalists.</t>
  </si>
  <si>
    <t xml:space="preserve">Continues her established classic-country lineage with a more reflective, settled songwriting focus.</t>
  </si>
  <si>
    <t xml:space="preserve">Season's Ending; Simple as Love</t>
  </si>
  <si>
    <t xml:space="preserve">A1365</t>
  </si>
  <si>
    <t xml:space="preserve">Melissa Carper</t>
  </si>
  <si>
    <t xml:space="preserve">Ramblin' Soul</t>
  </si>
  <si>
    <t xml:space="preserve">fiddle; fingerpicked acoustic; close harmonies; storytelling; drawl</t>
  </si>
  <si>
    <t xml:space="preserve">A double-bassist steeped in old-time, blues, and Western swing, Carper mixes vintage upright-bass swing with plainspoken country songwriting delivered in a warm, unhurried voice. It sounds like a lost 1950s record more than a contemporary one. A quiet standout of the classicist wing of the scene.</t>
  </si>
  <si>
    <t xml:space="preserve">Sounds indebted to Western swing and pre-war country, connecting the neo-traditional revival to honky-tonk-era bass-driven dance music.</t>
  </si>
  <si>
    <t xml:space="preserve">Ramblin' Soul; I Won't Cry</t>
  </si>
  <si>
    <t xml:space="preserve">https://en.wikipedia.org/wiki/Melissa_Carper
https://www.discogs.com/artist/1274302-Melissa-Carper</t>
  </si>
  <si>
    <t xml:space="preserve">A1366</t>
  </si>
  <si>
    <t xml:space="preserve">Denim &amp; Diamonds</t>
  </si>
  <si>
    <t xml:space="preserve">Telecaster twang; drawl; rowdy; drinking songs; heartbreak</t>
  </si>
  <si>
    <t xml:space="preserve">Produced by Josh Homme, this record roughs the sound back up with fuzzier guitars and a harder rock edge under the honky-tonk bones, and the lyrics carry a tough, kiss-off attitude. It's her rowdiest, least polished record in years. Good for listeners who want the scene's grittier, rock-adjacent side.</t>
  </si>
  <si>
    <t xml:space="preserve">Returns to the rockier honky-tonk grit of Walk of Shame after two more polished, cosmic-leaning records, with Homme's desert-rock fingerprints audible throughout.</t>
  </si>
  <si>
    <t xml:space="preserve">First High; Denim &amp; Diamonds</t>
  </si>
  <si>
    <t xml:space="preserve">A1367</t>
  </si>
  <si>
    <t xml:space="preserve">Can I Take My Hounds to Heaven?</t>
  </si>
  <si>
    <t xml:space="preserve">pedal steel; synths; spiritual or gospel; long songs (7+ minutes); storytelling</t>
  </si>
  <si>
    <t xml:space="preserve">A sprawling triple album presenting the same set of songs three ways: the stark 'Hallelujah' versions, the full-band 'Jubilee' versions, and the psychedelic, synth-warped 'Joyful Noise' versions. It's a divisive, maximalist gospel-and-recovery concept record that tests how far Childers can stretch his own songs, from 'Way of the Triune God' to a take on 'Angel Band'. Best heard as a whole to appreciate the arranging experiment.</t>
  </si>
  <si>
    <t xml:space="preserve">Builds on Long Violent History's gospel streak while pushing toward psychedelia that recalls the cosmic-country turns of Sturgill Simpson, a mentor figure throughout Childers' career.</t>
  </si>
  <si>
    <t xml:space="preserve">In Your Love; Way of the Triune God; Angel Band</t>
  </si>
  <si>
    <t xml:space="preserve">A1368</t>
  </si>
  <si>
    <t xml:space="preserve">Peculiar, Missouri</t>
  </si>
  <si>
    <t xml:space="preserve">fingerpicked acoustic; harmonica; storytelling; spiritual or gospel; funny-sad</t>
  </si>
  <si>
    <t xml:space="preserve">Carlisle's breakout record blends old-time folk, cowboy songs, and queer rural storytelling into a warm, generous set of songs about found family and small-town life. 'Vanlife' and 'When the Pills Wear Off' show his range from wry humor to raw testimony, all over fingerpicked guitar and harmonica.</t>
  </si>
  <si>
    <t xml:space="preserve">Sounds indebted to the folk-songwriting line running from Guthrie through Gillian Welch, with sharper storytelling.</t>
  </si>
  <si>
    <t xml:space="preserve">Vanlife; When the Pills Wear Off; I Won't Be Afraid</t>
  </si>
  <si>
    <t xml:space="preserve">A1369</t>
  </si>
  <si>
    <t xml:space="preserve">Southern Star</t>
  </si>
  <si>
    <t xml:space="preserve">Ol' Buddy Records</t>
  </si>
  <si>
    <t xml:space="preserve">pedal steel; harmonica; drawl; spiritual or gospel; hushed</t>
  </si>
  <si>
    <t xml:space="preserve">Southern Star pushes Cobb's warm, low-key groove further toward swampy, gospel-tinged soul, with pedal steel and harmonica drifting through unhurried arrangements. Independently released on his own label, it suits listeners who like their country slow, humid, and a little psychedelic.</t>
  </si>
  <si>
    <t xml:space="preserve">Deepens the Southern country-soul lineage of his earlier albums with gospel shading that sounds indebted to Bobby Charles-style swamp soul.</t>
  </si>
  <si>
    <t xml:space="preserve">Southern Star; Livin' the Dream</t>
  </si>
  <si>
    <t xml:space="preserve">A1370</t>
  </si>
  <si>
    <t xml:space="preserve">Family Ties</t>
  </si>
  <si>
    <t xml:space="preserve">Big Loud Rock</t>
  </si>
  <si>
    <t xml:space="preserve">pedal steel; storytelling; anthemic; small-town; heartbreak</t>
  </si>
  <si>
    <t xml:space="preserve">Godwin's third album keeps the Appalachian storytelling focus while leaning further into anthemic, radio-ready rock-country production. It's the most polished record in his catalog to date, aimed at his fast-growing festival and touring audience. A logical continuation of his rising commercial profile.</t>
  </si>
  <si>
    <t xml:space="preserve">Continues the Southern storytelling rock of his earlier albums, drifting further toward arena-Americana production.</t>
  </si>
  <si>
    <t xml:space="preserve">Same Way You Found Me; Bill of Rights</t>
  </si>
  <si>
    <t xml:space="preserve">A1371</t>
  </si>
  <si>
    <t xml:space="preserve">Little Songs</t>
  </si>
  <si>
    <t xml:space="preserve">Black Hole Records / La Honda Records / RCA</t>
  </si>
  <si>
    <t xml:space="preserve">fiddle; pedal steel; storytelling; drawl; small-town</t>
  </si>
  <si>
    <t xml:space="preserve">A full-band record still rooted in ranch and small-town narratives, with a fuller, warmer country-rock sound than his earlier solo-acoustic work. It keeps the traditionalist lyric focus while sounding the least austere of his catalog. A good middle point between his stark early records and his live-band shows.</t>
  </si>
  <si>
    <t xml:space="preserve">Continues Wall's cowboy-song lineage while adding fuller band arrangements, moving him slightly closer to mainstream neo-traditional country.</t>
  </si>
  <si>
    <t xml:space="preserve">Corralling the Blues; Little Songs; Western Swing &amp; Waltzes</t>
  </si>
  <si>
    <t xml:space="preserve">A1372</t>
  </si>
  <si>
    <t xml:space="preserve">Feel Good</t>
  </si>
  <si>
    <t xml:space="preserve">synths; strings; drawl; heartbreak; anthemic</t>
  </si>
  <si>
    <t xml:space="preserve">Wyatt's third album leans further into 1970s soul and rock textures than straight country, continuing her arc away from strict honky-tonk toward something closer to Southern soul. It keeps her plainspoken, personal songwriting focus. A good pick for the outer edge of the lane's stylistic range.</t>
  </si>
  <si>
    <t xml:space="preserve">Moves Wyatt's outlaw-confessional songwriting toward soul and rock textures, an arc that resembles Margo Price's later albums.</t>
  </si>
  <si>
    <t xml:space="preserve">Rattlesnake Girl; World Worth Keeping</t>
  </si>
  <si>
    <t xml:space="preserve">A1373</t>
  </si>
  <si>
    <t xml:space="preserve">Strays</t>
  </si>
  <si>
    <t xml:space="preserve">synths; long solos; cosmic; drinking songs; storytelling</t>
  </si>
  <si>
    <t xml:space="preserve">Written partly after a psychedelic mushroom trip, Strays is Price's most rock-oriented and loosest record, moving between swaggering guitar rock and hazy, druggy ballads. It keeps her plainspoken lyric voice while stretching the arrangements furthest from her honky-tonk roots. For listeners who prefer her rock side to her Sun Studio side.</t>
  </si>
  <si>
    <t xml:space="preserve">Continues the classic-rock drift of That's How Rumors Get Started, pushing further from honky-tonk toward Southern psychedelic rock.</t>
  </si>
  <si>
    <t xml:space="preserve">Been to the Mountain; Change of Heart; County Road</t>
  </si>
  <si>
    <t xml:space="preserve">A1374</t>
  </si>
  <si>
    <t xml:space="preserve">All Bad</t>
  </si>
  <si>
    <t xml:space="preserve">harmonica; baritone; funny-sad; storytelling; political</t>
  </si>
  <si>
    <t xml:space="preserve">Shoulders keeps his yodeling old-time foundation here while broadening the band arrangements slightly, still centered on rural class politics and environmental concern delivered with dry humor. Harmonica and a deep, rolling baritone anchor it. A good survey point for his whole catalog.</t>
  </si>
  <si>
    <t xml:space="preserve">Continues the same old-time/yodeling and rural-politics lineage of his earlier records, part of the scene's deepest-roots wing.</t>
  </si>
  <si>
    <t xml:space="preserve">Won't Fence Us In; Cluck Ol' Hen</t>
  </si>
  <si>
    <t xml:space="preserve">A1375</t>
  </si>
  <si>
    <t xml:space="preserve">Summer Dean</t>
  </si>
  <si>
    <t xml:space="preserve">The Biggest Life</t>
  </si>
  <si>
    <t xml:space="preserve">Blue Corn Music</t>
  </si>
  <si>
    <t xml:space="preserve">pedal steel; Telecaster twang; drawl; storytelling; heartbreak</t>
  </si>
  <si>
    <t xml:space="preserve">Dean's second album is confident, big-voiced Texas honky-tonk about aging, ambition, and small-town escape, delivered with a strong alto closer to Lacy J. Dalton than to any indie-country trend. Telecaster and pedal steel keep it firmly in the dancehall. A sturdy, underrated entry in the current Texas honky-tonk revival.</t>
  </si>
  <si>
    <t xml:space="preserve">Sounds indebted to classic Texas honky-tonk, sitting alongside revivalists like Joshua Ray Walker.</t>
  </si>
  <si>
    <t xml:space="preserve">The Biggest Life; Big Wheel</t>
  </si>
  <si>
    <t xml:space="preserve">https://www.discogs.com/release/27997008-Summer-Dean-The-Biggest-Life</t>
  </si>
  <si>
    <t xml:space="preserve">A1376</t>
  </si>
  <si>
    <t xml:space="preserve">Rustin' in the Rain</t>
  </si>
  <si>
    <t xml:space="preserve">pedal steel; drawl; duets; heartbreak; storytelling</t>
  </si>
  <si>
    <t xml:space="preserve">A leaner, more traditional-sounding record after the sprawl of Hounds to Heaven, built around plainspoken love songs and a Kris Kristofferson cover. The arrangements return to lap steel and fiddle rather than synths. A comfort-food record for fans who wanted more of Purgatory's directness.</t>
  </si>
  <si>
    <t xml:space="preserve">A deliberate return to the country-folk directness of Purgatory and Country Squire after the experimental Hounds to Heaven.</t>
  </si>
  <si>
    <t xml:space="preserve">In Your Love; Percheron Mules; Rustin' in the Rain</t>
  </si>
  <si>
    <t xml:space="preserve">A1377</t>
  </si>
  <si>
    <t xml:space="preserve">The Golden Crystal Kingdom</t>
  </si>
  <si>
    <t xml:space="preserve">La Honda Records / RCA</t>
  </si>
  <si>
    <t xml:space="preserve">pedal steel; fiddle; storytelling; cosmic; anthemic</t>
  </si>
  <si>
    <t xml:space="preserve">Produced by Shooter Jennings, this record fills out Emerson's sound with more full-band arrangements, pedal steel, and a touch of cosmic-country shimmer while keeping his sharp, plainspoken lyric focus. A good bridge between his stark early work and a bigger studio sound.</t>
  </si>
  <si>
    <t xml:space="preserve">Adds Shooter Jennings' outlaw-country pedigree to Emerson's Texas-songwriter foundation, linking him more directly to the broader neo-outlaw scene.</t>
  </si>
  <si>
    <t xml:space="preserve">The Golden Crystal Kingdom; Little Wolf</t>
  </si>
  <si>
    <t xml:space="preserve">https://en.wikipedia.org/wiki/Vincent_Neil_Emerson
https://www.discogs.com/release/28862230-Vincent-Neil-Emerson-The-Golden-Crystal-Kingdom</t>
  </si>
  <si>
    <t xml:space="preserve">A1378</t>
  </si>
  <si>
    <t xml:space="preserve">$10 Cowboy</t>
  </si>
  <si>
    <t xml:space="preserve">pedal steel; fiddle; storytelling; drinking songs; road songs</t>
  </si>
  <si>
    <t xml:space="preserve">$10 Cowboy sticks to Crockett's classic honky-tonk-and-cowboy-song formula, with pedal steel and fiddle behind road-worn songs about touring life and hard-won success after years of busking. A confident, mid-career victory-lap record for fans of his vintage sound.</t>
  </si>
  <si>
    <t xml:space="preserve">Keeps faith with the vintage country sound of his whole catalog while reflecting his growing commercial profile within the neo-outlaw scene.</t>
  </si>
  <si>
    <t xml:space="preserve">$10 Cowboy; Solitary Road</t>
  </si>
  <si>
    <t xml:space="preserve">A1379</t>
  </si>
  <si>
    <t xml:space="preserve">Drive &amp; Cry</t>
  </si>
  <si>
    <t xml:space="preserve">pedal steel; Telecaster twang; heartbreak; road songs; drawl</t>
  </si>
  <si>
    <t xml:space="preserve">Nenni's second album keeps the same bright honky-tonk sound while leaning further into heartbreak and long-distance touring life, with tighter songwriting than her debut. It confirmed her as one of the more purely traditional voices in the current Nashville scene. A solid follow-up for fans of On the Ranch.</t>
  </si>
  <si>
    <t xml:space="preserve">Extends her honky-tonk foundation with more polished songwriting, still tied to the contemporary Nashville honky-tonk circuit.</t>
  </si>
  <si>
    <t xml:space="preserve">Drive &amp; Cry; Get to Know Ya</t>
  </si>
  <si>
    <t xml:space="preserve">https://www.discogs.com/master/3485296-Emily-Nenni-Drive-Cry
https://emilynenni.bandcamp.com/music</t>
  </si>
  <si>
    <t xml:space="preserve">A1380</t>
  </si>
  <si>
    <t xml:space="preserve">Johnny Blue Skies</t>
  </si>
  <si>
    <t xml:space="preserve">Passage du Desir</t>
  </si>
  <si>
    <t xml:space="preserve">pedal steel; synths; long songs (7+ minutes); cosmic; baritone</t>
  </si>
  <si>
    <t xml:space="preserve">Simpson's self-imposed rule of five solo albums pushed him to release this one under a new alias; it blends pedal steel balladry with yacht-rock sheen and long, unhurried arrangements. Themes of touring exhaustion and middle-aged reckoning replace the earlier records' cosmic wonder. A must for longtime fans tracking where Simpson's songwriting has landed.</t>
  </si>
  <si>
    <t xml:space="preserve">A continuation of Simpson's genre-roaming outlaw country under a new name, still rooted in the same Kentucky-honky-tonk-to-cosmic-country arc.</t>
  </si>
  <si>
    <t xml:space="preserve">Swangin'; If the Sun Never Rises Again; One for the Road</t>
  </si>
  <si>
    <t xml:space="preserve">https://en.wikipedia.org/wiki/Sturgill_Simpson
https://www.discogs.com/artist/12839129-Johnny-Blue-Skies</t>
  </si>
  <si>
    <t xml:space="preserve">A1381</t>
  </si>
  <si>
    <t xml:space="preserve">Roadrunner!</t>
  </si>
  <si>
    <t xml:space="preserve">pedal steel; storytelling; anthemic; duets; Southern gothic</t>
  </si>
  <si>
    <t xml:space="preserve">Roadrunner! is Butts' most ambitious record, a concept-driven set mixing full-band country-rock with theatrical, narrative songwriting. Its storytelling and steel-guitar textures keep it inside the neo-traditional lane despite crossover production, and the duets and darker Southern gothic turns make it a distinctive, genre-bending entry.</t>
  </si>
  <si>
    <t xml:space="preserve">Combines musical-theater storytelling with contemporary Texas and Red Dirt country production, a hybrid of the lane's narrative focus and arena-Americana sound.</t>
  </si>
  <si>
    <t xml:space="preserve">Roadrunner; Blood; Love Don't Belong</t>
  </si>
  <si>
    <t xml:space="preserve">https://en.wikipedia.org/wiki/Kaitlin_Butts
https://savingcountrymusic.com/kaitlin-butts-signs-to-republic-records-readies-new-ep/</t>
  </si>
  <si>
    <t xml:space="preserve">A1382</t>
  </si>
  <si>
    <t xml:space="preserve">Critterland</t>
  </si>
  <si>
    <t xml:space="preserve">fingerpicked acoustic; fiddle; storytelling; spiritual or gospel; funny-sad</t>
  </si>
  <si>
    <t xml:space="preserve">A fuller-band follow-up to Peculiar, Missouri, Critterland widens Carlisle's old-time-and-cowboy-song palette with fiddle and bigger arrangements while keeping his focus on rural queerness, addiction, and community. It is his most ambitious record, and a strong entry point for the folk-songwriting side of the lane.</t>
  </si>
  <si>
    <t xml:space="preserve">Continues the folk-songwriting and cowboy-poet lineage of his earlier records with fuller arrangements and wider ambition.</t>
  </si>
  <si>
    <t xml:space="preserve">The Money Grows on Trees; Higher Lonesome</t>
  </si>
  <si>
    <t xml:space="preserve">A1383</t>
  </si>
  <si>
    <t xml:space="preserve">Zach Top</t>
  </si>
  <si>
    <t xml:space="preserve">Cold Beer &amp; Country Music</t>
  </si>
  <si>
    <t xml:space="preserve">Leo33</t>
  </si>
  <si>
    <t xml:space="preserve">Sunnyside, WA</t>
  </si>
  <si>
    <t xml:space="preserve">pedal steel; fiddle; drawl; drinking songs; anthemic</t>
  </si>
  <si>
    <t xml:space="preserve">Top's debut is a near-perfect recreation of late-1980s and early-1990s neotraditional country, produced by Carson Chamberlain and delivered with a tasteful, unshowy Telecaster-and-fiddle band and a warm, drawling tenor. Songs like 'Sounds Like the Radio' and 'I Never Lie' play the old archetypes straight, without irony.</t>
  </si>
  <si>
    <t xml:space="preserve">Sounds indebted to the late-1980s neotraditionalist country of Randy Travis and Keith Whitley, carrying that revival into the 2020s.</t>
  </si>
  <si>
    <t xml:space="preserve">Sounds Like the Radio; I Never Lie</t>
  </si>
  <si>
    <t xml:space="preserve">https://en.wikipedia.org/wiki/Zach_Top
https://www.discogs.com/artist/14435540-Zach-Top</t>
  </si>
  <si>
    <t xml:space="preserve">A1384</t>
  </si>
  <si>
    <t xml:space="preserve">Lonesome Drifter</t>
  </si>
  <si>
    <t xml:space="preserve">Island Records</t>
  </si>
  <si>
    <t xml:space="preserve">pedal steel; drawl; storytelling; road songs; heartbreak</t>
  </si>
  <si>
    <t xml:space="preserve">The latest entry in Crockett's remarkably steady run of vintage-toned country albums, keeping the classic-country formula that has defined his 2020s output, with pedal steel, a laconic drawl, and road songs. A dependable addition for listeners already following his catalog.</t>
  </si>
  <si>
    <t xml:space="preserve">Continues the same vintage honky-tonk and classic-country lineage running through his entire post-2015 catalog.</t>
  </si>
  <si>
    <t xml:space="preserve">https://en.wikipedia.org/wiki/Charley_Crockett
https://en.wikipedia.org/wiki/Lonesome_Drifter</t>
  </si>
  <si>
    <t xml:space="preserve">A1385</t>
  </si>
  <si>
    <t xml:space="preserve">Hard Headed Woman</t>
  </si>
  <si>
    <t xml:space="preserve">A return toward Price's country foundation after two rock-leaning records, built around plainspoken songs about aging, motherhood, and holding a marriage together on the road. It splits the difference between the pedal-steel twang of Midwest Farmer's Daughter and the widescreen, anthemic arrangements of her later work.</t>
  </si>
  <si>
    <t xml:space="preserve">Circles back toward the honky-tonk core of her debut after the rock detours of Strays and That's How Rumors Get Started.</t>
  </si>
  <si>
    <t xml:space="preserve">A1386</t>
  </si>
  <si>
    <t xml:space="preserve">Snipe Hunter</t>
  </si>
  <si>
    <t xml:space="preserve">pedal steel; fiddle; drawl; funny-sad; storytelling</t>
  </si>
  <si>
    <t xml:space="preserve">Produced by Rick Rubin, Snipe Hunter is Childers' loosest, funniest record, moving between rowdy honky-tonk stompers and character sketches with a live-band looseness. It leans into humor more than the often-somber Hounds to Heaven or Rustin' in the Rain. A good pick for listeners who want Childers at his most playful.</t>
  </si>
  <si>
    <t xml:space="preserve">Continues Childers' Kentucky storytelling lineage while loosening the arrangements, working again with high-profile outside production after RCA's backing.</t>
  </si>
  <si>
    <t xml:space="preserve">Snipe Hunt; Tirtha Yatra; Poison River</t>
  </si>
  <si>
    <t xml:space="preserve">A1387</t>
  </si>
  <si>
    <t xml:space="preserve">Winged Victory</t>
  </si>
  <si>
    <t xml:space="preserve">fingerpicked acoustic; fiddle; storytelling; spiritual or gospel; hushed</t>
  </si>
  <si>
    <t xml:space="preserve">Carlisle's latest record leans further into reflective, spiritual songwriting while keeping the old-time and cowboy-song instincts of his earlier albums. Fiddle and fingerpicked guitar keep it hushed and warm, continuing his run of community-minded folk-country records.</t>
  </si>
  <si>
    <t xml:space="preserve">Sounds indebted to the folk-songwriting line running from Guthrie through Gillian Welch.</t>
  </si>
  <si>
    <t xml:space="preserve">A1388</t>
  </si>
  <si>
    <t xml:space="preserve">John Fahey</t>
  </si>
  <si>
    <t xml:space="preserve">Blind Joe Death</t>
  </si>
  <si>
    <t xml:space="preserve">Takoma</t>
  </si>
  <si>
    <t xml:space="preserve">V8 American Primitive and solo guitar</t>
  </si>
  <si>
    <t xml:space="preserve">Takoma Park, MD</t>
  </si>
  <si>
    <t xml:space="preserve">fingerpicked acoustic; hushed; spiritual or gospel; lo-fi; storytelling</t>
  </si>
  <si>
    <t xml:space="preserve">Fahey's self-pressed debut is the founding document of American Primitive guitar: hymn tunes, blues turnarounds and his own instrumentals played solo on steel-string, credited on one side to a fictional bluesman he invented. It was recorded cheaply and pressed in a tiny run, but it set the template of solo fingerstyle guitar as composition rather than accompaniment. The raw, close-mic'd sound and the blend of Delta blues phrasing with hymnal melody became the genre's founding grammar.</t>
  </si>
  <si>
    <t xml:space="preserve">Fahey drew on Charley Patton, Blind Willie Johnson and Southern hymnody, and this record founded the Takoma label lineage that runs through Robbie Basho, Leo Kottke and every fingerstyle guitarist who followed.</t>
  </si>
  <si>
    <t xml:space="preserve">Sligo River Blues; John Henry</t>
  </si>
  <si>
    <t xml:space="preserve">https://en.wikipedia.org/wiki/John_Fahey
https://www.discogs.com/artist/65712-John-Fahey</t>
  </si>
  <si>
    <t xml:space="preserve">A1389</t>
  </si>
  <si>
    <t xml:space="preserve">Death Chants, Breakdowns, and Military Waltzes</t>
  </si>
  <si>
    <t xml:space="preserve">fingerpicked acoustic; hushed; storytelling; lo-fi; spiritual or gospel</t>
  </si>
  <si>
    <t xml:space="preserve">Fahey's second Takoma LP sharpens the vocabulary of Blind Joe Death into longer, stranger instrumentals built from open tunings, hymn fragments and blues turnarounds. The playing is more confident and the recording a little clearer, but the record keeps the homemade, private-press feel of the debut. It is where the raga-like drones and dissonant clusters that would mark his later work first surface.</t>
  </si>
  <si>
    <t xml:space="preserve">A direct sequel to Blind Joe Death that deepened Fahey's fusion of Delta blues fingerpicking with modal drone, feeding directly into Robbie Basho's and Peter Lang's own Takoma records later in the decade.</t>
  </si>
  <si>
    <t xml:space="preserve">Wine and Roses; In Christ There Is No East or West</t>
  </si>
  <si>
    <t xml:space="preserve">A1390</t>
  </si>
  <si>
    <t xml:space="preserve">Sandy Bull</t>
  </si>
  <si>
    <t xml:space="preserve">Fantasias for Guitar and Banjo</t>
  </si>
  <si>
    <t xml:space="preserve">Vanguard</t>
  </si>
  <si>
    <t xml:space="preserve">fingerpicked acoustic; glacial; cosmic; long songs (7+ minutes); spiritual or gospel</t>
  </si>
  <si>
    <t xml:space="preserve">Recorded two years before Fahey's Transfiguration, Bull's debut pairs a banjo arrangement drawn from Carl Orff's Carmina Burana with the long, raga-inflected guitar improvisation 'Blend', backed by jazz drummer Billy Higgins. It is one of the earliest records to treat American folk instruments as vehicles for modal, non-Western improvisation, drawing on jazz and world music as much as blues. Its scale and ambition mark it as a founding text of guitar-based drone music.</t>
  </si>
  <si>
    <t xml:space="preserve">An early, largely independent forerunner of American Primitive guitar's raga and drone side, closer in spirit to Robbie Basho than to Fahey, and a clear ancestor of the long-form instrumental pieces later made by Marisa Anderson and Chuck Johnson.</t>
  </si>
  <si>
    <t xml:space="preserve">Blend; Carmina Burana Fantasy</t>
  </si>
  <si>
    <t xml:space="preserve">https://en.wikipedia.org/wiki/Sandy_Bull
https://www.discogs.com/artist/509278-Sandy-Bull</t>
  </si>
  <si>
    <t xml:space="preserve">A1391</t>
  </si>
  <si>
    <t xml:space="preserve">The Dance of Death &amp; Other Plantation Favorites</t>
  </si>
  <si>
    <t xml:space="preserve">fingerpicked acoustic; storytelling; lo-fi; breezy; spiritual or gospel</t>
  </si>
  <si>
    <t xml:space="preserve">A leaner set of Fahey instrumentals mixing his own blues-based pieces with reworked traditional tunes, played with the dry, unhurried touch that became his signature. It works as a showcase for his growing command of alternating-bass fingerpicking rather than a grand statement. The plain, ironic packaging hides arrangements full of odd tunings and quietly unresolved harmony.</t>
  </si>
  <si>
    <t xml:space="preserve">Continues the early Takoma run of Blind Joe Death and Death Chants, Breakdowns and Military Waltzes, cementing the catalog of American and blues source material that later primitivists like Jack Rose and Daniel Bachman would keep returning to.</t>
  </si>
  <si>
    <t xml:space="preserve">Sunflower River Blues; Beautiful Linda Getchel</t>
  </si>
  <si>
    <t xml:space="preserve">A1392</t>
  </si>
  <si>
    <t xml:space="preserve">Harry Taussig</t>
  </si>
  <si>
    <t xml:space="preserve">Fate Is Only Once</t>
  </si>
  <si>
    <t xml:space="preserve">California</t>
  </si>
  <si>
    <t xml:space="preserve">fingerpicked acoustic; lo-fi; breezy; spiritual or gospel; storytelling</t>
  </si>
  <si>
    <t xml:space="preserve">Originally pressed in a tiny private run around the same moment John Fahey and Robbie Basho were making their first records, Taussig's album sat almost entirely unheard until Tompkins Square reissued it decades later. The playing is spare and modal, closer to Basho's raga side than to Fahey's blues, and remarkably assured. It stands as one of the genre's true lost documents, proof the style was taking shape in more than one pair of hands.</t>
  </si>
  <si>
    <t xml:space="preserve">A contemporary of Fahey and Basho's earliest records, rediscovered decades later when Tompkins Square reissued it as part of its excavation of forgotten American Primitive-era guitarists.</t>
  </si>
  <si>
    <t xml:space="preserve">Fate Is Only Once; Fantasy for Guitar</t>
  </si>
  <si>
    <t xml:space="preserve">https://tompkinssquare.bandcamp.com/album/fate-is-only-once
https://en.wikipedia.org/wiki/Harry_Taussig</t>
  </si>
  <si>
    <t xml:space="preserve">A1393</t>
  </si>
  <si>
    <t xml:space="preserve">The Transfiguration of Blind Joe Death</t>
  </si>
  <si>
    <t xml:space="preserve">Riverboat</t>
  </si>
  <si>
    <t xml:space="preserve">fingerpicked acoustic; cosmic; storytelling; spiritual or gospel; lo-fi</t>
  </si>
  <si>
    <t xml:space="preserve">Fahey's 1965 set folds old-time, ragtime and Indian-classical phrasing into a single solo-guitar language, his steel-string playing by turns stately and eerie. The recording is plain and close, favoring the feel of a document over polish. It is one of the key early statements of American Primitive guitar and a strong starting point for newcomers.</t>
  </si>
  <si>
    <t xml:space="preserve">Extends the Blind Joe Death persona and style into one of Fahey's fullest early statements; later Takoma players like Robbie Basho and Leo Kottke sound directly indebted to it.</t>
  </si>
  <si>
    <t xml:space="preserve">On the Sunny Side of the Ocean; Orinda-Moraga; How Green Was My Valley</t>
  </si>
  <si>
    <t xml:space="preserve">https://en.wikipedia.org/wiki/John_Fahey
https://en.wikipedia.org/wiki/The_Transfiguration_of_Blind_Joe_Death</t>
  </si>
  <si>
    <t xml:space="preserve">A1394</t>
  </si>
  <si>
    <t xml:space="preserve">Robbie Basho</t>
  </si>
  <si>
    <t xml:space="preserve">The Seal of the Blue Lotus</t>
  </si>
  <si>
    <t xml:space="preserve">Berkeley, CA</t>
  </si>
  <si>
    <t xml:space="preserve">fingerpicked acoustic; glacial; cosmic; spiritual or gospel; storytelling</t>
  </si>
  <si>
    <t xml:space="preserve">Basho's debut for Fahey's Takoma label announces his fascination with Indian classical raga and Asian imagery, filtered through steel-string guitar rather than voice. The playing is looser and more melodically ornate than Fahey's, closer to a singer's phrasing translated to six strings. It is a formative record for the raga side of American Primitive guitar, distinct from Fahey's blues-rooted approach from the start.</t>
  </si>
  <si>
    <t xml:space="preserve">A direct outgrowth of John Fahey's Takoma label, with Basho pushing its fingerstyle vocabulary toward Indian raga; Jack Rose's 2000s raga pieces sound indebted to it.</t>
  </si>
  <si>
    <t xml:space="preserve">Song for the Queen; Wounded Knee Soliloquy</t>
  </si>
  <si>
    <t xml:space="preserve">https://en.wikipedia.org/wiki/Robbie_Basho
https://www.discogs.com/artist/304770-Robbie-Basho</t>
  </si>
  <si>
    <t xml:space="preserve">A1395</t>
  </si>
  <si>
    <t xml:space="preserve">Requia</t>
  </si>
  <si>
    <t xml:space="preserve">fingerpicked acoustic; glacial; noise wall; long songs (7+ minutes); bleak</t>
  </si>
  <si>
    <t xml:space="preserve">Fahey's first album for Vanguard pairs solo guitar pieces with the sprawling four-part 'Requiem for Molly', which layers his fingerpicking under tape collages of noise, orchestral fragments, speeches and scratchy 78s. It sounds like an early experiment in musique concrete grafted onto folk-blues guitar. The contrast between the gentle solo pieces and the abrasive collage makes it one of his most unsettling records.</t>
  </si>
  <si>
    <t xml:space="preserve">Its tape collage points toward the noisier, more abstract end of the American Primitive lineage; later experimenters such as Jim O'Rourke, who went on to produce Fahey, and Bill Orcutt sound indebted to it.</t>
  </si>
  <si>
    <t xml:space="preserve">Requiem for Molly; Fight on Christians, Fight On</t>
  </si>
  <si>
    <t xml:space="preserve">https://en.wikipedia.org/wiki/Requia
https://en.wikipedia.org/wiki/John_Fahey</t>
  </si>
  <si>
    <t xml:space="preserve">A1396</t>
  </si>
  <si>
    <t xml:space="preserve">The Yellow Princess</t>
  </si>
  <si>
    <t xml:space="preserve">fingerpicked acoustic; glacial; cosmic; long songs (7+ minutes); storytelling</t>
  </si>
  <si>
    <t xml:space="preserve">Fahey's second Vanguard album widens his solo-guitar language with added textures on some tracks without losing the raga-like patience of his playing. The title track and 'Dance of the Inhabitants of the Palace of King Philip XIV of Spain' show him composing in long, slowly shifting forms rather than song-length pieces. It bridges the Takoma classics and his stranger experiments, and it sounds surprisingly close to later ambient and post-rock guitar.</t>
  </si>
  <si>
    <t xml:space="preserve">Follows Requia in pushing Fahey's guitar pieces toward longer, more textured forms, an approach echoed later when Marisa Anderson and William Tyler added electric texture to solo-guitar composition.</t>
  </si>
  <si>
    <t xml:space="preserve">The Yellow Princess; Dance of the Inhabitants of the Palace of King Philip XIV of Spain</t>
  </si>
  <si>
    <t xml:space="preserve">A1397</t>
  </si>
  <si>
    <t xml:space="preserve">Leo Kottke</t>
  </si>
  <si>
    <t xml:space="preserve">6- and 12-String Guitar</t>
  </si>
  <si>
    <t xml:space="preserve">fingerpicked acoustic; storytelling; breezy; drawl; long solos</t>
  </si>
  <si>
    <t xml:space="preserve">Kottke's Takoma debut, nicknamed the 'Armadillo album' for its cover art, is a set of fast, percussive fingerstyle instrumentals that brought a bluegrass-influenced attack to the label's guitar-soli format. It is more rhythmically propulsive and less drone-based than Fahey or Basho, closer to a virtuoso showcase, and it became Takoma's best-selling release. The playing's clarity and speed made it a gateway record for a generation of guitarists discovering fingerstyle technique.</t>
  </si>
  <si>
    <t xml:space="preserve">Released on John Fahey's Takoma label, it brought a faster, more technically flashy strain of American Primitive guitar to a wider audience; the 1970s–80s new-acoustic and Windham Hill players sound indebted to it.</t>
  </si>
  <si>
    <t xml:space="preserve">Vaseline Machine Gun; Busted Bicycle</t>
  </si>
  <si>
    <t xml:space="preserve">https://en.wikipedia.org/wiki/Leo_Kottke
https://www.discogs.com/artist/191662-Leo-Kottke</t>
  </si>
  <si>
    <t xml:space="preserve">A1398</t>
  </si>
  <si>
    <t xml:space="preserve">Venus in Cancer</t>
  </si>
  <si>
    <t xml:space="preserve">Blue Thumb</t>
  </si>
  <si>
    <t xml:space="preserve">fingerpicked acoustic; glacial; cosmic; spiritual or gospel; baritone</t>
  </si>
  <si>
    <t xml:space="preserve">Basho's Blue Thumb album pairs extended raga-guitar pieces with his own soaring, operatic singing, making explicit the vocal quality his instrumental playing always implied. The record's astrological title and long, searching structures push further into the cosmic, devotional territory that separated him from Fahey's drier style. It is one of his most ambitious and strangest records, equal parts guitar showcase and private mythology.</t>
  </si>
  <si>
    <t xml:space="preserve">Extends the raga-guitar approach Basho began on his Takoma records; the cosmic intensity of William Tyler's and Marisa Anderson's electric pieces sounds akin to it.</t>
  </si>
  <si>
    <t xml:space="preserve">Venus in Cancer; Green River Suite</t>
  </si>
  <si>
    <t xml:space="preserve">A1399</t>
  </si>
  <si>
    <t xml:space="preserve">America</t>
  </si>
  <si>
    <t xml:space="preserve">fingerpicked acoustic; glacial; long songs (7+ minutes); cosmic; storytelling</t>
  </si>
  <si>
    <t xml:space="preserve">Conceived as a double album but first issued as a single LP, America is Fahey at his most meditative, letting single ideas unfold slowly over long pieces. It trades the collage experiments of Requia for a more patient, drone-heavy approach that anticipates minimalism as much as blues. The scale of the pieces makes it a touchstone for the raga-influenced instrumentalists who came after him.</t>
  </si>
  <si>
    <t xml:space="preserve">Represents the fullest expression of Fahey's raga-and-drone side; the extended instrumental workouts later favored by Jack Rose and Daniel Bachman sound indebted to records like this.</t>
  </si>
  <si>
    <t xml:space="preserve">Voice of the Turtle; Mark 1:15</t>
  </si>
  <si>
    <t xml:space="preserve">https://en.wikipedia.org/wiki/America_(John_Fahey_album)
https://en.wikipedia.org/wiki/John_Fahey
https://www.discogs.com/artist/65712-John-Fahey</t>
  </si>
  <si>
    <t xml:space="preserve">A1400</t>
  </si>
  <si>
    <t xml:space="preserve">Fare Forward Voyagers (Soldier's Choice)</t>
  </si>
  <si>
    <t xml:space="preserve">fingerpicked acoustic; glacial; long songs (7+ minutes); cosmic; spiritual or gospel</t>
  </si>
  <si>
    <t xml:space="preserve">Named after a line from T.S. Eliot, this Takoma LP finds Fahey in a spare, spiritually inclined mode, its long pieces built from slow-moving drones and modal figures rather than blues licks. His interest in Indian music and devotional feeling is especially audible, with pieces that barely resolve, sitting instead in suspended tension. The playing is unhurried even by Fahey's standards, closer to meditation than performance.</t>
  </si>
  <si>
    <t xml:space="preserve">Continues the meditative, raga-indebted style of America; later drone-leaning guitarists like Daniel Bachman and Chuck Johnson sound indebted to this side of Fahey.</t>
  </si>
  <si>
    <t xml:space="preserve">Fare Forward Voyagers; Guaranteed Not to Rust</t>
  </si>
  <si>
    <t xml:space="preserve">A1401</t>
  </si>
  <si>
    <t xml:space="preserve">Old Fashioned Love</t>
  </si>
  <si>
    <t xml:space="preserve">fingerpicked acoustic; storytelling; breezy; spiritual or gospel; lo-fi</t>
  </si>
  <si>
    <t xml:space="preserve">A mid-70s Takoma set that leans back toward Fahey's ragtime and parlor-song sources after the long drones of Fare Forward Voyagers, with brighter, more melodic pieces alongside a few stranger detours. It shows the range he had by this point, moving comfortably between warm, almost sentimental tunes and passages of dissonance. The record is a good snapshot of the mid-period Fahey catalog that most casual listeners never reach past his 1960s classics.</t>
  </si>
  <si>
    <t xml:space="preserve">Sits in the long run of Takoma albums between Fahey's raga-drone period and his stranger 1980s work.</t>
  </si>
  <si>
    <t xml:space="preserve">Old Fashioned Love; Je Ne M'en Connais Pas</t>
  </si>
  <si>
    <t xml:space="preserve">https://en.wikipedia.org/wiki/John_Fahey
https://en.wikipedia.org/wiki/John_Fahey_discography</t>
  </si>
  <si>
    <t xml:space="preserve">A1402</t>
  </si>
  <si>
    <t xml:space="preserve">Visions of the Country</t>
  </si>
  <si>
    <t xml:space="preserve">Windham Hill</t>
  </si>
  <si>
    <t xml:space="preserve">fingerpicked acoustic; cosmic; spiritual or gospel; storytelling; breezy</t>
  </si>
  <si>
    <t xml:space="preserve">Moving to the newly formed Windham Hill label, Basho recorded his most melodically direct and widely heard album, its twelve-string pieces built around wide-open, almost cinematic Americana imagery of prairies and mountains. The tone is gentler than his earlier records, closer to the New Age instrumental scene Windham Hill would soon define, though the raga phrasing and vocal interjections remain distinctly his. It became, for many listeners, the entry point into his catalog.</t>
  </si>
  <si>
    <t xml:space="preserve">Basho's move to Windham Hill placed American Primitive guitar next to the emerging New Age instrumental scene.</t>
  </si>
  <si>
    <t xml:space="preserve">Blue Crystal Fire; Rocky Mountain Raga</t>
  </si>
  <si>
    <t xml:space="preserve">A1403</t>
  </si>
  <si>
    <t xml:space="preserve">Bad Timing</t>
  </si>
  <si>
    <t xml:space="preserve">fingerpicked acoustic; glacial; long songs (7+ minutes); horns; strings</t>
  </si>
  <si>
    <t xml:space="preserve">Named after the Nicolas Roeg film, Bad Timing is O'Rourke's most explicit tribute to John Fahey, four long instrumental pieces built from steel-string guitar gradually joined by horns, strings and electronic texture until they bloom into something closer to chamber music. The playing is direct homage to Fahey's picking style, but the orchestration pushes the American Primitive format further into avant-garde composition than Fahey himself usually did. It is an ideal bridge for post-rock listeners curious about Fahey.</t>
  </si>
  <si>
    <t xml:space="preserve">An openly Fahey-indebted record from a musician who went on to produce Fahey himself, filtered through O'Rourke's background in the Chicago experimental and Drag City scenes.</t>
  </si>
  <si>
    <t xml:space="preserve">There's Hell in Hello but More in Goodbye; 94 the Long Way</t>
  </si>
  <si>
    <t xml:space="preserve">https://en.wikipedia.org/wiki/Bad_Timing_(album)
https://www.dragcity.com/products/bad-timing</t>
  </si>
  <si>
    <t xml:space="preserve">A1404</t>
  </si>
  <si>
    <t xml:space="preserve">City of Refuge</t>
  </si>
  <si>
    <t xml:space="preserve">Tim/Kerr</t>
  </si>
  <si>
    <t xml:space="preserve">Salem, OR</t>
  </si>
  <si>
    <t xml:space="preserve">noise wall; feedback; fingerpicked acoustic; bleak; lo-fi</t>
  </si>
  <si>
    <t xml:space="preserve">Recorded in poverty and poor health in the Pacific Northwest, Fahey's mid-90s comeback trades the pastoral tone of his early work for scraped, distorted electric guitar and passages of near-noise, closer to the experimental underground that had just rediscovered him than to his Takoma years. It is a hard, sometimes abrasive record that reframes his legacy for a generation of noise and post-rock listeners. Jim O'Rourke and Thurston Moore were early champions of this late period.</t>
  </si>
  <si>
    <t xml:space="preserve">Marks Fahey's late-career turn toward noise and abstraction, a move that gave permission to younger primitivists like Jim O'Rourke and Bill Orcutt to push the tradition toward dissonance rather than pastoral fingerpicking.</t>
  </si>
  <si>
    <t xml:space="preserve">City of Refuge; Sunflower River Blues (reprise)</t>
  </si>
  <si>
    <t xml:space="preserve">A1405</t>
  </si>
  <si>
    <t xml:space="preserve">Jack Rose</t>
  </si>
  <si>
    <t xml:space="preserve">Red Horse, White Mule</t>
  </si>
  <si>
    <t xml:space="preserve">Eclipse Records</t>
  </si>
  <si>
    <t xml:space="preserve">Philly Free Folk</t>
  </si>
  <si>
    <t xml:space="preserve">fingerpicked acoustic; breezy; long solos; slide guitar; road songs</t>
  </si>
  <si>
    <t xml:space="preserve">Rose's first solo LP, made after years in the drone trio Pelt, applies that group's patience to solo twelve-string guitar, stretching blues and raga figures out into side-long, hypnotic pieces. It is rawer and more overtly drone-based than the records that followed, closer to a transitional document between Pelt's group improvisation and Rose's later, more composed solo work. The record announced him as the first major new voice in American Primitive guitar since the Takoma generation.</t>
  </si>
  <si>
    <t xml:space="preserve">Grew directly out of Rose's work in the drone group Pelt and out of his study of John Fahey and Robbie Basho, launching the 2000s Philadelphia-centered revival of American Primitive guitar alongside Glenn Jones.</t>
  </si>
  <si>
    <t xml:space="preserve">https://en.wikipedia.org/wiki/Jack_Rose_(guitarist)
https://www.jackroseguitar.com/about-jack/</t>
  </si>
  <si>
    <t xml:space="preserve">A1406</t>
  </si>
  <si>
    <t xml:space="preserve">Glenn Jones</t>
  </si>
  <si>
    <t xml:space="preserve">This Is the Wind That Blows It Out</t>
  </si>
  <si>
    <t xml:space="preserve">Strange Attractors Audio House</t>
  </si>
  <si>
    <t xml:space="preserve">fingerpicked acoustic; breezy; storytelling; banjo; hushed</t>
  </si>
  <si>
    <t xml:space="preserve">Jones's solo debut, after years leading the experimental rock group Cul de Sac, is a set of quiet, melodically patient pieces for six- and twelve-string guitar that owe an explicit debt to his friend and mentor John Fahey. The playing favors clarity and warmth over drone or dissonance, closer to a folk songwriter's sense of melody translated to solo guitar. It marked Jones's emergence as a distinct voice in the small early-2000s American Primitive revival alongside Jack Rose.</t>
  </si>
  <si>
    <t xml:space="preserve">Jones was a longtime friend of John Fahey and recorded with him as part of Cul de Sac, and alongside Jack Rose he became one of the central figures of the 2000s fingerstyle revival.</t>
  </si>
  <si>
    <t xml:space="preserve">Alcouer Woods; This Is the Wind That Blows It Out</t>
  </si>
  <si>
    <t xml:space="preserve">https://en.wikipedia.org/wiki/Glenn_Jones_(guitarist)
https://www.discogs.com/artist/565009-Glenn-Jones-2</t>
  </si>
  <si>
    <t xml:space="preserve">A1407</t>
  </si>
  <si>
    <t xml:space="preserve">Raag Manifestos</t>
  </si>
  <si>
    <t xml:space="preserve">fingerpicked acoustic; glacial; cosmic; long songs (7+ minutes); long solos</t>
  </si>
  <si>
    <t xml:space="preserve">Rose's early solo album leans fully into the raga side of his playing, its titles and structures making the Indian classical influence explicit. The pieces unfold slowly, built on drones and modal runs rather than blues changes, closer to Basho and Sandy Bull than to Fahey's drier style. It is a transitional record between Rose's early drone-heavy work and the more composed, ragtime-inflected style of Kensington Blues.</t>
  </si>
  <si>
    <t xml:space="preserve">Follows his earlier records in developing Rose's raga-guitar side, sounding like a direct continuation of the line Robbie Basho and Sandy Bull opened in the 1960s.</t>
  </si>
  <si>
    <t xml:space="preserve">Cathedral et Chartres; Kailash</t>
  </si>
  <si>
    <t xml:space="preserve">https://en.wikipedia.org/wiki/Jack_Rose_(guitarist)</t>
  </si>
  <si>
    <t xml:space="preserve">A1408</t>
  </si>
  <si>
    <t xml:space="preserve">Kensington Blues</t>
  </si>
  <si>
    <t xml:space="preserve">VHF Records</t>
  </si>
  <si>
    <t xml:space="preserve">fingerpicked acoustic; slide guitar; breezy; road songs; long solos</t>
  </si>
  <si>
    <t xml:space="preserve">Named for the Philadelphia neighborhood where he lived, Rose's fourth album is where ragtime picking, heavy slide and twelve-string drone finally sit together in fully composed pieces, including a version of Fahey's 'Sunflower River Blues' that doubles as a statement of lineage. It is generally considered his masterpiece, the record where the raga, blues and Piedmont ragtime strands of American Primitive guitar all converge in one player. The playing is both rougher and more emotionally direct than his earlier, more abstract records.</t>
  </si>
  <si>
    <t xml:space="preserve">Synthesizes John Fahey's blues-ragtime foundation, made explicit by its Fahey cover, with the raga drone of Rose's earlier albums; later players such as Daniel Bachman and Hayden Pedigo sound indebted to it.</t>
  </si>
  <si>
    <t xml:space="preserve">Kensington Blues; Sunflower River Blues; Flirtin' with the Undertaker</t>
  </si>
  <si>
    <t xml:space="preserve">https://en.wikipedia.org/wiki/Jack_Rose_(guitarist)
https://jackrose.bandcamp.com/album/kensington-blues-2
https://www.discogs.com/artist/247379-Jack-Rose</t>
  </si>
  <si>
    <t xml:space="preserve">A1409</t>
  </si>
  <si>
    <t xml:space="preserve">James Blackshaw</t>
  </si>
  <si>
    <t xml:space="preserve">The Cloud of Unknowing</t>
  </si>
  <si>
    <t xml:space="preserve">fingerpicked acoustic; glacial; strings; cosmic; long songs (7+ minutes)</t>
  </si>
  <si>
    <t xml:space="preserve">Blackshaw's breakthrough record pairs rapid, cascading twelve-string picking with strings and piano, building slowly accumulating pieces closer to minimalist composition than to blues-based fingerstyle. The English guitarist's playing owes as much to Indian raga and minimalism as to John Fahey, giving the record a shimmering, orchestral quality distinct from the drier American tradition. It suits listeners who want solo guitar that shimmers and builds rather than picks and struts.</t>
  </si>
  <si>
    <t xml:space="preserve">Sounds like a UK extension of the Fahey-Basho raga lineage filtered through minimalism, released on Tompkins Square, the label then reviving American primitivists.</t>
  </si>
  <si>
    <t xml:space="preserve">Cloud of Unknowing; In Deep Gratitude</t>
  </si>
  <si>
    <t xml:space="preserve">https://en.wikipedia.org/wiki/James_Blackshaw
https://www.discogs.com/artist/475039-James-Blackshaw</t>
  </si>
  <si>
    <t xml:space="preserve">A1410</t>
  </si>
  <si>
    <t xml:space="preserve">Barbecue Bob in Fishtown</t>
  </si>
  <si>
    <t xml:space="preserve">fingerpicked acoustic; banjo; storytelling; hushed; fiddle</t>
  </si>
  <si>
    <t xml:space="preserve">Jones leans further into old-time source material here, his open-tuned guitar ringing out in long, patient melodies. The tone is warm and unhurried, closer to front-porch music than to raga drone. It is one of the clearest documents of the 2000s fingerstyle revival's old-time-leaning wing.</t>
  </si>
  <si>
    <t xml:space="preserve">Shares the old-time strand of American Primitive guitar that Jack Rose and the Black Twig Pickers were exploring at the same time; Daniel Bachman's later records sound akin to it.</t>
  </si>
  <si>
    <t xml:space="preserve">Barbecue Bob in Fishtown; Chest of Drawers</t>
  </si>
  <si>
    <t xml:space="preserve">https://en.wikipedia.org/wiki/Glenn_Jones_(guitarist)
https://www.discogs.com/Glenn-Jones-Barbecue-Bob-In-Fishtown/release/3566360
https://www.discogs.com/artist/565009-Glenn-Jones-2</t>
  </si>
  <si>
    <t xml:space="preserve">A1411</t>
  </si>
  <si>
    <t xml:space="preserve">Boerum Palace</t>
  </si>
  <si>
    <t xml:space="preserve">Three Lobed Recordings</t>
  </si>
  <si>
    <t xml:space="preserve">fingerpicked acoustic; breezy; long solos; hushed; road songs</t>
  </si>
  <si>
    <t xml:space="preserve">Gunn's early solo album is built around long, raga-inflected guitar explorations, loose and searching, closer to a jam than to composed pieces. The drones and circling figures reflect his roots in the 2000s experimental folk underground rather than in songwriting. It predates the vocal, band-based albums he later became better known for.</t>
  </si>
  <si>
    <t xml:space="preserve">Sounds rooted in the same 2000s free-folk and raga-guitar underground as Jack Rose, representing the instrumental side of Gunn's catalog before vocal albums like Time Off moved him toward C6.</t>
  </si>
  <si>
    <t xml:space="preserve">Ancient Jules; House of Knowledge</t>
  </si>
  <si>
    <t xml:space="preserve">https://www.discogs.com/release/1948114-Steve-Gunn-Boerum-Palace
https://stevegunn.bandcamp.com/album/boerum-palace</t>
  </si>
  <si>
    <t xml:space="preserve">A1412</t>
  </si>
  <si>
    <t xml:space="preserve">Luck in the Valley</t>
  </si>
  <si>
    <t xml:space="preserve">fingerpicked acoustic; slide guitar; road songs; drinking songs; breezy</t>
  </si>
  <si>
    <t xml:space="preserve">Rose's last studio album, recorded before his sudden death in 2009 and released the following year, sets his solo fingerstyle base alongside a few pieces with string-band and piano accompaniment, opening the sound toward front-porch music. It is warmer and more playful than his earlier records, rags and blues rolling along with easy swing. It stands as a bridge between the solo-guitar tradition and the more band-oriented instrumental Americana that followed.</t>
  </si>
  <si>
    <t xml:space="preserve">Widens Rose's solo-guitar language with old-time accompaniment; later band-inflected instrumental records by Daniel Bachman and Nathan Salsburg sound akin to it.</t>
  </si>
  <si>
    <t xml:space="preserve">Blues for Percy Danforth; Rappahannock Farewell</t>
  </si>
  <si>
    <t xml:space="preserve">https://en.wikipedia.org/wiki/Jack_Rose_(guitarist)
https://www.discogs.com/artist/247379-Jack-Rose</t>
  </si>
  <si>
    <t xml:space="preserve">A1413</t>
  </si>
  <si>
    <t xml:space="preserve">William Tyler</t>
  </si>
  <si>
    <t xml:space="preserve">Behold the Spirit</t>
  </si>
  <si>
    <t xml:space="preserve">fingerpicked acoustic; breezy; cosmic; storytelling; long songs (7+ minutes)</t>
  </si>
  <si>
    <t xml:space="preserve">A former Silver Jews and Lambchop sideman, Tyler made his solo debut for the American Primitive-focused Tompkins Square label with warm, major-key instrumentals that trade Fahey's grit for a smoother, more pastoral tone closer to the Cosmic American Music of the Byrds and the Dead. The playing is unhurried and melodic, built on long, looping figures rather than raga drone or blues turnarounds. It set Tyler apart from the rougher post-Jack Rose primitivists by openly courting a country-rock, Nashville-session warmth.</t>
  </si>
  <si>
    <t xml:space="preserve">Grew out of Tyler's session work with Lambchop and Silver Jews and out of the Fahey-Basho tradition Tompkins Square was reviving, launching a solo career that would push American Primitive guitar toward the Cosmic American sound of C6.</t>
  </si>
  <si>
    <t xml:space="preserve">Terrace of the Leper King; Tears and Saints</t>
  </si>
  <si>
    <t xml:space="preserve">https://en.wikipedia.org/wiki/William_Tyler_(musician)
https://www.discogs.com/artist/287719-William-Tyler</t>
  </si>
  <si>
    <t xml:space="preserve">A1414</t>
  </si>
  <si>
    <t xml:space="preserve">Bill Orcutt</t>
  </si>
  <si>
    <t xml:space="preserve">How the Thing Sings</t>
  </si>
  <si>
    <t xml:space="preserve">Editions Mego</t>
  </si>
  <si>
    <t xml:space="preserve">noise wall; fingerpicked acoustic; feedback; short songs (under 2 minutes); bleak</t>
  </si>
  <si>
    <t xml:space="preserve">Former Harry Pussy noise-guitarist Orcutt plays a battered four-string acoustic guitar on this record, tearing through fragments of blues and American song with a violent, broken-string attack that has little to do with Fahey's clean picking but everything to do with his source material. The pieces are short, splintered and physically intense, closer to free improvisation than to folk-guitar composition. It is usually cited as the far, noise-damaged edge of the American Primitive lineage rather than a straightforward continuation of it.</t>
  </si>
  <si>
    <t xml:space="preserve">Approaches the same blues and old-time American song sources as John Fahey from a noise-rock and free-improvisation background, making Orcutt the harshest, most abstracted branch of the tradition alongside late-period Daniel Bachman.</t>
  </si>
  <si>
    <t xml:space="preserve">Ohrwasher; A Line from Ol' Man River</t>
  </si>
  <si>
    <t xml:space="preserve">https://en.wikipedia.org/wiki/Bill_Orcutt
https://www.discogs.com/artist/626182-Bill-Orcutt</t>
  </si>
  <si>
    <t xml:space="preserve">A1415</t>
  </si>
  <si>
    <t xml:space="preserve">Cian Nugent</t>
  </si>
  <si>
    <t xml:space="preserve">Doubles</t>
  </si>
  <si>
    <t xml:space="preserve">Dublin, Ireland</t>
  </si>
  <si>
    <t xml:space="preserve">fingerpicked acoustic; glacial; long solos; long songs (7+ minutes); breezy</t>
  </si>
  <si>
    <t xml:space="preserve">Nugent's debut on VHF, the same label that released Jack Rose's Kensington Blues, is a set of long, patient guitar pieces that showcase a technically assured player barely into his twenties. The playing draws on both the American Takoma tradition and British folk guitarists like Bert Jansch, giving the record a slightly different melodic accent than its American counterparts. It suits listeners who want the Fahey lineage with a folk-club lilt.</t>
  </si>
  <si>
    <t xml:space="preserve">Released on VHF, the label behind Jack Rose's Kensington Blues, it adapts the American Primitive vocabulary through an Irish and British folk-guitar lens that sounds akin to James Blackshaw's.</t>
  </si>
  <si>
    <t xml:space="preserve">Doubles No. 1; Sixty Six Voices</t>
  </si>
  <si>
    <t xml:space="preserve">https://en.wikipedia.org/wiki/Cian_Nugent
https://www.discogs.com/artist/1344254-Cian-Nugent</t>
  </si>
  <si>
    <t xml:space="preserve">A1416</t>
  </si>
  <si>
    <t xml:space="preserve">The Wanting</t>
  </si>
  <si>
    <t xml:space="preserve">fingerpicked acoustic; banjo; hushed; storytelling; lullaby</t>
  </si>
  <si>
    <t xml:space="preserve">Jones's Thrill Jockey debut is a hushed, personal record, its open-tuned guitar pieces built around long, patient melodic lines rather than technical display. It is one of his gentlest records, favoring intimacy and ringing resonance over virtuosity. It suits listeners who want solo guitar as quiet, reflective company.</t>
  </si>
  <si>
    <t xml:space="preserve">Jones's first album for Thrill Jockey, a label that later also released Marisa Anderson's solo-guitar records.</t>
  </si>
  <si>
    <t xml:space="preserve">The Wanting; Chimes</t>
  </si>
  <si>
    <t xml:space="preserve">A1417</t>
  </si>
  <si>
    <t xml:space="preserve">Nathan Salsburg</t>
  </si>
  <si>
    <t xml:space="preserve">Affirmed</t>
  </si>
  <si>
    <t xml:space="preserve">fingerpicked acoustic; breezy; storytelling; close harmonies; long solos</t>
  </si>
  <si>
    <t xml:space="preserve">Salsburg, a curator at the Alan Lomax Archive, brings a folklorist's ear for old-time and British Isles melody to his own fingerstyle playing on this debut, favoring warm, major-key tunes over drone or raga abstraction. The picking is clean and unshowy, closer to a folk-song arranger's sensibility than to Fahey's more experimental side. It suits listeners who want solo guitar that sounds like a folk song without the words.</t>
  </si>
  <si>
    <t xml:space="preserve">Grew out of Salsburg's work with Alan Lomax's archive, channeling old-time and British Isles folk melody through a solo-guitar format that sounds indebted to Fahey.</t>
  </si>
  <si>
    <t xml:space="preserve">Affirmed; Impossible Air</t>
  </si>
  <si>
    <t xml:space="preserve">https://www.allmusic.com/artist/nathan-salsburg-mn0001862514
https://www.discogs.com/artist/477572-Nathan-Salsburg</t>
  </si>
  <si>
    <t xml:space="preserve">A1418</t>
  </si>
  <si>
    <t xml:space="preserve">Daniel Bachman</t>
  </si>
  <si>
    <t xml:space="preserve">Seven Pines</t>
  </si>
  <si>
    <t xml:space="preserve">Fredericksburg, VA</t>
  </si>
  <si>
    <t xml:space="preserve">fingerpicked acoustic; breezy; storytelling; banjo; spiritual or gospel</t>
  </si>
  <si>
    <t xml:space="preserve">Recorded when Bachman was still in his early twenties, this record shows a Virginia fingerstyle player already fluent in the American Primitive vocabulary, moving between ragtime picking and long modal drones with unusual confidence. It draws on the Piedmont and Appalachian sources close to his Fredericksburg home, closer in spirit to Fahey's early Takoma records than to the more electric direction some peers were taking. It is a strong starting point for listeners who want the tradition played straight.</t>
  </si>
  <si>
    <t xml:space="preserve">Bachman came up in the wake of fellow Virginian Jack Rose, and his playing sounds deeply indebted to Rose and the Black Twig Pickers' string-band-and-solo-guitar world.</t>
  </si>
  <si>
    <t xml:space="preserve">Sycamore City; Levee</t>
  </si>
  <si>
    <t xml:space="preserve">https://en.wikipedia.org/wiki/Daniel_Bachman
https://www.discogs.com/artist/2282684-Daniel-Bachman</t>
  </si>
  <si>
    <t xml:space="preserve">A1419</t>
  </si>
  <si>
    <t xml:space="preserve">Hard for to Win and Can't Be Won</t>
  </si>
  <si>
    <t xml:space="preserve">fingerpicked acoustic; breezy; storytelling; banjo; close harmonies</t>
  </si>
  <si>
    <t xml:space="preserve">Salsburg's second album sharpens the melodic, tradition-conscious approach of Affirmed, its titles and tunes drawing directly on the old-time and British ballad sources he works with at the Lomax Archive. The playing stays warm and unhurried, prioritizing clear melody over technical flash or drone. It is one of the gentlest, most straightforwardly pretty records in the post-Fahey guitar revival.</t>
  </si>
  <si>
    <t xml:space="preserve">Continues Salsburg's folklorist approach to solo guitar, sitting alongside Glenn Jones's old-time-inflected records as part of the 2010s revival's gentler, melody-first wing.</t>
  </si>
  <si>
    <t xml:space="preserve">Impossible Air II; Poor Rambler</t>
  </si>
  <si>
    <t xml:space="preserve">A1420</t>
  </si>
  <si>
    <t xml:space="preserve">Impossible Truth</t>
  </si>
  <si>
    <t xml:space="preserve">fingerpicked acoustic; cosmic; long songs (7+ minutes); breezy; storytelling</t>
  </si>
  <si>
    <t xml:space="preserve">Tyler's Merge debut widens his palette with electric guitar, looping and studio texture behind the fingerpicking, making explicit the ambient leanings only hinted at on Behold the Spirit. The pieces are longer and more cinematic, often built to evoke American landscapes and historical moods rather than functioning as pure guitar showcases. It is an easy way into American Primitive-descended guitar for indie-rock listeners who have never heard of Fahey.</t>
  </si>
  <si>
    <t xml:space="preserve">Builds on Behold the Spirit's Fahey-derived fingerstyle base with fuller studio production, carrying the tradition onto Merge Records, an indie-rock label.</t>
  </si>
  <si>
    <t xml:space="preserve">Country of Illusion; The World Set Free</t>
  </si>
  <si>
    <t xml:space="preserve">A1421</t>
  </si>
  <si>
    <t xml:space="preserve">Chuck Johnson</t>
  </si>
  <si>
    <t xml:space="preserve">Blood Moon Boulder</t>
  </si>
  <si>
    <t xml:space="preserve">Scissor Tail Editions</t>
  </si>
  <si>
    <t xml:space="preserve">fingerpicked acoustic; slide guitar; long songs (7+ minutes); cosmic</t>
  </si>
  <si>
    <t xml:space="preserve">Six long pieces that push steel-string American Primitive playing toward drone: slide lines bend like raga figures on 'Corvid Tactics', and side two adds violin and electronic haze under the guitar on 'The Deer and the Snake'. The electrified closer hints at the pedal-steel ambient records he made next. For listeners who like William Tyler or Jack Rose but want the pieces to drift further out.</t>
  </si>
  <si>
    <t xml:space="preserve">Sits in the Fahey and Basho line as carried on by the 2010s Scissor Tail and VDSQ circle; its drones point toward the ambient-country crossover of Chuck Johnson's own later pedal-steel work.</t>
  </si>
  <si>
    <t xml:space="preserve">Corvid Tactics; Silver Teeth in the Sun; The Deer and the Snake</t>
  </si>
  <si>
    <t xml:space="preserve">https://www.chuckjohnson.net/dusted-reviews-blood-moon-boulder/
https://www.discogs.com/release/7217369-Chuck-Johnson-Blood-Moon-Boulder</t>
  </si>
  <si>
    <t xml:space="preserve">A1422</t>
  </si>
  <si>
    <t xml:space="preserve">Marisa Anderson</t>
  </si>
  <si>
    <t xml:space="preserve">Into the Light</t>
  </si>
  <si>
    <t xml:space="preserve">Chaos Kitchen Music</t>
  </si>
  <si>
    <t xml:space="preserve">fingerpicked acoustic; slide guitar; cosmic; glacial; long songs (7+ minutes)</t>
  </si>
  <si>
    <t xml:space="preserve">Anderson plays every instrument here, moving between electric guitar, lap steel, pedal steel, electric piano and percussion to build what she has described as a soundtrack for an imaginary science-fiction Western. It leaves the acoustic blues-and-hymn vocabulary of her earlier records for a spacier, more electric palette without losing the plainspoken, unhurried phrasing that marks all her playing. It is one of the clearest bridges between American Primitive guitar and ambient instrumental music.</t>
  </si>
  <si>
    <t xml:space="preserve">Anderson's blues and old-time vocabulary sounds indebted to John Fahey and Sandy Bull's drone-and-raga side, and this record's electric widescreen sound runs parallel to William Tyler's and Chuck Johnson's moves toward ambient texture.</t>
  </si>
  <si>
    <t xml:space="preserve">Into the Light; In Waves</t>
  </si>
  <si>
    <t xml:space="preserve">https://en.wikipedia.org/wiki/Marisa_Anderson
https://marisaanderson.bandcamp.com/album/into-the-light</t>
  </si>
  <si>
    <t xml:space="preserve">A1423</t>
  </si>
  <si>
    <t xml:space="preserve">Modern Country</t>
  </si>
  <si>
    <t xml:space="preserve">fingerpicked acoustic; cosmic; breezy; long songs (7+ minutes); storytelling</t>
  </si>
  <si>
    <t xml:space="preserve">With a full band behind him, Tyler's third album pushes his instrumentals closest yet to country-rock proper, its long, unhurried pieces built more like Grateful Dead jams than solo guitar-soli. The title reads as a pointed joke about what counts as country music in an era of pop-Nashville, staking a claim for wordless, exploratory guitar music as a true inheritor. It remains his most fully arranged, band-driven record.</t>
  </si>
  <si>
    <t xml:space="preserve">Extends Tyler's move from solo Fahey-style fingerpicking toward full-band Cosmic American Music, aligning him with the Grateful Dead-indebted C6 lane even as the core guitar language stays rooted in American Primitive technique.</t>
  </si>
  <si>
    <t xml:space="preserve">Highway Anxiety; Gone Clear</t>
  </si>
  <si>
    <t xml:space="preserve">A1424</t>
  </si>
  <si>
    <t xml:space="preserve">Hayden Pedigo</t>
  </si>
  <si>
    <t xml:space="preserve">Greetings from Amarillo</t>
  </si>
  <si>
    <t xml:space="preserve">Driftless Recordings</t>
  </si>
  <si>
    <t xml:space="preserve">Amarillo, TX</t>
  </si>
  <si>
    <t xml:space="preserve">fingerpicked acoustic; small-town; breezy; road songs; storytelling</t>
  </si>
  <si>
    <t xml:space="preserve">Pedigo's early full-length is a plainspoken tribute to his Texas Panhandle hometown, its unhurried fingerstyle pieces built on open, ringing tone rather than technical density. It feels closer to a diary of a specific place than to the raga abstraction of some of his influences. It is where his strain of small-town, wide-sky instrumental Americana first came into focus.</t>
  </si>
  <si>
    <t xml:space="preserve">Sounds indebted to the Fahey-descended solo-guitar tradition, filtered through a very specific Texas Panhandle sense of place.</t>
  </si>
  <si>
    <t xml:space="preserve">Greetings from Amarillo; Western Skies</t>
  </si>
  <si>
    <t xml:space="preserve">https://en.wikipedia.org/wiki/Hayden_Pedigo
https://www.discogs.com/artist/3214419-Hayden-Pedigo</t>
  </si>
  <si>
    <t xml:space="preserve">A1425</t>
  </si>
  <si>
    <t xml:space="preserve">Michael Chapman</t>
  </si>
  <si>
    <t xml:space="preserve">50</t>
  </si>
  <si>
    <t xml:space="preserve">Leeds, UK</t>
  </si>
  <si>
    <t xml:space="preserve">fingerpicked acoustic; drawl; storytelling; baritone; hushed</t>
  </si>
  <si>
    <t xml:space="preserve">Marking fifty years as a working musician, Chapman's Paradise of Bachelors album pairs his weathered English fingerstyle guitar and hushed, world-weary voice with Steve Gunn, who produced and plays on it, mixing acoustic and electric arrangements into a late-career highlight. It is not an instrumental record, but Chapman's direct, unshowy guitar playing has long been claimed by American Primitive listeners as a British parallel to Fahey's generation. The record introduced Chapman to a new American underground audience decades into his career.</t>
  </si>
  <si>
    <t xml:space="preserve">A British contemporary of the original American Primitive generation whose intricate steel-string playing has long been championed by that scene's labels and younger players like Steve Gunn, even though most of his records, this one included, are built around his own singing.</t>
  </si>
  <si>
    <t xml:space="preserve">That Time of Night; Falling from Grace</t>
  </si>
  <si>
    <t xml:space="preserve">https://michaelchapman.bandcamp.com/album/50
https://en.wikipedia.org/wiki/Michael_Chapman_(singer)</t>
  </si>
  <si>
    <t xml:space="preserve">A1426</t>
  </si>
  <si>
    <t xml:space="preserve">The Morning Star</t>
  </si>
  <si>
    <t xml:space="preserve">feedback; noise wall; fingerpicked acoustic; long songs (7+ minutes); bleak</t>
  </si>
  <si>
    <t xml:space="preserve">The Morning Star pushes Bachman's guitar playing toward drones, field recordings and long, abstract passages, a clear break from the tidy fingerstyle records that made his name. Guitar and other textures blur into dense, sometimes uneasy soundscapes far from Takoma-era pastoralism. It aligns Bachman with the experimental, drone-heavy wing of the tradition rather than its folk-revival side.</t>
  </si>
  <si>
    <t xml:space="preserve">Pushes the drone side of American Primitive guitar that runs back to John Fahey's Requia into more abstract territory, sounding akin to Jim O'Rourke's and Bill Orcutt's experiments.</t>
  </si>
  <si>
    <t xml:space="preserve">Invocation; The Morning Star</t>
  </si>
  <si>
    <t xml:space="preserve">A1427</t>
  </si>
  <si>
    <t xml:space="preserve">Gwenifer Raymond</t>
  </si>
  <si>
    <t xml:space="preserve">You Never Were Much of a Dancer</t>
  </si>
  <si>
    <t xml:space="preserve">Cardiff, Wales</t>
  </si>
  <si>
    <t xml:space="preserve">fingerpicked acoustic; banjo; lo-fi; bleak; storytelling</t>
  </si>
  <si>
    <t xml:space="preserve">A Welsh guitarist with a background in punk, Raymond plays both guitar and banjo on this debut, bringing a punk player's physicality to the picking. The tunes are darker and more percussive than most of the post-Rose revival, closer to Appalachian old-time and pre-war blues in mood despite her very different background. It is a bracing entry point for listeners who like their fingerstyle guitar with some menace.</t>
  </si>
  <si>
    <t xml:space="preserve">Brings a punk-scene background to a fingerstyle and banjo style that sounds deeply indebted to Fahey and pre-war blues, released on Tompkins Square, a label central to the American Primitive revival.</t>
  </si>
  <si>
    <t xml:space="preserve">Sometimes There's Blood; Off to Booneville</t>
  </si>
  <si>
    <t xml:space="preserve">https://www.discogs.com/master/1487936-Gwenifer-Raymond-You-Never-Were-Much-Of-A-Dancer
https://tompkinssquare.bandcamp.com/album/you-never-were-much-of-a-dancer</t>
  </si>
  <si>
    <t xml:space="preserve">A1428</t>
  </si>
  <si>
    <t xml:space="preserve">Cloud Corner</t>
  </si>
  <si>
    <t xml:space="preserve">fingerpicked acoustic; slide guitar; glacial; spiritual or gospel; hushed</t>
  </si>
  <si>
    <t xml:space="preserve">Anderson's Thrill Jockey debut returns to a more acoustic, blues- and gospel-rooted sound, its steel-string pieces built from slide guitar figures and hymn-like repetition. The playing is patient and unadorned, closer in spirit to Fahey's early Takoma records than to the electric sprawl of Into the Light. It confirmed Anderson as one of the strongest solo-guitar voices to emerge from the 2010s American Primitive revival.</t>
  </si>
  <si>
    <t xml:space="preserve">A return toward an acoustic blues-and-hymn foundation that sounds indebted to Fahey's early Takoma work, after the electric detour of Into the Light.</t>
  </si>
  <si>
    <t xml:space="preserve">Cloud Corner; The Coast</t>
  </si>
  <si>
    <t xml:space="preserve">https://en.wikipedia.org/wiki/Marisa_Anderson
https://www.discogs.com/artist/1374316-Marisa-Anderson</t>
  </si>
  <si>
    <t xml:space="preserve">A1429</t>
  </si>
  <si>
    <t xml:space="preserve">Third</t>
  </si>
  <si>
    <t xml:space="preserve">fingerpicked acoustic; storytelling; breezy; long solos; close harmonies</t>
  </si>
  <si>
    <t xml:space="preserve">As its plain title suggests, Third is Salsburg settling further into his own voice, keeping the melodic clarity of his first two records while stretching a few pieces into longer, more exploratory territory. It shows a guitarist increasingly comfortable departing from strict folk-tune structure without losing the warmth that defines his playing. It suits listeners who like their solo guitar gentle and song-shaped.</t>
  </si>
  <si>
    <t xml:space="preserve">Completes Salsburg's first run of three folk-song-rooted solo guitar records; he has also recorded a duo guitar album with James Elkington.</t>
  </si>
  <si>
    <t xml:space="preserve">Impossible Air III; Trellis</t>
  </si>
  <si>
    <t xml:space="preserve">A1430</t>
  </si>
  <si>
    <t xml:space="preserve">Yasmin Williams</t>
  </si>
  <si>
    <t xml:space="preserve">Unwind</t>
  </si>
  <si>
    <t xml:space="preserve">Woodbridge, VA</t>
  </si>
  <si>
    <t xml:space="preserve">fingerpicked acoustic; banjo; breezy; storytelling; hushed</t>
  </si>
  <si>
    <t xml:space="preserve">Williams's self-released debut, made while she was still a college student, lays out the percussive tapping technique that would define her later work, often laying the guitar flat across her lap and striking it with both hands. The tunes are melodic and unhurried, bright steel-string figures looping and interlocking. It is a quietly assured first statement from an artist who would soon become one of the style's most visible new names.</t>
  </si>
  <si>
    <t xml:space="preserve">Sounds like the Fahey-descended fingerstyle tradition entered from an unusual technical angle, her own lap-tapping method setting her apart from the picking styles of Basho, Kottke and Rose.</t>
  </si>
  <si>
    <t xml:space="preserve">Unwind; Swift Breeze</t>
  </si>
  <si>
    <t xml:space="preserve">https://en.wikipedia.org/wiki/Yasmin_Williams
https://www.discogs.com/artist/7197350-Yasmin-Williams</t>
  </si>
  <si>
    <t xml:space="preserve">A1431</t>
  </si>
  <si>
    <t xml:space="preserve">Goes West</t>
  </si>
  <si>
    <t xml:space="preserve">fingerpicked acoustic; breezy; cosmic; strings; long songs (7+ minutes)</t>
  </si>
  <si>
    <t xml:space="preserve">Recorded after Tyler relocated to Los Angeles, Goes West softens the full-band approach of Modern Country into airier, more spacious arrangements with gentle accompaniment behind his acoustic guitar. The mood shifts toward gentle melancholy and widescreen calm, closer to film-score instrumental music than to raga or blues. It is his most immediately pretty record, trading historical weight for open-hearted beauty.</t>
  </si>
  <si>
    <t xml:space="preserve">Continues Tyler's arc from solo American Primitive guitar toward arranged instrumental Americana, sounding of a piece with Marisa Anderson's and Chuck Johnson's textured fingerstyle records of the same decade.</t>
  </si>
  <si>
    <t xml:space="preserve">Not in Our Stars; Fail Safe</t>
  </si>
  <si>
    <t xml:space="preserve">A1432</t>
  </si>
  <si>
    <t xml:space="preserve">Letting Go</t>
  </si>
  <si>
    <t xml:space="preserve">fingerpicked acoustic; breezy; small-town; road songs; cosmic</t>
  </si>
  <si>
    <t xml:space="preserve">Pedigo's first album for Mexican Summer, and the start of a loose trilogy, frames his fingerpicking with a wider, more cinematic sound while keeping the tone warm and open. It stays rooted in the same Panhandle landscape as his earlier work, patient melodies ringing out over plenty of air. It marked his move from small primitive-guitar labels to a wider indie audience without changing the core of his plainspoken playing.</t>
  </si>
  <si>
    <t xml:space="preserve">Continues the small-town, road-movie instrumentalism of Pedigo's earlier records, bringing Fahey-descended solo guitar into Mexican Summer's indie orbit.</t>
  </si>
  <si>
    <t xml:space="preserve">Letting Go; In Air</t>
  </si>
  <si>
    <t xml:space="preserve">A1433</t>
  </si>
  <si>
    <t xml:space="preserve">Urban Driftwood</t>
  </si>
  <si>
    <t xml:space="preserve">fingerpicked acoustic; banjo; harmonized guitars; political; storytelling</t>
  </si>
  <si>
    <t xml:space="preserve">Made in response to the pandemic and the 2020 racial-justice protests, Urban Driftwood adds kalimba, banjo and hand percussion to Williams's tapping-and-fingerstyle guitar, widening her sound while keeping the compositions melodically direct. It carries a quiet political charge without needing lyrics, the pieces reflective rather than angry. It is her most accessible record and the natural starting point.</t>
  </si>
  <si>
    <t xml:space="preserve">Expands Williams's percussive-tapping guitar style with kalimba and banjo, sounding of a piece with peers like Marisa Anderson and Gwenifer Raymond who are also reshaping the Fahey-descended solo-guitar tradition.</t>
  </si>
  <si>
    <t xml:space="preserve">Urban Driftwood; Adrift</t>
  </si>
  <si>
    <t xml:space="preserve">A1434</t>
  </si>
  <si>
    <t xml:space="preserve">Eli Winter</t>
  </si>
  <si>
    <t xml:space="preserve">fingerpicked acoustic; horns; cosmic; long solos; breezy</t>
  </si>
  <si>
    <t xml:space="preserve">Winter's self-titled album is a set of guitar-led instrumentals recorded with a loose group of collaborators, giving the raga-and-drone core of his playing a warmer frame than a solo record would. The pieces are rustic and winding rather than showy, letting other instruments sit alongside the guitar instead of overwhelming it. It suits listeners who like American Primitive guitar opened up into gentle ensemble playing.</t>
  </si>
  <si>
    <t xml:space="preserve">Sounds like a continuation of the raga-inflected, collaborative wing of American Primitive guitar associated with Jack Rose and Six Organs of Admittance, colored by Chicago's improvised-music scene.</t>
  </si>
  <si>
    <t xml:space="preserve">For a Chisos Bluebonnet; Davening in Threes</t>
  </si>
  <si>
    <t xml:space="preserve">https://eliwinter.bandcamp.com/
https://www.noexpectations.fyi/p/great-albums-from-2022-i-missed-2
https://eliwinter.bandcamp.com/album/eli-winter</t>
  </si>
  <si>
    <t xml:space="preserve">A1435</t>
  </si>
  <si>
    <t xml:space="preserve">Still, Here</t>
  </si>
  <si>
    <t xml:space="preserve">fingerpicked acoustic; bleak; slide guitar; hushed; glacial</t>
  </si>
  <si>
    <t xml:space="preserve">Still, Here is one of Anderson's most spacious and inward records, its pieces built from long-held tones and simple, repeated phrases that let silence do as much work as notes. It continues her move away from technical display toward mood and space, closer to minimalism than to Fahey's ragtime-inflected picking. It suits listeners who want solo guitar as slow, contemplative atmosphere.</t>
  </si>
  <si>
    <t xml:space="preserve">Continues Anderson's arc toward spare, meditative solo guitar begun on Cloud Corner, part of a broader early-2020s turn toward slow, minimal instrumental guitar shared with Hayden Pedigo and Eli Winter.</t>
  </si>
  <si>
    <t xml:space="preserve">Weeping Willow; Waking Up</t>
  </si>
  <si>
    <t xml:space="preserve">A1436</t>
  </si>
  <si>
    <t xml:space="preserve">The Happiest Times I Ever Ignored</t>
  </si>
  <si>
    <t xml:space="preserve">fingerpicked acoustic; breezy; cosmic; hushed; road songs</t>
  </si>
  <si>
    <t xml:space="preserve">The second album in Pedigo's Mexican Summer trilogy keeps his warm, melodic fingerpicking at the center, with bright, unhurried pieces that feel built for long drives across open country. It keeps the plainspoken melodic sense of his earlier records while sounding more polished and assured. It is an easy entry point for listeners new to instrumental guitar.</t>
  </si>
  <si>
    <t xml:space="preserve">Deepens the direction Pedigo opened on Letting Go; its softer, studio-smoothed take on American Primitive guitar sounds akin to peers like Marisa Anderson and Eli Winter.</t>
  </si>
  <si>
    <t xml:space="preserve">The Happiest Times I Ever Ignored; Muted Gold</t>
  </si>
  <si>
    <t xml:space="preserve">A1437</t>
  </si>
  <si>
    <t xml:space="preserve">A Trick of the Light</t>
  </si>
  <si>
    <t xml:space="preserve">fingerpicked acoustic; cosmic; long solos; strings; breezy</t>
  </si>
  <si>
    <t xml:space="preserve">Winter's follow-up expands his collaborative approach further, merging jazz, folk and indie-rock arrangement around his guitar alongside the raga and drone influences of his debut. The band interplay is tighter and more composed, with Winter working more as a bandleader than as a soloist accompanied by guests. It is for listeners who want instrumental guitar music with the give-and-take of a real band.</t>
  </si>
  <si>
    <t xml:space="preserve">Builds on the self-titled album's fusion of American Primitive guitar with Chicago's jazz and improvised-music scene, pushing that sound toward full-band composition.</t>
  </si>
  <si>
    <t xml:space="preserve">A Trick of the Light; Vanishing Point</t>
  </si>
  <si>
    <t xml:space="preserve">https://eliwinter.bandcamp.com/
https://www.discogs.com/release/33559002-Eli-Winter-A-Trick-Of-The-Light</t>
  </si>
  <si>
    <t xml:space="preserve">A1438</t>
  </si>
  <si>
    <t xml:space="preserve">I'll Be Waving as You Drive Away</t>
  </si>
  <si>
    <t xml:space="preserve">fingerpicked acoustic; cosmic; breezy; hushed; road songs</t>
  </si>
  <si>
    <t xml:space="preserve">Closing Pedigo's trilogy for Mexican Summer, this record works as a summing-up of its road-movie Americana, melodic fingerpicking set in a warm, spacious frame. The mood is bittersweet and departure-minded, matching its title. It suits listeners who already like Letting Go and want more of the same wide-sky calm.</t>
  </si>
  <si>
    <t xml:space="preserve">Closes the arc begun on Letting Go, keeping Pedigo's melodic, small-town sensibility at the center of a sound that remains audibly Fahey-descended.</t>
  </si>
  <si>
    <t xml:space="preserve">I'll Be Waving as You Drive Away; Amarillo Roses</t>
  </si>
  <si>
    <t xml:space="preserve">A1439</t>
  </si>
  <si>
    <t xml:space="preserve">Time Indefinite</t>
  </si>
  <si>
    <t xml:space="preserve">fingerpicked acoustic; long songs (7+ minutes); glacial; cosmic; hushed</t>
  </si>
  <si>
    <t xml:space="preserve">Tyler's first album in six years pulls back from full-band arrangement toward a more solitary, tape-loop-inflected sound, guitar pieces smudged with ambient texture and field recording rather than pedal steel or drums. It is his most explicitly experimental record since his debut, closer in spirit to Fahey's own late, abstracted work than to the country-rock of Modern Country. Critics placed it among the strongest instrumental guitar records of the year on its release.</t>
  </si>
  <si>
    <t xml:space="preserve">Returns Tyler's music toward the solitary, drone-leaning end of American Primitive guitar after a decade of full-band records, closing the loop back to John Fahey's own late, more abstract recordings.</t>
  </si>
  <si>
    <t xml:space="preserve">Concern; Star of Hope</t>
  </si>
  <si>
    <t xml:space="preserve">A1440</t>
  </si>
  <si>
    <t xml:space="preserve">The Jayhawks</t>
  </si>
  <si>
    <t xml:space="preserve">Bunkhouse Records</t>
  </si>
  <si>
    <t xml:space="preserve">V9 No Depression and insurgent country</t>
  </si>
  <si>
    <t xml:space="preserve">Telecaster twang; close harmonies; drawl; road songs; small-town; harmonized guitars</t>
  </si>
  <si>
    <t xml:space="preserve">Recorded before Mark Olson and Gary Louris had fully found their vocal blend, this debut on the small Bunkhouse label (hence its nickname) runs on straightforward country-rock chording and Olson's plain lead vocals. It predates the band's signature two-part harmonies but already carries the unhurried Midwestern feel that would define Minneapolis's alt-country wing years before the term existed. It is mostly a curiosity now, a measure of how far the band's sound traveled from here.</t>
  </si>
  <si>
    <t xml:space="preserve">The earliest Jayhawks record, made before the classic Olson-Louris songwriting partnership matured; it set the band on the country-rock path that 'Blue Earth' and 'Hollywood Town Hall' would refine.</t>
  </si>
  <si>
    <t xml:space="preserve">Falling Star; Ann Jane; Election Day</t>
  </si>
  <si>
    <t xml:space="preserve">https://en.wikipedia.org/wiki/The_Jayhawks</t>
  </si>
  <si>
    <t xml:space="preserve">A1441</t>
  </si>
  <si>
    <t xml:space="preserve">The Silos</t>
  </si>
  <si>
    <t xml:space="preserve">Cuba</t>
  </si>
  <si>
    <t xml:space="preserve">Record Collect</t>
  </si>
  <si>
    <t xml:space="preserve">Telecaster twang; drawl; harmonized guitars; road songs; storytelling; heartbreak</t>
  </si>
  <si>
    <t xml:space="preserve">Walter Salas-Humara and Bob Rupe's Silos mix plainspoken country-rock songwriting with the tougher edges of the New York scene the band came out of. Salas-Humara's flat vocal delivery sits over tightly interlocked guitars and a lean, jangly rhythm section. It predates the No Depression name but already sounds like an early marker of the sound.</t>
  </si>
  <si>
    <t xml:space="preserve">An early New York contribution to the emerging alt-country sound, made before the term existed and before Uncle Tupelo's 'No Depression' gave the movement its name.</t>
  </si>
  <si>
    <t xml:space="preserve">Tennessee Fire; She's Cold; Every Alibi</t>
  </si>
  <si>
    <t xml:space="preserve">https://en.wikipedia.org/wiki/The_Silos</t>
  </si>
  <si>
    <t xml:space="preserve">A1442</t>
  </si>
  <si>
    <t xml:space="preserve">Souled American</t>
  </si>
  <si>
    <t xml:space="preserve">Fe</t>
  </si>
  <si>
    <t xml:space="preserve">Chicago insurgent country</t>
  </si>
  <si>
    <t xml:space="preserve">pedal steel; drawl; hushed; glacial; bleak; storytelling</t>
  </si>
  <si>
    <t xml:space="preserve">Souled American's debut sets Chris Grigoroff and Joe Adducci's voices over loose, dub-minded bass and twangy guitar, two years before the No Depression boom. It sounds less like a standard rock record than a country song heard through a haze, a strange, hypnotic approach with little precedent in 1988. It is the most approachable way into a band that would only get slower and stranger.</t>
  </si>
  <si>
    <t xml:space="preserve">One of the earliest records to bring underground rock's patience and minimalism to country songwriting; it sounds like a quiet precursor to the Chicago insurgent-country scene that followed.</t>
  </si>
  <si>
    <t xml:space="preserve">Native Air; Soul; Notes Campfire</t>
  </si>
  <si>
    <t xml:space="preserve">https://en.wikipedia.org/wiki/Souled_American</t>
  </si>
  <si>
    <t xml:space="preserve">A1443</t>
  </si>
  <si>
    <t xml:space="preserve">Blue Earth</t>
  </si>
  <si>
    <t xml:space="preserve">Twin/Tone Records</t>
  </si>
  <si>
    <t xml:space="preserve">Telecaster twang; close harmonies; drawl; road songs; harmonized guitars; Midwestern</t>
  </si>
  <si>
    <t xml:space="preserve">Assembled from demos cut over several years, Blue Earth is where Olson and Louris's close two-part harmony first clicks into place over spare, twangy guitar work. Songs like 'Two Angels' and 'Sioux City' are plain, unhurried and steeped in the flat Minnesota landscape the band came from. It is the rough draft of their classic sound, for listeners who prefer it unvarnished.</t>
  </si>
  <si>
    <t xml:space="preserve">The record that crystallized the Jayhawks' signature Olson-Louris harmony sound and directly led to their major-label deal, making it a foundational document of the Minneapolis wing of insurgent country.</t>
  </si>
  <si>
    <t xml:space="preserve">Two Angels; Sioux City; Ain't No End</t>
  </si>
  <si>
    <t xml:space="preserve">A1444</t>
  </si>
  <si>
    <t xml:space="preserve">Flubber</t>
  </si>
  <si>
    <t xml:space="preserve">pedal steel; drawl; hushed; glacial; bleak; lo-fi</t>
  </si>
  <si>
    <t xml:space="preserve">The second Souled American record slows down even further than Fe, with songs stretching into long, dub-influenced grooves under Grigoroff's flat vocal delivery. The band's refusal to speed up or clean up its sound makes the record hypnotic and a little disorienting. It remains a cult favorite for listeners drawn to the outer, most patient edge of alt-country.</t>
  </si>
  <si>
    <t xml:space="preserve">Deepens the dub-inflected approach of Fe, pushing Souled American further toward the slow, minimal extreme that became their signature.</t>
  </si>
  <si>
    <t xml:space="preserve">Six Feet of Snow; Family Dog; Heaven</t>
  </si>
  <si>
    <t xml:space="preserve">A1445</t>
  </si>
  <si>
    <t xml:space="preserve">Blood Oranges</t>
  </si>
  <si>
    <t xml:space="preserve">Corn River</t>
  </si>
  <si>
    <t xml:space="preserve">East Side Digital</t>
  </si>
  <si>
    <t xml:space="preserve">mandolin; close harmonies; drawl; storytelling; heartbreak</t>
  </si>
  <si>
    <t xml:space="preserve">A Boston band working a country-rock seam at the same moment as Uncle Tupelo, before the No Depression name caught on, Corn River pairs Jim Ryan's mandolin and Cheri Knight's harmony vocals over plainspoken, unhurried songs about hard luck and leaving. It splits the difference between bluegrass instrumentation and indie-rock songcraft without leaning hard on either. An overlooked early document of the scene before it had a name.</t>
  </si>
  <si>
    <t xml:space="preserve">Arrived at the same moment as Uncle Tupelo's No Depression, part of a loosely connected wave of late-1980s and early-1990s bands (also including the Silos) that worked out insurgent country independently before the genre had a shared identity.</t>
  </si>
  <si>
    <t xml:space="preserve">Poor Little Fish</t>
  </si>
  <si>
    <t xml:space="preserve">https://en.wikipedia.org/wiki/Blood_Oranges_(band)</t>
  </si>
  <si>
    <t xml:space="preserve">A1446</t>
  </si>
  <si>
    <t xml:space="preserve">Cordelia's Dad</t>
  </si>
  <si>
    <t xml:space="preserve">OKra</t>
  </si>
  <si>
    <t xml:space="preserve">drawl; storytelling; shouted; rowdy; Southern gothic</t>
  </si>
  <si>
    <t xml:space="preserve">Cordelia's Dad's debut turns Anglo-American traditional folk tunes into loud, Dinosaur Jr.-indebted rock songs, an approach the band's own liner notes called 'schizophrenic'. It is an early, unheralded example of punk musicians treating old-time and folk repertoire as raw material rather than museum pieces. It is worth knowing for the prehistory of what would be called No Depression.</t>
  </si>
  <si>
    <t xml:space="preserve">Turned traditional folk songs into full-band rock in the same year as Uncle Tupelo's No Depression, a parallel rather than a direct ancestor of that scene.</t>
  </si>
  <si>
    <t xml:space="preserve">Rambling Boy</t>
  </si>
  <si>
    <t xml:space="preserve">https://en.wikipedia.org/wiki/Cordelia%27s_Dad</t>
  </si>
  <si>
    <t xml:space="preserve">A1447</t>
  </si>
  <si>
    <t xml:space="preserve">The Silos' major-label album keeps the band's tight, twangy guitar interplay and Salas-Humara's plainspoken songwriting intact on a bigger budget. It came out the same year as Uncle Tupelo's debut, part of a loosely connected wave of bands working country-rock-meets-indie territory before any of them had a shared name for it. RCA's push didn't translate into lasting commercial success, and the band returned to independent labels afterward.</t>
  </si>
  <si>
    <t xml:space="preserve">One of several late-1980s/early-1990s bands, like the Blood Oranges, working out a country-rock-meets-indie sound in parallel with Uncle Tupelo, before the No Depression name existed.</t>
  </si>
  <si>
    <t xml:space="preserve">Picture of Helen; Commodore Peter; I'm Gone</t>
  </si>
  <si>
    <t xml:space="preserve">A1448</t>
  </si>
  <si>
    <t xml:space="preserve">Around the Horn</t>
  </si>
  <si>
    <t xml:space="preserve">Around the Horn keeps the band's signature slow-motion twang and dub-heavy bass, released the same year as Uncle Tupelo's debut but sounding like it came from a different planet. Songs hang in the air, guitars and voices barely moving, country structures stretched until they feel weightless. It is for patient listeners who want alt-country's strangest early fork.</t>
  </si>
  <si>
    <t xml:space="preserve">One of the Rough Trade albums that made Souled American a strange, largely unheralded parallel to the Uncle Tupelo-led boom breaking at the same moment.</t>
  </si>
  <si>
    <t xml:space="preserve">Xmas Tree; Sun Dog; Been There</t>
  </si>
  <si>
    <t xml:space="preserve">A1449</t>
  </si>
  <si>
    <t xml:space="preserve">Uncle Tupelo</t>
  </si>
  <si>
    <t xml:space="preserve">No Depression</t>
  </si>
  <si>
    <t xml:space="preserve">Rockville Records</t>
  </si>
  <si>
    <t xml:space="preserve">Belleville, IL</t>
  </si>
  <si>
    <t xml:space="preserve">Belleville and St. Louis</t>
  </si>
  <si>
    <t xml:space="preserve">Telecaster twang; drawl; storytelling; small-town; Midwestern; political</t>
  </si>
  <si>
    <t xml:space="preserve">Recorded in ten days with Paul Kolderie and Sean Slade, the debut runs punk tempos and buzzsaw guitars straight into Jay Farrar and Jeff Tweedy's flat, weary drawls, with a chugging cover of the Carter Family's 'No Depression' as its thesis statement. Songs like 'Graveyard Shift' and 'Factory Belt' are about Belleville factory work and small-town dead ends, not outlaw myth. It became the record the whole alt-country movement, and the magazine that named itself after it, pointed back to.</t>
  </si>
  <si>
    <t xml:space="preserve">Grew out of Farrar and Tweedy's earlier punk band the Primitives, splicing Hüsker Dü-style volume onto Carter Family country; Son Volt and Wilco grew directly from it, and much of the Bloodshot roster sounds indebted to it.</t>
  </si>
  <si>
    <t xml:space="preserve">Graveyard Shift; Factory Belt; Whiskey Bottle</t>
  </si>
  <si>
    <t xml:space="preserve">https://en.wikipedia.org/wiki/Uncle_Tupelo
https://en.wikipedia.org/wiki/No_Depression_(album)</t>
  </si>
  <si>
    <t xml:space="preserve">A1450</t>
  </si>
  <si>
    <t xml:space="preserve">Southern Culture on the Skids</t>
  </si>
  <si>
    <t xml:space="preserve">Too Much Pork for Just One Fork</t>
  </si>
  <si>
    <t xml:space="preserve">Moist Records</t>
  </si>
  <si>
    <t xml:space="preserve">slide guitar; rowdy; pop-culture references; storytelling; Southern gothic; funny-sad</t>
  </si>
  <si>
    <t xml:space="preserve">An early Southern Culture on the Skids record that pairs surf-guitar twang with trailer-park kitsch, turning Southern stereotypes into gleeful, self-aware theater. Rick Miller's reverb-drenched guitar and the band's campy persona set them apart from the more earnest side of insurgent country entirely. It is a raw document of a band built for sweaty, riotous live shows.</t>
  </si>
  <si>
    <t xml:space="preserve">Draws on rockabilly, surf instrumentals, and B-movie Southern kitsch rather than the folk seriousness of Uncle Tupelo, representing the rowdier, funnier fringe of the Carolinas scene.</t>
  </si>
  <si>
    <t xml:space="preserve">Voodoo Cadillac; Fried Chicken and Gasoline; Banana Puddin'</t>
  </si>
  <si>
    <t xml:space="preserve">https://en.wikipedia.org/wiki/Southern_Culture_on_the_Skids</t>
  </si>
  <si>
    <t xml:space="preserve">A1451</t>
  </si>
  <si>
    <t xml:space="preserve">Still Feel Gone</t>
  </si>
  <si>
    <t xml:space="preserve">Telecaster twang; drawl; storytelling; small-town; Midwestern; heartbreak</t>
  </si>
  <si>
    <t xml:space="preserve">The second record thickens the guitars and adds a guest turn from the Jayhawks' Gary Louris, pushing past the debut's punk-country sketch into fuller, more layered arrangements. 'Gun' and 'Watch Me Fall' keep the band's blunt, unglamorous portraits of small-town frustration, while 'Postcard' softens into open-hearted country balladry. It suits listeners who like their twang with a punk pulse.</t>
  </si>
  <si>
    <t xml:space="preserve">A direct continuation of No Depression's punk-meets-Carter-Family formula, with early cross-pollination from the Jayhawks' Minneapolis scene that foreshadowed the wider insurgent-country network.</t>
  </si>
  <si>
    <t xml:space="preserve">Gun; Watch Me Fall; Postcard</t>
  </si>
  <si>
    <t xml:space="preserve">https://en.wikipedia.org/wiki/Uncle_Tupelo
https://en.wikipedia.org/wiki/Still_Feel_Gone</t>
  </si>
  <si>
    <t xml:space="preserve">A1452</t>
  </si>
  <si>
    <t xml:space="preserve">The Walkabouts</t>
  </si>
  <si>
    <t xml:space="preserve">Scavenger</t>
  </si>
  <si>
    <t xml:space="preserve">pedal steel; baritone; drawl; storytelling; bleak</t>
  </si>
  <si>
    <t xml:space="preserve">Chris Eckman and Carla Torgerson's dual vocals lead Townes Van Zandt- and Neil Young-indebted songwriting on this Sub Pop album, richer and more countrified than Seattle's dominant sound of the moment. The band found a much larger audience in Europe than at home, a pattern that held for the rest of its career. It is a useful example of insurgent country's reach beyond the Midwest and South.</t>
  </si>
  <si>
    <t xml:space="preserve">An early country- and folk-rooted act on Sub Pop's roster, showing the insurgent-country instinct reaching the Pacific Northwest independent of Uncle Tupelo's Midwest scene.</t>
  </si>
  <si>
    <t xml:space="preserve">Court Case</t>
  </si>
  <si>
    <t xml:space="preserve">https://en.wikipedia.org/wiki/The_Walkabouts</t>
  </si>
  <si>
    <t xml:space="preserve">A1453</t>
  </si>
  <si>
    <t xml:space="preserve">Bad Livers</t>
  </si>
  <si>
    <t xml:space="preserve">Delusions of Banjer</t>
  </si>
  <si>
    <t xml:space="preserve">Quarterstick</t>
  </si>
  <si>
    <t xml:space="preserve">banjo; mandolin; fiddle; shouted; rowdy</t>
  </si>
  <si>
    <t xml:space="preserve">Produced by Butthole Surfers guitarist Paul Leary, the Bad Livers' debut runs bluegrass instrumentation at punk speed and volume, Danny Barnes' banjo and deadpan songwriting anchoring a virtuosic but unpretentious trio. It sits at the acoustic-punk edge of the insurgent-country moment, closer to thrash-grass than to Uncle Tupelo's Telecaster twang. A key document of Austin's more eccentric contribution to the scene.</t>
  </si>
  <si>
    <t xml:space="preserve">An Austin-scene parallel to the Chicago and Belleville insurgent-country bands, fusing bluegrass virtuosity with punk energy in a way that sounds kin to cowpunk and the Waco Brothers.</t>
  </si>
  <si>
    <t xml:space="preserve">Turpentine Willie</t>
  </si>
  <si>
    <t xml:space="preserve">https://en.wikipedia.org/wiki/Bad_Livers</t>
  </si>
  <si>
    <t xml:space="preserve">A1454</t>
  </si>
  <si>
    <t xml:space="preserve">Hollywood Town Hall</t>
  </si>
  <si>
    <t xml:space="preserve">Def American Recordings</t>
  </si>
  <si>
    <t xml:space="preserve">Telecaster twang; close harmonies; harmonized guitars; road songs; heartbreak; drawl</t>
  </si>
  <si>
    <t xml:space="preserve">The Jayhawks' major-label debut, produced by George Drakoulias, pairs Louris's fuzzed-up electric guitar with the band's now-fluent Olson-Louris harmonies on songs like 'Waiting for the Sun' and 'Two Angels'. It is a fuller, more confident record than Blue Earth, trading some of that record's bare-bones feel for widescreen production without losing the plainspoken songwriting. 'Waiting for the Sun' is the easy way in, a sunlit country-rock single built on those two voices.</t>
  </si>
  <si>
    <t xml:space="preserve">Builds directly on Blue Earth, with Drakoulias's production giving the Olson-Louris songwriting partnership its widest canvas yet.</t>
  </si>
  <si>
    <t xml:space="preserve">Waiting for the Sun; Settled Down Like Rain; Take Me With You</t>
  </si>
  <si>
    <t xml:space="preserve">A1455</t>
  </si>
  <si>
    <t xml:space="preserve">Sonny</t>
  </si>
  <si>
    <t xml:space="preserve">pedal steel; drawl; glacial; bleak; storytelling; hushed</t>
  </si>
  <si>
    <t xml:space="preserve">An album of older American country and folk covers, Sonny finds Souled American applying their trademark half-speed treatment to other people's songs rather than originals. The band's approach turns familiar country structures into something eerie and unfamiliar through sheer tempo alone. It is a strange, illuminating detour for listeners who know the band mainly through its original material.</t>
  </si>
  <si>
    <t xml:space="preserve">Applies Souled American's glacial reworking of country song forms directly to the tradition itself, making explicit the roots the band's originals only gestured toward.</t>
  </si>
  <si>
    <t xml:space="preserve">Hobo; Notes Campfire; Shadow of Your Doubt</t>
  </si>
  <si>
    <t xml:space="preserve">A1456</t>
  </si>
  <si>
    <t xml:space="preserve">March 16-20, 1992</t>
  </si>
  <si>
    <t xml:space="preserve">fingerpicked acoustic; drawl; storytelling; spiritual or gospel; bleak; Southern gothic</t>
  </si>
  <si>
    <t xml:space="preserve">Produced by R.E.M.'s Peter Buck over five days, this is Uncle Tupelo unplugged: acoustic guitars and mandolin behind Farrar and Tweedy's bleakest, most traditional songwriting. Originals like 'Grindstone' and 'Wait Up' sit next to old-time and folk covers such as 'Moonshiner', treating Depression-era song forms as a living language rather than costume. It is the best entry point for listeners coming from the Carter Family side of the lane.</t>
  </si>
  <si>
    <t xml:space="preserve">Points straight back to the Carter Family, the Louvin Brothers (whose 'Atomic Power' it covers) and the old-time tradition R1 covers; the hushed, folk-leaning side of Son Volt and Jay Farrar's solo work sounds like it grew from here.</t>
  </si>
  <si>
    <t xml:space="preserve">Grindstone; Wait Up; Moonshiner</t>
  </si>
  <si>
    <t xml:space="preserve">https://en.wikipedia.org/wiki/Uncle_Tupelo
https://en.wikipedia.org/wiki/March_16-20,_1992
https://en.wikipedia.org/wiki/Jay_Farrar</t>
  </si>
  <si>
    <t xml:space="preserve">A1457</t>
  </si>
  <si>
    <t xml:space="preserve">Telecaster twang; drawl; storytelling; small-town; rowdy; drinking songs</t>
  </si>
  <si>
    <t xml:space="preserve">Fronted by Brian Henneman, who came out of Uncle Tupelo's circle, this debut runs on loud Telecaster riffing and blunt, working-class storytelling about small-town Missouri life. The songs favor plainspoken detail over romance, closer to Skynyrd-style Southern rock than to Uncle Tupelo's folk leanings. It set the template for a songwriting-first bar band with a loud, unpretentious guitar sound.</t>
  </si>
  <si>
    <t xml:space="preserve">Grew directly out of the Belleville/St. Louis scene around Uncle Tupelo, with Henneman's Telecaster work carrying the region's blue-collar storytelling tradition forward.</t>
  </si>
  <si>
    <t xml:space="preserve">Trailer Mama; Every Kind of Everything; Radar Gun</t>
  </si>
  <si>
    <t xml:space="preserve">A1458</t>
  </si>
  <si>
    <t xml:space="preserve">Freakwater</t>
  </si>
  <si>
    <t xml:space="preserve">Feels Like the Third Time</t>
  </si>
  <si>
    <t xml:space="preserve">fiddle; close harmonies; drawl; bleak; Southern gothic; spiritual or gospel</t>
  </si>
  <si>
    <t xml:space="preserve">Catherine Irwin and Janet Bean's close, off-kilter harmonies sit at the center of this stark, mostly acoustic record, drawing directly on Louvin Brothers-style close harmony and old-time gospel forms. The arrangements stay spare, letting the two voices' natural dissonance carry songs about death, drink, and small-town Kentucky. It established Freakwater as the starkest, most traditionalist act to come out of the Chicago-adjacent insurgent-country network.</t>
  </si>
  <si>
    <t xml:space="preserve">Sounds rooted in Louvin Brothers and Carter Family close-harmony singing, brought into the Chicago insurgent-country scene through Bean's ties to Eleventh Dream Day.</t>
  </si>
  <si>
    <t xml:space="preserve">My Old Drunk Friend; Georgia Moon; Louisville Lip</t>
  </si>
  <si>
    <t xml:space="preserve">https://en.wikipedia.org/wiki/Freakwater</t>
  </si>
  <si>
    <t xml:space="preserve">A1459</t>
  </si>
  <si>
    <t xml:space="preserve">Anodyne</t>
  </si>
  <si>
    <t xml:space="preserve">Telecaster twang; pedal steel; drawl; storytelling; Midwestern; road songs</t>
  </si>
  <si>
    <t xml:space="preserve">The major-label swan song was cut live in the room at Cedar Creek in Austin, and it is the fullest, warmest-sounding Uncle Tupelo record, with pedal steel and a guest duet vocal from Texas legend Doug Sahm on 'Give Back the Key to My Heart'. 'Chickamauga' and 'New Madrid' pair Farrar's and Tweedy's diverging songwriting instincts one last time before the band split. It stands as the clearest statement of the sound that both Wilco and Son Volt would immediately branch off from.</t>
  </si>
  <si>
    <t xml:space="preserve">The culmination of the No Depression/Still Feel Gone/March 16-20 arc; after it the band split into Son Volt's traditionalist wing and Wilco's more expansive one.</t>
  </si>
  <si>
    <t xml:space="preserve">Slate; Chickamauga; New Madrid</t>
  </si>
  <si>
    <t xml:space="preserve">https://en.wikipedia.org/wiki/Uncle_Tupelo
https://en.wikipedia.org/wiki/Anodyne_(album)</t>
  </si>
  <si>
    <t xml:space="preserve">A1460</t>
  </si>
  <si>
    <t xml:space="preserve">New West Motel</t>
  </si>
  <si>
    <t xml:space="preserve">pedal steel; baritone; drawl; storytelling; road songs</t>
  </si>
  <si>
    <t xml:space="preserve">The Walkabouts' Sub Pop album keeps their rich, string-and-keyboard-inflected country-rock sound while their European audience continued growing faster than their American one. Its road-and-motel imagery anticipates the lonesome-highway songwriting of the mid-'90s alt-country boom, though the band's harmonized male-female vocals give it a distinct character.</t>
  </si>
  <si>
    <t xml:space="preserve">Continues the Walkabouts' country-rock direction from Scavenger.</t>
  </si>
  <si>
    <t xml:space="preserve">Jack Candy</t>
  </si>
  <si>
    <t xml:space="preserve">A1461</t>
  </si>
  <si>
    <t xml:space="preserve">The Brooklyn Side</t>
  </si>
  <si>
    <t xml:space="preserve">Telecaster twang; long solos; drawl; storytelling; small-town; political</t>
  </si>
  <si>
    <t xml:space="preserve">The Bottle Rockets' second record sharpens the debut's Skynyrd-indebted guitar boogie into vivid working-class songwriting, especially 'Welfare Music' and '1000 Dollar Car'. Henneman's plainspoken narration treats trailer parks, factory towns and cheap cars with a novelist's eye rather than condescension. It is the band's best entry point, for listeners who like country-rock with dirt under its nails.</t>
  </si>
  <si>
    <t xml:space="preserve">The clearest example of the Southern-storytelling-rock strand within insurgent country; Drive-By Truckers and the V3 lane sound indebted to it.</t>
  </si>
  <si>
    <t xml:space="preserve">Welfare Music; 1000 Dollar Car; Radar Gun</t>
  </si>
  <si>
    <t xml:space="preserve">A1462</t>
  </si>
  <si>
    <t xml:space="preserve">The Handsome Family</t>
  </si>
  <si>
    <t xml:space="preserve">Odessa</t>
  </si>
  <si>
    <t xml:space="preserve">Carrot Top Records</t>
  </si>
  <si>
    <t xml:space="preserve">drum machine; baritone; Southern gothic; bleak; deadpan; storytelling</t>
  </si>
  <si>
    <t xml:space="preserve">Brett and Rennie Sparks's debut pairs a cheap drum machine with Brett's deep, deadpan baritone on murder ballads and small-town tragedies, closer in spirit to a folk tale collection than a rock record. Rennie's lyrics treat death, madness, and rural Americana with dry, matter-of-fact humor rather than melodrama. It laid the groundwork for the duo's signature blend of gothic storytelling and homemade production.</t>
  </si>
  <si>
    <t xml:space="preserve">A key early document of the gothic-country wing of insurgent country, built on Southern gothic storytelling closer to folklore than to Nashville songcraft.</t>
  </si>
  <si>
    <t xml:space="preserve">Amelia Earhart vs. the Dancing Bear; Weightless Again; Winnebago Skeletons</t>
  </si>
  <si>
    <t xml:space="preserve">https://en.wikipedia.org/wiki/The_Handsome_Family</t>
  </si>
  <si>
    <t xml:space="preserve">A1463</t>
  </si>
  <si>
    <t xml:space="preserve">Hitchhike to Rhome</t>
  </si>
  <si>
    <t xml:space="preserve">Telecaster twang; drawl; road songs; rowdy; storytelling; short songs (under 2 minutes)</t>
  </si>
  <si>
    <t xml:space="preserve">The Old 97's debut is fast, scrappy and barely produced, built on Ken Bethea's twangy lead lines and Rhett Miller's rapid-fire, half-shouted delivery. It plays like a Dallas bar band racing through a set list rather than a studio statement, closer to punk energy than the more polished records that followed. It established the band's blend of honky-tonk shuffle and pop-punk urgency before bigger labels came calling.</t>
  </si>
  <si>
    <t xml:space="preserve">A ground-floor document of the Texas wing of insurgent country, cut fast on a local indie label before Bloodshot and then Elektra picked the band up.</t>
  </si>
  <si>
    <t xml:space="preserve">Doreen; St. Ignatius; Never Mind the Phone Bill</t>
  </si>
  <si>
    <t xml:space="preserve">https://en.wikipedia.org/wiki/Old_97%27s</t>
  </si>
  <si>
    <t xml:space="preserve">A1464</t>
  </si>
  <si>
    <t xml:space="preserve">Richard Buckner</t>
  </si>
  <si>
    <t xml:space="preserve">Bloomed</t>
  </si>
  <si>
    <t xml:space="preserve">Dejadisc</t>
  </si>
  <si>
    <t xml:space="preserve">Lubbock, TX</t>
  </si>
  <si>
    <t xml:space="preserve">pedal steel; fingerpicked acoustic; drawl; hushed; heartbreak; storytelling</t>
  </si>
  <si>
    <t xml:space="preserve">Recorded in Lubbock and produced by Lloyd Maines, Richard Buckner's debut is a lyrically dense, plainly played record built around his weary, unadorned voice and Maines's pedal steel. Songs of quiet devastation like 'Lil Wallet Picture' unfold slowly, every line weighed. It set the template for the literary, unhurried songwriting Buckner would pursue for the next three decades.</t>
  </si>
  <si>
    <t xml:space="preserve">Emerges from the same Texas roots-music circles as Lloyd Maines's other work, joining the wider insurgent-country movement as its most purely literary songwriter.</t>
  </si>
  <si>
    <t xml:space="preserve">Lil Wallet Picture; Blue and Wonder; Rider Down</t>
  </si>
  <si>
    <t xml:space="preserve">https://en.wikipedia.org/wiki/Bloomed
https://en.wikipedia.org/wiki/Richard_Buckner_(musician)</t>
  </si>
  <si>
    <t xml:space="preserve">A1465</t>
  </si>
  <si>
    <t xml:space="preserve">Frozen</t>
  </si>
  <si>
    <t xml:space="preserve">Moll Tonträger</t>
  </si>
  <si>
    <t xml:space="preserve">pedal steel; drawl; glacial; hushed; bleak; spiritual or gospel</t>
  </si>
  <si>
    <t xml:space="preserve">After Rough Trade's collapse, Souled American resurfaced on the small German label Moll Tonträger with Frozen, pushing their tempos even slower and their arrangements even sparser than before. The record leans into a hushed, almost devotional stillness, a far cry from the buzzsaw energy of most insurgent-country bands active at the same moment. It is the band at its most hushed, for listeners who treat slowness as a feature.</t>
  </si>
  <si>
    <t xml:space="preserve">Continues Souled American's singular, glacially slow approach to country song form on a new small label after the collapse of their original American distribution.</t>
  </si>
  <si>
    <t xml:space="preserve">Kayo; Wow Wow; Jealous</t>
  </si>
  <si>
    <t xml:space="preserve">A1466</t>
  </si>
  <si>
    <t xml:space="preserve">Dog Days</t>
  </si>
  <si>
    <t xml:space="preserve">Roadrunner Records</t>
  </si>
  <si>
    <t xml:space="preserve">Oxford, MS</t>
  </si>
  <si>
    <t xml:space="preserve">Telecaster twang; drawl; harmonized guitars; small-town; storytelling; road songs</t>
  </si>
  <si>
    <t xml:space="preserve">Cary Hudson and Laurie Stirratt's Oxford, Mississippi band mixes Skynyrd-style twin-guitar boogie with the plainspoken storytelling of the wider insurgent-country movement, best captured on 'Blue Canoe'. Hudson's slide guitar and Stirratt's steady bass keep the arrangements loose and road-tested, closer to a bar band than a studio project. It gave Mississippi a genuine entry in the national alt-country conversation.</t>
  </si>
  <si>
    <t xml:space="preserve">Brings Southern-rock guitar into 1990s insurgent country from Mississippi, sounding like a regional cousin to the Bottle Rockets' Missouri storytelling.</t>
  </si>
  <si>
    <t xml:space="preserve">Blue Canoe; Soul Sister; Jimmy Carter</t>
  </si>
  <si>
    <t xml:space="preserve">https://en.wikipedia.org/wiki/Blue_Mountain_(band)</t>
  </si>
  <si>
    <t xml:space="preserve">A1467</t>
  </si>
  <si>
    <t xml:space="preserve">Dolly Varden</t>
  </si>
  <si>
    <t xml:space="preserve">Mouthful of Lies</t>
  </si>
  <si>
    <t xml:space="preserve">Mid-Fi Records</t>
  </si>
  <si>
    <t xml:space="preserve">Telecaster twang; close harmonies; duets; drawl; storytelling</t>
  </si>
  <si>
    <t xml:space="preserve">Steve Dawson and Diane Christiansen's Chicago band debuts with a warm, self-made record built on husband-and-wife co-lead vocals and a blend of rock, country and pop. It's a gentler, more melodic cousin to the punkier Waco Brothers and Bloodshot roster active in the same city at the same moment. A good introduction to Chicago's less rowdy insurgent-country wing.</t>
  </si>
  <si>
    <t xml:space="preserve">Formed from the ashes of the twang-punk band Stump the Host, part of the same mid-1990s Chicago scene as the Waco Brothers and Freakwater, though working in a warmer, duet-driven pop-country idiom.</t>
  </si>
  <si>
    <t xml:space="preserve">Your Last Mistake</t>
  </si>
  <si>
    <t xml:space="preserve">https://en.wikipedia.org/wiki/Dolly_Varden_(band)</t>
  </si>
  <si>
    <t xml:space="preserve">A1468</t>
  </si>
  <si>
    <t xml:space="preserve">Old Paint</t>
  </si>
  <si>
    <t xml:space="preserve">fiddle; close harmonies; drawl; bleak; Southern gothic; hushed</t>
  </si>
  <si>
    <t xml:space="preserve">Freakwater's Old Paint refines the stark sound of Feels Like the Third Time with a slightly fuller band behind Irwin and Bean's harmonies, still favoring plainness over polish. Songs draw on traditional forms and murder-ballad bleakness, treating old-time and gospel song structures as a living vocabulary rather than pastiche. It deepened the band's reputation as the most uncompromising traditionalist act in the Chicago insurgent-country orbit.</t>
  </si>
  <si>
    <t xml:space="preserve">A continuation of the close-harmony, old-time-rooted sound established on 'Feels Like the Third Time', tightening the band's songwriting without changing its stripped-down approach.</t>
  </si>
  <si>
    <t xml:space="preserve">Washed in the Blood; Little Sad Song; Jailer</t>
  </si>
  <si>
    <t xml:space="preserve">A1469</t>
  </si>
  <si>
    <t xml:space="preserve">The Geraldine Fibbers</t>
  </si>
  <si>
    <t xml:space="preserve">Lost Somewhere Between the Earth and My Home</t>
  </si>
  <si>
    <t xml:space="preserve">fiddle; noise wall; shouted; cracked or yelping; Southern gothic</t>
  </si>
  <si>
    <t xml:space="preserve">Carla Bozulich's Los Angeles band fuses old-time fiddle and country songforms with noise-rock volume and dissonance, a combination closer to Sonic Youth or the Jesus Lizard than to anything on Bloodshot's roster. Bozulich's voice swings between a plaintive country croon and a full-throated shriek, often within the same song, making this a key document of insurgent country's noisiest, most avant-garde fringe. A challenging but rewarding entry point for listeners who want the genre pushed toward art-punk extremity.</t>
  </si>
  <si>
    <t xml:space="preserve">Carla Bozulich's move from the industrial dance-rock of Ethyl Meatplow toward country and old-time forms played at noise-rock volume, a documented outlier within 1990s insurgent country that anticipates later noise-adjacent Americana.</t>
  </si>
  <si>
    <t xml:space="preserve">Lilybelle</t>
  </si>
  <si>
    <t xml:space="preserve">https://en.wikipedia.org/wiki/The_Geraldine_Fibbers</t>
  </si>
  <si>
    <t xml:space="preserve">A1470</t>
  </si>
  <si>
    <t xml:space="preserve">Golden Smog</t>
  </si>
  <si>
    <t xml:space="preserve">Down by the Old Mainstream</t>
  </si>
  <si>
    <t xml:space="preserve">jangle; harmonized guitars; close harmonies; breezy; road songs; storytelling</t>
  </si>
  <si>
    <t xml:space="preserve">A Minneapolis supergroup drawing members from the Jayhawks, Soul Asylum, and Wilco, Golden Smog's first proper album turns what began as a goofy side project into genuinely strong jangle-pop-inflected alt-country. Gary Louris, Dan Murphy, and Jeff Tweedy trade lead vocals across songs that lean lighter and funnier than any of their main bands. It is best understood as a document of how tightly knit the Minneapolis and Chicago insurgent-country scenes had become by the mid-1990s.</t>
  </si>
  <si>
    <t xml:space="preserve">A direct crossroads of the era's key bands, with members of the Jayhawks, Soul Asylum, and Wilco proving how interconnected the Minneapolis and Chicago insurgent-country scenes were.</t>
  </si>
  <si>
    <t xml:space="preserve">Please Tell My Brother; V; Radio King</t>
  </si>
  <si>
    <t xml:space="preserve">https://en.wikipedia.org/wiki/Golden_Smog</t>
  </si>
  <si>
    <t xml:space="preserve">A1471</t>
  </si>
  <si>
    <t xml:space="preserve">Tomorrow the Green Grass</t>
  </si>
  <si>
    <t xml:space="preserve">close harmonies; harmonized guitars; piano; heartbreak; breezy; drawl</t>
  </si>
  <si>
    <t xml:space="preserve">The last album to feature Mark Olson before he left the band, 'Tomorrow the Green Grass' pushes the Jayhawks' harmonies into warmer, more radio-friendly territory on 'Blue' and 'I'd Run Away', while still keeping the pedal-steel-flecked twang of earlier records. It is often cited as the peak of the classic Olson-Louris lineup, balancing sweetness against a persistent undertow of sadness. Olson's departure shortly after release effectively ended this era of the band.</t>
  </si>
  <si>
    <t xml:space="preserve">The full flowering of the Olson-Louris songwriting partnership built up across 'Blue Earth' and 'Hollywood Town Hall', released just before Olson's exit split the band's sound in two.</t>
  </si>
  <si>
    <t xml:space="preserve">Blue; I'd Run Away; Miss Williams' Guitar</t>
  </si>
  <si>
    <t xml:space="preserve">A1472</t>
  </si>
  <si>
    <t xml:space="preserve">Wreck Your Life</t>
  </si>
  <si>
    <t xml:space="preserve">Telecaster twang; drawl; drinking songs; road songs; rowdy; storytelling</t>
  </si>
  <si>
    <t xml:space="preserve">Released on the young Bloodshot label, Wreck Your Life is a tighter, twangier record than the debut, with Murry Hammond's harmony vocals rounding out Rhett Miller's hard-drinking narratives. 'Victoria' and 'The Other Shoe' show a band finding its voice between punk urgency and honky-tonk craft. It is the Old 97's at their most country, for listeners who like their twang fast and a little drunk.</t>
  </si>
  <si>
    <t xml:space="preserve">Cements the Old 97's as the flagship Texas band of the Bloodshot Records insurgent-country roster, a scene otherwise centered on Chicago.</t>
  </si>
  <si>
    <t xml:space="preserve">Victoria; The Other Shoe; Doreen</t>
  </si>
  <si>
    <t xml:space="preserve">A1473</t>
  </si>
  <si>
    <t xml:space="preserve">Scud Mountain Boys</t>
  </si>
  <si>
    <t xml:space="preserve">Pine Box</t>
  </si>
  <si>
    <t xml:space="preserve">Chunk</t>
  </si>
  <si>
    <t xml:space="preserve">pedal steel; hushed; drawl; storytelling; bleak</t>
  </si>
  <si>
    <t xml:space="preserve">This Massachusetts band's debut is a hushed, largely acoustic record of plainspoken heartbreak songs, closer in spirit to a barroom last call than to the louder cowpunk bands of the same moment. Joe Pernice's flat, weary voice and the band's unhurried tempos gave the Northeast its own quiet answer to the twangier Midwest and Texas scenes. A key document of New England's contribution to 1990s insurgent country.</t>
  </si>
  <si>
    <t xml:space="preserve">A product of the Northampton, Massachusetts club scene, bringing a hushed, pedal-steel version of insurgent country to New England; Joe Pernice later carried this songwriting into the Pernice Brothers.</t>
  </si>
  <si>
    <t xml:space="preserve">Grudge Fuck</t>
  </si>
  <si>
    <t xml:space="preserve">https://en.wikipedia.org/wiki/Scud_Mountain_Boys</t>
  </si>
  <si>
    <t xml:space="preserve">A1474</t>
  </si>
  <si>
    <t xml:space="preserve">Son Volt</t>
  </si>
  <si>
    <t xml:space="preserve">Trace</t>
  </si>
  <si>
    <t xml:space="preserve">Warner Bros. Records</t>
  </si>
  <si>
    <t xml:space="preserve">pedal steel; fiddle; drawl; baritone; storytelling; small-town</t>
  </si>
  <si>
    <t xml:space="preserve">Jay Farrar's post-Uncle Tupelo band debuts with a somber, pedal-steel-heavy record built around his weathered baritone and Mike Heidorn's steady drumming, with the Boquist brothers rounding out the lineup. 'Windfall' and 'Drown' balance folk-plain melodies against surges of electric guitar, treating the open Midwestern highway as its central image. It is still the record most people mean when they say 'insurgent country'.</t>
  </si>
  <si>
    <t xml:space="preserve">Farrar's direct continuation of Uncle Tupelo's traditionalist wing, with original Uncle Tupelo drummer Mike Heidorn behind the kit.</t>
  </si>
  <si>
    <t xml:space="preserve">Windfall; Drown; Tonight</t>
  </si>
  <si>
    <t xml:space="preserve">https://en.wikipedia.org/wiki/Son_Volt
https://en.wikipedia.org/wiki/Trace_(album)</t>
  </si>
  <si>
    <t xml:space="preserve">A1475</t>
  </si>
  <si>
    <t xml:space="preserve">Dirt Track Date</t>
  </si>
  <si>
    <t xml:space="preserve">Geffen Records</t>
  </si>
  <si>
    <t xml:space="preserve">slide guitar; rowdy; pop-culture references; storytelling; breezy; funny-sad</t>
  </si>
  <si>
    <t xml:space="preserve">SCOTS's major-label breakout keeps the surf-twang and trailer-park humor of earlier records while sharpening the hooks on 'Camel Walk' and 'Soul City', bringing the band's live-show theatrics into the studio. It stays determinedly campy and Southern even with a bigger budget behind it, refusing to sand down the band's identity for mainstream appeal. It remains the record most listeners mean when they think of the band.</t>
  </si>
  <si>
    <t xml:space="preserve">The commercial high point of the surf-rockabilly, pop-culture-obsessed strand of Southern insurgent rock that 'Too Much Pork for Just One Fork' established.</t>
  </si>
  <si>
    <t xml:space="preserve">Camel Walk; Soul City; 8 Piece Box</t>
  </si>
  <si>
    <t xml:space="preserve">A1476</t>
  </si>
  <si>
    <t xml:space="preserve">Waco Brothers</t>
  </si>
  <si>
    <t xml:space="preserve">To the Last Dead Cowboy</t>
  </si>
  <si>
    <t xml:space="preserve">Telecaster twang; shouted; political; rowdy; drinking songs; storytelling</t>
  </si>
  <si>
    <t xml:space="preserve">Jon Langford's post-Mekons band debuts loud and blunt, pairing three guitars and a rhythm section built for punk tempos with barroom country structures. Langford's shouted, half-spoken vocals and openly leftist politics set the Waco Brothers apart from the more romantic side of alt-country. It is one of the founding records of Bloodshot Records' self-styled 'insurgent country' roster.</t>
  </si>
  <si>
    <t xml:space="preserve">Brings Langford's Mekons-honed punk politics directly into Chicago's country scene, helping define Bloodshot Records' insurgent-country identity from its earliest releases.</t>
  </si>
  <si>
    <t xml:space="preserve">Plenty Tuff Union Made; Do What I Say; Take Me to the Fires</t>
  </si>
  <si>
    <t xml:space="preserve">https://en.wikipedia.org/wiki/The_Waco_Brothers</t>
  </si>
  <si>
    <t xml:space="preserve">A1477</t>
  </si>
  <si>
    <t xml:space="preserve">Whiskeytown</t>
  </si>
  <si>
    <t xml:space="preserve">Faithless Street</t>
  </si>
  <si>
    <t xml:space="preserve">Mood Food Records</t>
  </si>
  <si>
    <t xml:space="preserve">pedal steel; fiddle; drawl; heartbreak; drinking songs; storytelling</t>
  </si>
  <si>
    <t xml:space="preserve">Ryan Adams and Caitlin Cary's band debuts with a scrappy, Gram Parsons-worshipping record built on pedal steel, fiddle and Adams's already-restless songwriting, recorded fast and cheap for a tiny indie label. Songs like 'Faithless Street' and 'Midway Park' pair barroom heartbreak with a punk band's impatience. It announced Whiskeytown as North Carolina's answer to Uncle Tupelo.</t>
  </si>
  <si>
    <t xml:space="preserve">Draws directly on Gram Parsons and the Flying Burrito Brothers' cosmic-country songbook filtered through Uncle Tupelo's insurgent-country template; feeds forward into Ryan Adams's solo run and the wider V6 alt-country lineage.</t>
  </si>
  <si>
    <t xml:space="preserve">Faithless Street; Midway Park; Matrimony</t>
  </si>
  <si>
    <t xml:space="preserve">https://en.wikipedia.org/wiki/Whiskeytown
https://en.wikipedia.org/wiki/Faithless_Street</t>
  </si>
  <si>
    <t xml:space="preserve">A1478</t>
  </si>
  <si>
    <t xml:space="preserve">A.M.</t>
  </si>
  <si>
    <t xml:space="preserve">Telecaster twang; drawl; road songs; drinking songs; storytelling; harmonized guitars</t>
  </si>
  <si>
    <t xml:space="preserve">Jeff Tweedy's post-Uncle Tupelo debut, cut fast with John Stirratt, Ken Coomer and Max Johnston plus guest guitar from the Bottle Rockets' Brian Henneman, sticks close to straightforward alt-country and Stones-y bar-band rock. 'Box Full of Letters' and 'Casino Queen' are wry, hooky, unpretentious songs, lighter on their feet than Son Volt's more solemn Trace from later the same year. It is the Wilco record for listeners who miss Uncle Tupelo's twang.</t>
  </si>
  <si>
    <t xml:space="preserve">The direct continuation of Tweedy's half of Uncle Tupelo; the band's own sound moved decisively past insurgent country starting with Being There, which is why later Wilco belongs in V4.</t>
  </si>
  <si>
    <t xml:space="preserve">Box Full of Letters; Casino Queen; Passenger Side</t>
  </si>
  <si>
    <t xml:space="preserve">https://en.wikipedia.org/wiki/Wilco
https://en.wikipedia.org/wiki/A.M._(Wilco_album)</t>
  </si>
  <si>
    <t xml:space="preserve">A1479</t>
  </si>
  <si>
    <t xml:space="preserve">16 Horsepower</t>
  </si>
  <si>
    <t xml:space="preserve">Sackcloth 'n' Ashes</t>
  </si>
  <si>
    <t xml:space="preserve">A&amp;M Records</t>
  </si>
  <si>
    <t xml:space="preserve">Denver, CO</t>
  </si>
  <si>
    <t xml:space="preserve">banjo; slide guitar; baritone; Southern gothic; spiritual or gospel; bleak</t>
  </si>
  <si>
    <t xml:space="preserve">David Eugene Edwards's Chemnitzer concertina and hellfire baritone drive this debut, which fuses Appalachian gospel and old-time instrumentation with a brooding, post-punk intensity reminiscent of the Gun Club and Nick Cave. Songs like 'Black Soul Choir' treat Depression-era religious dread as a living, menacing force rather than nostalgia. It is a cornerstone of 1990s gothic country, for listeners who like their twang with brimstone.</t>
  </si>
  <si>
    <t xml:space="preserve">Fuses old-time Appalachian religious music with a post-punk intensity that sounds indebted to the Gun Club and Nick Cave; Edwards carried the sound forward into Wovenhand.</t>
  </si>
  <si>
    <t xml:space="preserve">Black Soul Choir; American Wheeze; Haw</t>
  </si>
  <si>
    <t xml:space="preserve">https://en.wikipedia.org/wiki/16_Horsepower</t>
  </si>
  <si>
    <t xml:space="preserve">A1480</t>
  </si>
  <si>
    <t xml:space="preserve">The Gourds</t>
  </si>
  <si>
    <t xml:space="preserve">Dem's Good Beeble</t>
  </si>
  <si>
    <t xml:space="preserve">Watermelon Records</t>
  </si>
  <si>
    <t xml:space="preserve">mandolin; banjo; fiddle; rowdy; funny-sad; drawl</t>
  </si>
  <si>
    <t xml:space="preserve">The Gourds' debut throws bluegrass picking, Cajun accordion touches, and loose, rowdy arrangements together with Kevin Russell's ragged drawl, sounding like a backporch jam that happened to get recorded. Songs veer between goofy and genuinely moving without much warning, a hallmark of the band's whole catalog. It established the Gourds as Austin's answer to the more polished insurgent-country bands elsewhere.</t>
  </si>
  <si>
    <t xml:space="preserve">Part of the Austin/Texas wing of 1990s insurgent country, mixing bluegrass and zydeco textures into the genre's usual Telecaster-and-pedal-steel vocabulary.</t>
  </si>
  <si>
    <t xml:space="preserve">Left Nut; Bloodyshirt Roustabout; El Paso</t>
  </si>
  <si>
    <t xml:space="preserve">https://en.wikipedia.org/wiki/The_Gourds</t>
  </si>
  <si>
    <t xml:space="preserve">A1481</t>
  </si>
  <si>
    <t xml:space="preserve">Milk and Scissors</t>
  </si>
  <si>
    <t xml:space="preserve">drum machine; baritone; Southern gothic; bleak; deadpan; funny-sad</t>
  </si>
  <si>
    <t xml:space="preserve">The Handsome Family's second record refines the deadpan gothic-folk of 'Odessa' with slightly fuller arrangements while keeping Brett's flat baritone and the couple's dark, funny-sad lyrics at the center. Songs about drowned lovers and small-town oddities sit comfortably next to bits of genuinely bleak humor. It further set the duo apart from both the rowdier Bloodshot bands and the more straightforward alt-country acts of the period.</t>
  </si>
  <si>
    <t xml:space="preserve">Continues the Sparks' gothic-storytelling songwriting from Odessa, deepening the band's standing in the darker wing of 1990s insurgent country.</t>
  </si>
  <si>
    <t xml:space="preserve">My Ghost; The Sad Milkman; Ain't No Bethlehem</t>
  </si>
  <si>
    <t xml:space="preserve">A1482</t>
  </si>
  <si>
    <t xml:space="preserve">Country Love Songs</t>
  </si>
  <si>
    <t xml:space="preserve">pedal steel; fiddle; drawl; funny-sad; drinking songs; storytelling</t>
  </si>
  <si>
    <t xml:space="preserve">Robbie Fulks's debut plays it straighter than most Bloodshot records, leaning on classic honky-tonk shuffle rhythms and pedal steel while his lyrics undercut the genre's sincerity with sharp, funny-sad wit. Songs like 'Cigarette State' and 'Every Kind of Music but Country' show Fulks equally in love with and needling traditional Nashville songwriting. It announced him as Bloodshot's most technically accomplished traditionalist even as he mocked the industry's expectations.</t>
  </si>
  <si>
    <t xml:space="preserve">Draws on classic honky-tonk songcraft (Hank Williams, Buck Owens), with a deadpan wit that sounds indebted to Prine and Tom T. Hall, a direct line into the funny-sad trunk of the atlas.</t>
  </si>
  <si>
    <t xml:space="preserve">Every Kind of Music but Country; Cigarette State; Cold Statesville Ground</t>
  </si>
  <si>
    <t xml:space="preserve">A1483</t>
  </si>
  <si>
    <t xml:space="preserve">Notes Campfire</t>
  </si>
  <si>
    <t xml:space="preserve">pedal steel; drawl; glacial; hushed; bleak; lullaby</t>
  </si>
  <si>
    <t xml:space="preserve">The last Souled American record of the band's original run pushes its slow-motion aesthetic to its furthest point, arrangements reduced almost to silence around Grigoroff and Adducci's murmured vocals. It closes out an eight-year run in which the band never once sped up to meet the louder, punkier insurgent-country scene growing up around it. The group went largely quiet for years afterward, cementing its cult, out-of-time reputation.</t>
  </si>
  <si>
    <t xml:space="preserve">The final statement of the glacial, minimalist approach Souled American maintained across every record since 'Fe', standing apart from the rest of the Chicago insurgent-country scene by refusing its energy.</t>
  </si>
  <si>
    <t xml:space="preserve">Deep Blue Sea; Six Feet of Snow; Notes Campfire</t>
  </si>
  <si>
    <t xml:space="preserve">A1484</t>
  </si>
  <si>
    <t xml:space="preserve">Being There</t>
  </si>
  <si>
    <t xml:space="preserve">Telecaster twang; drawl; piano; horns; storytelling; anthemic</t>
  </si>
  <si>
    <t xml:space="preserve">A sprawling double LP that still keeps a foot in insurgent-country twang while Jay Bennett's arrival pushes the band toward horns, piano, and glam-rock noise. 'Misunderstood' and 'Outtasite (Outta Mind)' show a band widening its palette song by song rather than committing to a single sound. It is the pivot point where Wilco starts becoming the roots-inflected indie band of V4 rather than an Uncle Tupelo offshoot, so this record sits right on the border.</t>
  </si>
  <si>
    <t xml:space="preserve">Follows directly from A.M. and Uncle Tupelo but is already reaching toward the more expansive indie-rock territory Wilco would fully occupy on Summerteeth and Yankee Hotel Foxtrot.</t>
  </si>
  <si>
    <t xml:space="preserve">Misunderstood; Outtasite (Outta Mind); Monday</t>
  </si>
  <si>
    <t xml:space="preserve">https://en.wikipedia.org/wiki/Wilco
https://en.wikipedia.org/wiki/Being_There</t>
  </si>
  <si>
    <t xml:space="preserve">A1485</t>
  </si>
  <si>
    <t xml:space="preserve">Low Estate</t>
  </si>
  <si>
    <t xml:space="preserve">banjo; slide guitar; baritone; Southern gothic; shouted; bleak</t>
  </si>
  <si>
    <t xml:space="preserve">16 Horsepower's second record pushes Edwards's preaching-cadence vocals further into fire-and-brimstone territory over churning, distorted string-band arrangements. Banjo, concertina and pounding drums tighten the band's gothic-country identity rather than softening it for a wider audience. It is the natural next step for anyone gripped by the debut.</t>
  </si>
  <si>
    <t xml:space="preserve">Deepens the gothic-country template of 'Sackcloth 'n' Ashes', keeping 16 Horsepower's sound apart from the more straightforward twang of the rest of the insurgent-country scene.</t>
  </si>
  <si>
    <t xml:space="preserve">Coal Black Horse; Brimstone Rock; Low Estate</t>
  </si>
  <si>
    <t xml:space="preserve">A1486</t>
  </si>
  <si>
    <t xml:space="preserve">Hogs on the Highway</t>
  </si>
  <si>
    <t xml:space="preserve">Sugar Hill</t>
  </si>
  <si>
    <t xml:space="preserve">banjo; mandolin; drawl; storytelling; funny-sad</t>
  </si>
  <si>
    <t xml:space="preserve">The Bad Livers' first album for Sugar Hill Records tightens the trio's thrash-grass sound into more clearly song-based material, built on Danny Barnes' quirky writing and deadpan voice. It is the most accessible entry point into a catalog that never quite fit any single genre label. A good pick for listeners who want the bluegrass-adjacent edge of 1990s insurgent country.</t>
  </si>
  <si>
    <t xml:space="preserve">Marks the Bad Livers' move to Sugar Hill, a label with deeper bluegrass-world connections than their earlier home Quarterstick, while keeping the same punk-inflected string-band core.</t>
  </si>
  <si>
    <t xml:space="preserve">Been All Around This World</t>
  </si>
  <si>
    <t xml:space="preserve">A1487</t>
  </si>
  <si>
    <t xml:space="preserve">24 Hours a Day</t>
  </si>
  <si>
    <t xml:space="preserve">Telecaster twang; long solos; drawl; storytelling; small-town; drinking songs</t>
  </si>
  <si>
    <t xml:space="preserve">Cut for Atlantic with a bigger budget, 24 Hours a Day keeps the Bottle Rockets' plainspoken storytelling intact while adding a slightly more polished rock sheen. It remains a strong entry in the catalog for fans of the twin-guitar attack of The Brooklyn Side. Henneman's eye for regional detail stays sharp throughout.</t>
  </si>
  <si>
    <t xml:space="preserve">The band's major-label album, extending the storytelling rock of The Brooklyn Side with a bigger budget.</t>
  </si>
  <si>
    <t xml:space="preserve">Indianapolis; Radar Gun; Perfect Far Away</t>
  </si>
  <si>
    <t xml:space="preserve">A1488</t>
  </si>
  <si>
    <t xml:space="preserve">Sound of Lies</t>
  </si>
  <si>
    <t xml:space="preserve">jangle; drawl; heartbreak; hushed; bleak; harmonized guitars</t>
  </si>
  <si>
    <t xml:space="preserve">The first Jayhawks record without Mark Olson finds Gary Louris carrying the songwriting alone, and the result is darker and more downcast than the band's earlier work, the close harmonies giving way to Louris's lonelier lead voice. 'Trouble' and 'Sound of Lies' trade twang for a more textured, almost gothic gloom. It is for listeners who like their country-rock heavy-hearted and a little strange.</t>
  </si>
  <si>
    <t xml:space="preserve">A pivot record for the Jayhawks, made after Olson's departure pushed Louris toward a more introspective, less overtly country-rock sound that anticipates the band's 2000s work.</t>
  </si>
  <si>
    <t xml:space="preserve">Trouble; Sound of Lies; Big Star</t>
  </si>
  <si>
    <t xml:space="preserve">A1489</t>
  </si>
  <si>
    <t xml:space="preserve">Too Far to Care</t>
  </si>
  <si>
    <t xml:space="preserve">Telecaster twang; drawl; harmonized guitars; heartbreak; road songs; rowdy</t>
  </si>
  <si>
    <t xml:space="preserve">The Old 97's major-label debut sharpens the twang-punk of Wreck Your Life into tightly written songs like 'Timebomb' and 'Barrier Reef' without losing the live-wire energy. Ken Bethea's guitar leads and Rhett Miller's rapid-fire storytelling give the record a restless, road-tested feel even in the studio. It is their best entry point, the band at full speed.</t>
  </si>
  <si>
    <t xml:space="preserve">The full realization of the sound Bloodshot-era Old 97's built on 'Wreck Your Life', made with major-label resources but none of the polish that would follow on 'Fight Songs'.</t>
  </si>
  <si>
    <t xml:space="preserve">Timebomb; Barrier Reef; Big Brown Eyes</t>
  </si>
  <si>
    <t xml:space="preserve">A1490</t>
  </si>
  <si>
    <t xml:space="preserve">Devotion + Doubt</t>
  </si>
  <si>
    <t xml:space="preserve">MCA Records</t>
  </si>
  <si>
    <t xml:space="preserve">pedal steel; hushed; storytelling; heartbreak; long songs (7+ minutes); bleak</t>
  </si>
  <si>
    <t xml:space="preserve">Buckner's first major-label record is a stranger, more atmospheric set than 'Bloomed', with arrangements that drift toward noisy, textural territory rather than straight country-folk. The production leaves a lot of empty space around his hushed, half-mumbled baritone, so the songs feel like late-night confessions. It suits listeners who like their alt-country bleak, spare and a little unsettling.</t>
  </si>
  <si>
    <t xml:space="preserve">Sounds like a push of Buckner's insurgent-country songwriting toward the more experimental, indie-adjacent sound later heard among the 2000s alt-country songwriters of V6.</t>
  </si>
  <si>
    <t xml:space="preserve">A Goodbye Rye; Fater; On Travelling</t>
  </si>
  <si>
    <t xml:space="preserve">https://en.wikipedia.org/wiki/Richard_Buckner_(musician)</t>
  </si>
  <si>
    <t xml:space="preserve">A1491</t>
  </si>
  <si>
    <t xml:space="preserve">South Mouth</t>
  </si>
  <si>
    <t xml:space="preserve">pedal steel; banjo; drawl; funny-sad; storytelling; rowdy</t>
  </si>
  <si>
    <t xml:space="preserve">Fulks's second album speeds up the honky-tonk of Country Love Songs with faster tempos and sharper jokes, most infamously on 'Fuck This Town', his profane kiss-off to the Nashville music industry. Elsewhere, fast, precise picking and genuinely tender songwriting sit beside the gags. It cemented Fulks's reputation as the Bloodshot roster's sharpest wit.</t>
  </si>
  <si>
    <t xml:space="preserve">Continues the honky-tonk-with-a-smirk approach of 'Country Love Songs', pushing Fulks's traditionalist chops and satirical edge further into Bloodshot's insurgent-country identity.</t>
  </si>
  <si>
    <t xml:space="preserve">Fuck This Town; Roots; Cocaine and Ashes</t>
  </si>
  <si>
    <t xml:space="preserve">A1492</t>
  </si>
  <si>
    <t xml:space="preserve">No Angel Knows</t>
  </si>
  <si>
    <t xml:space="preserve">Rounder/Philo</t>
  </si>
  <si>
    <t xml:space="preserve">A Maine-raised, Austin-based songwriter, Slaid Cleaves sets plainspoken, blue-collar character studies against unfussy acoustic and pedal-steel arrangement on No Angel Knows. It is a quieter, more folk-leaning cousin to the louder Texas insurgent-country bands of the same decade, closer to Guy Clark's storytelling tradition than to cowpunk. A solid way into Cleaves' long Rounder-era catalog.</t>
  </si>
  <si>
    <t xml:space="preserve">Grew out of Austin's singer-songwriter scene, working in a quiet folk-storyteller mode that sounds closer to Guy Clark and the Texas songwriter tradition than to twangy bar-band rock.</t>
  </si>
  <si>
    <t xml:space="preserve">https://en.wikipedia.org/wiki/Slaid_Cleaves</t>
  </si>
  <si>
    <t xml:space="preserve">A1493</t>
  </si>
  <si>
    <t xml:space="preserve">Straightaways</t>
  </si>
  <si>
    <t xml:space="preserve">pedal steel; drawl; baritone; road songs; storytelling; Midwestern</t>
  </si>
  <si>
    <t xml:space="preserve">Jay Farrar's second Son Volt record leans further acoustic than Trace, built on unhurried tempos, pedal steel and his weathered baritone working through songs about restlessness and small towns passed on the highway. 'Caryatid Easy' and 'Way Down Watson' keep the band's plainspoken, unadorned arrangements while trading some of the debut's rock surge for a road-worn hush. It is a quieter cousin to Trace, the sound of a band settling into its own identity apart from Uncle Tupelo.</t>
  </si>
  <si>
    <t xml:space="preserve">A direct continuation of the traditionalist wing of Uncle Tupelo that Farrar carried into Son Volt, tightening the acoustic, folk-plain approach he first explored on 'March 16-20, 1992'.</t>
  </si>
  <si>
    <t xml:space="preserve">Caryatid Easy; Way Down Watson; Been Set Free</t>
  </si>
  <si>
    <t xml:space="preserve">https://en.wikipedia.org/wiki/Son_Volt</t>
  </si>
  <si>
    <t xml:space="preserve">A1494</t>
  </si>
  <si>
    <t xml:space="preserve">Trailer Bride</t>
  </si>
  <si>
    <t xml:space="preserve">slide guitar; drawl; Southern gothic; bleak; storytelling</t>
  </si>
  <si>
    <t xml:space="preserve">Melissa Swingle's Chapel Hill band debuts with a spare, spooky sound steeped in Southern gothic imagery closer to Flannery O'Connor than to barroom twang, its songs of local characters given a slide-guitar, minor-key hush. It is a quieter, stranger entry point into the gothic-country wing of 1990s insurgent country than the more famous Handsome Family or 16 Horsepower records, rooted in rural North Carolina rather than Chicago or Denver.</t>
  </si>
  <si>
    <t xml:space="preserve">An early document of the Chapel Hill scene's own gothic-country strand, before the band moved to Bloodshot, sounding kin to the Southern-gothic wing of the Handsome Family and 16 Horsepower.</t>
  </si>
  <si>
    <t xml:space="preserve">Trailer Bride; Arrowheads</t>
  </si>
  <si>
    <t xml:space="preserve">https://en.wikipedia.org/wiki/Trailer_Bride
https://en.wikipedia.org/wiki/Trailer_Bride_(Trailer_Bride_album)</t>
  </si>
  <si>
    <t xml:space="preserve">A1495</t>
  </si>
  <si>
    <t xml:space="preserve">Cowboy in Flames</t>
  </si>
  <si>
    <t xml:space="preserve">Telecaster twang; shouted; political; rowdy; harmonized guitars; drinking songs</t>
  </si>
  <si>
    <t xml:space="preserve">The Waco Brothers' second album keeps the three-guitar attack and Langford's barked vocals while tightening the songwriting. It is a louder, funnier record than most of the Bloodshot roster, closer to pub-rock energy than to Nashville polish, with punk politics riding on honky-tonk beats. It suits listeners who want their country loud, leftist and a little beery.</t>
  </si>
  <si>
    <t xml:space="preserve">Sharpens the punk-meets-honky-tonk approach of 'To the Last Dead Cowboy' into the Waco Brothers' clearest artistic statement, cementing their role as Bloodshot's house band.</t>
  </si>
  <si>
    <t xml:space="preserve">Death of Country Music; Harm's Way; Nothing at All</t>
  </si>
  <si>
    <t xml:space="preserve">A1496</t>
  </si>
  <si>
    <t xml:space="preserve">Do You Think About Me?</t>
  </si>
  <si>
    <t xml:space="preserve">Telecaster twang; shouted; rowdy; drinking songs; storytelling; harmonized guitars</t>
  </si>
  <si>
    <t xml:space="preserve">Released the same year as 'Cowboy in Flames', this record keeps the Waco Brothers' formula of three chugging guitars and communal, shouted choruses, favoring live-in-the-room energy over studio polish. It leans slightly more into barroom sing-along territory than its more pointed companion record, with the band clearly enjoying its own noise. It reinforced the Waco Brothers' reputation as Bloodshot's most reliably rowdy live draw translated to tape.</t>
  </si>
  <si>
    <t xml:space="preserve">A companion piece to 'Cowboy in Flames' from the same prolific year, continuing the band's punk-honky-tonk hybrid at the center of Chicago's insurgent-country scene.</t>
  </si>
  <si>
    <t xml:space="preserve">Do You Think About Me; Bad Times Better; Never Gonna Change</t>
  </si>
  <si>
    <t xml:space="preserve">A1497</t>
  </si>
  <si>
    <t xml:space="preserve">Strangers Almanac</t>
  </si>
  <si>
    <t xml:space="preserve">Outpost Recordings</t>
  </si>
  <si>
    <t xml:space="preserve">pedal steel; close harmonies; drawl; heartbreak; drinking songs; road songs</t>
  </si>
  <si>
    <t xml:space="preserve">Whiskeytown's major-label debut sharpens the songwriting without losing the fiddle-and-pedal-steel core, pairing Ryan Adams's ragged lead vocals with Caitlin Cary's high harmonies on 'Yesterday's News' and '16 Days'. It is a break-up record disguised as a road record, produced with more polish than Faithless Street but still loose enough to sound live. It remains the band's most celebrated album and the natural place to start.</t>
  </si>
  <si>
    <t xml:space="preserve">Extends the Gram Parsons/Uncle Tupelo lineage of Faithless Street into a more widescreen alt-country sound that plays like a forerunner of the 2000s Americana wave.</t>
  </si>
  <si>
    <t xml:space="preserve">Yesterday's News; 16 Days; Everything I Do</t>
  </si>
  <si>
    <t xml:space="preserve">https://en.wikipedia.org/wiki/Whiskeytown
https://en.wikipedia.org/wiki/Strangers_Almanac</t>
  </si>
  <si>
    <t xml:space="preserve">A1498</t>
  </si>
  <si>
    <t xml:space="preserve">Springtime</t>
  </si>
  <si>
    <t xml:space="preserve">fiddle; banjo; close harmonies; drawl; Southern gothic; bleak</t>
  </si>
  <si>
    <t xml:space="preserve">Springtime adds a little more instrumental color, with banjo and fiddle filling out Irwin and Bean's harmonies on death-haunted, gospel-shadowed songs. The band's core approach stays unchanged: plain arrangements built to foreground two clashing, weathered voices. It suits listeners who want old-time harmony singing with a dry, modern bite.</t>
  </si>
  <si>
    <t xml:space="preserve">Continues the old-time gospel and murder-ballad vocabulary Freakwater had worked in since its debut, keeping the band apart stylistically from the louder Bloodshot roster.</t>
  </si>
  <si>
    <t xml:space="preserve">Lorraine; What the People Want; Louisville Lip</t>
  </si>
  <si>
    <t xml:space="preserve">A1499</t>
  </si>
  <si>
    <t xml:space="preserve">Weird Tales</t>
  </si>
  <si>
    <t xml:space="preserve">pedal steel; harmonized guitars; drawl; road songs; breezy; close harmonies</t>
  </si>
  <si>
    <t xml:space="preserve">Golden Smog's second album leans further into straightforward alt-country than the poppier debut, with a more consistent band feel and several members sharing lead vocals. Songs like 'Until You Came Along' show real songwriting chemistry rather than a novelty side-project vibe. It is the fullest picture of the group before the members' main bands pulled focus away.</t>
  </si>
  <si>
    <t xml:space="preserve">Builds on the loose, collaborative chemistry of 'Down by the Old Mainstream', further cementing the ties between the Jayhawks, Wilco, and Soul Asylum camps.</t>
  </si>
  <si>
    <t xml:space="preserve">Until You Came Along; Keys; Please Tell My Brother</t>
  </si>
  <si>
    <t xml:space="preserve">A1500</t>
  </si>
  <si>
    <t xml:space="preserve">Stadium Blitzer</t>
  </si>
  <si>
    <t xml:space="preserve">mandolin; banjo; fiddle; rowdy; storytelling; small-town</t>
  </si>
  <si>
    <t xml:space="preserve">The Gourds' second record keeps the loose, string-band-meets-bar-band energy of the debut while sharpening the songwriting, with Jimmy Smith and Russell splitting lead vocal duties across a wider stylistic range. It is a shaggier, less commercially minded record than most of the era's major-label alt-country, closer to a jam session with real songs attached. The band's reputation as a phenomenal live act was already outpacing its studio sales by this point.</t>
  </si>
  <si>
    <t xml:space="preserve">Continues the loose, multi-genre string-band approach of 'Dem's Good Beeble', keeping the Gourds distinct from both the punkier Bloodshot bands and the more polished Texas scene around them.</t>
  </si>
  <si>
    <t xml:space="preserve">Gin and Juice; Get Nekkid; Jesus Christ with Signs Following</t>
  </si>
  <si>
    <t xml:space="preserve">A1501</t>
  </si>
  <si>
    <t xml:space="preserve">Through the Trees</t>
  </si>
  <si>
    <t xml:space="preserve">drum machine; baritone; Southern gothic; bleak; deadpan; spiritual or gospel</t>
  </si>
  <si>
    <t xml:space="preserve">Through the Trees pairs the Handsome Family's darkest songwriting yet with their most fully realized homemade arrangements, drum machine and all. 'Far From Any Road' became the duo's best-known song years later as a television theme, but the whole record holds together as a unified vision of rural American gothic. It is the natural entry point to the band's catalog.</t>
  </si>
  <si>
    <t xml:space="preserve">The fullest realization of the gothic-country storytelling the Sparks had built across 'Odessa' and 'Milk and Scissors', a high-water mark for the genre's darker wing.</t>
  </si>
  <si>
    <t xml:space="preserve">Far From Any Road; My Sister's Tiny Hands; Down in the Ground</t>
  </si>
  <si>
    <t xml:space="preserve">A1502</t>
  </si>
  <si>
    <t xml:space="preserve">Jon Langford</t>
  </si>
  <si>
    <t xml:space="preserve">Skull Orchard</t>
  </si>
  <si>
    <t xml:space="preserve">Telecaster twang; shouted; storytelling; small-town; political</t>
  </si>
  <si>
    <t xml:space="preserve">Langford's first official solo album looks back at his hometown of Newport, Wales, filtered through the same punk-country hybrid he brought to the Mekons and Waco Brothers. It shows the Welsh-born bandleader's songwriting stripped of a full group identity for the first time, still built on blunt, working-class storytelling and barroom energy. A useful companion to the Waco Brothers catalog for hearing Langford's voice on its own.</t>
  </si>
  <si>
    <t xml:space="preserve">Langford's first record under his own name after founding the Mekons and Waco Brothers, extending his punk-meets-country songwriting into explicitly autobiographical territory.</t>
  </si>
  <si>
    <t xml:space="preserve">Sentimental Marching Song</t>
  </si>
  <si>
    <t xml:space="preserve">https://en.wikipedia.org/wiki/Jon_Langford</t>
  </si>
  <si>
    <t xml:space="preserve">A1503</t>
  </si>
  <si>
    <t xml:space="preserve">The Pine Valley Cosmonauts</t>
  </si>
  <si>
    <t xml:space="preserve">Salute the Majesty of Bob Wills</t>
  </si>
  <si>
    <t xml:space="preserve">pedal steel; fiddle; duets; storytelling; anthemic</t>
  </si>
  <si>
    <t xml:space="preserve">Jon Langford's revolving-door Pine Valley Cosmonauts enlist a who's-who of the Bloodshot roster, Neko Case, Alejandro Escovedo, Robbie Fulks and Kelly Hogan among them, for a tribute to Western swing bandleader Bob Wills. It functions as a mission statement for the whole insurgent-country scene's roots reverence, treating a pre-rock country bandleader as a direct ancestor worth genuine celebration rather than ironic quotation. A useful single record for hearing several Bloodshot voices in one place.</t>
  </si>
  <si>
    <t xml:space="preserve">A documented crossroads record for the Chicago insurgent-country scene, gathering Neko Case, Robbie Fulks, Kelly Hogan and Alejandro Escovedo under Jon Langford's direction to honor a shared Western-swing ancestor.</t>
  </si>
  <si>
    <t xml:space="preserve">Take Me Back to Tulsa</t>
  </si>
  <si>
    <t xml:space="preserve">https://en.wikipedia.org/wiki/Pine_Valley_Cosmonauts</t>
  </si>
  <si>
    <t xml:space="preserve">A1504</t>
  </si>
  <si>
    <t xml:space="preserve">Since</t>
  </si>
  <si>
    <t xml:space="preserve">Buckner's second and last MCA album leans further into detailed, atmospheric production, with layered guitars and textures wrapped around his weathered, low voice. The songs are among his most emotionally direct, delivered with a restless, road-worn tension. It is a good entry point for listeners who want late-'90s alt-country with an art-rock sense of space.</t>
  </si>
  <si>
    <t xml:space="preserve">Follows 'Devotion + Doubt' as his second MCA release and closes his major-label period; after it he moved to smaller independent labels.</t>
  </si>
  <si>
    <t xml:space="preserve">Ariel Ramirez; Once; On Traveling (reprise)</t>
  </si>
  <si>
    <t xml:space="preserve">A1505</t>
  </si>
  <si>
    <t xml:space="preserve">Precious Moments</t>
  </si>
  <si>
    <t xml:space="preserve">pedal steel; long solos; harmonized guitars; cosmic; road songs; storytelling</t>
  </si>
  <si>
    <t xml:space="preserve">The Sadies' debut wraps Toronto's roots-rock scene in reverb-heavy, spaghetti-western twang, with Dallas and Travis Good's dual guitars stretching into extended instrumental passages closer to the Ventures than to Nashville. It found a natural home on Bloodshot Records, the label's Chicago insurgent-country roster embracing the band's more cosmic, cinematic take on the sound. It set the band up as go-to backing musicians for a run of collaborations with Neko Case, Jon Langford, and others.</t>
  </si>
  <si>
    <t xml:space="preserve">Extends Bloodshot's Chicago insurgent-country roster north into Canada, bringing a spaghetti-western, instrumentally driven strand into the genre's mostly vocal-centered catalog.</t>
  </si>
  <si>
    <t xml:space="preserve">Guns Speak; Little Sadie; Pretty Polly</t>
  </si>
  <si>
    <t xml:space="preserve">https://thesadies.bandcamp.com/album/tremendous-efforts
https://www.discogs.com/release/1995209-The-Sadies-Precious-Moments</t>
  </si>
  <si>
    <t xml:space="preserve">A1506</t>
  </si>
  <si>
    <t xml:space="preserve">Wide Swing Tremolo</t>
  </si>
  <si>
    <t xml:space="preserve">pedal steel; drawl; baritone; long solos; feedback; Midwestern</t>
  </si>
  <si>
    <t xml:space="preserve">The third Son Volt album pushes back toward electric heft, with the Boquist brothers' guitars and fiddle stretching into longer, noisier passages than the acoustic 'Straightaways'. Songs like 'Straightface' and 'Question' pair Farrar's flat drawl against a bigger, more churning wall of sound, closer in spirit to 'Trace' than its immediate predecessor. It closed out the band's original run before Farrar put Son Volt on hiatus to go solo in the early 2000s.</t>
  </si>
  <si>
    <t xml:space="preserve">Returns to the heavier, rock-leaning side of the Uncle Tupelo split that Farrar had softened on 'Straightaways', restoring the electric surge that first defined 'Trace'.</t>
  </si>
  <si>
    <t xml:space="preserve">Straightface; Question; Blind Hope</t>
  </si>
  <si>
    <t xml:space="preserve">A1507</t>
  </si>
  <si>
    <t xml:space="preserve">End Time</t>
  </si>
  <si>
    <t xml:space="preserve">fiddle; close harmonies; drawl; spiritual or gospel; bleak; Southern gothic</t>
  </si>
  <si>
    <t xml:space="preserve">The last Freakwater record of the decade closes the 1990s run with more of the band's stark, gospel-inflected close harmony, this time leaning harder into apocalyptic and religious imagery in its title and songs. Irwin and Bean's voices remain the whole point, framed by spare guitar, banjo, and fiddle rather than any studio sheen. It is a fitting bookend to a decade spent working almost entirely outside the louder, punkier side of insurgent country.</t>
  </si>
  <si>
    <t xml:space="preserve">Closes out Freakwater's core 1990s run in the same stripped-down, old-time vocabulary established on 'Feels Like the Third Time', maintaining the band's distance from the Bloodshot cowpunk sound around it.</t>
  </si>
  <si>
    <t xml:space="preserve">Cloak of Frogs; New Star; For Marion</t>
  </si>
  <si>
    <t xml:space="preserve">A1508</t>
  </si>
  <si>
    <t xml:space="preserve">Ghosts of Hallelujah</t>
  </si>
  <si>
    <t xml:space="preserve">mandolin; banjo; fiddle; storytelling; funny-sad; spiritual or gospel</t>
  </si>
  <si>
    <t xml:space="preserve">The last Gourds record of the decade closes out their Watermelon Records run with the same loose blend of bluegrass, zydeco, and bar-band rock, plus a slightly more reflective streak than the party-ready 'Stadium Blitzer'. The band's genre-agnostic instrumentation, mandolin and accordion sitting comfortably next to distorted guitar, stayed a constant through lineup and label changes. It set up the more widely heard records the band would make on Sugar Hill in the 2000s.</t>
  </si>
  <si>
    <t xml:space="preserve">Rounds out the Gourds' 1990s Watermelon Records trilogy, the label-defining Austin string-band strand of insurgent country distinct from Chicago's punkier scene.</t>
  </si>
  <si>
    <t xml:space="preserve">Hearts of Gold; Ghosts of Hallelujah; Burn the Honky Tonk Down</t>
  </si>
  <si>
    <t xml:space="preserve">A1509</t>
  </si>
  <si>
    <t xml:space="preserve">Fight Songs</t>
  </si>
  <si>
    <t xml:space="preserve">Telecaster twang; harmonized guitars; heartbreak; breezy; storytelling; drawl</t>
  </si>
  <si>
    <t xml:space="preserve">'Fight Songs' softens some of 'Too Far to Care's rowdiness into more melodic, radio-conscious songwriting, with 'Murder (Or a Heart Attack)' and 'Nineteen' showing Rhett Miller's growing pop instincts. The band still keeps Bethea's twangy leads and Hammond's harmonies at the core, but the production is noticeably cleaner. It marks the start of the Old 97's drift toward the more mainstream alt-country of the 2000s.</t>
  </si>
  <si>
    <t xml:space="preserve">Extends the Too Far to Care lineup and sound into more polished territory, a step toward the pop-leaning 'Satellite Rides' that followed.</t>
  </si>
  <si>
    <t xml:space="preserve">Murder (Or a Heart Attack); Nineteen; Question</t>
  </si>
  <si>
    <t xml:space="preserve">A1510</t>
  </si>
  <si>
    <t xml:space="preserve">Whine de Lune</t>
  </si>
  <si>
    <t xml:space="preserve">slide guitar; drawl; Southern gothic; bleak; hushed</t>
  </si>
  <si>
    <t xml:space="preserve">Trailer Bride's Bloodshot debut deepens the band's spooky, minor-key sound, Melissa Swingle's flat, world-weary drawl carrying songs of sin, death and small-town dread over sparse slide guitar. It ties the band more directly into the Chicago-centered Bloodshot roster while keeping its distinctly North Carolina gothic sensibility intact. A good next step for listeners who start with the band's Yep Roc debut.</t>
  </si>
  <si>
    <t xml:space="preserve">Moves Trailer Bride onto Bloodshot Records, aligning the Chapel Hill gothic-country project with the wider insurgent-country label ecosystem centered in Chicago.</t>
  </si>
  <si>
    <t xml:space="preserve">Rats Nest</t>
  </si>
  <si>
    <t xml:space="preserve">https://en.wikipedia.org/wiki/Trailer_Bride</t>
  </si>
  <si>
    <t xml:space="preserve">A1511</t>
  </si>
  <si>
    <t xml:space="preserve">Wacoworld</t>
  </si>
  <si>
    <t xml:space="preserve">Telecaster twang; shouted; political; rowdy; storytelling; drinking songs</t>
  </si>
  <si>
    <t xml:space="preserve">Wacoworld keeps the Waco Brothers' three-guitar roar and Langford's political sloganeering, aimed this time at the turn-of-millennium mood. The band's pub-rock tempos and singalong structures stay intact, with pointed lyrics about class and media. It is for listeners who already love the earlier records and want more of the same rowdy conviction.</t>
  </si>
  <si>
    <t xml:space="preserve">Maintains the punk-country hybrid Langford brought from the Mekons into Chicago's Bloodshot scene.</t>
  </si>
  <si>
    <t xml:space="preserve">Wreck Your Health; Revolution Blues; Fox River</t>
  </si>
  <si>
    <t xml:space="preserve">A1512</t>
  </si>
  <si>
    <t xml:space="preserve">Secret South</t>
  </si>
  <si>
    <t xml:space="preserve">Razor &amp; Tie</t>
  </si>
  <si>
    <t xml:space="preserve">banjo; slide guitar; baritone; Southern gothic; hushed; spiritual or gospel</t>
  </si>
  <si>
    <t xml:space="preserve">The band's third record trades some of 'Low Estate's aggression for a more melodic, folk-inflected approach, with Edwards's songwriting turning more traditional even as the gothic imagery stays intact. It was recorded as A&amp;M's roster was being absorbed elsewhere, ultimately finding release through Razor &amp; Tie. It is often considered the moment 16 Horsepower's original rock energy began giving way to the more purely folk-based sound of the band's final years.</t>
  </si>
  <si>
    <t xml:space="preserve">A transitional record between the gothic-country intensity of the band's A&amp;M years and the folk-leaning sound of 'Folklore', staying close enough to the core sound to remain part of the insurgent-country story.</t>
  </si>
  <si>
    <t xml:space="preserve">Clogger; Splinters; Cinder Alley</t>
  </si>
  <si>
    <t xml:space="preserve">A1513</t>
  </si>
  <si>
    <t xml:space="preserve">baritone; Southern gothic; bleak; deadpan; hushed; spiritual or gospel</t>
  </si>
  <si>
    <t xml:space="preserve">'In the Air' softens the drum machine of earlier records in favor of a hushed, more acoustic-leaning production, letting Rennie's increasingly strange, dreamlike lyrics take center stage over Brett's steady baritone. Songs drift between the domestic and the cosmic, treating both with the same deadpan calm. It stays close enough to the gothic-folk template of 'Through the Trees' to belong to the same run of records.</t>
  </si>
  <si>
    <t xml:space="preserve">A quieter continuation of the gothic-country storytelling established across the Handsome Family's 1990s records, made just as the calendar turned into the 2000s.</t>
  </si>
  <si>
    <t xml:space="preserve">Up Falling Rock Hill; The Sun Never Sets on Me; Grandmother Waits for You</t>
  </si>
  <si>
    <t xml:space="preserve">A1514</t>
  </si>
  <si>
    <t xml:space="preserve">Smile</t>
  </si>
  <si>
    <t xml:space="preserve">synths; drum machine; jangle; harmonized guitars; breezy; polished</t>
  </si>
  <si>
    <t xml:space="preserve">The Jayhawks' most polished record swaps pedal steel for synths and drum machines on tracks like 'Smile' and 'I'm Gonna Make You Love Me', chasing a glossy power-pop sound closer to Big Star than to their own alt-country roots. It is the furthest the band strayed from twang, produced with Bob Ezrin for maximum studio sheen. Longtime fans of the Olson-era band tend to see it as the outlier in the catalog rather than a destination.</t>
  </si>
  <si>
    <t xml:space="preserve">The end point of Gary Louris's post-Olson drift away from the band's country-rock foundations, made possible by the more experimental turn already underway on 'Sound of Lies'.</t>
  </si>
  <si>
    <t xml:space="preserve">Smile; I'm Gonna Make You Love Me; A Break in the Clouds</t>
  </si>
  <si>
    <t xml:space="preserve">A1515</t>
  </si>
  <si>
    <t xml:space="preserve">Kelly Hogan and the Pine Valley Cosmonauts</t>
  </si>
  <si>
    <t xml:space="preserve">Beneath the Country Underdog</t>
  </si>
  <si>
    <t xml:space="preserve">pedal steel; duets; close harmonies; drawl; storytelling</t>
  </si>
  <si>
    <t xml:space="preserve">Kelly Hogan's second solo record, backed by Jon Langford's rotating Pine Valley Cosmonauts ensemble, leans into warm, classic-country arrangement behind her clear, expressive alto. Hogan had already sung on the Cosmonauts' Bob Wills tribute, and this record cements her as one of Bloodshot's most purely gifted vocalists rather than a songwriter-first act. A good showcase for the label's backing-band ecosystem as much as for Hogan herself.</t>
  </si>
  <si>
    <t xml:space="preserve">Documents the close working relationship between Kelly Hogan and Jon Langford's Pine Valley Cosmonauts, part of the same tightly interconnected Chicago Bloodshot scene as the Waco Brothers and Robbie Fulks.</t>
  </si>
  <si>
    <t xml:space="preserve">13 Nights</t>
  </si>
  <si>
    <t xml:space="preserve">A1516</t>
  </si>
  <si>
    <t xml:space="preserve">Twilight</t>
  </si>
  <si>
    <t xml:space="preserve">baritone; Southern gothic; bleak; deadpan; hushed; cosmic</t>
  </si>
  <si>
    <t xml:space="preserve">'Twilight' keeps building on the hushed, acoustic-leaning sound of 'In the Air', with Rennie's lyrics drifting further into surreal, almost science-fiction territory alongside the band's familiar rural gothic imagery. Brett's arrangements stay spare and unhurried, content to let the songwriting carry the weight. It is generally ranked among the strongest records of the band's original Chicago-based run before their eventual move to New Mexico.</t>
  </si>
  <si>
    <t xml:space="preserve">The last of the Handsome Family's Chicago-era run to stay firmly within the gothic-country sound of the 1990s records that made their name.</t>
  </si>
  <si>
    <t xml:space="preserve">The White Dust; Gravity; Passenger Pigeons</t>
  </si>
  <si>
    <t xml:space="preserve">A1517</t>
  </si>
  <si>
    <t xml:space="preserve">Jay Farrar</t>
  </si>
  <si>
    <t xml:space="preserve">Sebastopol</t>
  </si>
  <si>
    <t xml:space="preserve">Artemis Records</t>
  </si>
  <si>
    <t xml:space="preserve">pedal steel; drawl; baritone; hushed; storytelling; cosmic</t>
  </si>
  <si>
    <t xml:space="preserve">Farrar's first solo album, recorded during a Son Volt hiatus, widens his sound with help from the Flaming Lips' Steven Drozd, giving songs like 'Feel Free' a hazier, more layered production than any Son Volt record. It keeps his flat baritone and plainspoken lyrics at the center while letting the arrangements drift further from straight alt-country. It sounds like Farrar loosening the insurgent-country template he had helped define a decade earlier.</t>
  </si>
  <si>
    <t xml:space="preserve">A direct solo extension of Farrar's post-Uncle Tupelo songwriting, stretched by Drozd's more psychedelic playing into territory closer to the 2000s alt-country of V6.</t>
  </si>
  <si>
    <t xml:space="preserve">Feel Free; Damn Shame; Voodoo Candle</t>
  </si>
  <si>
    <t xml:space="preserve">https://en.wikipedia.org/wiki/Jay_Farrar</t>
  </si>
  <si>
    <t xml:space="preserve">A1518</t>
  </si>
  <si>
    <t xml:space="preserve">Satellite Rides</t>
  </si>
  <si>
    <t xml:space="preserve">jangle; harmonized guitars; breezy; heartbreak; anthemic; drawl</t>
  </si>
  <si>
    <t xml:space="preserve">The Old 97's lean fully into power pop on Satellite Rides, with 'Buick City Complex' and 'King of All the World' built on ringing guitar hooks more than pedal-steel twang. It is still recognizably the same band, but the country signifiers that marked Wreck Your Life and Too Far to Care are mostly gone. It suits power-pop fans more than honky-tonk ones.</t>
  </si>
  <si>
    <t xml:space="preserve">The furthest extension of the pop turn already underway on 'Fight Songs', closing out the band's Elektra years and its clearest connection to 1990s insurgent country.</t>
  </si>
  <si>
    <t xml:space="preserve">King of All the World; Buick City Complex; Rollerskate Skinny</t>
  </si>
  <si>
    <t xml:space="preserve">A1519</t>
  </si>
  <si>
    <t xml:space="preserve">Tremendous Efforts</t>
  </si>
  <si>
    <t xml:space="preserve">'Tremendous Efforts' sharpens the Sadies' surf-twang instrumental attack while making more room for sung songs, still built on the reverb-drenched, widescreen guitar interplay of Dallas and Travis Good. The band sounds tight and fast, flipping between country shuffles, garage rock and spaghetti-western instrumentals. It suits listeners who want roots music played with a guitar-nerd's obsession with tone.</t>
  </si>
  <si>
    <t xml:space="preserve">Continues the cosmic, instrumentally driven strand of Bloodshot's roster that 'Precious Moments' established for the band.</t>
  </si>
  <si>
    <t xml:space="preserve">Loved On Look; Pass The Chutney; The Creepy Butler</t>
  </si>
  <si>
    <t xml:space="preserve">https://thesadies.bandcamp.com/album/tremendous-efforts
https://www.discogs.com/release/2516288-The-Sadies-Tremendous-Efforts</t>
  </si>
  <si>
    <t xml:space="preserve">A1520</t>
  </si>
  <si>
    <t xml:space="preserve">Pneumonia</t>
  </si>
  <si>
    <t xml:space="preserve">pedal steel; strings; close harmonies; piano; heartbreak; polished</t>
  </si>
  <si>
    <t xml:space="preserve">Recorded in 1999 but shelved by a label merger until 2001, Pneumonia trades Strangers Almanac's twang for a lush, string-and-piano country-pop sound closer to Wilco's Summerteeth. 'Don't Wanna Know Why' and 'Ballad of Carol Lynn' still carry Ryan Adams's heartbreak instincts, just dressed in more sophisticated arrangements. It effectively closes out the band before Adams's solo career, at a point where the sound has drifted from insurgent country toward the broader alt-country of V6.</t>
  </si>
  <si>
    <t xml:space="preserve">The endpoint of Whiskeytown's move away from raw Uncle Tupelo-style twang toward the polished, string-laden alt-country that carried into Ryan Adams's Heartbreaker and Gold and the wider V6 scene.</t>
  </si>
  <si>
    <t xml:space="preserve">Don't Wanna Know Why; Ballad of Carol Lynn; Paper Moon</t>
  </si>
  <si>
    <t xml:space="preserve">https://en.wikipedia.org/wiki/Whiskeytown
https://en.wikipedia.org/wiki/Pneumonia_(album)</t>
  </si>
  <si>
    <t xml:space="preserve">A1521</t>
  </si>
  <si>
    <t xml:space="preserve">Rainy Day Music</t>
  </si>
  <si>
    <t xml:space="preserve">fingerpicked acoustic; close harmonies; harmonized guitars; jangle; breezy; drawl</t>
  </si>
  <si>
    <t xml:space="preserve">After the studio excess of Smile, the Jayhawks pulled back to acoustic guitars, close harmonies and unfussy folk-rock arrangements on Rainy Day Music. 'Save It for a Rainy Day' and 'Tailspin' recall the warmth of Tomorrow the Green Grass without Olson, Louris's melodies sitting in a soft bed of jangle and harmony. It remains the most acoustic, roots-leaning Jayhawks record of the 2000s.</t>
  </si>
  <si>
    <t xml:space="preserve">A deliberate course correction back toward the harmony-driven, guitar-based sound of the band's 1990s peak after the detour of 'Smile'.</t>
  </si>
  <si>
    <t xml:space="preserve">Save It for a Rainy Day; Tailspin; Angelyne</t>
  </si>
  <si>
    <t xml:space="preserve">A1522</t>
  </si>
  <si>
    <t xml:space="preserve">Okemah and the Melody of Riot</t>
  </si>
  <si>
    <t xml:space="preserve">Transmit Sound</t>
  </si>
  <si>
    <t xml:space="preserve">Telecaster twang; drawl; political; storytelling; baritone; anthemic</t>
  </si>
  <si>
    <t xml:space="preserve">Farrar reformed Son Volt with an entirely new lineup for this Woody Guthrie-influenced protest record, cut in the shadow of the Iraq War and named for Guthrie's Oklahoma hometown. 'Bandages and Scars' and 'Jetpilot' pair the band's familiar Telecaster twang with blunt political anger, a more direct approach than the band's 1990s records. It stayed close enough to the insurgent-country sound that built Son Volt's reputation to count as a continuation rather than a reinvention.</t>
  </si>
  <si>
    <t xml:space="preserve">Extends the Woody Guthrie and Dust Bowl balladry that had always run under Uncle Tupelo and Son Volt's sound, now made explicit in both subject matter and title.</t>
  </si>
  <si>
    <t xml:space="preserve">Bandages and Scars; Jetpilot; 6 String Belief</t>
  </si>
  <si>
    <t xml:space="preserve">A1523</t>
  </si>
  <si>
    <t xml:space="preserve">American Central Dust</t>
  </si>
  <si>
    <t xml:space="preserve">pedal steel; fiddle; drawl; hushed; storytelling; Midwestern</t>
  </si>
  <si>
    <t xml:space="preserve">A gentler, more country-leaning Son Volt record than the 2000s reunion albums, built around pedal steel, brushed drums and Farrar's aging baritone on songs like 'Down to the Wire' and 'Exiles'. It sounds like a return to the plainspoken, front-porch feel of the band's 1990s work after the louder, more political Okemah. Rounder Records, a longtime home for roots and bluegrass acts, suited the album's unforced Americana lean.</t>
  </si>
  <si>
    <t xml:space="preserve">Circles back toward the acoustic, folk-plain side of the Son Volt/Uncle Tupelo lineage first heard on 'March 16-20, 1992' and 'Straightaways'.</t>
  </si>
  <si>
    <t xml:space="preserve">Down to the Wire; Exiles; Sultana</t>
  </si>
  <si>
    <t xml:space="preserve">A1524</t>
  </si>
  <si>
    <t xml:space="preserve">Superchunk</t>
  </si>
  <si>
    <t xml:space="preserve">V10 Slacker and '90s indie rock</t>
  </si>
  <si>
    <t xml:space="preserve">shouted; short songs (under 2 minutes); feedback; rowdy; noise wall</t>
  </si>
  <si>
    <t xml:space="preserve">Superchunk's self-titled debut is fast, blunt hardcore-pop, all buzzsaw guitars and Mac McCaughan's yelped, barely-melodic vocals, closer to Buzzcocks-via-Hüsker Dü than to the more tuneful band they'd become. It captures a Chapel Hill house-party band before the songwriting caught up to the energy. Still, the raw speed and DIY snottiness set the tone for everything the band and their young label Merge represented.</t>
  </si>
  <si>
    <t xml:space="preserve">Superchunk's first album, made while Mac McCaughan and Laura Ballance were already running their new Merge label; it sounds indebted to Hüsker Dü and Buzzcocks-style hardcore-pop that the band would soon refine into their signature sound.</t>
  </si>
  <si>
    <t xml:space="preserve">Slack Motherfucker; Cast Iron</t>
  </si>
  <si>
    <t xml:space="preserve">https://en.wikipedia.org/wiki/Superchunk
https://www.discogs.com/artist/198667-Superchunk</t>
  </si>
  <si>
    <t xml:space="preserve">A1525</t>
  </si>
  <si>
    <t xml:space="preserve">No Pocky for Kitty</t>
  </si>
  <si>
    <t xml:space="preserve">shouted; rowdy; noise wall; short songs (under 2 minutes); anthemic</t>
  </si>
  <si>
    <t xml:space="preserve">Recorded with Steve Albini, No Pocky for Kitty is louder and more focused than the debut, with 'Skip Steps 1 &amp; 3' and 'Seed Toss' turning Superchunk's hardcore energy into genuine anthems. McCaughan's vocals are still shouted but the hooks are sharper and the band locks in tighter. It remains a favorite among fans who prize the band's rawest, most physically exciting era.</t>
  </si>
  <si>
    <t xml:space="preserve">An Albini-recorded leap in power and focus from the scrappier debut, released through Matador alongside Pavement and Liz Phair before Superchunk returned to their own label, Merge.</t>
  </si>
  <si>
    <t xml:space="preserve">Skip Steps 1 &amp; 3; Seed Toss</t>
  </si>
  <si>
    <t xml:space="preserve">A1526</t>
  </si>
  <si>
    <t xml:space="preserve">Buffalo Tom</t>
  </si>
  <si>
    <t xml:space="preserve">Let Me Come Over</t>
  </si>
  <si>
    <t xml:space="preserve">Beggars Banquet / RCA Records</t>
  </si>
  <si>
    <t xml:space="preserve">Crazy Horse fuzz; drawl; heartbreak; storytelling; anthemic</t>
  </si>
  <si>
    <t xml:space="preserve">Buffalo Tom's third album sharpens the thick, Dinosaur Jr.-indebted guitar tone of their earlier records into genuine emotional songwriting, with Bill Janovitz's raw, unpolished voice carrying direct, unguarded lyrics on 'Taillights Fade.' It strikes a balance between loud/quiet dynamics and real melodic craft that many of their noisier peers never found. It is the best place to start with the band, for anyone who likes scrappy guitar rock with an open heart.</t>
  </si>
  <si>
    <t xml:space="preserve">Follows Buffalo Tom's J Mascis-produced debut and Birdbrain with a more fully realized version of the same emotionally direct sound, which sounds heavily indebted to Dinosaur Jr.'s guitar roar; it made the band one of Boston's defining early-1990s guitar-rock exports.</t>
  </si>
  <si>
    <t xml:space="preserve">Taillights Fade; Velvet Roof</t>
  </si>
  <si>
    <t xml:space="preserve">https://en.wikipedia.org/wiki/Let_Me_Come_Over
https://en.wikipedia.org/wiki/Buffalo_Tom</t>
  </si>
  <si>
    <t xml:space="preserve">A1527</t>
  </si>
  <si>
    <t xml:space="preserve">The Lemonheads</t>
  </si>
  <si>
    <t xml:space="preserve">It's a Shame About Ray</t>
  </si>
  <si>
    <t xml:space="preserve">breezy; heartbreak; jangle; drawl; short songs (under 2 minutes)</t>
  </si>
  <si>
    <t xml:space="preserve">Evan Dando's major-label breakthrough turns the Lemonheads' earlier hardcore-pop scrappiness into sun-warmed, concise guitar pop, all twelve songs wrapped up in under half an hour. Dando's easy, slightly detached vocal delivery over jangly, melodic guitars became the defining sound of major-label slacker rock, later reissued with a cover of Simon and Garfunkel's 'Mrs. Robinson' that became a surprise hit. It remains the clearest distillation of early-1990s college-radio guitar pop.</t>
  </si>
  <si>
    <t xml:space="preserve">The commercial and creative peak of the Lemonheads' evolution from Boston hardcore-pop kids (Hate Your Friends, Lovey) into major-label slacker-pop stars; much of mid-1990s alternative radio's easy jangle sounds indebted to it.</t>
  </si>
  <si>
    <t xml:space="preserve">My Drug Buddy; It's a Shame About Ray; Confetti</t>
  </si>
  <si>
    <t xml:space="preserve">https://en.wikipedia.org/wiki/The_Lemonheads
https://www.allmusic.com/artist/the-lemonheads-mn0000482677</t>
  </si>
  <si>
    <t xml:space="preserve">A1528</t>
  </si>
  <si>
    <t xml:space="preserve">Pavement</t>
  </si>
  <si>
    <t xml:space="preserve">Slanted and Enchanted</t>
  </si>
  <si>
    <t xml:space="preserve">Stockton, CA</t>
  </si>
  <si>
    <t xml:space="preserve">lo-fi; deadpan; jangle; feedback; funny-sad</t>
  </si>
  <si>
    <t xml:space="preserve">Stephen Malkmus and Scott Kannberg's debut buries hooky, Fall-indebted guitar pop under tape hiss and wobbly, half-mixed production, with Malkmus's flat, ironic drawl floating over songs that keep threatening to fall apart. It set the template for the whole slacker-rock movement: smart, allusive lyrics delivered like they don't matter, played by a band that sounds like it barely rehearsed. Tracks like 'Summer Babe' and 'Trigger Cut' turned deliberate sloppiness into a new kind of hook.</t>
  </si>
  <si>
    <t xml:space="preserve">Grew out of Malkmus and Kannberg's Stockton four-track experiments and the Fall's off-kilter post-punk; became the foundational text for Matador's 1990s indie-rock roster and every slacker band after it.</t>
  </si>
  <si>
    <t xml:space="preserve">Summer Babe; Trigger Cut; In the Mouth a Desert</t>
  </si>
  <si>
    <t xml:space="preserve">https://en.wikipedia.org/wiki/Pavement_(band)
https://www.discogs.com/artist/7578-Pavement</t>
  </si>
  <si>
    <t xml:space="preserve">A1529</t>
  </si>
  <si>
    <t xml:space="preserve">Polvo</t>
  </si>
  <si>
    <t xml:space="preserve">Cor-Crane Secret</t>
  </si>
  <si>
    <t xml:space="preserve">Post-punk</t>
  </si>
  <si>
    <t xml:space="preserve">feedback; noise wall; harmonized guitars; storytelling; shouted</t>
  </si>
  <si>
    <t xml:space="preserve">Polvo's debut tangles two guitars into dissonant, oddly-tuned patterns that would later get them lumped in with math rock, though the songs still carry the loose, off-kilter energy of the Chapel Hill scene around them. Ash Bowie and Dave Brylawski's interlocking riffs sound genuinely disorienting compared to the more straightforward noise-pop of labelmates like Superchunk. It is a strange, exploratory record that set the band apart even among an already adventurous local scene.</t>
  </si>
  <si>
    <t xml:space="preserve">Emerged from the same Chapel Hill scene as Superchunk and Archers of Loaf but pushed further into dissonant, non-standard-tuning guitar interplay; the American math-rock underground of the mid-1990s sounds indebted to it.</t>
  </si>
  <si>
    <t xml:space="preserve">Vibracobra; Tilebreaker</t>
  </si>
  <si>
    <t xml:space="preserve">https://en.wikipedia.org/wiki/Polvo
https://www.discogs.com/artist/72115-Polvo</t>
  </si>
  <si>
    <t xml:space="preserve">A1530</t>
  </si>
  <si>
    <t xml:space="preserve">Seam</t>
  </si>
  <si>
    <t xml:space="preserve">Headsparks</t>
  </si>
  <si>
    <t xml:space="preserve">Homestead Records</t>
  </si>
  <si>
    <t xml:space="preserve">hushed; glacial; deadpan; feedback; bleak</t>
  </si>
  <si>
    <t xml:space="preserve">Formed by former Bitch Magnet guitarist Sooyoung Park after relocating from Chapel Hill to Chicago, Seam's debut pairs slow, deliberate tempos with hushed vocals that occasionally give way to walls of guitar noise. It sits at the meeting point of slowcore and the era's noisier indie underground, patient where most of Seam's contemporaries were fast and loose. The record's restraint became the band's defining trait.</t>
  </si>
  <si>
    <t xml:space="preserve">Sooyoung Park's post-Bitch Magnet project, moving from the Chapel Hill scene to Chicago; its hushed-to-loud dynamic sounds closely related to the slowcore that ran alongside 1990s slacker rock.</t>
  </si>
  <si>
    <t xml:space="preserve">Sussex; Rafael</t>
  </si>
  <si>
    <t xml:space="preserve">https://en.wikipedia.org/wiki/Seam_(band)
https://www.discogs.com/artist/330670-Seam</t>
  </si>
  <si>
    <t xml:space="preserve">A1531</t>
  </si>
  <si>
    <t xml:space="preserve">Unrest</t>
  </si>
  <si>
    <t xml:space="preserve">Imperial f.f.r.r.</t>
  </si>
  <si>
    <t xml:space="preserve">TeenBeat Records</t>
  </si>
  <si>
    <t xml:space="preserve">Washington, D.C.</t>
  </si>
  <si>
    <t xml:space="preserve">jangle; deadpan; noise wall; feedback; short songs (under 2 minutes)</t>
  </si>
  <si>
    <t xml:space="preserve">With bassist Bridget Cross now in the lineup, Unrest's Imperial f.f.r.r. moves from the band's earlier noisier, more chaotic sound toward a leaner, more melodic minimalist pop, interspersing actual songs with avant-garde sound collages and stray noise. Mark Robinson's deadpan vocal delivery sits over jangly, economical guitar parts that feel closer to European post-punk than to American grunge. It was a turning point that pointed directly toward Perfect Teeth.</t>
  </si>
  <si>
    <t xml:space="preserve">Built on Mark Robinson's own TeenBeat label and DC's DIY indie-pop underground, Imperial f.f.r.r. set up the more fully-realized pop songwriting of Perfect Teeth the following year.</t>
  </si>
  <si>
    <t xml:space="preserve">Imperial</t>
  </si>
  <si>
    <t xml:space="preserve">https://en.wikipedia.org/wiki/Unrest_(band)
https://www.discogs.com/artist/230873-Unrest-2</t>
  </si>
  <si>
    <t xml:space="preserve">A1532</t>
  </si>
  <si>
    <t xml:space="preserve">Archers of Loaf</t>
  </si>
  <si>
    <t xml:space="preserve">Icky Mettle</t>
  </si>
  <si>
    <t xml:space="preserve">Alias Records</t>
  </si>
  <si>
    <t xml:space="preserve">feedback; shouted; jangle; deadpan; short songs (under 2 minutes)</t>
  </si>
  <si>
    <t xml:space="preserve">Eric Bachmann's Chapel Hill band debuts with tangled, feedback-streaked guitar interplay and a yelped, half-sardonic vocal delivery that made them instant peers of Pavement without sounding like an imitation. 'Web in Front' and 'Wrong' pair genuinely catchy melodies with production that stays scrappy and unresolved. It is one of the definitive documents of the early-1990s Chapel Hill scene that also produced Superchunk and Polvo.</t>
  </si>
  <si>
    <t xml:space="preserve">A cornerstone of Chapel Hill's early-1990s indie rock boom alongside Superchunk and Polvo; its noisy melodicism sounds closely related to Pavement's, helping put North Carolina on the same map as Matador's New York roster.</t>
  </si>
  <si>
    <t xml:space="preserve">Web in Front; Wrong</t>
  </si>
  <si>
    <t xml:space="preserve">https://en.wikipedia.org/wiki/Archers_of_Loaf
https://www.discogs.com/artist/403979-Archers-Of-Loaf</t>
  </si>
  <si>
    <t xml:space="preserve">A1533</t>
  </si>
  <si>
    <t xml:space="preserve">Big Red Letter Day</t>
  </si>
  <si>
    <t xml:space="preserve">Beggars Banquet</t>
  </si>
  <si>
    <t xml:space="preserve">Crazy Horse fuzz; anthemic; drawl; heartbreak; breezy</t>
  </si>
  <si>
    <t xml:space="preserve">Big Red Letter Day pushes Buffalo Tom's sound toward slightly cleaner production and more anthemic choruses without losing the loud-guitar, plainspoken-voice foundation of Let Me Come Over, led by the single 'Sodajerk.' It came out as the band's overseas following was growing, even as US mainstream success stayed elusive. It suits listeners who want the band's hooks a little brighter and bigger.</t>
  </si>
  <si>
    <t xml:space="preserve">Continues the melodic sound of Let Me Come Over into a slightly more polished, hook-forward register; it sounds close kin to Dinosaur Jr. and belongs to the same early-1990s Massachusetts scene as the Lemonheads.</t>
  </si>
  <si>
    <t xml:space="preserve">Sodajerk; Late at Night</t>
  </si>
  <si>
    <t xml:space="preserve">https://en.wikipedia.org/wiki/Big_Red_Letter_Day
https://en.wikipedia.org/wiki/Buffalo_Tom</t>
  </si>
  <si>
    <t xml:space="preserve">A1534</t>
  </si>
  <si>
    <t xml:space="preserve">Built to Spill</t>
  </si>
  <si>
    <t xml:space="preserve">Ultimate Alternative Wavers</t>
  </si>
  <si>
    <t xml:space="preserve">C/Z Records</t>
  </si>
  <si>
    <t xml:space="preserve">Boise</t>
  </si>
  <si>
    <t xml:space="preserve">lo-fi; long solos; deadpan; feedback; breezy</t>
  </si>
  <si>
    <t xml:space="preserve">Doug Martsch's first Built to Spill album, made with a rotating early lineup, is scrappier and more meandering than the band's later work, stretching songs out into loose, unhurried guitar jams over lo-fi production. It already carries the unhurried, Neil Young-indebted guitar tone that would define the band, just without the sharper songwriting of what followed. It stands as an early document of Boise's unlikely indie-rock scene.</t>
  </si>
  <si>
    <t xml:space="preserve">Built to Spill's debut, recorded before Martsch settled the band into a more consistent lineup; its guitar sprawl sounds indebted to Dinosaur Jr. and Neil Young, setting the stage for the more focused songwriting of There's Nothing Wrong with Love.</t>
  </si>
  <si>
    <t xml:space="preserve">Get a Life; Built Too Long</t>
  </si>
  <si>
    <t xml:space="preserve">https://en.wikipedia.org/wiki/Ultimate_Alternative_Wavers
https://en.wikipedia.org/wiki/Built_to_Spill</t>
  </si>
  <si>
    <t xml:space="preserve">A1535</t>
  </si>
  <si>
    <t xml:space="preserve">Eric's Trip</t>
  </si>
  <si>
    <t xml:space="preserve">Love Tara</t>
  </si>
  <si>
    <t xml:space="preserve">Moncton, New Brunswick, Canada</t>
  </si>
  <si>
    <t xml:space="preserve">lo-fi; feedback; drawl; heartbreak; hushed</t>
  </si>
  <si>
    <t xml:space="preserve">Eric's Trip built Love Tara out of home four-track recordings, layering thick, melodic distortion under Rick White and Julie Doiron's alternating, intimate vocal turns. It is simultaneously scrappy and tender, closer in feel to Sebadoh's lo-fi confessionalism than to grunge despite the Sub Pop connection. The record is a touchstone of Canadian indie rock's early-1990s underground.</t>
  </si>
  <si>
    <t xml:space="preserve">A Sub Pop signing from outside the Pacific Northwest, bringing Moncton's DIY four-track scene to a wider audience; it sounds closely related to the American lo-fi underground of Sebadoh and Guided by Voices.</t>
  </si>
  <si>
    <t xml:space="preserve">Stove; Sixteen Wishes</t>
  </si>
  <si>
    <t xml:space="preserve">https://en.wikipedia.org/wiki/Eric%27s_Trip
https://www.discogs.com/artist/255001-Erics-Trip</t>
  </si>
  <si>
    <t xml:space="preserve">A1536</t>
  </si>
  <si>
    <t xml:space="preserve">Come On Feel the Lemonheads</t>
  </si>
  <si>
    <t xml:space="preserve">breezy; pop-culture references; drawl; funny-sad; jangle</t>
  </si>
  <si>
    <t xml:space="preserve">Following the success of It's a Shame About Ray, Come On Feel the Lemonheads keeps Evan Dando's melodic, breezy songwriting but stretches into slightly more ambitious, occasionally darker territory, with the single 'Into Your Arms' as its sunny centerpiece. Dando's increasingly public struggles with fame and drugs seep into the lyrics without derailing the record's easygoing surface. It is a worthy, if less tightly focused, sibling to its predecessor.</t>
  </si>
  <si>
    <t xml:space="preserve">Built directly on the commercial momentum of It's a Shame About Ray, representing the peak of the Lemonheads' major-label visibility before Dando's career became more erratic through the rest of the decade.</t>
  </si>
  <si>
    <t xml:space="preserve">Into Your Arms; Big Gay Heart</t>
  </si>
  <si>
    <t xml:space="preserve">A1537</t>
  </si>
  <si>
    <t xml:space="preserve">Liz Phair</t>
  </si>
  <si>
    <t xml:space="preserve">Exile in Guyville</t>
  </si>
  <si>
    <t xml:space="preserve">deadpan; heartbreak; lo-fi; funny-sad; storytelling</t>
  </si>
  <si>
    <t xml:space="preserve">Conceived as a song-by-song response to the Rolling Stones' Exile on Main St., Liz Phair's debut pairs blunt, sexually frank lyrics with a flat, deadpan vocal delivery and plain, deliberately unpolished guitar. It grew out of her Girly-Sound home cassettes into one of the most acclaimed indie records of the decade, direct in a way few of her peers matched. Songs like 'Fuck and Run' and 'Divorce Song' made bluntness itself the point.</t>
  </si>
  <si>
    <t xml:space="preserve">Grew out of Phair's Girly-Sound home cassettes and the Chicago indie scene around Urge Overkill and Material Issue, becoming a Matador Records landmark that widened the lane for candid, unglamorous female singer-songwriters in indie rock.</t>
  </si>
  <si>
    <t xml:space="preserve">Never Said; Fuck and Run; Divorce Song</t>
  </si>
  <si>
    <t xml:space="preserve">https://en.wikipedia.org/wiki/Liz_Phair
https://www.discogs.com/artist/198672-Liz-Phair</t>
  </si>
  <si>
    <t xml:space="preserve">A1538</t>
  </si>
  <si>
    <t xml:space="preserve">Westing (By Musket and Sextant)</t>
  </si>
  <si>
    <t xml:space="preserve">lo-fi; noise wall; feedback; deadpan; short songs (under 2 minutes)</t>
  </si>
  <si>
    <t xml:space="preserve">This compilation gathers Pavement's first three EPs (Slay Tracks, Demolition Plot J-7, Perfect Sound Forever) plus the 'Summer Babe' single and stray compilation tracks, capturing the band before they cleaned up any of their four-track hiss. It is rawer and more purely noisy than the albums that followed, closer to Sonic Youth skronk than to the melodic slacker-pop Pavement became. Songs like 'Box Elder' show the pop instincts were there from the start, just buried under distortion.</t>
  </si>
  <si>
    <t xml:space="preserve">Documents Pavement's earliest Drag City/Treble Kicker singles before they signed properly to Matador, tracing the band's move from pure noise experiment toward song.</t>
  </si>
  <si>
    <t xml:space="preserve">Box Elder; Debris Slide; Summer Babe (Winter Version)</t>
  </si>
  <si>
    <t xml:space="preserve">https://en.wikipedia.org/wiki/Westing_(By_Musket_and_Sextant)
https://en.wikipedia.org/wiki/Pavement_(band)</t>
  </si>
  <si>
    <t xml:space="preserve">A1539</t>
  </si>
  <si>
    <t xml:space="preserve">Today's Active Lifestyles</t>
  </si>
  <si>
    <t xml:space="preserve">feedback; noise wall; harmonized guitars; storytelling; bleak</t>
  </si>
  <si>
    <t xml:space="preserve">Polvo's second album pushes their alternate-tuned, dissonant guitar interplay even further, with longer, more unresolved song structures than the debut. It is a denser, harder listen than Cor-Crane Secret, trading some of that record's immediacy for genuine strangeness. The band's Eastern-influenced drones and jagged riffs make it a key document of Chapel Hill's noisier, more experimental fringe.</t>
  </si>
  <si>
    <t xml:space="preserve">A deeper dive into the dissonant, drone-influenced guitar language Polvo introduced on Cor-Crane Secret, part of Merge Records' broader 1990s roster alongside Superchunk and Butterglory.</t>
  </si>
  <si>
    <t xml:space="preserve">Thermal Cradle; My Kimono</t>
  </si>
  <si>
    <t xml:space="preserve">A1540</t>
  </si>
  <si>
    <t xml:space="preserve">The Problem with Me</t>
  </si>
  <si>
    <t xml:space="preserve">Touch and Go Records</t>
  </si>
  <si>
    <t xml:space="preserve">hushed; glacial; deadpan; bleak; feedback</t>
  </si>
  <si>
    <t xml:space="preserve">Seam's Touch and Go debut refines the hushed-to-loud dynamic of Headsparks into more fully developed songs, with Sooyoung Park's flat vocal delivery sitting over slow, spacious arrangements that occasionally erupt into distortion. It is a patient, melancholy record that never rushes to make its point. It is for listeners who like slowcore with some bite.</t>
  </si>
  <si>
    <t xml:space="preserve">Seam's move to Touch and Go deepened their hushed, deliberate sound; later Midwest emo and slowcore bands sound indebted to that patient quiet-loud approach.</t>
  </si>
  <si>
    <t xml:space="preserve">Shame; Little Chang</t>
  </si>
  <si>
    <t xml:space="preserve">A1541</t>
  </si>
  <si>
    <t xml:space="preserve">Small Factory</t>
  </si>
  <si>
    <t xml:space="preserve">I Do Not Love You</t>
  </si>
  <si>
    <t xml:space="preserve">spinART Records</t>
  </si>
  <si>
    <t xml:space="preserve">lo-fi; deadpan; jangle; short songs (under 2 minutes); hushed</t>
  </si>
  <si>
    <t xml:space="preserve">Small Factory's spinART album is spare, unpolished boy-girl indie pop: Phoebe Summersquash's flat, plainspoken vocals over ringing, minimal guitar lines and simple drums. It shares the deadpan, unadorned charm of early Beat Happening and Unrest more than anything glossy. 'Valentine' and 'Keep On Smiling' are the record's most direct pop moments.</t>
  </si>
  <si>
    <t xml:space="preserve">A spinART Records act working in the same lo-fi, DIY-network indie-rock underground as Unrest, Pavement and Guided by Voices.</t>
  </si>
  <si>
    <t xml:space="preserve">Valentine; Keep On Smiling; I'm Not Giving Up</t>
  </si>
  <si>
    <t xml:space="preserve">https://en.wikipedia.org/wiki/Small_Factory
https://www.discogs.com/release/1382987-Small-Factory-I-Do-Not-Love-You</t>
  </si>
  <si>
    <t xml:space="preserve">A1542</t>
  </si>
  <si>
    <t xml:space="preserve">The Spinanes</t>
  </si>
  <si>
    <t xml:space="preserve">Manos</t>
  </si>
  <si>
    <t xml:space="preserve">lo-fi; hushed; jangle; deadpan; breezy</t>
  </si>
  <si>
    <t xml:space="preserve">Rebecca Gates and Scott Plouf's unusual two-piece lineup, guitar and drums with no bass, gives Manos an open, airy feel that stands apart from the thicker guitar-wall sound of most Sub Pop bands. Gates's murmured, unhurried vocals sit over open-tuned, chiming guitar figures, closer to a stripped-down slacker take on jangle pop than to grunge. It is a quiet, understated debut that rewards close listening.</t>
  </si>
  <si>
    <t xml:space="preserve">A Sub Pop signing that stood apart from the label's grunge reputation; its stripped guitar-and-drums format sounds like a forerunner of the minimalist arrangements of later indie duos.</t>
  </si>
  <si>
    <t xml:space="preserve">Noel, Jonah, and Me; Kid in Candy</t>
  </si>
  <si>
    <t xml:space="preserve">https://en.wikipedia.org/wiki/The_Spinanes
https://www.discogs.com/artist/362329-The-Spinanes</t>
  </si>
  <si>
    <t xml:space="preserve">A1543</t>
  </si>
  <si>
    <t xml:space="preserve">On the Mouth</t>
  </si>
  <si>
    <t xml:space="preserve">shouted; anthemic; rowdy; jangle; short songs (under 2 minutes)</t>
  </si>
  <si>
    <t xml:space="preserve">On the Mouth keeps the tempo high but starts letting real hooks and cleaner production through, with 'Precision Auto' and 'For Tension' showing a band tightening its craft without losing its punk urgency. It was Superchunk's last album for Matador before the band committed fully to their own label. The record sits right at the hinge between the group's hardcore-pop origins and the more melodic indie rock of Foolish.</t>
  </si>
  <si>
    <t xml:space="preserve">The final Matador-era Superchunk album before the band moved entirely to their own Merge Records, bridging their raw early sound and the more melodic songwriting of the mid-1990s run.</t>
  </si>
  <si>
    <t xml:space="preserve">Precision Auto; For Tension</t>
  </si>
  <si>
    <t xml:space="preserve">A1544</t>
  </si>
  <si>
    <t xml:space="preserve">Tsunami</t>
  </si>
  <si>
    <t xml:space="preserve">Deep End</t>
  </si>
  <si>
    <t xml:space="preserve">Simple Machines</t>
  </si>
  <si>
    <t xml:space="preserve">Arlington, VA</t>
  </si>
  <si>
    <t xml:space="preserve">jangle; close harmonies; deadpan; shouted; breezy</t>
  </si>
  <si>
    <t xml:space="preserve">Jenny Toomey and Kristin Thomson's Tsunami pairs loud-soft guitar dynamics with melodic, dual-vocal songwriting on their debut, released on Simple Machines, the DIY label the two co-founded. It sits between the DC punk scene's ethics and a more melodic, indie-pop sensibility, with Toomey's clear, powerful voice cutting through the guitar noise. The record established Tsunami as a key act in the era's riot grrrl-adjacent, women-led indie underground.</t>
  </si>
  <si>
    <t xml:space="preserve">Grew directly out of DC's DIY and Simple Machines label ecosystem, connecting the loud-soft dynamics of grunge-era indie rock to the feminist indie-pop underground Toomey and Thomson helped build.</t>
  </si>
  <si>
    <t xml:space="preserve">Genius Girl; Punk Means Cuddle</t>
  </si>
  <si>
    <t xml:space="preserve">https://en.wikipedia.org/wiki/Tsunami_(Virginia_band)
https://www.discogs.com/label/439590-Simple-Machines</t>
  </si>
  <si>
    <t xml:space="preserve">A1545</t>
  </si>
  <si>
    <t xml:space="preserve">Perfect Teeth</t>
  </si>
  <si>
    <t xml:space="preserve">4AD Records</t>
  </si>
  <si>
    <t xml:space="preserve">jangle; deadpan; close harmonies; breezy; pop-culture references</t>
  </si>
  <si>
    <t xml:space="preserve">Unrest's final album is its most purely melodic, distilling the minimalist pop hinted at on Imperial f.f.r.r. into tight, hook-filled songs like 'Make Out Club' and 'Cath Carroll.' Mark Robinson and Bridget Cross's vocal interplay gives the record a warmth that belies the band's earlier avant-garde noise experiments. It is the band's most approachable record and a link between DC's punk scene and its indie-pop underground.</t>
  </si>
  <si>
    <t xml:space="preserve">The culmination of Unrest's evolution from noisy DC post-punk toward clean, hook-driven indie pop, released on 4AD; the twee and indie-pop scenes that followed sound indebted to it.</t>
  </si>
  <si>
    <t xml:space="preserve">Make Out Club; Cath Carroll; Sugar Shack</t>
  </si>
  <si>
    <t xml:space="preserve">A1546</t>
  </si>
  <si>
    <t xml:space="preserve">Yo La Tengo</t>
  </si>
  <si>
    <t xml:space="preserve">Painful</t>
  </si>
  <si>
    <t xml:space="preserve">feedback; hushed; drawl; glacial; cosmic</t>
  </si>
  <si>
    <t xml:space="preserve">With bassist James McNew settled in, Yo La Tengo's Matador debut settles into the hushed-to-feedback dynamic that would define the band's mature sound, pairing Ira Kaplan and Georgia Hubley's quiet, conversational vocals with long stretches of guitar drone on 'I Heard You Looking.' It is a patient, unhurried record that trusts silence as much as noise. It is where the trio's classic sound comes into focus.</t>
  </si>
  <si>
    <t xml:space="preserve">Yo La Tengo's first album for Matador Records and the first to fully settle the Kaplan-Hubley-McNew trio sound, marking the true beginning of the band's classic 1990s run into Electr-O-Pura and beyond.</t>
  </si>
  <si>
    <t xml:space="preserve">I Heard You Looking; Big Day Coming</t>
  </si>
  <si>
    <t xml:space="preserve">https://en.wikipedia.org/wiki/Yo_La_Tengo
https://www.discogs.com/artist/50984-Yo-La-Tengo</t>
  </si>
  <si>
    <t xml:space="preserve">A1547</t>
  </si>
  <si>
    <t xml:space="preserve">There's Nothing Wrong with Love</t>
  </si>
  <si>
    <t xml:space="preserve">Up Records</t>
  </si>
  <si>
    <t xml:space="preserve">jangle; deadpan; small-town; breezy; funny-sad</t>
  </si>
  <si>
    <t xml:space="preserve">Built to Spill's second album is where Doug Martsch's songwriting snaps into focus, pairing conversational, small-town lyrics with melodic, layered guitar parts on 'Car' and 'In the Morning.' The production is still modest, but the songs are patient and fully formed in a way the debut wasn't. It became a foundational Pacific Northwest indie-rock record and the album that got the band signed to Warner Bros.</t>
  </si>
  <si>
    <t xml:space="preserve">The record that established Built to Spill's mature sound and led to the band's major-label deal for Perfect from Now On; its guitar tone and conversational songwriting sound related to Dinosaur Jr. and Pavement.</t>
  </si>
  <si>
    <t xml:space="preserve">Car; In the Morning</t>
  </si>
  <si>
    <t xml:space="preserve">https://en.wikipedia.org/wiki/There%27s_Nothing_Wrong_with_Love
https://en.wikipedia.org/wiki/Built_to_Spill
https://www.allmusic.com/artist/built-to-spill-mn0000527267</t>
  </si>
  <si>
    <t xml:space="preserve">A1548</t>
  </si>
  <si>
    <t xml:space="preserve">Butterglory</t>
  </si>
  <si>
    <t xml:space="preserve">Crumble</t>
  </si>
  <si>
    <t xml:space="preserve">Lawrence, KS</t>
  </si>
  <si>
    <t xml:space="preserve">lo-fi; deadpan; fingerpicked acoustic; short songs (under 2 minutes); funny-sad</t>
  </si>
  <si>
    <t xml:space="preserve">Butterglory's debut pairs Matt Suggs and Debby Vander Wall's dual, half-mumbled vocals with cheaply recorded, fuzzed-out guitar pop, alternating scrappy full-band tracks with four-track home recordings. It sounds like a Kansas cousin to early Pavement and Guided by Voices, more interested in melodic fragments than polish. Songs like 'Waiting on the Guns' and 'Cactus' show the band's knack for hooks buried under tape hiss.</t>
  </si>
  <si>
    <t xml:space="preserve">On the Merge Records roster alongside Superchunk and the Karl Hendricks Trio; Butterglory's Lawrence, Kansas lo-fi sounds akin to Pavement and Guided by Voices.</t>
  </si>
  <si>
    <t xml:space="preserve">Waiting on the Guns; Forty-Four; Cactus</t>
  </si>
  <si>
    <t xml:space="preserve">https://en.wikipedia.org/wiki/Butterglory
https://www.discogs.com/release/1898767-Butterglory-Crumble</t>
  </si>
  <si>
    <t xml:space="preserve">A1549</t>
  </si>
  <si>
    <t xml:space="preserve">Forever Again</t>
  </si>
  <si>
    <t xml:space="preserve">Forever Again keeps Eric's Trip's thick, home-recorded distortion intact while sharpening the songwriting, with 'View Master' among the band's most immediate songs. Julie Doiron and Rick White's dual vocal presence continues to give the songs an unusually personal, diaristic quality for a Sub Pop band. It stands as the clearest snapshot of the band before their 1996 breakup.</t>
  </si>
  <si>
    <t xml:space="preserve">Continues Eric's Trip's fusion of Maritime Canadian DIY recording culture with the American lo-fi movement, extending Love Tara's approach into the band's most commercially visible moment.</t>
  </si>
  <si>
    <t xml:space="preserve">View Master; Behind the Line</t>
  </si>
  <si>
    <t xml:space="preserve">A1550</t>
  </si>
  <si>
    <t xml:space="preserve">The Grifters</t>
  </si>
  <si>
    <t xml:space="preserve">Crappin' You Negative</t>
  </si>
  <si>
    <t xml:space="preserve">Shangri-La Records</t>
  </si>
  <si>
    <t xml:space="preserve">lo-fi; drawl; noise wall; deadpan; storytelling</t>
  </si>
  <si>
    <t xml:space="preserve">Crappin' You Negative balances the Memphis band's grimy, tape-hiss production with genuinely catchy, blues-inflected garage-rock songwriting. Dave Shouse and Scott Taylor's dual vocals stay loose and half-buried in the mix, closer in spirit to Pavement's fractured pop than to traditional Memphis roots rock. It captures a band comfortable being both scrappy and tuneful at once, and is the best place to start with them.</t>
  </si>
  <si>
    <t xml:space="preserve">The clearest statement of the Grifters' Memphis lo-fi sound on the local Shangri-La label; it shares the era's noisy-pop vocabulary with Pavement and Guided by Voices while staying rooted in Southern grit.</t>
  </si>
  <si>
    <t xml:space="preserve">Bummer; Corolla Hoist</t>
  </si>
  <si>
    <t xml:space="preserve">https://en.wikipedia.org/wiki/The_Grifters_(band)
https://www.discogs.com/artist/292636-Grifters
https://en.wikipedia.org/wiki/Grifters_(band)</t>
  </si>
  <si>
    <t xml:space="preserve">A1551</t>
  </si>
  <si>
    <t xml:space="preserve">The Halo Benders</t>
  </si>
  <si>
    <t xml:space="preserve">God Don't Make No Junk</t>
  </si>
  <si>
    <t xml:space="preserve">K Records</t>
  </si>
  <si>
    <t xml:space="preserve">Boise, ID / Olympia, WA</t>
  </si>
  <si>
    <t xml:space="preserve">Olympia and K Records</t>
  </si>
  <si>
    <t xml:space="preserve">lo-fi; baritone; deadpan; funny-sad; small-town</t>
  </si>
  <si>
    <t xml:space="preserve">A side project pairing Built to Spill's Doug Martsch with K Records founder Calvin Johnson, the Halo Benders' debut sets Johnson's deep, deadpan baritone against Martsch's higher, more melodic voice, often within the same song. The arrangements are homemade and unpolished, closer to K Records' lo-fi pop tradition than to Built to Spill's guitar sprawl. It plays like two very different songwriters trading verses in the same room.</t>
  </si>
  <si>
    <t xml:space="preserve">Connects Boise's Built to Spill directly to Olympia's K Records lo-fi scene through Doug Martsch and Calvin Johnson's shared project, linking two of the decade's key regional indie hubs.</t>
  </si>
  <si>
    <t xml:space="preserve">Country Fair; Canned Oxygen</t>
  </si>
  <si>
    <t xml:space="preserve">https://en.wikipedia.org/wiki/The_Halo_Benders
https://www.discogs.com/artist/287614-The-Halo-Benders</t>
  </si>
  <si>
    <t xml:space="preserve">A1552</t>
  </si>
  <si>
    <t xml:space="preserve">Whip-Smart</t>
  </si>
  <si>
    <t xml:space="preserve">deadpan; heartbreak; breezy; storytelling; pop-culture references</t>
  </si>
  <si>
    <t xml:space="preserve">Whip-Smart pulls Liz Phair's songwriting toward slightly more polished, radio-conscious arrangements without losing the blunt, deadpan candor of Exile in Guyville, most visibly on the single 'Supernova.' It drew inevitable comparisons to its predecessor, though it stands on its own as a more outward-facing, less confessional record. The contrast between the two albums traces the tension of an indie artist absorbing sudden mainstream attention.</t>
  </si>
  <si>
    <t xml:space="preserve">Liz Phair's second album, following up the acclaimed Exile in Guyville with a more commercially aimed but still Matador-rooted record from the same Chicago indie scene.</t>
  </si>
  <si>
    <t xml:space="preserve">Supernova; Whip-Smart</t>
  </si>
  <si>
    <t xml:space="preserve">A1553</t>
  </si>
  <si>
    <t xml:space="preserve">Crooked Rain, Crooked Rain</t>
  </si>
  <si>
    <t xml:space="preserve">jangle; deadpan; funny-sad; pop-culture references; breezy</t>
  </si>
  <si>
    <t xml:space="preserve">Pavement's second album trades some of the debut's hiss for actual hooks, stretching out into loose California classic-rock shapes on 'Range Life' while keeping Malkmus's sing-song sarcasm intact on 'Cut Your Hair.' It is the record where the band's private jokes and non sequiturs start to sound like genuine songwriting rather than noise-pop experiments. 'Gold Soundz' became the closest thing indie rock had to a canonical singalong in 1994.</t>
  </si>
  <si>
    <t xml:space="preserve">Built directly on Slanted and Enchanted's lo-fi template but points toward the more song-focused American indie rock of the later 1990s.</t>
  </si>
  <si>
    <t xml:space="preserve">Gold Soundz; Cut Your Hair; Range Life</t>
  </si>
  <si>
    <t xml:space="preserve">A1554</t>
  </si>
  <si>
    <t xml:space="preserve">Silkworm</t>
  </si>
  <si>
    <t xml:space="preserve">Libertine</t>
  </si>
  <si>
    <t xml:space="preserve">El Recordo</t>
  </si>
  <si>
    <t xml:space="preserve">baritone; deadpan; drawl; storytelling; noise wall</t>
  </si>
  <si>
    <t xml:space="preserve">Silkworm's third album is the last to feature Joel R.L. Phelps alongside Tim Midyett and Andy Cohen, and it carries more of his rawer, more anguished delivery than the band's later Matador records. The guitar interplay is still lean and riff-driven, but the mood is darker and more turbulent, closer to the band's noise-rock roots. 'Couldn't You Wait?' and 'Cotton Girl' show the push-pull between the band's three songwriting voices.</t>
  </si>
  <si>
    <t xml:space="preserve">Recorded during Silkworm's Missoula-to-Seattle years just before Phelps' departure, Libertine is the transitional record between the band's rougher early sound and the more streamlined Matador albums that followed.</t>
  </si>
  <si>
    <t xml:space="preserve">There Is a Party in Warsaw Tonight; Couldn't You Wait?; Cotton Girl</t>
  </si>
  <si>
    <t xml:space="preserve">https://en.wikipedia.org/wiki/Libertine_(Silkworm_album)
https://www.discogs.com/master/420582-Silkworm-Libertine
https://www.discogs.com/artist/198670-Silkworm</t>
  </si>
  <si>
    <t xml:space="preserve">A1555</t>
  </si>
  <si>
    <t xml:space="preserve">Foolish</t>
  </si>
  <si>
    <t xml:space="preserve">heartbreak; jangle; deadpan; funny-sad; breezy</t>
  </si>
  <si>
    <t xml:space="preserve">Written largely about Mac McCaughan and Laura Ballance's breakup while they continued running Merge Records together, Foolish slows the tempos down and lets real vulnerability into songs like 'Like a Fool' and 'The First Part.' It is the record where Superchunk stopped being just a fast hardcore-pop band and became genuine songwriters, without losing the tension and drive underneath. The unusual real-life backstory gives the whole album an unresolved, quietly aching quality.</t>
  </si>
  <si>
    <t xml:space="preserve">Superchunk's first album fully self-released on their own Merge Records, marking a deliberate slowdown from the hardcore-pop of On the Mouth toward the more emotionally direct songwriting that defined their mid-1990s work.</t>
  </si>
  <si>
    <t xml:space="preserve">Like a Fool; The First Part</t>
  </si>
  <si>
    <t xml:space="preserve">A1556</t>
  </si>
  <si>
    <t xml:space="preserve">Thinking Fellers Union Local 282</t>
  </si>
  <si>
    <t xml:space="preserve">Strangers from the Universe</t>
  </si>
  <si>
    <t xml:space="preserve">noise wall; lo-fi; deadpan; shouted; feedback</t>
  </si>
  <si>
    <t xml:space="preserve">This Thinking Fellers Union Local 282 album mixes tightly constructed pop songs with ambient noise collages and sudden left turns, the work of a five-person collective more interested in texture and surprise than verse-chorus convention. Tracks like 'Socket' and 'Hundreds of Years' show real melodic songwriting hiding inside the group's stranger impulses. It is denser and weirder than most of their Matador labelmates.</t>
  </si>
  <si>
    <t xml:space="preserve">On Matador Records alongside Pavement and Yo La Tengo; its experimental San Francisco lo-fi sits in the same national indie-rock conversation by label and era.</t>
  </si>
  <si>
    <t xml:space="preserve">Socket; Hundreds of Years; Guillotine</t>
  </si>
  <si>
    <t xml:space="preserve">https://en.wikipedia.org/wiki/Strangers_from_the_Universe
https://en.wikipedia.org/wiki/Thinking_Fellers_Union_Local_282</t>
  </si>
  <si>
    <t xml:space="preserve">A1557</t>
  </si>
  <si>
    <t xml:space="preserve">Trumans Water</t>
  </si>
  <si>
    <t xml:space="preserve">Godspeed the Punchline</t>
  </si>
  <si>
    <t xml:space="preserve">San Diego, CA</t>
  </si>
  <si>
    <t xml:space="preserve">noise wall; shouted; lo-fi; short songs (under 2 minutes); feedback</t>
  </si>
  <si>
    <t xml:space="preserve">Trumans Water's third album careens between blown-out noise-rock riffing, tape-warped skronk and sudden shifts in tempo and song length. It is jagged and abrasive compared to the more melodic end of the slacker-rock scene, like a San Diego cousin of early Pavement's noisier moments blown out further. It is for listeners who want lo-fi rock at its most fractured.</t>
  </si>
  <si>
    <t xml:space="preserve">A Homestead Records band from San Diego's noisy underground; its fractured lo-fi sounds akin to the noisier sides of Pavement and Sebadoh, pushed toward a harsher extreme.</t>
  </si>
  <si>
    <t xml:space="preserve">Long End of a Firearm; Enflamed; Antsmashes Yer Star (Dead Airwaves)</t>
  </si>
  <si>
    <t xml:space="preserve">https://en.wikipedia.org/wiki/Trumans_Water
https://en.wikipedia.org/wiki/Godspeed_the_Punchline</t>
  </si>
  <si>
    <t xml:space="preserve">A1558</t>
  </si>
  <si>
    <t xml:space="preserve">The Heart's Tremolo</t>
  </si>
  <si>
    <t xml:space="preserve">jangle; close harmonies; breezy; heartbreak; deadpan</t>
  </si>
  <si>
    <t xml:space="preserve">The Heart's Tremolo sharpens Tsunami's loud-soft songwriting into more consistently melodic territory, with Jenny Toomey's vocals sitting further forward in the mix than on the debut. It reflects the band's growing confidence as both musicians and independent label operators, still rooted in the DC DIY scene's collectivist ethics. It is a clear showcase of the band's guitar-pop songwriting strengths.</t>
  </si>
  <si>
    <t xml:space="preserve">Continues Tsunami's Simple Machines run, part of the same DC-area indie underground that included Unrest, extending the loud-soft, dual-guitar songwriting of the debut into more assured territory.</t>
  </si>
  <si>
    <t xml:space="preserve">She's a Cloud; Old Life</t>
  </si>
  <si>
    <t xml:space="preserve">https://en.wikipedia.org/wiki/Tsunami_(Virginia_band)
https://www.discogs.com/release/1079958-Tsunami-The-Hearts-Tremolo</t>
  </si>
  <si>
    <t xml:space="preserve">A1559</t>
  </si>
  <si>
    <t xml:space="preserve">Versus</t>
  </si>
  <si>
    <t xml:space="preserve">The Stars Are Insane</t>
  </si>
  <si>
    <t xml:space="preserve">jangle; close harmonies; heartbreak; breezy; storytelling</t>
  </si>
  <si>
    <t xml:space="preserve">Versus's debut pairs Richard Baluyut and Fontaine Toups's dual vocals with loud-soft dynamics borrowed from grunge but filtered through a distinctly melodic, indie-pop sensibility. The songs are disciplined and tightly played compared to much of the era's shambling slacker rock, closer to a New York answer to Superchunk. It set the template for the band's decade-long run on the city's DIY indie scene.</t>
  </si>
  <si>
    <t xml:space="preserve">Released on Mark Robinson's DC label TeenBeat while the band worked out of New York's early-1990s indie underground, blending grunge dynamics with jangle-pop melody ahead of the band's later Caroline Records albums.</t>
  </si>
  <si>
    <t xml:space="preserve">Wired; Let It Ride</t>
  </si>
  <si>
    <t xml:space="preserve">https://en.wikipedia.org/wiki/Versus_(band)
https://www.discogs.com/artist/165082-Versus</t>
  </si>
  <si>
    <t xml:space="preserve">A1560</t>
  </si>
  <si>
    <t xml:space="preserve">Vee Vee</t>
  </si>
  <si>
    <t xml:space="preserve">feedback; noise wall; shouted; deadpan; storytelling</t>
  </si>
  <si>
    <t xml:space="preserve">The Archers' second album tightens the songwriting while turning up the guitar noise, with Eric Johnson and Eric Bachmann's twin-guitar clatter pushed further toward abrasion on tracks like 'Harnessed in Slums.' Bachmann's vocals grow more strained and urgent, matching lyrics that read as more directly bitter than the debut's shaggier jokes. It is generally regarded as the band's most abrasive and structurally ambitious record.</t>
  </si>
  <si>
    <t xml:space="preserve">Pushes the noisy melodicism of Icky Mettle toward harder-edged post-hardcore and noise rock, a move that anticipated the heavier turn of other Southern indie bands later in the decade.</t>
  </si>
  <si>
    <t xml:space="preserve">Harnessed in Slums; Underdogs of Nipomo</t>
  </si>
  <si>
    <t xml:space="preserve">A1561</t>
  </si>
  <si>
    <t xml:space="preserve">Caustic Resin</t>
  </si>
  <si>
    <t xml:space="preserve">Fly Me to the Moon</t>
  </si>
  <si>
    <t xml:space="preserve">Crazy Horse fuzz; long solos; feedback; drawl; noise wall</t>
  </si>
  <si>
    <t xml:space="preserve">Caustic Resin's album is heavy, fuzzed-out guitar rock built on long, wah-drenched solos from Brett Netson, closer to Neil Young &amp; Crazy Horse worship than to Pavement's looseness. It favors riff repetition and volume over concision. It is for listeners who want the Boise indie scene at its loudest and most sprawling.</t>
  </si>
  <si>
    <t xml:space="preserve">A Boise band tied to Built to Spill through Brett Netson, who also played guitar in that band; its heavy fuzz sounds indebted to Crazy Horse.</t>
  </si>
  <si>
    <t xml:space="preserve">Spore; Kill You If You Want Me To; Water Moccasin</t>
  </si>
  <si>
    <t xml:space="preserve">https://en.wikipedia.org/wiki/Caustic_Resin
https://megamart.subpop.com/products/caustic-resin_fly-me-to-the-moon</t>
  </si>
  <si>
    <t xml:space="preserve">A1562</t>
  </si>
  <si>
    <t xml:space="preserve">Chavez</t>
  </si>
  <si>
    <t xml:space="preserve">Gone Glimmering</t>
  </si>
  <si>
    <t xml:space="preserve">feedback; noise wall; harmonized guitars; shouted; anthemic</t>
  </si>
  <si>
    <t xml:space="preserve">Chavez's debut pairs Matt Sweeney and Clay Tarver's tightly harmonized twin-guitar riffs with an unusually muscular, almost classic-rock sense of scale for a Matador band, closer to a smarter, more disciplined take on noise rock than to shambling slacker pop. The songs are dense and riff-driven but never sloppy, a deliberate contrast to the looser bands around them on the label. It is for listeners who want big riffs with indie-rock brains.</t>
  </si>
  <si>
    <t xml:space="preserve">Part of Matador's mid-1990s roster alongside Pavement and Liz Phair, but pointed toward a tighter, riff-driven sound that sounds related to Helmet-era post-hardcore and to later guitar-heavy indie rock.</t>
  </si>
  <si>
    <t xml:space="preserve">Break Up Your Band; Repeat the Ending</t>
  </si>
  <si>
    <t xml:space="preserve">https://en.wikipedia.org/wiki/Gone_Glimmering
https://www.discogs.com/artist/198676-Chavez</t>
  </si>
  <si>
    <t xml:space="preserve">A1563</t>
  </si>
  <si>
    <t xml:space="preserve">Helium</t>
  </si>
  <si>
    <t xml:space="preserve">The Dirt of Luck</t>
  </si>
  <si>
    <t xml:space="preserve">deadpan; feedback; baritone; storytelling; noise wall</t>
  </si>
  <si>
    <t xml:space="preserve">Mary Timony's Helium makes its full-length debut on Matador with fuzzed-out, noise-pop guitars under her cool, unshowy vocal delivery, sitting somewhere between Boston's noisier indie underground and the more melodic side of 1990s alt-rock. Songs like 'Superball' and 'Pat's Trick' balance genuine pop hooks against squalls of guitar noise. It established Timony as one of the era's more distinctive singer-guitarists.</t>
  </si>
  <si>
    <t xml:space="preserve">Timony came to Helium from the DC band Autoclave, and the band grew out of Boston's early-1990s indie underground; it sits in Matador's mid-decade wave of women-led indie rock alongside Liz Phair.</t>
  </si>
  <si>
    <t xml:space="preserve">Superball; Pat's Trick</t>
  </si>
  <si>
    <t xml:space="preserve">https://en.wikipedia.org/wiki/Helium_(band)
https://www.discogs.com/artist/198669-Helium-3</t>
  </si>
  <si>
    <t xml:space="preserve">A1564</t>
  </si>
  <si>
    <t xml:space="preserve">Number One Cup</t>
  </si>
  <si>
    <t xml:space="preserve">Possum Trot Plan</t>
  </si>
  <si>
    <t xml:space="preserve">Flydaddy Records</t>
  </si>
  <si>
    <t xml:space="preserve">jangle; deadpan; drawl; breezy; funny-sad</t>
  </si>
  <si>
    <t xml:space="preserve">Number One Cup's debut is hooky, slightly askew guitar pop with bright guitars and brisk tempos, a melodic Chicago take on '90s slacker rock. 'Divebomb' is its most straightforwardly catchy moment. It is denser and more hook-driven than many of its looser slacker-rock peers.</t>
  </si>
  <si>
    <t xml:space="preserve">A Flydaddy Records band from Chicago's '90s indie scene; its songwriting sounds indebted to Pavement, pushed toward tighter power-pop arrangements.</t>
  </si>
  <si>
    <t xml:space="preserve">Divebomb; Birth of a Gasser</t>
  </si>
  <si>
    <t xml:space="preserve">https://en.wikipedia.org/wiki/Number_One_Cup
https://www.sweetpearecords.net/related-releases/number-one-cup-possum-trot-plan/</t>
  </si>
  <si>
    <t xml:space="preserve">A1565</t>
  </si>
  <si>
    <t xml:space="preserve">Wowee Zowee</t>
  </si>
  <si>
    <t xml:space="preserve">lo-fi; deadpan; funny-sad; breezy; feedback</t>
  </si>
  <si>
    <t xml:space="preserve">Deliberately shapeless where Crooked Rain had hooks, Wowee Zowee sprawls across eighteen tracks that swing from country pastiche to hardcore blasts to hazy, half-finished sketches. It confused listeners expecting a follow-up single but has since become a cult favorite for exactly that restlessness, a band actively resisting its own commercial momentum. 'Father to a Sister of Thought' and 'Rattled by the Rush' show the songwriting still holding together under all the sprawl.</t>
  </si>
  <si>
    <t xml:space="preserve">A deliberate swerve away from the college-rock accessibility of Crooked Rain, Crooked Rain, closer in spirit to the era's lo-fi underground (Sebadoh, Guided by Voices) than to Pavement's own prior record.</t>
  </si>
  <si>
    <t xml:space="preserve">Rattled by the Rush; Father to a Sister of Thought; AT&amp;T</t>
  </si>
  <si>
    <t xml:space="preserve">A1566</t>
  </si>
  <si>
    <t xml:space="preserve">Are You Driving Me Crazy?</t>
  </si>
  <si>
    <t xml:space="preserve">hushed; glacial; bleak; deadpan; storytelling</t>
  </si>
  <si>
    <t xml:space="preserve">Seam's third album keeps the patient, hushed pace of its predecessors while giving the songs a steadier, more grounded rhythmic feel than the band's earlier work. Sooyoung Park's lyrics stay understated and interior, matching the unhurried music and its slow-building guitar swells. It suits listeners who want the quieter side of 1990s indie rock without ever losing the guitars.</t>
  </si>
  <si>
    <t xml:space="preserve">Continues Seam's Touch and Go run of hushed, deliberate indie rock from Chicago; it sounds closely related to the era's slowcore and early emo.</t>
  </si>
  <si>
    <t xml:space="preserve">Days of Thunder; Sky Blue Sky</t>
  </si>
  <si>
    <t xml:space="preserve">A1567</t>
  </si>
  <si>
    <t xml:space="preserve">Here's Where the Strings Come In</t>
  </si>
  <si>
    <t xml:space="preserve">jangle; anthemic; breezy; deadpan; short songs (under 2 minutes)</t>
  </si>
  <si>
    <t xml:space="preserve">Here's Where the Strings Come In balances Foolish's melodic turn with a return to punchier tempos, producing some of the band's most enduring singalongs in 'Hyper Enough' and 'Detroit Has a Skyline.' Jim Wilbur's guitar interplay with McCaughan gets more melodic without sacrificing the band's momentum, and Jon Wurster's drumming keeps everything pushing forward. It is a clear distillation of the 1990s Superchunk sound and a good entry point to the band.</t>
  </si>
  <si>
    <t xml:space="preserve">Consolidates the melodic songwriting Foolish introduced into Superchunk's fastest, most durable album, cementing Merge Records' identity alongside labelmates like Polvo and the Magnetic Fields.</t>
  </si>
  <si>
    <t xml:space="preserve">Hyper Enough; Detroit Has a Skyline</t>
  </si>
  <si>
    <t xml:space="preserve">A1568</t>
  </si>
  <si>
    <t xml:space="preserve">Milktrain to Paydirt</t>
  </si>
  <si>
    <t xml:space="preserve">noise wall; shouted; lo-fi; long songs (7+ minutes); feedback</t>
  </si>
  <si>
    <t xml:space="preserve">This Trumans Water album stretches out more than its predecessor, mixing sprawling, noisy jams like 'Sour Synapse/St. Job Int'l Gore' with shorter blasts of clattering guitar noise. It keeps the band's love of abrupt tempo shifts and unpolished recording while pushing further into abstraction. 'Lick Observatory' and 'Concussed' are among its more structured moments.</t>
  </si>
  <si>
    <t xml:space="preserve">Continues Trumans Water's run on Homestead Records; its noisy, DIY sound resembles the noise-rock side of early Pavement taken further.</t>
  </si>
  <si>
    <t xml:space="preserve">Lick Observatory; Concussed; Sour Synapse/St. Job Int'l Gore</t>
  </si>
  <si>
    <t xml:space="preserve">https://en.wikipedia.org/wiki/Trumans_Water
https://en.wikipedia.org/wiki/Milktrain_to_Paydirt</t>
  </si>
  <si>
    <t xml:space="preserve">A1569</t>
  </si>
  <si>
    <t xml:space="preserve">Electr-O-Pura</t>
  </si>
  <si>
    <t xml:space="preserve">feedback; hushed; glacial; cosmic; drawl</t>
  </si>
  <si>
    <t xml:space="preserve">Electr-O-Pura pushes Painful's hushed-drone dynamic into longer, more exploratory song structures, written and played as a tight three-piece. Ira Kaplan's guitar noise gets more extended and abstract on tracks like 'Blue Line Swinger,' while quieter songs stay close and intimate. It is one of the band's most rewarding mid-1990s records for listeners who like both the feedback and the whispers.</t>
  </si>
  <si>
    <t xml:space="preserve">Continues the full-band songwriting approach Painful established, deepening Yo La Tengo's reputation as critics' favorites ahead of the even more eclectic I Can Hear the Heart Beating as One.</t>
  </si>
  <si>
    <t xml:space="preserve">Blue Line Swinger; Decora</t>
  </si>
  <si>
    <t xml:space="preserve">A1570</t>
  </si>
  <si>
    <t xml:space="preserve">All the Nation's Airports</t>
  </si>
  <si>
    <t xml:space="preserve">jangle; deadpan; pop-culture references; breezy; feedback</t>
  </si>
  <si>
    <t xml:space="preserve">A deliberate step toward cleaner production and more accessible songwriting, All the Nation's Airports keeps the tangled guitar lines of earlier records but gives them more room to breathe, especially on 'Chumming the Ocean.' Quieter passages sit next to the usual yelped choruses, making it the band's most tuneful outing without losing its off-kilter character. It shows a band trying to grow without abandoning what made them odd in the first place.</t>
  </si>
  <si>
    <t xml:space="preserve">Follows Vee Vee's noisier turn with a more melodic record, and sounds of a piece with the wider mid-1990s move by indie bands toward cleaner studio sound.</t>
  </si>
  <si>
    <t xml:space="preserve">Chumming the Ocean; Scenic Pastures</t>
  </si>
  <si>
    <t xml:space="preserve">A1571</t>
  </si>
  <si>
    <t xml:space="preserve">Are You Building a Temple in Heaven?</t>
  </si>
  <si>
    <t xml:space="preserve">lo-fi; deadpan; jangle; funny-sad; short songs (under 2 minutes)</t>
  </si>
  <si>
    <t xml:space="preserve">Butterglory's Merge album keeps the four-track hiss and loose, off-kilter arrangements, with half-buried male-female vocal trade-offs. Matt Suggs' guitar lines jangle and wander rather than build toward choruses, closer to a scrappier Guided by Voices than to anything radio-ready. It is for listeners who like their '90s indie pop homemade and slightly out of focus.</t>
  </si>
  <si>
    <t xml:space="preserve">A Merge labelmate of Superchunk and the Karl Hendricks Trio; its Lawrence, Kansas lo-fi pop sounds indebted to the slacker-pop vocabulary Pavement and GBV were mining.</t>
  </si>
  <si>
    <t xml:space="preserve">She Clicks the Sticks; The Halo Over Your Head; Sit in the Car</t>
  </si>
  <si>
    <t xml:space="preserve">https://www.mergerecords.com/product/are_you_building_a_temple_in_heaven
https://en.wikipedia.org/wiki/Butterglory</t>
  </si>
  <si>
    <t xml:space="preserve">A1572</t>
  </si>
  <si>
    <t xml:space="preserve">Ride the Fader</t>
  </si>
  <si>
    <t xml:space="preserve">feedback; noise wall; harmonized guitars; anthemic; shouted</t>
  </si>
  <si>
    <t xml:space="preserve">Chavez's second studio album sharpens the dense, harmonized-guitar attack of Gone Glimmering into something closer to arena-scale hard rock filtered through indie sensibilities. It is a heavier, more confident record than the debut, built on riffs that stick without sacrificing the band's underground credibility. Together with the debut it makes a small, satisfying two-album run.</t>
  </si>
  <si>
    <t xml:space="preserve">The heavier, more muscular follow-up to Gone Glimmering, closing out Chavez's brief Matador run; later post-hardcore and noise-rock revival bands sound indebted to its harmonized riffing.</t>
  </si>
  <si>
    <t xml:space="preserve">Unreal Is Here; Nervous Breakthrough</t>
  </si>
  <si>
    <t xml:space="preserve">https://en.wikipedia.org/wiki/Ride_the_Fader
https://www.discogs.com/artist/198676-Chavez</t>
  </si>
  <si>
    <t xml:space="preserve">A1573</t>
  </si>
  <si>
    <t xml:space="preserve">Ain't My Lookout</t>
  </si>
  <si>
    <t xml:space="preserve">Shangri-La Records / Sub Pop</t>
  </si>
  <si>
    <t xml:space="preserve">drawl; storytelling; breezy; deadpan; polished</t>
  </si>
  <si>
    <t xml:space="preserve">Ain't My Lookout cleans up the Grifters' production considerably compared to their earlier, noisier records, letting the band's pop songwriting and Memphis blues-rock instincts come through more clearly. It marked the group's Sub Pop step toward a wider audience without abandoning the loose, unpretentious feel of their earlier work. It suits listeners who prefer the band's songs over their static.</t>
  </si>
  <si>
    <t xml:space="preserve">Follows Crappin' You Negative with a cleaner sound as the Grifters moved to Sub Pop, of a piece with the mid-1990s wave of lo-fi bands stepping up to bigger indie labels.</t>
  </si>
  <si>
    <t xml:space="preserve">Bronze Cast; Eureka Moment</t>
  </si>
  <si>
    <t xml:space="preserve">https://en.wikipedia.org/wiki/The_Grifters_(band)
https://www.discogs.com/artist/292636-Grifters</t>
  </si>
  <si>
    <t xml:space="preserve">A1574</t>
  </si>
  <si>
    <t xml:space="preserve">Heatmiser</t>
  </si>
  <si>
    <t xml:space="preserve">Mic City Sons</t>
  </si>
  <si>
    <t xml:space="preserve">Caroline Records</t>
  </si>
  <si>
    <t xml:space="preserve">deadpan; drawl; funny-sad; breezy; heartbreak</t>
  </si>
  <si>
    <t xml:space="preserve">Heatmiser's final album pairs Elliott Smith's melancholic, understated songwriting with Neil Gust's darker, more anxious material, the two contrasting voices trading songs across a record made as the band's internal tensions were pulling it apart. It is more melodic and less overtly post-hardcore than the band's earlier records, foreshadowing the hushed acoustic direction Smith would take as a solo artist. Released right before the band's breakup, it stands as Heatmiser's most fully realized statement.</t>
  </si>
  <si>
    <t xml:space="preserve">The culmination of Heatmiser's Portland run, notable in hindsight as the record where Elliott Smith's solo songwriting voice first became clearly distinct from the band's heavier, Neil Gust-driven material.</t>
  </si>
  <si>
    <t xml:space="preserve">Get Lucky; Plainclothes Man</t>
  </si>
  <si>
    <t xml:space="preserve">https://en.wikipedia.org/wiki/Heatmiser
https://www.discogs.com/master/216196-Heatmiser-Mic-City-Sons</t>
  </si>
  <si>
    <t xml:space="preserve">A1575</t>
  </si>
  <si>
    <t xml:space="preserve">The Karl Hendricks Trio</t>
  </si>
  <si>
    <t xml:space="preserve">For a While, It Was Funny</t>
  </si>
  <si>
    <t xml:space="preserve">deadpan; drawl; funny-sad; storytelling; shouted</t>
  </si>
  <si>
    <t xml:space="preserve">This Karl Hendricks Trio album is wordy, self-lacerating bar-band rock: long, unhurried guitar workouts under lyrics that read like diary entries about drinking, failure and bad relationships. The trio format keeps things loose and live-sounding, with Hendricks' talk-singing drawl doing most of the emotional work.</t>
  </si>
  <si>
    <t xml:space="preserve">A Merge Records band in the same era as Superchunk and Butterglory; its confessional, self-deprecating Pittsburgh bar-rock sounds akin to the wider Matador/Merge indie rock of the time.</t>
  </si>
  <si>
    <t xml:space="preserve">Naked and High on Drugs; A Boy Who Plays with Dolls; Secret of the Easy Yoke</t>
  </si>
  <si>
    <t xml:space="preserve">https://en.wikipedia.org/wiki/The_Karl_Hendricks_Trio
https://www.mergerecords.com/product/for_a_while_it_was_funny
https://en.wikipedia.org/wiki/Karl_Hendricks</t>
  </si>
  <si>
    <t xml:space="preserve">A1576</t>
  </si>
  <si>
    <t xml:space="preserve">Modest Mouse</t>
  </si>
  <si>
    <t xml:space="preserve">This Is a Long Drive for Someone with Nothing to Think About</t>
  </si>
  <si>
    <t xml:space="preserve">Issaquah, WA</t>
  </si>
  <si>
    <t xml:space="preserve">cracked or yelping; road songs; small-town; feedback; deadpan</t>
  </si>
  <si>
    <t xml:space="preserve">Modest Mouse's debut full-length pairs Isaac Brock's cracked, half-shouted vocals with jittery, start-stop guitar figures and long, meandering song structures built around road-trip imagery and small-town alienation. It is rawer and more overtly punk than the band's later work, closer to a nervous, rural cousin of Pavement's sprawl. The record established the trio's reputation as one of the odder, more promising bands to come out of Up Records' Pacific Northwest roster.</t>
  </si>
  <si>
    <t xml:space="preserve">Modest Mouse's debut on Seattle's Up Records, drawing on the same Pacific Northwest indie underground as Built to Spill and Modest Mouse's own later major-label work.</t>
  </si>
  <si>
    <t xml:space="preserve">Dramamine; Novocain Stain</t>
  </si>
  <si>
    <t xml:space="preserve">https://en.wikipedia.org/wiki/Modest_Mouse
https://www.discogs.com/artist/187919-Modest-Mouse</t>
  </si>
  <si>
    <t xml:space="preserve">A1577</t>
  </si>
  <si>
    <t xml:space="preserve">Exploded Drawing</t>
  </si>
  <si>
    <t xml:space="preserve">harmonized guitars; feedback; storytelling; cosmic; noise wall</t>
  </si>
  <si>
    <t xml:space="preserve">Moving to Touch and Go, Polvo pushed their sound toward more overtly psychedelic and Eastern-tinged textures on Exploded Drawing, incorporating sitar-like drones alongside their usual tangled guitar interplay. It is a more expansive, less purely aggressive record than the band's Merge-era work, reflecting a group actively broadening its palette. The record stands as a bridge between the band's noisier early records and their later, more progressive-leaning work.</t>
  </si>
  <si>
    <t xml:space="preserve">Polvo's move from Merge to Touch and Go coincided with a more psychedelic, drone-influenced direction, aligning them with the label's other angular, adventurous 1990s bands like Silkworm and the Jesus Lizard.</t>
  </si>
  <si>
    <t xml:space="preserve">Time Isn't on My Side; Everything Isn't Right</t>
  </si>
  <si>
    <t xml:space="preserve">A1578</t>
  </si>
  <si>
    <t xml:space="preserve">Firewater</t>
  </si>
  <si>
    <t xml:space="preserve">Silkworm's Matador debut pairs Tim Midyett and Andy Cohen's dual songwriting and dry, conversational baritones with lean, muscular guitar interplay, closer to a smarter, more literate Superchunk than to their noise-rock peers. The songs are direct and unshowy, built around riffs rather than hooks, with lyrics that read like short stories. It marked the band's arrival on the national indie stage after years as a Pacific Northwest cult act.</t>
  </si>
  <si>
    <t xml:space="preserve">Formed from the band's Missoula-to-Seattle relocation, Firewater is Silkworm's step up to Matador Records alongside labelmates Pavement and Yo La Tengo, cementing their move from regional to national indie profile.</t>
  </si>
  <si>
    <t xml:space="preserve">Insomnia; The Bones</t>
  </si>
  <si>
    <t xml:space="preserve">https://en.wikipedia.org/wiki/Silkworm_(band)
https://www.discogs.com/artist/198670-Silkworm</t>
  </si>
  <si>
    <t xml:space="preserve">A1579</t>
  </si>
  <si>
    <t xml:space="preserve">Strand</t>
  </si>
  <si>
    <t xml:space="preserve">jangle; breezy; hushed; deadpan; storytelling</t>
  </si>
  <si>
    <t xml:space="preserve">Strand keeps the Spinanes' spare, open sound but pushes the songwriting toward slightly fuller, more melodic arrangements, with Rebecca Gates's vocals gaining confidence without losing their conversational, understated quality. It stands as a more fully realized version of the sound introduced on Manos, still built on open space rather than density. It is for listeners who like quiet, patient guitar pop with room to breathe.</t>
  </si>
  <si>
    <t xml:space="preserve">Continues the Spinanes' minimalist approach on Sub Pop, and sounds of a piece with the era's interest in stripped-down, unconventional band lineups such as Quasi.</t>
  </si>
  <si>
    <t xml:space="preserve">Souvenir; Azzurra</t>
  </si>
  <si>
    <t xml:space="preserve">https://en.wikipedia.org/wiki/The_Spinanes
https://www.discogs.com/release/3839226-The-Spinanes-Strand</t>
  </si>
  <si>
    <t xml:space="preserve">A1580</t>
  </si>
  <si>
    <t xml:space="preserve">Spoon</t>
  </si>
  <si>
    <t xml:space="preserve">Telephono</t>
  </si>
  <si>
    <t xml:space="preserve">shouted; noise wall; deadpan; feedback; short songs (under 2 minutes)</t>
  </si>
  <si>
    <t xml:space="preserve">Spoon's debut wears its Pixies and Wire influences plainly, all clipped post-punk riffs and Britt Daniel's sneering, half-shouted vocals over deliberately abrasive production. It is far noisier and rawer than the band's later, more minimalist work, closer to the mid-1990s Matador noise-pop underground than to the tight funk-rock they'd develop. The record marked Austin's entry into the same national indie conversation as Pavement and Chavez.</t>
  </si>
  <si>
    <t xml:space="preserve">Spoon's Matador debut, sounding indebted to Pixies- and Wire-style post-punk before the band moved through Elektra to Merge and refined their sound into the minimalism of Girls Can Tell.</t>
  </si>
  <si>
    <t xml:space="preserve">Not Turning Off; Don't Buy the Realistic</t>
  </si>
  <si>
    <t xml:space="preserve">https://en.wikipedia.org/wiki/Spoon_(band)
https://www.discogs.com/artist/33287-Spoon</t>
  </si>
  <si>
    <t xml:space="preserve">A1581</t>
  </si>
  <si>
    <t xml:space="preserve">Secret Swingers</t>
  </si>
  <si>
    <t xml:space="preserve">jangle; close harmonies; breezy; storytelling; anthemic</t>
  </si>
  <si>
    <t xml:space="preserve">Versus's second full-length sharpens the loud-soft dynamics of the debut into tighter, more confident songwriting, with James Baluyut's addition on second guitar thickening the band's sound. It keeps the disciplined, almost muscular musicianship that set the band apart from looser slacker contemporaries. It is a strong place to start for listeners who like boy-girl vocals over clean, loud guitars.</t>
  </si>
  <si>
    <t xml:space="preserve">Continues Versus's move from the DIY TeenBeat scene to the larger Caroline Records roster, part of New York's mid-1990s indie-rock underground alongside Chavez and Cell.</t>
  </si>
  <si>
    <t xml:space="preserve">Miss Out; Air</t>
  </si>
  <si>
    <t xml:space="preserve">A1582</t>
  </si>
  <si>
    <t xml:space="preserve">The Wrens</t>
  </si>
  <si>
    <t xml:space="preserve">Secaucus</t>
  </si>
  <si>
    <t xml:space="preserve">Grass Records</t>
  </si>
  <si>
    <t xml:space="preserve">Secaucus, NJ</t>
  </si>
  <si>
    <t xml:space="preserve">jangle; breezy; heartbreak; storytelling; anthemic</t>
  </si>
  <si>
    <t xml:space="preserve">The Wrens' second album sharpens the melodic guitar-pop of their debut into more confident, hook-driven songwriting, still recorded on a shoestring budget in New Jersey. It carries an unpretentious, almost bar-band earnestness that set the band apart from more studied indie-pop contemporaries. The record's relative obscurity at the time belied the fierce, devoted following the band would build over the following decade.</t>
  </si>
  <si>
    <t xml:space="preserve">The Wrens' second Grass Records album, part of the mid-1990s New Jersey indie underground, later overshadowed by the band's prolonged, much-delayed follow-up The Meadowlands.</t>
  </si>
  <si>
    <t xml:space="preserve">Won't Do You Wrong; Everyone Chooses Sides</t>
  </si>
  <si>
    <t xml:space="preserve">https://en.wikipedia.org/wiki/The_Wrens
https://www.discogs.com/master/281818-The-Wrens-Secaucus</t>
  </si>
  <si>
    <t xml:space="preserve">A1583</t>
  </si>
  <si>
    <t xml:space="preserve">Beulah</t>
  </si>
  <si>
    <t xml:space="preserve">Handsome Western States</t>
  </si>
  <si>
    <t xml:space="preserve">Elephant 6 Recording Company</t>
  </si>
  <si>
    <t xml:space="preserve">horns; harmonized guitars; jangle; funny-sad; breezy</t>
  </si>
  <si>
    <t xml:space="preserve">Beulah's debut mixes fuzzy guitar pop with stray horns and loose, sunny arrangements, a San Francisco band aiming for scrappy, homemade psych-pop rather than straightforward slacker rock. Miles Kurosky's plainspoken, slightly weary vocals sit over songs that swing between upbeat and bittersweet. 'Disco: The Secretaries Blues' shows the band's knack for melody amid lo-fi clutter.</t>
  </si>
  <si>
    <t xml:space="preserve">Released on the Elephant 6 Recording Company and sharing that collective's homemade psych-pop instincts; its guitar pop sounds akin to the wider '90s indie underground around Pavement and Grandaddy.</t>
  </si>
  <si>
    <t xml:space="preserve">Disco: The Secretaries Blues; Shotgun Dedication; I Love John, She Loves Paul</t>
  </si>
  <si>
    <t xml:space="preserve">https://en.wikipedia.org/wiki/Handsome_Western_States
https://en.wikipedia.org/wiki/Beulah_(band)</t>
  </si>
  <si>
    <t xml:space="preserve">A1584</t>
  </si>
  <si>
    <t xml:space="preserve">Perfect from Now On</t>
  </si>
  <si>
    <t xml:space="preserve">long solos; long songs (7+ minutes); breezy; deadpan; cosmic</t>
  </si>
  <si>
    <t xml:space="preserve">Built to Spill's major-label debut stretches most of its songs well past the five-minute mark, building patient, layered guitar architecture under Doug Martsch's thin, plainspoken voice. It sounds nothing like a commercial move, closer to a slowcore-adjacent Crazy Horse than to 1997 alt-rock radio, with interlocking guitar lines winding through long instrumental passages. It is the band's most ambitious and structurally daring album, for listeners who like guitar rock that takes its time.</t>
  </si>
  <si>
    <t xml:space="preserve">Built to Spill's first Warner Bros. album, expanding the guitar interplay of There's Nothing Wrong with Love into extended, Crazy Horse-scale songs; later indie bands comfortable with long, unhurried guitar rock sound indebted to it.</t>
  </si>
  <si>
    <t xml:space="preserve">Randy Described Eternity; Stop the Show; Untrustable / Part 2</t>
  </si>
  <si>
    <t xml:space="preserve">https://en.wikipedia.org/wiki/Perfect_from_Now_On
https://en.wikipedia.org/wiki/Built_to_Spill</t>
  </si>
  <si>
    <t xml:space="preserve">A1585</t>
  </si>
  <si>
    <t xml:space="preserve">Grandaddy</t>
  </si>
  <si>
    <t xml:space="preserve">Under the Western Freeway</t>
  </si>
  <si>
    <t xml:space="preserve">Will Records</t>
  </si>
  <si>
    <t xml:space="preserve">Modesto, CA</t>
  </si>
  <si>
    <t xml:space="preserve">synths; lo-fi; drawl; breezy; small-town</t>
  </si>
  <si>
    <t xml:space="preserve">Grandaddy's debut pairs Jason Lytle's cracked, unhurried vocals with cheap analog synthesizers and fuzzy, homemade guitar textures, setting a template of small-town, technology-haunted melancholy that the band would refine for the rest of their career. It is scrappier and more lo-fi than the albums that followed, closer to a Central Valley cousin of Built to Spill than to the more orchestrated Sophtware Slump. Tracks like 'Summer Here Kids' show the band's knack for bittersweet, unhurried melody already intact.</t>
  </si>
  <si>
    <t xml:space="preserve">Grandaddy's Modesto-recorded debut, sounding indebted to the slacker-rock and lo-fi vocabulary of Built to Spill and Pavement while introducing the analog-synth melancholy that would define The Sophtware Slump.</t>
  </si>
  <si>
    <t xml:space="preserve">Summer Here Kids; Everything Beautiful Is Far Away</t>
  </si>
  <si>
    <t xml:space="preserve">https://en.wikipedia.org/wiki/Grandaddy
https://www.discogs.com/master/58938-Grandaddy-Under-The-Western-Freeway</t>
  </si>
  <si>
    <t xml:space="preserve">A1586</t>
  </si>
  <si>
    <t xml:space="preserve">The Magic City</t>
  </si>
  <si>
    <t xml:space="preserve">synths; drum machine; deadpan; cosmic; storytelling</t>
  </si>
  <si>
    <t xml:space="preserve">Helium's second album trades much of the guitar noise of the debut for keyboards and synthesizer textures, building a stranger, more fantastical song-cycle around fairy-tale and science-fiction imagery. Mary Timony's songwriting grows more ambitious and less garage-rock in scope, closer to a lo-fi prog record than to the band's noisier early singles. It suits listeners drawn to an unusual, hermetic atmosphere.</t>
  </si>
  <si>
    <t xml:space="preserve">A deliberate stylistic swerve from The Dirt of Luck's noise-pop toward keyboard-driven art rock; its medieval and fantasy leanings sound like a first sketch of Mary Timony's later solo records.</t>
  </si>
  <si>
    <t xml:space="preserve">Medieval People; Leon's Space Song</t>
  </si>
  <si>
    <t xml:space="preserve">A1587</t>
  </si>
  <si>
    <t xml:space="preserve">The Lonesome Crowded West</t>
  </si>
  <si>
    <t xml:space="preserve">cracked or yelping; road songs; small-town; political; storytelling</t>
  </si>
  <si>
    <t xml:space="preserve">A sprawling double-length statement about suburban sprawl eating the rural West, The Lonesome Crowded West pairs Isaac Brock's yelped, half-sung vocals with dynamic shifts from quiet, twangy passages to full-throttle noise on songs like 'Trucker's Atlas' and 'Cowboy Dan.' It captures the band's regional preoccupations before they signed to a major label. Its loose, road-worn structure mirrors its subject matter directly.</t>
  </si>
  <si>
    <t xml:space="preserve">The high point of Modest Mouse's Up Records period and a clear statement of the Pacific Northwest strain of 1990s indie rock before the band's jump to Epic for The Moon &amp; Antarctica.</t>
  </si>
  <si>
    <t xml:space="preserve">Trucker's Atlas; Cowboy Dan; Doin' the Cockroach</t>
  </si>
  <si>
    <t xml:space="preserve">A1588</t>
  </si>
  <si>
    <t xml:space="preserve">Wrecked by Lions</t>
  </si>
  <si>
    <t xml:space="preserve">Number One Cup's second album keeps the hooky, Brad Wood-produced guitar-pop sound of its debut but trims some of the sprawl, leaning into tighter, more driving arrangements. The Pavement comparisons still fit, but the songs are more direct and less digressive. 'Waiting on the Lions' and 'Three Miles from Talent' are among its catchiest tracks.</t>
  </si>
  <si>
    <t xml:space="preserve">Number One Cup's second Flydaddy release, part of the same mid-'90s Chicago indie-rock scene that also produced labelmates and Pavement-adjacent power-pop bands nationally.</t>
  </si>
  <si>
    <t xml:space="preserve">Waiting on the Lions; Three Miles from Talent; Malcolm's X-Ray Picnic</t>
  </si>
  <si>
    <t xml:space="preserve">https://en.wikipedia.org/wiki/Number_One_Cup
https://www.discogs.com/release/1224534-Number-One-Cup-Wrecked-By-Lions</t>
  </si>
  <si>
    <t xml:space="preserve">A1589</t>
  </si>
  <si>
    <t xml:space="preserve">Brighten the Corners</t>
  </si>
  <si>
    <t xml:space="preserve">jangle; deadpan; breezy; pop-culture references; funny-sad</t>
  </si>
  <si>
    <t xml:space="preserve">The most straightforwardly melodic Pavement album, Brighten the Corners trims the sprawl of Wowee Zowee back into tight, guitar-pop songs without losing Malkmus's deadpan non sequiturs. 'Stereo' and 'Shady Lane' are as close as the band got to conventional radio songs, though the lyrics remain as slippery as ever. It reads as the sound of a band settling into confident midcareer craft rather than chasing a breakthrough.</t>
  </si>
  <si>
    <t xml:space="preserve">A return to song-length discipline after Wowee Zowee's sprawl, closer in feel to Crooked Rain, Crooked Rain and pointing toward Malkmus's more polished solo work after the band's split.</t>
  </si>
  <si>
    <t xml:space="preserve">Stereo; Shady Lane; Type Slowly</t>
  </si>
  <si>
    <t xml:space="preserve">A1590</t>
  </si>
  <si>
    <t xml:space="preserve">Developer</t>
  </si>
  <si>
    <t xml:space="preserve">baritone; drawl; storytelling; deadpan; noise wall</t>
  </si>
  <si>
    <t xml:space="preserve">Developer keeps Silkworm's twin-vocalist, riff-driven approach intact while tightening the songwriting further, with Andy Cohen and Tim Midyett's contrasting voices trading off across terse, unsentimental rock songs. It is a transitional record between the band's Matador years and their subsequent move to Touch and Go, still carrying the dry Montana-bred wit that ran through all their work. Its economy and lack of indulgence make it a good fit for listeners who like their guitar rock lean.</t>
  </si>
  <si>
    <t xml:space="preserve">The last Silkworm album on Matador before the band's move to Touch and Go Records for Blueblood, continuing the lean, literate guitar-rock style the band built out of Missoula and Seattle's underground scenes.</t>
  </si>
  <si>
    <t xml:space="preserve">Developer; Never Met a Man I Didn't Like; The Devil Is Beating His Wife</t>
  </si>
  <si>
    <t xml:space="preserve">https://en.wikipedia.org/wiki/Developer_(album)
https://en.wikipedia.org/wiki/Silkworm_(band)</t>
  </si>
  <si>
    <t xml:space="preserve">A1591</t>
  </si>
  <si>
    <t xml:space="preserve">Indoor Living</t>
  </si>
  <si>
    <t xml:space="preserve">breezy; jangle; hushed; funny-sad; polished</t>
  </si>
  <si>
    <t xml:space="preserve">Indoor Living is Superchunk's most deliberately restrained record to date, adding keyboards and slower tempos and letting McCaughan's voice sit further forward in a calmer mix on songs like 'Watery Hands.' It reflects a band settling into its thirties without losing its melodic instincts, trading raw velocity for warmth and space. Longtime fans were split on the shift, but it opened the door to the even more textured Come Pick Me Up.</t>
  </si>
  <si>
    <t xml:space="preserve">A deliberate slowdown and studio expansion from the punchy mid-1990s run, setting up the more orchestrated, Jim O'Rourke-produced sound of Come Pick Me Up two years later.</t>
  </si>
  <si>
    <t xml:space="preserve">Watery Hands; Song for Marion Brown</t>
  </si>
  <si>
    <t xml:space="preserve">A1592</t>
  </si>
  <si>
    <t xml:space="preserve">The Van Pelt</t>
  </si>
  <si>
    <t xml:space="preserve">Sultans of Sentiment</t>
  </si>
  <si>
    <t xml:space="preserve">Gern Blandsten Records</t>
  </si>
  <si>
    <t xml:space="preserve">Jersey City, NJ</t>
  </si>
  <si>
    <t xml:space="preserve">deadpan; storytelling; baritone; jangle; small-town</t>
  </si>
  <si>
    <t xml:space="preserve">The Van Pelt's second and final album pairs Chris Leo's spoken-sung, novelistic vocals with interlocking, clean-toned guitar lines that build and release tension rather than relying on hooks or choruses. It sits at the more literate, talk-singing end of '90s indie rock, closer to Silkworm's storytelling than to Pavement's looseness. 'Nanzen Kills a Cat' and 'Yamato (Where People Really Die)' show the band's dense, narrative lyric style.</t>
  </si>
  <si>
    <t xml:space="preserve">A Gern Blandsten Records band from the New York/New Jersey underground; its talk-sung storytelling sounds akin to Silkworm, pushed in a more angular, post-punk direction.</t>
  </si>
  <si>
    <t xml:space="preserve">Nanzen Kills a Cat; The Good, the Bad, and the Blind; Yamato (Where People Really Die)</t>
  </si>
  <si>
    <t xml:space="preserve">https://en.wikipedia.org/wiki/Sultans_of_Sentiment
https://thevanpelt.bandcamp.com/album/sultans-of-sentiment
https://www.discogs.com/master/43163-The-Van-Pelt-Sultans-Of-Sentiment</t>
  </si>
  <si>
    <t xml:space="preserve">A1593</t>
  </si>
  <si>
    <t xml:space="preserve">I Can Hear the Heart Beating as One</t>
  </si>
  <si>
    <t xml:space="preserve">hushed; breezy; cosmic; duets; funny-sad</t>
  </si>
  <si>
    <t xml:space="preserve">Yo La Tengo's most eclectic record folds folk, bossa nova, punk, shoegaze-style noise, and electronic textures into one long, sprawling album, unified mainly by Ira Kaplan and Georgia Hubley's soft, conversational vocal interplay. 'Autumn Sweater' became one of the band's most beloved songs, built on a simple organ riff and hushed delivery. It is the best single record for hearing the band's full range.</t>
  </si>
  <si>
    <t xml:space="preserve">The fullest synthesis of Yo La Tengo's stylistic range to date, cementing the band's standing as one of American 1990s indie rock's most admired and enduring bands.</t>
  </si>
  <si>
    <t xml:space="preserve">Autumn Sweater; Sugarcube; Center of Gravity</t>
  </si>
  <si>
    <t xml:space="preserve">A1594</t>
  </si>
  <si>
    <t xml:space="preserve">764-HERO</t>
  </si>
  <si>
    <t xml:space="preserve">Get Here and Stay</t>
  </si>
  <si>
    <t xml:space="preserve">deadpan; jangle; drawl; small-town; breezy</t>
  </si>
  <si>
    <t xml:space="preserve">764-HERO's second album pairs John Atkins' plainspoken, half-sung vocals with ringing, unhurried guitar interplay and Polly Johnson's steady, unfussy drumming. Songs favor mood over hooks, with clean guitar lines circling rather than building to big choruses. It captures the loose, off-kilter Up Records Pacific Northwest sound of the late '90s.</t>
  </si>
  <si>
    <t xml:space="preserve">An Up Records band alongside Built to Spill and Modest Mouse; its loose Pacific Northwest indie rock sounds akin to those labelmates.</t>
  </si>
  <si>
    <t xml:space="preserve">History Lessons; Ward's Country; Coastline</t>
  </si>
  <si>
    <t xml:space="preserve">https://en.wikipedia.org/wiki/Get_Here_and_Stay
https://en.wikipedia.org/wiki/764-HERO</t>
  </si>
  <si>
    <t xml:space="preserve">A1595</t>
  </si>
  <si>
    <t xml:space="preserve">White Trash Heroes</t>
  </si>
  <si>
    <t xml:space="preserve">noise wall; deadpan; bleak; feedback; storytelling</t>
  </si>
  <si>
    <t xml:space="preserve">The Archers' final studio album before their initial breakup is their strangest, trading straightforward guitar pop for murkier, more processed arrangements and a bleaker lyrical tone on songs like 'Fashion Bleeds.' Slower tempos and a heavier, murkier mix crowd in where the old guitar tangles used to be. In hindsight the record's unease reads as the sound of a band pulling itself apart.</t>
  </si>
  <si>
    <t xml:space="preserve">A late, more experimental swerve from a band that had helped define 1990s Chapel Hill indie rock; it sounds closer in mood to the era's darker post-hardcore than to the band's earlier slacker-pop.</t>
  </si>
  <si>
    <t xml:space="preserve">Fashion Bleeds</t>
  </si>
  <si>
    <t xml:space="preserve">A1596</t>
  </si>
  <si>
    <t xml:space="preserve">Death Cab for Cutie</t>
  </si>
  <si>
    <t xml:space="preserve">Something About Airplanes</t>
  </si>
  <si>
    <t xml:space="preserve">Barsuk Records</t>
  </si>
  <si>
    <t xml:space="preserve">Bellingham, WA</t>
  </si>
  <si>
    <t xml:space="preserve">hushed; jangle; drawl; heartbreak; fingerpicked acoustic</t>
  </si>
  <si>
    <t xml:space="preserve">Death Cab for Cutie's debut is unhurried, home-recorded-sounding indie rock built on Chris Walla's warm, unpolished production and Ben Gibbard's plainspoken, slightly nasal delivery. The guitars ring and meander more than they riff, closer to the loose, unhurried end of the Pacific Northwest indie scene than to anything radio-ready. 'President of What?' and 'Champagne from a Paper Cup' set the template for Gibbard's diaristic songwriting.</t>
  </si>
  <si>
    <t xml:space="preserve">A Barsuk Records debut from Bellingham, Washington, emerging from the same late-'90s Pacific Northwest indie-rock underground as Built to Spill and Modest Mouse before Death Cab's sound grew more polished.</t>
  </si>
  <si>
    <t xml:space="preserve">President of What?; Champagne from a Paper Cup; Line of Best Fit</t>
  </si>
  <si>
    <t xml:space="preserve">https://en.wikipedia.org/wiki/Something_About_Airplanes
https://www.discogs.com/artist/280098-Death-Cab-For-Cutie</t>
  </si>
  <si>
    <t xml:space="preserve">A1597</t>
  </si>
  <si>
    <t xml:space="preserve">The Rebels Not In</t>
  </si>
  <si>
    <t xml:space="preserve">lo-fi; baritone; deadpan; small-town; breezy</t>
  </si>
  <si>
    <t xml:space="preserve">The third and final Halo Benders record keeps the Martsch/Johnson vocal contrast intact while the songs lean slightly more toward pop structure than the murkier debut. It remains a minor, clearly side-project affair next to either songwriter's main band, but that low-stakes looseness is part of its appeal. Fans of both Built to Spill and K Records' Beat Happening lineage tend to find something to like here.</t>
  </si>
  <si>
    <t xml:space="preserve">Closes out the Martsch/Johnson collaboration that had run alongside both Built to Spill's and Beat Happening's main careers through the 1990s.</t>
  </si>
  <si>
    <t xml:space="preserve">Boy's Best Friend</t>
  </si>
  <si>
    <t xml:space="preserve">A1598</t>
  </si>
  <si>
    <t xml:space="preserve">Declare Your Weapons</t>
  </si>
  <si>
    <t xml:space="preserve">deadpan; drawl; storytelling; funny-sad; shouted</t>
  </si>
  <si>
    <t xml:space="preserve">This Karl Hendricks Trio album tightens the guitar interplay while keeping the same wiry, talk-sung songwriting about failed romance and small humiliations. It is a touch more muscular than its predecessor without losing the band's dry, self-mocking humor. It suits anyone who likes sarcasm and genuine hurt in the same verse.</t>
  </si>
  <si>
    <t xml:space="preserve">Continues the Karl Hendricks Trio's run on Merge Records alongside Superchunk and Butterglory, part of the same '90s Merge/Matador indie-rock scene.</t>
  </si>
  <si>
    <t xml:space="preserve">Like John Travolta; A Letter to the Coach; Surrender on Demand</t>
  </si>
  <si>
    <t xml:space="preserve">https://www.mergerecords.com/product/declare_your_weapons
https://en.wikipedia.org/wiki/The_Karl_Hendricks_Trio
https://en.wikipedia.org/wiki/Karl_Hendricks</t>
  </si>
  <si>
    <t xml:space="preserve">A1599</t>
  </si>
  <si>
    <t xml:space="preserve">Mary Lou Lord</t>
  </si>
  <si>
    <t xml:space="preserve">Got No Shadow</t>
  </si>
  <si>
    <t xml:space="preserve">Work Records</t>
  </si>
  <si>
    <t xml:space="preserve">fingerpicked acoustic; jangle; drawl; breezy; storytelling</t>
  </si>
  <si>
    <t xml:space="preserve">A former Boston subway busker's only major-label album, pairing her plainspoken, slightly nasal voice with jangly folk-rock arrangements and several songs co-written with Nick Saloman of the Bevis Frond. It leans more toward '90s college-radio jangle-pop than lo-fi slacker rock. A good pick for listeners who like bright, melodic folk-rock with a busker's directness.</t>
  </si>
  <si>
    <t xml:space="preserve">Tied to the Bevis Frond through Saloman's songwriting; represents the more polished, radio-adjacent edge of '90s indie jangle.</t>
  </si>
  <si>
    <t xml:space="preserve">His Lamest Flame; Some Jingle Jangle Morning (When I'm Straight); Shake Sugaree</t>
  </si>
  <si>
    <t xml:space="preserve">https://en.wikipedia.org/wiki/Got_No_Shadow</t>
  </si>
  <si>
    <t xml:space="preserve">A1600</t>
  </si>
  <si>
    <t xml:space="preserve">The Minders</t>
  </si>
  <si>
    <t xml:space="preserve">Hooray for Tuesday</t>
  </si>
  <si>
    <t xml:space="preserve">spinART</t>
  </si>
  <si>
    <t xml:space="preserve">Denver, CO / Elephant 6</t>
  </si>
  <si>
    <t xml:space="preserve">Elephant 6</t>
  </si>
  <si>
    <t xml:space="preserve">jangle; fingerpicked acoustic; lo-fi; breezy; pop-culture references</t>
  </si>
  <si>
    <t xml:space="preserve">The Minders' debut is chiming, lo-fi guitar pop cut from the same Elephant 6 cloth as Neutral Milk Hotel and Apples in Stereo, with Martyn Leaper's reedy vocals riding fuzzed, melodic hooks. Production is homemade and a little wobbly, favoring hummable tunes over polish. A good entry point for the collective's sunnier, less psychedelic wing.</t>
  </si>
  <si>
    <t xml:space="preserve">Part of the Elephant 6 collective's orbit; its scrappy jangle-pop sounds akin to Guided by Voices and the Olivia Tremor Control.</t>
  </si>
  <si>
    <t xml:space="preserve">Hooray for Tuesday; Yeah Yeah Yeah; Our Man in Bombay</t>
  </si>
  <si>
    <t xml:space="preserve">https://en.wikipedia.org/wiki/Hooray_for_Tuesday</t>
  </si>
  <si>
    <t xml:space="preserve">A1601</t>
  </si>
  <si>
    <t xml:space="preserve">Quasi</t>
  </si>
  <si>
    <t xml:space="preserve">Featuring "Birds"</t>
  </si>
  <si>
    <t xml:space="preserve">deadpan; lo-fi; synths; storytelling; funny-sad</t>
  </si>
  <si>
    <t xml:space="preserve">Sam Coomes and Janet Weiss's duo Quasi pairs Coomes's cheap, detuned Rocksichord keyboard with Weiss's powerful drumming, producing a scrappy, organ-driven sound closer to garage-pop than to the guitar interplay of most Pacific Northwest indie bands. Coomes's wry, downbeat lyrics and flat vocal delivery give the record a deadpan, funny-sad quality throughout. It established Quasi as one of Portland's most distinctive, format-defying acts.</t>
  </si>
  <si>
    <t xml:space="preserve">Formed by two veterans of Portland's Heatmiser and Sleater-Kinney-adjacent scenes, using an unconventional keyboard-and-drums format that stood apart from the guitar-forward Pacific Northwest slacker sound around them.</t>
  </si>
  <si>
    <t xml:space="preserve">Only Success Can Fail Me; Slowly Alone</t>
  </si>
  <si>
    <t xml:space="preserve">https://en.wikipedia.org/wiki/Quasi_(band)
https://www.discogs.com/release/1449698-Quasi-Featuring-Birds</t>
  </si>
  <si>
    <t xml:space="preserve">A1602</t>
  </si>
  <si>
    <t xml:space="preserve">Blueblood</t>
  </si>
  <si>
    <t xml:space="preserve">baritone; drawl; deadpan; storytelling; noise wall</t>
  </si>
  <si>
    <t xml:space="preserve">Silkworm's Touch and Go debut, made after the band relocated to Chicago, sharpens their riff-first approach with dry, live-sounding engineering that leaves the guitars and drums unvarnished. Tim Midyett and Andy Cohen's songwriting stays plainspoken and unsentimental, closer to a bar-band version of Silver Jews than to anything flashy. It is where the band's Chicago-era identity starts to solidify.</t>
  </si>
  <si>
    <t xml:space="preserve">Marks Silkworm's move from Matador to Touch and Go Records and from Seattle to Chicago, aligning the band with the Albini-adjacent Midwest noise-rock and indie-rock underground of the late 1990s.</t>
  </si>
  <si>
    <t xml:space="preserve">Slave Wages</t>
  </si>
  <si>
    <t xml:space="preserve">A1603</t>
  </si>
  <si>
    <t xml:space="preserve">A Series of Sneaks</t>
  </si>
  <si>
    <t xml:space="preserve">deadpan; shouted; jangle; short songs (under 2 minutes); breezy</t>
  </si>
  <si>
    <t xml:space="preserve">Spoon's major-label debut tightens Telephono's post-punk clatter into leaner, more economical songs, with Britt Daniel's vocals staying sharp and dry over increasingly minimalist arrangements. The band was dropped by Elektra shortly after release, a snub that Daniel later referenced directly in song. It is a transitional record between the band's noisy beginnings and the stripped-down, rhythm-forward sound of Girls Can Tell.</t>
  </si>
  <si>
    <t xml:space="preserve">Made during Spoon's brief and famously bruising major-label detour, sharpening the post-punk economy of Telephono ahead of the band's rebound on Merge Records with Girls Can Tell.</t>
  </si>
  <si>
    <t xml:space="preserve">Metal Detektor; The Minor Tough</t>
  </si>
  <si>
    <t xml:space="preserve">A1604</t>
  </si>
  <si>
    <t xml:space="preserve">Two Cents Plus Tax</t>
  </si>
  <si>
    <t xml:space="preserve">jangle; close harmonies; storytelling; breezy; anthemic</t>
  </si>
  <si>
    <t xml:space="preserve">Two Cents Plus Tax closes out Versus's 1990s run with the band's most polished production to date, keeping the dual male-female vocal interplay while pushing the arrangements toward a slightly more expansive, mid-fi sound. It shows a band comfortable in its own established identity rather than chasing trends late in the decade. The record capped a run that made Versus one of New York's most consistent indie-rock bands of the era.</t>
  </si>
  <si>
    <t xml:space="preserve">The last Versus album of the band's original 1990s run on Caroline Records, closing out a decade of steady New York indie-pop songwriting before the band's early-2000s hiatus.</t>
  </si>
  <si>
    <t xml:space="preserve">Sunday Best; Crazy Eight</t>
  </si>
  <si>
    <t xml:space="preserve">A1605</t>
  </si>
  <si>
    <t xml:space="preserve">When Your Heartstrings Break</t>
  </si>
  <si>
    <t xml:space="preserve">Sugar Free Records</t>
  </si>
  <si>
    <t xml:space="preserve">horns; jangle; harmonized guitars; funny-sad; breezy</t>
  </si>
  <si>
    <t xml:space="preserve">Beulah's second album pairs Elephant 6-style horn charts and layered harmonies with a scrappier, more rock-leaning backbone than their debut. Miles Kurosky's bittersweet melodies and off-kilter brass arrangements sit over loose, unpolished guitar pop. It's for listeners who want the Elephant 6 sound without the whimsy tipping into twee.</t>
  </si>
  <si>
    <t xml:space="preserve">Came out of the Elephant 6 orbit alongside Apples in Stereo and Olivia Tremor Control; its warm, horn-laced melancholy sounds akin to later indie-pop bands drawing on '60s pop craft.</t>
  </si>
  <si>
    <t xml:space="preserve">Emma Blowgun's Last Stand; Score from Augusta; Silverado Days</t>
  </si>
  <si>
    <t xml:space="preserve">https://en.wikipedia.org/wiki/When_Your_Heartstrings_Break</t>
  </si>
  <si>
    <t xml:space="preserve">A1606</t>
  </si>
  <si>
    <t xml:space="preserve">Keep It Like a Secret</t>
  </si>
  <si>
    <t xml:space="preserve">jangle; deadpan; breezy; long solos; small-town</t>
  </si>
  <si>
    <t xml:space="preserve">Keep It Like a Secret tightens Perfect from Now On's sprawl back into shorter, hookier songs without losing the layered guitar interplay, producing the closest thing Built to Spill had to radio singles in 'Carry the Zero' and 'Center of the Universe.' Doug Martsch's voice stays understated even as the arrangements get more confident. It is the most accessible entry point into the band's catalog.</t>
  </si>
  <si>
    <t xml:space="preserve">A more concise companion to Perfect from Now On that set the template the band would follow into the 2000s; its fuzzed, melodic guitar layering sounds close kin to Dinosaur Jr.</t>
  </si>
  <si>
    <t xml:space="preserve">Carry the Zero; Center of the Universe</t>
  </si>
  <si>
    <t xml:space="preserve">https://en.wikipedia.org/wiki/Keep_It_Like_a_Secret
https://en.wikipedia.org/wiki/Built_to_Spill</t>
  </si>
  <si>
    <t xml:space="preserve">A1607</t>
  </si>
  <si>
    <t xml:space="preserve">Terror Twilight</t>
  </si>
  <si>
    <t xml:space="preserve">jangle; breezy; deadpan; funny-sad; polished</t>
  </si>
  <si>
    <t xml:space="preserve">Produced by Nigel Godrich fresh off OK Computer, Pavement's final album is their most polished and, in spots, most melancholy, with 'Spit on a Stranger' and 'Major Leagues' sounding almost wistful compared to the band's earlier smirk. Tension within the band was already pulling it apart during the sessions, and the record's more measured, Malkmus-centered feel reflects that. It closed out the band's original run on a note of unexpected tenderness.</t>
  </si>
  <si>
    <t xml:space="preserve">Pavement's last studio album before their 1999 breakup, produced outside the band's usual DIY circle and pointing directly toward the more song-crafted, less chaotic sound of Malkmus's subsequent solo records.</t>
  </si>
  <si>
    <t xml:space="preserve">Spit on a Stranger; Major Leagues; Carrot Rope</t>
  </si>
  <si>
    <t xml:space="preserve">A1608</t>
  </si>
  <si>
    <t xml:space="preserve">Field Studies</t>
  </si>
  <si>
    <t xml:space="preserve">deadpan; lo-fi; synths; funny-sad; hushed</t>
  </si>
  <si>
    <t xml:space="preserve">Field Studies keeps Quasi's stripped keyboard-and-drums format while leaning into quieter, more melancholy territory than its predecessor, with Sam Coomes's downbeat wit staying intact even as the arrangements grow sparser. It continued to build the duo's reputation as a distinctive outlier within Portland's indie scene, unconcerned with the guitar-driven norm around them. The record's modesty in scale belies genuinely sharp songwriting underneath.</t>
  </si>
  <si>
    <t xml:space="preserve">Continues Quasi's format-defying, keyboard-driven sound on Up Records, part of the same Pacific Northwest label roster as Built to Spill and Modest Mouse despite a completely different instrumental approach.</t>
  </si>
  <si>
    <t xml:space="preserve">Nothing from Nothing</t>
  </si>
  <si>
    <t xml:space="preserve">https://en.wikipedia.org/wiki/Quasi_(band)
https://www.discogs.com/release/1625254-Quasi-Field-Studies</t>
  </si>
  <si>
    <t xml:space="preserve">A1609</t>
  </si>
  <si>
    <t xml:space="preserve">Radar Bros.</t>
  </si>
  <si>
    <t xml:space="preserve">The Singing Hatchet</t>
  </si>
  <si>
    <t xml:space="preserve">See Thru Broadcasting (US) / Chemikal Underground (UK)</t>
  </si>
  <si>
    <t xml:space="preserve">hushed; glacial; fingerpicked acoustic; lullaby; bleak</t>
  </si>
  <si>
    <t xml:space="preserve">Radar Bros.' second album is slow, reverb-soaked guitar rock built on Jim Putnam's murmured vocals and unhurried tempos, closer to Codeine or Duster than to Pavement's scrappier slacker sound. Long, patient song structures and warm analog production give it a hazy, half-asleep quality. A good pick for listeners drawn to '90s indie's quieter, sadder corner.</t>
  </si>
  <si>
    <t xml:space="preserve">Came out of the LA indie scene; its slow-motion guitar rock sounds suspended between '90s slacker indie and the slowcore/sadcore lineage of Codeine and Bedhead.</t>
  </si>
  <si>
    <t xml:space="preserve">Tar The Roofs; Shifty Lies; Open Ocean Sailing</t>
  </si>
  <si>
    <t xml:space="preserve">https://en.wikipedia.org/wiki/Radar_Bros.
https://www.discogs.com/master/193932-Radar-Bros-The-Singing-Hatchet</t>
  </si>
  <si>
    <t xml:space="preserve">A1610</t>
  </si>
  <si>
    <t xml:space="preserve">Come Pick Me Up</t>
  </si>
  <si>
    <t xml:space="preserve">horns; strings; hushed; breezy; funny-sad</t>
  </si>
  <si>
    <t xml:space="preserve">Produced by Jim O'Rourke, Come Pick Me Up dresses Superchunk's songs in horns and strings, pulling the band furthest from its hardcore-pop roots toward orchestrated indie pop on tracks like 'Hello Hawk.' It is a warmer, more patient record than anything the band had made before, trading urgency for arrangement. The album closed out the band's most productive decade on an unexpectedly lush note.</t>
  </si>
  <si>
    <t xml:space="preserve">The most orchestrated Superchunk record of the 1990s, produced by Chicago experimentalist Jim O'Rourke, and a step toward the quieter Here's to Shutting Up before the band's long album hiatus.</t>
  </si>
  <si>
    <t xml:space="preserve">Hello Hawk; So Convinced</t>
  </si>
  <si>
    <t xml:space="preserve">A1611</t>
  </si>
  <si>
    <t xml:space="preserve">We Have the Facts and We're Voting Yes</t>
  </si>
  <si>
    <t xml:space="preserve">hushed; drawl; heartbreak; fingerpicked acoustic; bleak</t>
  </si>
  <si>
    <t xml:space="preserve">Death Cab for Cutie's second album is deliberately downbeat and spare, its thin, slowcore-tinged guitar work and unhurried tempos mirroring Gibbard's lyrics about post-collegiate drift and failed relationships. It is quieter and more despondent than the debut. 'The Employment Pages' and 'Company Calls' are among its most fully realized songs.</t>
  </si>
  <si>
    <t xml:space="preserve">Continues Death Cab's Barsuk run in the Pacific Northwest scene of Built to Spill and Modest Mouse; its hushed quiet sounds indebted to slowcore.</t>
  </si>
  <si>
    <t xml:space="preserve">The Employment Pages; Company Calls; No Joy in Mudville</t>
  </si>
  <si>
    <t xml:space="preserve">https://en.wikipedia.org/wiki/We_Have_the_Facts_and_We%27re_Voting_Yes
https://www.discogs.com/artist/280098-Death-Cab-For-Cutie</t>
  </si>
  <si>
    <t xml:space="preserve">A1612</t>
  </si>
  <si>
    <t xml:space="preserve">The Sophtware Slump</t>
  </si>
  <si>
    <t xml:space="preserve">synths; cosmic; drawl; breezy; bleak</t>
  </si>
  <si>
    <t xml:space="preserve">Grandaddy's second album expands Under the Western Freeway's homemade synth-pop into a loosely conceptual record about technology, loneliness, and a dying robot, without losing Jason Lytle's warm, unhurried vocal delivery. It is built on the same lo-fi, small-town sensibility as the debut but with fuller, more ambitious arrangements of piano, synths and fuzzy guitar. It is a defining statement of turn-of-the-millennium indie melancholy, for anyone who likes their sad songs a little sci-fi.</t>
  </si>
  <si>
    <t xml:space="preserve">Expands the analog-synth melancholy of Under the Western Freeway into a fuller, more widescreen statement, extending the Modesto band's lo-fi slacker-rock roots into 2000s indie rock's more expansive production values.</t>
  </si>
  <si>
    <t xml:space="preserve">He's Simple, He's Dumb, He's the Pilot; Hewlett's Daughter; Jed the Humanoid</t>
  </si>
  <si>
    <t xml:space="preserve">A1613</t>
  </si>
  <si>
    <t xml:space="preserve">The Moon &amp; Antarctica</t>
  </si>
  <si>
    <t xml:space="preserve">Epic Records</t>
  </si>
  <si>
    <t xml:space="preserve">cosmic; cracked or yelping; storytelling; bleak; political</t>
  </si>
  <si>
    <t xml:space="preserve">Modest Mouse's major-label debut trades some of the earlier records' rawness for more spacious, atmospheric production, with Isaac Brock's lyrics turning toward existential and cosmic themes on '3rd Planet' and 'The Stars Are Projectors.' It is a more deliberately composed, less sprawling record than The Lonesome Crowded West, but keeps the same unsettled, cracked-voice intensity. It is the bridge between the band's indie years and their 2000s mainstream breakthrough.</t>
  </si>
  <si>
    <t xml:space="preserve">Modest Mouse's first album for Epic Records after building a following on Up Records, carrying the band's 1990s Pacific Northwest indie-rock sound into a more polished, widescreen 2000s register.</t>
  </si>
  <si>
    <t xml:space="preserve">3rd Planet; The Stars Are Projectors; Gravity Rides Everything</t>
  </si>
  <si>
    <t xml:space="preserve">A1614</t>
  </si>
  <si>
    <t xml:space="preserve">Lifestyle</t>
  </si>
  <si>
    <t xml:space="preserve">baritone; drawl; storytelling; deadpan; bleak</t>
  </si>
  <si>
    <t xml:space="preserve">Lifestyle sharpens Silkworm's Chicago-era sound into some of the band's most direct and emotionally clear-eyed songwriting, with Midyett and Cohen's dry vocal delivery carrying lyrics about domestic disappointment and adult compromise. The guitar interplay stays lean and riff-driven, avoiding any of the era's more fashionable noise-rock excess. It is a high point of the band's Touch and Go run for listeners who want grown-up, unshowy guitar rock.</t>
  </si>
  <si>
    <t xml:space="preserve">Continues Silkworm's Touch and Go, Albini-adjacent Chicago period, extending the band's 1990s Matador-era sound into the new decade without significant change in approach.</t>
  </si>
  <si>
    <t xml:space="preserve">Not Tomorrow; Plan of the Man</t>
  </si>
  <si>
    <t xml:space="preserve">A1615</t>
  </si>
  <si>
    <t xml:space="preserve">And Then Nothing Turned Itself Inside-Out</t>
  </si>
  <si>
    <t xml:space="preserve">hushed; glacial; synths; lullaby; cosmic</t>
  </si>
  <si>
    <t xml:space="preserve">Yo La Tengo's quietest record scales back the guitar noise almost entirely in favor of hushed, keyboard-and-drum-machine-driven songs, opening with the slow drone-lullaby 'Everyday.' It trades the eclecticism of I Can Hear the Heart Beating as One for a single, sustained late-night mood. The record shows the band's willingness to keep redefining itself well into its second decade.</t>
  </si>
  <si>
    <t xml:space="preserve">A deliberately hushed counterpoint to the sprawling I Can Hear the Heart Beating as One, closing out Yo La Tengo's most acclaimed decade and continuing the Hoboken band's influence into the 2000s indie underground.</t>
  </si>
  <si>
    <t xml:space="preserve">Everyday; Cherry Chapstick</t>
  </si>
  <si>
    <t xml:space="preserve">A1616</t>
  </si>
  <si>
    <t xml:space="preserve">Ancient Melodies of the Future</t>
  </si>
  <si>
    <t xml:space="preserve">jangle; breezy; deadpan; long solos; funny-sad</t>
  </si>
  <si>
    <t xml:space="preserve">Ancient Melodies of the Future keeps the melodic clarity of Keep It Like a Secret while easing back the tempos, giving songs like 'Strange' and 'Alarmed' room to unfold at a more relaxed pace. It is a quietly confident record from a band no longer needing to prove anything, content to keep refining a sound it had already perfected. It is a solid continuation rather than a leap, for fans who already love the band's guitar sound.</t>
  </si>
  <si>
    <t xml:space="preserve">Extends Built to Spill's turn-of-the-2000s run into the new decade, carrying the Boise band's guitar-layered slacker rock past the 1990s without changing its essential approach.</t>
  </si>
  <si>
    <t xml:space="preserve">Strange; Alarmed</t>
  </si>
  <si>
    <t xml:space="preserve">https://en.wikipedia.org/wiki/Ancient_Melodies_of_the_Future
https://en.wikipedia.org/wiki/Built_to_Spill
https://www.allmusic.com/artist/built-to-spill-mn0000527267</t>
  </si>
  <si>
    <t xml:space="preserve">A1617</t>
  </si>
  <si>
    <t xml:space="preserve">The Shins</t>
  </si>
  <si>
    <t xml:space="preserve">Oh, Inverted World</t>
  </si>
  <si>
    <t xml:space="preserve">V17</t>
  </si>
  <si>
    <t xml:space="preserve">Albuquerque, NM</t>
  </si>
  <si>
    <t xml:space="preserve">jangle; harmonized guitars; breezy; hushed; cosmic</t>
  </si>
  <si>
    <t xml:space="preserve">The Shins' debut sets James Mercer's high, melodic vocals over warm, chiming guitar pop with light psychedelic touches, more polished and hook-driven than most of the '90s slacker-rock scene. The band began as a side project of Albuquerque's Flake Music. 'Caring Is Creepy' and 'New Slang' show its knack for wistful, deceptively simple melody.</t>
  </si>
  <si>
    <t xml:space="preserve">Grew out of Albuquerque's Flake Music; its melodic guitar pop sounds indebted to '60s jangle and '90s indie pop.</t>
  </si>
  <si>
    <t xml:space="preserve">Caring Is Creepy; New Slang; Know Your Onion!</t>
  </si>
  <si>
    <t xml:space="preserve">https://en.wikipedia.org/wiki/Oh,_Inverted_World
https://en.wikipedia.org/wiki/The_Shins</t>
  </si>
  <si>
    <t xml:space="preserve">A1618</t>
  </si>
  <si>
    <t xml:space="preserve">Girls Can Tell</t>
  </si>
  <si>
    <t xml:space="preserve">deadpan; jangle; breezy; storytelling; anthemic</t>
  </si>
  <si>
    <t xml:space="preserve">Girls Can Tell strips Spoon's sound down to its rhythmic essentials, built on Jim Eno's precise, understated drumming and Britt Daniel's increasingly confident, plainspoken songwriting on 'Everything Hits at Once' and 'Chicago at Night.' It is a marked leap in craft from the noisier records that preceded it, the sound of a band recovering from a bad major-label experience by getting more disciplined rather than less. The record set the template Spoon would refine for the rest of the 2000s.</t>
  </si>
  <si>
    <t xml:space="preserve">Spoon's rebound after being dropped by Elektra, moving to Merge Records (labelmates of Superchunk and the Magnetic Fields) and establishing the minimalist, rhythm-forward sound that defined the band's 2000s run.</t>
  </si>
  <si>
    <t xml:space="preserve">Everything Hits at Once; Chicago at Night</t>
  </si>
  <si>
    <t xml:space="preserve">A1619</t>
  </si>
  <si>
    <t xml:space="preserve">Stephen Malkmus</t>
  </si>
  <si>
    <t xml:space="preserve">deadpan; drawl; jangle; long solos; pop-culture references</t>
  </si>
  <si>
    <t xml:space="preserve">Stephen Malkmus' solo debut, backed by the Jicks, picks up Pavement's off-kilter guitar melodies and cryptic, referential wordplay in a slightly more relaxed, classic-rock-leaning setting. The tunes wander through extended guitar passages and shaggy-dog lyrics without the abrasive edges of Wowee Zowee. 'Church on White' and 'Jenny and the Ess-Dog' are the record's most fully realized songs.</t>
  </si>
  <si>
    <t xml:space="preserve">Malkmus' first post-Pavement release on Matador, extending the loose, digressive guitar-rock songwriting of his old band into a new decade and a new lineup, the Jicks.</t>
  </si>
  <si>
    <t xml:space="preserve">Black Book; Phantasies; Jo Jo's Jacket</t>
  </si>
  <si>
    <t xml:space="preserve">https://en.wikipedia.org/wiki/Stephen_Malkmus_(album)
https://www.discogs.com/artist/81763-Stephen-Malkmus</t>
  </si>
  <si>
    <t xml:space="preserve">A1620</t>
  </si>
  <si>
    <t xml:space="preserve">Italian Platinum</t>
  </si>
  <si>
    <t xml:space="preserve">baritone; drawl; storytelling; deadpan; anthemic</t>
  </si>
  <si>
    <t xml:space="preserve">Italian Platinum keeps Silkworm's dual-vocalist songwriting formula while opening up slightly more melodic space on tracks like 'Young Cannons.' It is a confident, road-tested record from a band deep into its second decade together, still built on riffs and plainspoken storytelling rather than studio polish. The album continued the critical respect the band had built without ever translating into wider commercial recognition.</t>
  </si>
  <si>
    <t xml:space="preserve">A later, confident entry in Silkworm's Touch and Go catalog, carrying the Missoula-bred band's lean guitar-rock sound into the early 2000s alongside labelmates like the Jesus Lizard.</t>
  </si>
  <si>
    <t xml:space="preserve">Young Cannons</t>
  </si>
  <si>
    <t xml:space="preserve">A1621</t>
  </si>
  <si>
    <t xml:space="preserve">Pig Lib</t>
  </si>
  <si>
    <t xml:space="preserve">deadpan; drawl; long solos; jangle; pop-culture references</t>
  </si>
  <si>
    <t xml:space="preserve">Malkmus and the Jicks' second album leans further into extended, jammy guitar workouts, several songs stretching past six minutes on winding solos and shifting sections. The vocal delivery stays the same dry, half-amused drawl familiar from Pavement, but the arrangements are looser and more exploratory. 'Water and a Seat' and 'Ramp of Death' show the band settling into a more open-ended, classic-rock-informed version of Malkmus' songwriting.</t>
  </si>
  <si>
    <t xml:space="preserve">The second Jicks album, continuing Malkmus' post-Pavement evolution toward longer, more guitar-solo-driven arrangements while keeping the same wry, referential lyric style.</t>
  </si>
  <si>
    <t xml:space="preserve">Water and a Seat; Ramp of Death; (Do Not Feed the) Oyster</t>
  </si>
  <si>
    <t xml:space="preserve">https://en.wikipedia.org/wiki/Pig_Lib
https://www.discogs.com/artist/81763-Stephen-Malkmus</t>
  </si>
  <si>
    <t xml:space="preserve">A1622</t>
  </si>
  <si>
    <t xml:space="preserve">The Meadowlands</t>
  </si>
  <si>
    <t xml:space="preserve">Absolutely Kosher Records</t>
  </si>
  <si>
    <t xml:space="preserve">jangle; heartbreak; storytelling; funny-sad; anthemic</t>
  </si>
  <si>
    <t xml:space="preserve">Recorded over years of label trouble and day-job exhaustion, The Meadowlands turns The Wrens' scrappy New Jersey guitar-pop into wearier, more emotionally direct songwriting about adulthood, failure, and stalled careers. The interlocking guitar lines and layered harmonies are more ambitious than anything on Secaucus, but the record keeps the band's unpolished, lived-in character intact. It became a slow-burn indie favorite for listeners who hear their own stalled thirties in it.</t>
  </si>
  <si>
    <t xml:space="preserve">A long-delayed follow-up to Secaucus that turned The Wrens' 1990s New Jersey indie-pop roots into one of the best-loved guitar-rock records of the following decade.</t>
  </si>
  <si>
    <t xml:space="preserve">Happy; This Boy Is Exhausted; She Sends Kisses</t>
  </si>
  <si>
    <t xml:space="preserve">https://en.wikipedia.org/wiki/The_Wrens
https://thewrens.bandcamp.com/album/the-meadowlands</t>
  </si>
  <si>
    <t xml:space="preserve">A1623</t>
  </si>
  <si>
    <t xml:space="preserve">You in Reverse</t>
  </si>
  <si>
    <t xml:space="preserve">long solos; long songs (7+ minutes); cosmic; breezy; deadpan</t>
  </si>
  <si>
    <t xml:space="preserve">After a five-year gap, Built to Spill returned with a heavier emphasis on extended jamming, opening with the long, winding 'Goin' Against Your Mind' and leaning further into the Crazy Horse-scale guitar interplay hinted at on Perfect from Now On. It is a looser, more improvisational record than its immediate predecessors, reflecting a band comfortable stretching out live. Doug Martsch's guitar tone remains the clear center of gravity throughout.</t>
  </si>
  <si>
    <t xml:space="preserve">A return to the extended, jam-oriented structures of Perfect from Now On after two more concise records, continuing Built to Spill's 2000s life as Boise's most enduring indie-rock export.</t>
  </si>
  <si>
    <t xml:space="preserve">Goin' Against Your Mind; Conventional Wisdom</t>
  </si>
  <si>
    <t xml:space="preserve">https://en.wikipedia.org/wiki/You_in_Reverse
https://en.wikipedia.org/wiki/Built_to_Spill</t>
  </si>
  <si>
    <t xml:space="preserve">A1624</t>
  </si>
  <si>
    <t xml:space="preserve">Majesty Shredding</t>
  </si>
  <si>
    <t xml:space="preserve">anthemic; rowdy; jangle; breezy; short songs (under 2 minutes)</t>
  </si>
  <si>
    <t xml:space="preserve">After a nine-year album hiatus, Superchunk returned with Majesty Shredding, reconnecting with the speed and hooks of their mid-1990s peak on songs like 'Digging for Something' and 'Crossed Wires.' It sounds like a band picking up exactly where its best records left off rather than chasing a new sound, proof the original chemistry of McCaughan, Ballance, Wilbur, and Wurster had barely aged. It plays like a real comeback rather than a nostalgia exercise.</t>
  </si>
  <si>
    <t xml:space="preserve">Superchunk's 2000s-into-2010s return to the fast, hook-driven sound of their Merge Records prime, carrying the Chapel Hill scene they helped build into a new decade.</t>
  </si>
  <si>
    <t xml:space="preserve">Digging for Something; Crossed Wires</t>
  </si>
  <si>
    <t xml:space="preserve">A1625</t>
  </si>
  <si>
    <t xml:space="preserve">Daniel Johnston</t>
  </si>
  <si>
    <t xml:space="preserve">Hi, How Are You</t>
  </si>
  <si>
    <t xml:space="preserve">V11 Lo-fi and home taping</t>
  </si>
  <si>
    <t xml:space="preserve">lo-fi; cracked or yelping; hushed; piano; lullaby</t>
  </si>
  <si>
    <t xml:space="preserve">Recorded alone on a chord organ and a cheap boombox, 'Hi, How Are You' is one of Daniel Johnston's most primitive and beloved tapes, its cover art (a wide-eyed frog-alien character later nicknamed Jeremiah the Innocent) becoming an unofficial Austin landmark. Songs like 'Walking the Cow' pair Johnston's untrained, cracking voice with simple, almost nursery-rhyme melodies about love and mental anguish. Its extreme rawness and outsider-art honesty make it a touchstone for anyone drawn to home-taped music.</t>
  </si>
  <si>
    <t xml:space="preserve">One of the foundational home-taping documents of American lo-fi, handed out on cassette around Austin before Kurt Cobain's T-shirt of its cover spread it far wider; the four-track ethos of Sebadoh and the Elephant 6 bands sounds deeply indebted to it.</t>
  </si>
  <si>
    <t xml:space="preserve">Walking the Cow; Impossible Love</t>
  </si>
  <si>
    <t xml:space="preserve">https://en.wikipedia.org/wiki/Daniel_Johnston
https://danieljohnston.bandcamp.com/music</t>
  </si>
  <si>
    <t xml:space="preserve">A1626</t>
  </si>
  <si>
    <t xml:space="preserve">Yip/Jump Music</t>
  </si>
  <si>
    <t xml:space="preserve">A double-length cassette recorded on a chord organ, 'Yip/Jump Music' is looser and stranger than 'Hi, How Are You,' with half-finished ideas sitting alongside real songs like 'Speeding Motorcycle.' The organ drone and Johnston's untrained voice give even his simplest love songs a woozy, unsettled quality. 'Speeding Motorcycle' became one of his most covered songs, carrying his private tape culture into indie rock at large.</t>
  </si>
  <si>
    <t xml:space="preserve">Alongside 'Hi, How Are You,' one of the key cassette-only documents that made Daniel Johnston a reference point for four-track and home-taping culture well before 'lo-fi' had a name.</t>
  </si>
  <si>
    <t xml:space="preserve">Speeding Motorcycle; True Love Will Find You in the End</t>
  </si>
  <si>
    <t xml:space="preserve">A1627</t>
  </si>
  <si>
    <t xml:space="preserve">Half Japanese</t>
  </si>
  <si>
    <t xml:space="preserve">Charmed Life</t>
  </si>
  <si>
    <t xml:space="preserve">50 Skidillion Watts</t>
  </si>
  <si>
    <t xml:space="preserve">V16</t>
  </si>
  <si>
    <t xml:space="preserve">Uniontown, MD</t>
  </si>
  <si>
    <t xml:space="preserve">lo-fi; noise wall; cracked or yelping; shouted; short songs (under 2 minutes)</t>
  </si>
  <si>
    <t xml:space="preserve">Jad and David Fair's Half Japanese never learned to play conventionally, and 'Charmed Life' keeps the homemade, untrained clatter of guitar and drums that defined the band since the mid-1970s. Jad Fair's shouted, yelping vocals sit over guitar that is often just scraped or banged rather than picked, closer to outsider art than rock musicianship. It is for listeners who value enthusiasm and nerve over technique.</t>
  </si>
  <si>
    <t xml:space="preserve">Jad Fair's documented collaborations with Daniel Johnston tie the Fairs to later outsider songwriting; the band's self-taught, anyone-can-play clatter also sounds like a forerunner of Beat Happening and the broader lo-fi movement.</t>
  </si>
  <si>
    <t xml:space="preserve">Ventilator; Buttercups</t>
  </si>
  <si>
    <t xml:space="preserve">https://en.wikipedia.org/wiki/Half_Japanese
https://en.wikipedia.org/wiki/Charmed_Life_(Half_Japanese_album)</t>
  </si>
  <si>
    <t xml:space="preserve">A1628</t>
  </si>
  <si>
    <t xml:space="preserve">The Frogs</t>
  </si>
  <si>
    <t xml:space="preserve">It's Only Right and Natural</t>
  </si>
  <si>
    <t xml:space="preserve">Milwaukee, WI</t>
  </si>
  <si>
    <t xml:space="preserve">lo-fi; shouted; funny-sad; noise wall; deadpan</t>
  </si>
  <si>
    <t xml:space="preserve">Built from the Flemion brothers' loose, improvised home tapes, 'It's Only Right and Natural' leaves its unrehearsed playing almost completely unedited. The record's over-the-top, satirical homoeroticism scandalized as many listeners as it delighted. Its blend of shock-comedy lyrics and raw home-tape production made it a cult touchstone for musicians drawn to unfiltered, DIY recording.</t>
  </si>
  <si>
    <t xml:space="preserve">Built from Flemion brothers home tapes rather than studio sessions; its blunt, unedited home-recording ethic sounds like a precursor to the 1990s lo-fi underground.</t>
  </si>
  <si>
    <t xml:space="preserve">Rosy Jack World; Homos</t>
  </si>
  <si>
    <t xml:space="preserve">https://en.wikipedia.org/wiki/The_Frogs_(band)
https://en.wikipedia.org/wiki/It's_Only_Right_and_Natural</t>
  </si>
  <si>
    <t xml:space="preserve">A1629</t>
  </si>
  <si>
    <t xml:space="preserve">Sebadoh</t>
  </si>
  <si>
    <t xml:space="preserve">The Freed Man</t>
  </si>
  <si>
    <t xml:space="preserve">Westfield, MA</t>
  </si>
  <si>
    <t xml:space="preserve">Western Mass DIY</t>
  </si>
  <si>
    <t xml:space="preserve">lo-fi; cracked or yelping; hushed; short songs (under 2 minutes); deadpan</t>
  </si>
  <si>
    <t xml:space="preserve">Sebadoh's debut stitches together Lou Barlow's four-track bedroom sketches with Eric Gaffney's noisier tape experiments and no real attempt to smooth the seams between them. Songs blur into short instrumental fragments and spoken-word snippets, closer to a mixtape of a songwriter's private archive than a produced album. It is rougher and less song-oriented than what followed, but it set the template of unedited home-tape collage that Sebadoh built a career on.</t>
  </si>
  <si>
    <t xml:space="preserve">Grew directly out of Lou Barlow's four-track recordings made in the wake of his split from Dinosaur Jr., and established the raw, unedited home-tape method that 'Weed Forestin'' and 'Sebadoh III' then refined.</t>
  </si>
  <si>
    <t xml:space="preserve">Healthy Sick; Wall of Doubt</t>
  </si>
  <si>
    <t xml:space="preserve">https://en.wikipedia.org/wiki/Sebadoh
https://en.wikipedia.org/wiki/The_Freed_Man</t>
  </si>
  <si>
    <t xml:space="preserve">A1630</t>
  </si>
  <si>
    <t xml:space="preserve">1990</t>
  </si>
  <si>
    <t xml:space="preserve">Shimmy-Disc</t>
  </si>
  <si>
    <t xml:space="preserve">lo-fi; cracked or yelping; piano; hushed; bleak</t>
  </si>
  <si>
    <t xml:space="preserve">Released on Kramer's Shimmy-Disc label, '1990' gives songs like 'Devil Town' and 'Some Things Last a Long Time' a slightly fuller setting while keeping Johnston's cracked, untrained voice front and center. It sits at the hinge between Johnston's pure cassette-culture years and his more professionally recorded later work. Several of its songs, 'Devil Town' above all, became standards for other artists to cover.</t>
  </si>
  <si>
    <t xml:space="preserve">Released on Kramer's Shimmy-Disc just as Johnston's cassette reputation was crossing into the wider alternative-rock world, a bridge between his home-taping years and the Atlantic Records album 'Fun.'</t>
  </si>
  <si>
    <t xml:space="preserve">Devil Town; Some Things Last a Long Time</t>
  </si>
  <si>
    <t xml:space="preserve">A1631</t>
  </si>
  <si>
    <t xml:space="preserve">Weed Forestin'</t>
  </si>
  <si>
    <t xml:space="preserve">lo-fi; hushed; deadpan; heartbreak; cracked or yelping</t>
  </si>
  <si>
    <t xml:space="preserve">Recorded almost entirely by Lou Barlow alone on a four-track, 'Weed Forestin'' is quieter and more song-focused than the debut, with plainspoken confessional pieces sitting next to tape hiss and half-finished ideas. Barlow's voice stays close-mic'd and unguarded throughout, favoring mood and diary-like candor over polish. Later reissued alongside 'The Freed Man' material as 'The Freed Weed,' it remains a key document of Barlow's early solo four-track songwriting.</t>
  </si>
  <si>
    <t xml:space="preserve">The second Sebadoh full-length, deepening Lou Barlow's four-track home-recording method just before Eric Gaffney's contributions expanded on 'Sebadoh III.'</t>
  </si>
  <si>
    <t xml:space="preserve">Loud; Not a Friend</t>
  </si>
  <si>
    <t xml:space="preserve">https://en.wikipedia.org/wiki/Sebadoh
https://en.wikipedia.org/wiki/Weed_Forestin'
https://loubarlow.bandcamp.com/music</t>
  </si>
  <si>
    <t xml:space="preserve">A1632</t>
  </si>
  <si>
    <t xml:space="preserve">Ween</t>
  </si>
  <si>
    <t xml:space="preserve">GodWeenSatan: The Oneness</t>
  </si>
  <si>
    <t xml:space="preserve">New Hope, PA</t>
  </si>
  <si>
    <t xml:space="preserve">lo-fi; cracked or yelping; short songs (under 2 minutes); funny-sad; drum machine</t>
  </si>
  <si>
    <t xml:space="preserve">Ween's debut is a long, scattershot set of songs from Gene and Dean Ween's early years together, rough and homemade in feel rather than a polished band record. Genres lurch from metal parody to acid-damaged pop within seconds, tied together by the duo's deadpan absurdist humor and their self-invented mascot, the Boognish. It introduced the duo's eclectic, home-grown aesthetic before major labels ever got involved.</t>
  </si>
  <si>
    <t xml:space="preserve">Ween's official debut for Twin/Tone, drawn from years of self-released home cassettes and setting up the deeper four-track experiments of 'The Pod' and 'Pure Guava.'</t>
  </si>
  <si>
    <t xml:space="preserve">You Fucked Up; Common Bitch</t>
  </si>
  <si>
    <t xml:space="preserve">https://en.wikipedia.org/wiki/GodWeenSatan:_The_Oneness
https://en.wikipedia.org/wiki/Ween</t>
  </si>
  <si>
    <t xml:space="preserve">A1633</t>
  </si>
  <si>
    <t xml:space="preserve">lo-fi; cracked or yelping; deadpan; short songs (under 2 minutes); hushed</t>
  </si>
  <si>
    <t xml:space="preserve">Sebadoh III splits the difference between Lou Barlow's hushed four-track confessionals and Eric Gaffney's noisier, more abrasive experiments, with the two songwriters' fragments stacked back to back rather than smoothed into a single band sound. The record includes 'Freed Pig,' Barlow's blunt, deadpan kiss-off to his former band Dinosaur Jr. and bandmate J Mascis, alongside noisier collage pieces and hushed acoustic sketches. Its raw, unedited home-recording ethic became a reference point for the American lo-fi scene that followed.</t>
  </si>
  <si>
    <t xml:space="preserve">Grew out of Lou Barlow's home four-track recordings made after his acrimonious split from Dinosaur Jr., establishing Sebadoh as a defining lo-fi act alongside Guided by Voices and feeding directly into 'Bubble &amp; Scrape' and the Sub Pop years.</t>
  </si>
  <si>
    <t xml:space="preserve">Freed Pig</t>
  </si>
  <si>
    <t xml:space="preserve">https://en.wikipedia.org/wiki/Sebadoh
https://en.wikipedia.org/wiki/Sebadoh_III</t>
  </si>
  <si>
    <t xml:space="preserve">A1634</t>
  </si>
  <si>
    <t xml:space="preserve">The Pod</t>
  </si>
  <si>
    <t xml:space="preserve">lo-fi; drum machine; cracked or yelping; funny-sad; short songs (under 2 minutes)</t>
  </si>
  <si>
    <t xml:space="preserve">Recorded on a four-track cassette machine at home, 'The Pod' leans into pitch-shifted vocals, warped guitars and drum-machine backing that sound deliberately degraded. Gene and Dean Ween's drug-addled humor runs through the whole record, with lyrics that swing between sincere and absurd within a single verse, as on 'Pork Roll, Egg &amp; Cheese.' It is the fullest expression of Ween's early four-track home-recording method before signing to Elektra.</t>
  </si>
  <si>
    <t xml:space="preserve">The peak of Ween's independent four-track period, recorded entirely at home just before the duo signed to Elektra Records for 'Pure Guava.'</t>
  </si>
  <si>
    <t xml:space="preserve">Strap on That Jammy Pac; Pork Roll, Egg &amp; Cheese</t>
  </si>
  <si>
    <t xml:space="preserve">https://en.wikipedia.org/wiki/Ween
https://www.discogs.com/release/457552-Ween-The-Pod</t>
  </si>
  <si>
    <t xml:space="preserve">A1635</t>
  </si>
  <si>
    <t xml:space="preserve">Beat Happening</t>
  </si>
  <si>
    <t xml:space="preserve">You Turn Me On</t>
  </si>
  <si>
    <t xml:space="preserve">Olympia, WA</t>
  </si>
  <si>
    <t xml:space="preserve">lo-fi; deadpan; hushed; drawl; small-town</t>
  </si>
  <si>
    <t xml:space="preserve">Beat Happening's final studio album pushes their deliberately primitive sound toward slower, longer arrangements, Calvin Johnson's flat baritone and Heather Lewis's plain vocals sitting over minimal, unpolished guitar and drums. The long, droning 'Godsend' shows how far the band could stretch its simple parts. It closed out a catalog that helped define the K Records aesthetic and the Pacific Northwest DIY scene.</t>
  </si>
  <si>
    <t xml:space="preserve">Beat Happening's last album, carrying the band's deliberately amateurish K Records sound to the end of its run; through Calvin Johnson that label and scene fed directly into later K releases such as Beck's 'One Foot in the Grave' and the Microphones' records.</t>
  </si>
  <si>
    <t xml:space="preserve">Godsend; You Turn Me On; Tiger Trap</t>
  </si>
  <si>
    <t xml:space="preserve">https://en.wikipedia.org/wiki/Beat_Happening
https://en.wikipedia.org/wiki/You_Turn_Me_On</t>
  </si>
  <si>
    <t xml:space="preserve">A1636</t>
  </si>
  <si>
    <t xml:space="preserve">Guided by Voices</t>
  </si>
  <si>
    <t xml:space="preserve">Propeller</t>
  </si>
  <si>
    <t xml:space="preserve">Rockathon Records</t>
  </si>
  <si>
    <t xml:space="preserve">Dayton, OH</t>
  </si>
  <si>
    <t xml:space="preserve">Dayton lo-fi</t>
  </si>
  <si>
    <t xml:space="preserve">lo-fi; short songs (under 2 minutes); jangle; cracked or yelping; anthemic</t>
  </si>
  <si>
    <t xml:space="preserve">Robert Pollard and his rotating Dayton lineup self-financed 500 hand-assembled vinyl copies of 'Propeller' after years of basement four-track experiments, and the fidelity swings wildly from song to song as a result. Hooks like 'Weed King' and 'Circus World' arrive fully formed inside thirty seconds of hiss and tape wobble, then vanish before a chorus can properly repeat. It is the record where Pollard's arena-rock ambitions and garage-tape means first lined up.</t>
  </si>
  <si>
    <t xml:space="preserve">Grew out of years of private Dayton basement tapes that predate the album itself, and it set the cut-and-paste, fidelity-shifting template that 'Vampire on Titus' and 'Bee Thousand' then refined.</t>
  </si>
  <si>
    <t xml:space="preserve">Weed King; Circus World; Ergo Space Pig</t>
  </si>
  <si>
    <t xml:space="preserve">https://en.wikipedia.org/wiki/Propeller_(Guided_by_Voices_album)
https://en.wikipedia.org/wiki/Guided_by_Voices_discography</t>
  </si>
  <si>
    <t xml:space="preserve">A1637</t>
  </si>
  <si>
    <t xml:space="preserve">Smash Your Head on the Punk Rock</t>
  </si>
  <si>
    <t xml:space="preserve">lo-fi; cracked or yelping; short songs (under 2 minutes); noise wall; deadpan</t>
  </si>
  <si>
    <t xml:space="preserve">A compilation pulling together Sebadoh's scattered early-1990s EP and single tracks, 'Smash Your Head on the Punk Rock' is deliberately abrasive and unpolished even by the band's own low standards. It captures Eric Gaffney's noisier, more collage-based side as much as Lou Barlow's songwriting, with tape edits and abrupt cuts left audible next to tender songs like 'Brand New Love.' It is a good sampler of the band's rawest four-track period for listeners who want the hiss and the heartache together.</t>
  </si>
  <si>
    <t xml:space="preserve">Gathers early-1990s Sebadoh EP recordings into one document of the band's rawest four-track period, following 'Sebadoh III' and leading into 'Bubble &amp; Scrape.'</t>
  </si>
  <si>
    <t xml:space="preserve">Vampire; Brand New Love</t>
  </si>
  <si>
    <t xml:space="preserve">https://en.wikipedia.org/wiki/Sebadoh
https://en.wikipedia.org/wiki/Smash_Your_Head_on_the_Punk_Rock</t>
  </si>
  <si>
    <t xml:space="preserve">A1638</t>
  </si>
  <si>
    <t xml:space="preserve">Pure Guava</t>
  </si>
  <si>
    <t xml:space="preserve">Ween's major-label debut was still recorded on the same lo-fi home setup as 'The Pod,' Elektra essentially licensing an album of warped, pitch-shifted home tapes rather than sending the duo into a proper studio. The novelty hit 'Push th' Little Daisies' brought MTV attention despite (or because of) its cheap, distorted production, becoming a target on 'Beavis and Butt-Head.' It is the clearest proof that a major label could market unpolished four-track home recording as a viable commercial product.</t>
  </si>
  <si>
    <t xml:space="preserve">Ween's first album for a major label, made without changing their four-track home-recording method, closing out the trio of lo-fi albums that began with 'GodWeenSatan' and 'The Pod.'</t>
  </si>
  <si>
    <t xml:space="preserve">Push th' Little Daisies; Sarah</t>
  </si>
  <si>
    <t xml:space="preserve">https://en.wikipedia.org/wiki/Ween
https://en.wikipedia.org/wiki/Pure_Guava</t>
  </si>
  <si>
    <t xml:space="preserve">A1639</t>
  </si>
  <si>
    <t xml:space="preserve">Vampire on Titus</t>
  </si>
  <si>
    <t xml:space="preserve">Scat Records</t>
  </si>
  <si>
    <t xml:space="preserve">lo-fi; short songs (under 2 minutes); cracked or yelping; deadpan; jangle</t>
  </si>
  <si>
    <t xml:space="preserve">Recorded on a cheap four-track, 'Vampire on Titus' is the rawest full-band Guided by Voices album, all hiss, clipped vocals, and songs that cut off mid-idea like 'Wondering Boy Poet' and 'Jar of Cardinals.' There is almost no separation between instruments, so drums, guitar, and Pollard's half-buried melodies fight for the same narrow band of tape. It is the extreme case the band would pull back from just slightly on 'Bee Thousand.'</t>
  </si>
  <si>
    <t xml:space="preserve">A direct bridge from the handmade 'Propeller' to 'Bee Thousand,' recorded in the same Dayton basement circle that fed Robert Pollard's Rockathon self-releases.</t>
  </si>
  <si>
    <t xml:space="preserve">Wondering Boy Poet; Jar of Cardinals; Marchers in Orange</t>
  </si>
  <si>
    <t xml:space="preserve">https://en.wikipedia.org/wiki/Vampire_on_Titus
https://en.wikipedia.org/wiki/Guided_by_Voices_discography</t>
  </si>
  <si>
    <t xml:space="preserve">A1640</t>
  </si>
  <si>
    <t xml:space="preserve">Bubble &amp; Scrape</t>
  </si>
  <si>
    <t xml:space="preserve">lo-fi; hushed; deadpan; cracked or yelping; heartbreak</t>
  </si>
  <si>
    <t xml:space="preserve">Sebadoh's Sub Pop debut keeps the four-track intimacy of the Homestead years but lets songs breathe a little longer, with 'Soul and Fire' pairing Lou Barlow's plainspoken vocal against ragged, minor-key guitar. Eric Gaffney's more chaotic contributions still puncture the record's quieter moments, keeping it from settling into polish. It is the transitional record between Sebadoh's cassette-culture beginnings and the tighter songwriting of 'Bakesale.'</t>
  </si>
  <si>
    <t xml:space="preserve">The first Sebadoh album for Sub Pop, carrying the band's Homestead-era four-track method onto a bigger indie platform and setting up the more focused songwriting of 'Bakesale.'</t>
  </si>
  <si>
    <t xml:space="preserve">Soul and Fire</t>
  </si>
  <si>
    <t xml:space="preserve">https://en.wikipedia.org/wiki/Sebadoh
https://en.wikipedia.org/wiki/Bakesale</t>
  </si>
  <si>
    <t xml:space="preserve">A1641</t>
  </si>
  <si>
    <t xml:space="preserve">Beck</t>
  </si>
  <si>
    <t xml:space="preserve">One Foot in the Grave</t>
  </si>
  <si>
    <t xml:space="preserve">lo-fi; fingerpicked acoustic; drawl; deadpan; short songs (under 2 minutes)</t>
  </si>
  <si>
    <t xml:space="preserve">Recorded with Calvin Johnson of Beat Happening in Olympia, 'One Foot in the Grave' strips Beck down to acoustic blues and folk fragments, sung in a dry, half-mumbled drawl over guitar that often sounds like a first or second take. The songs are loose and unfinished-sounding by design, closer to a folk-blues scrapbook than the sample-heavy pop of 'Mellow Gold' released the same year. It is Beck's clearest full-length alignment with the K Records home-taping aesthetic.</t>
  </si>
  <si>
    <t xml:space="preserve">An independent side release made while Beck was on a major label, pairing him directly with Calvin Johnson and the Olympia K Records scene that also produced Beat Happening and, later, the Microphones.</t>
  </si>
  <si>
    <t xml:space="preserve">Girl Dreams; Sleeping Bag; He's a Mighty Good Leader</t>
  </si>
  <si>
    <t xml:space="preserve">https://en.wikipedia.org/wiki/Beck
https://en.wikipedia.org/wiki/One_Foot_in_the_Grave_(Beck_album)</t>
  </si>
  <si>
    <t xml:space="preserve">A1642</t>
  </si>
  <si>
    <t xml:space="preserve">Stereopathetic Soulmanure</t>
  </si>
  <si>
    <t xml:space="preserve">Flipside Records</t>
  </si>
  <si>
    <t xml:space="preserve">lo-fi; noise wall; drum machine; short songs (under 2 minutes); funny-sad</t>
  </si>
  <si>
    <t xml:space="preserve">A sprawling collection of early home recordings, 'Stereopathetic Soulmanure' jumps between tape-collage noise, drum-machine sketches, spoken-word fragments and half-finished acoustic songs with no attempt at consistency. Released on the small punk label Flipside the same year as the major-label 'Mellow Gold,' it captures Beck's home-tape archive in its rawest, least commercial form. It is for listeners who want the unedited workshop behind the hits.</t>
  </si>
  <si>
    <t xml:space="preserve">Compiles Beck's pre-fame home-tape archive, released on an independent label the same year as his major-label debut to keep his lo-fi, DIY recordings in circulation alongside 'Mellow Gold.'</t>
  </si>
  <si>
    <t xml:space="preserve">Rowboat; Total Soul Future (Eat It)</t>
  </si>
  <si>
    <t xml:space="preserve">https://en.wikipedia.org/wiki/Beck
https://en.wikipedia.org/wiki/Stereopathetic_Soulmanure</t>
  </si>
  <si>
    <t xml:space="preserve">A1643</t>
  </si>
  <si>
    <t xml:space="preserve">Fun</t>
  </si>
  <si>
    <t xml:space="preserve">lo-fi; cracked or yelping; piano; hushed; funny-sad</t>
  </si>
  <si>
    <t xml:space="preserve">Produced by Paul Leary of the Butthole Surfers, 'Fun' was Daniel Johnston's only major-label album, giving his cracked voice and simple chord-organ melodies a fuller studio arrangement without losing his outsider songwriting. Songs like the title track sit alongside the same blunt, diary-like love songs that defined his cassette years. It marked the furthest Johnston's home-tape reputation carried him into the mainstream music industry.</t>
  </si>
  <si>
    <t xml:space="preserve">Daniel Johnston's bridge from cassette-only home recordings to a fully produced studio album, made possible by the cult following his 1980s tapes built.</t>
  </si>
  <si>
    <t xml:space="preserve">Silly Love; Love Wheel</t>
  </si>
  <si>
    <t xml:space="preserve">https://en.wikipedia.org/wiki/Daniel_Johnston
https://en.wikipedia.org/wiki/Fun_(Daniel_Johnston_album)</t>
  </si>
  <si>
    <t xml:space="preserve">A1644</t>
  </si>
  <si>
    <t xml:space="preserve">East River Pipe</t>
  </si>
  <si>
    <t xml:space="preserve">Poor Fricky</t>
  </si>
  <si>
    <t xml:space="preserve">Sarah Records</t>
  </si>
  <si>
    <t xml:space="preserve">Weehawken, NJ</t>
  </si>
  <si>
    <t xml:space="preserve">lo-fi; hushed; synths; drum machine; bleak</t>
  </si>
  <si>
    <t xml:space="preserve">Fred Cornog records as East River Pipe entirely alone in his New Jersey apartment, building 'Poor Fricky' from cheap synthesizers, drum machines, and a flat, weary voice mixed close and low. The songs are small, melancholy character studies of dead-end jobs and quiet desperation, delivered with a hushed, almost embarrassed intimacy. Originally released in the UK on the twee-pop label Sarah Records before reaching a wider American audience through Merge, it set the template for Cornog's entire solo catalog.</t>
  </si>
  <si>
    <t xml:space="preserve">One of the earliest East River Pipe releases, establishing Fred Cornog's one-man, apartment-recorded synth-and-guitar sound that Merge Records continued to release for the rest of the decade.</t>
  </si>
  <si>
    <t xml:space="preserve">Cardboard Sam's Dream; Shiny Shiny Shoes</t>
  </si>
  <si>
    <t xml:space="preserve">https://en.wikipedia.org/wiki/East_River_Pipe
https://www.discogs.com/master/22370-East-River-Pipe-Poor-Fricky</t>
  </si>
  <si>
    <t xml:space="preserve">A1645</t>
  </si>
  <si>
    <t xml:space="preserve">Elliott Smith</t>
  </si>
  <si>
    <t xml:space="preserve">Roman Candle</t>
  </si>
  <si>
    <t xml:space="preserve">Cavity Search Records</t>
  </si>
  <si>
    <t xml:space="preserve">V10</t>
  </si>
  <si>
    <t xml:space="preserve">lo-fi; hushed; fingerpicked acoustic; close harmonies; bleak</t>
  </si>
  <si>
    <t xml:space="preserve">Elliott Smith's solo debut was recorded almost entirely alone on a four-track, his whispery, multi-tracked voice stacked over spare fingerpicked guitar. The songs are quiet and unresolved, with the tape hiss left audible, a stark contrast to the full-band sound of his other project Heatmiser. It introduced the hushed, confessional home-recording style that would define the rest of his catalog.</t>
  </si>
  <si>
    <t xml:space="preserve">Elliott Smith's first solo album, made on a four-track separately from his louder band Heatmiser, and the direct lo-fi foundation for 'Elliott Smith' and 'Either/Or.'</t>
  </si>
  <si>
    <t xml:space="preserve">Condor Ave; No Name #1</t>
  </si>
  <si>
    <t xml:space="preserve">https://en.wikipedia.org/wiki/Elliott_Smith
https://en.wikipedia.org/wiki/Roman_Candle_(album)
https://elliottsmith.bandcamp.com/music</t>
  </si>
  <si>
    <t xml:space="preserve">A1646</t>
  </si>
  <si>
    <t xml:space="preserve">The Folk Implosion</t>
  </si>
  <si>
    <t xml:space="preserve">Take a Look Inside</t>
  </si>
  <si>
    <t xml:space="preserve">Communion Label</t>
  </si>
  <si>
    <t xml:space="preserve">lo-fi; drum machine; deadpan; hushed; short songs (under 2 minutes)</t>
  </si>
  <si>
    <t xml:space="preserve">Lou Barlow's project with John Davis, 'Take a Look Inside' pairs cheap drum machines and sampled loops with the same close-mic'd, unpolished sound Barlow used in Sebadoh, but pointed toward a starker, more rhythmic songwriting style. Vocals sit low and flat in the mix over skeletal beats, favoring mood and repetition over hooks. It is the small-label start of a project that would later reach a much wider audience with 'Natural One.'</t>
  </si>
  <si>
    <t xml:space="preserve">Lou Barlow's first Folk Implosion release, extending his four-track home-recording habits from Sebadoh and Sentridoh into a drum-machine-driven duo that later crossed over with the 'Kids' soundtrack.</t>
  </si>
  <si>
    <t xml:space="preserve">Blossom; Chicken Squawk</t>
  </si>
  <si>
    <t xml:space="preserve">https://en.wikipedia.org/wiki/The_Folk_Implosion
https://en.wikipedia.org/wiki/Take_a_Look_Inside_(The_Folk_Implosion_album)
https://www.discogs.com/master/64867-The-Folk-Implosion-Take-A-Look-Inside</t>
  </si>
  <si>
    <t xml:space="preserve">A1647</t>
  </si>
  <si>
    <t xml:space="preserve">Bee Thousand</t>
  </si>
  <si>
    <t xml:space="preserve">Assembled from years of Robert Pollard's four-track cassette experiments, 'Bee Thousand' compresses twenty songs into thirty-six minutes, hiss and all, so that a hook like 'I Am a Scientist' or 'Echos Myron' just barely resolves before the tape jumps to the next fragment. Pollard sings in a flat, British-inflected drawl over guitars that sound miked from another room, treating the four-track's limitations as the whole point rather than an obstacle. It became the record most often cited as the founding document of American lo-fi.</t>
  </si>
  <si>
    <t xml:space="preserve">The culmination of the basement-tape method Pollard had been refining since 'Propeller' and 'Vampire on Titus,' and the record most directly credited with legitimizing four-track home recording as an aesthetic for the Matador/Scat generation and everyone after.</t>
  </si>
  <si>
    <t xml:space="preserve">I Am a Scientist; Echos Myron; Gold Star for Robot Boy</t>
  </si>
  <si>
    <t xml:space="preserve">https://en.wikipedia.org/wiki/Bee_Thousand
https://en.wikipedia.org/wiki/Guided_by_Voices_discography</t>
  </si>
  <si>
    <t xml:space="preserve">A1648</t>
  </si>
  <si>
    <t xml:space="preserve">Lou Barlow</t>
  </si>
  <si>
    <t xml:space="preserve">Winning Losers: A Collection of Home Recordings 89-93</t>
  </si>
  <si>
    <t xml:space="preserve">Smells Like Records</t>
  </si>
  <si>
    <t xml:space="preserve">lo-fi; hushed; fingerpicked acoustic; deadpan; heartbreak</t>
  </si>
  <si>
    <t xml:space="preserve">Released under Lou Barlow's Sentridoh alias, 'Winning Losers' collects four-track home recordings made between 1989 and 1993, quieter and more intimate than anything he was doing in Sebadoh at the time. Acoustic sketches, muttered asides, and unfinished fragments sit alongside fully realized songs, all captured with the same close, unguarded four-track sound. It shows Barlow using solo home taping as a direct outlet separate from the band, a practice he kept up for decades under the Sentridoh name.</t>
  </si>
  <si>
    <t xml:space="preserve">Collects Lou Barlow's parallel Sentridoh home-tape output from the same years as early Sebadoh, documenting the DIY four-track network (Shrimper Records and its Southern California cassette scene) that ran alongside the Sebadoh/Folk Implosion catalog.</t>
  </si>
  <si>
    <t xml:space="preserve">Losercore; Confusion Reigns</t>
  </si>
  <si>
    <t xml:space="preserve">https://en.wikipedia.org/wiki/Lou_Barlow
https://en.wikipedia.org/wiki/Winning_Losers:_A_Collection_of_Home_Recordings_89-93
https://loubarlow.bandcamp.com/music</t>
  </si>
  <si>
    <t xml:space="preserve">A1649</t>
  </si>
  <si>
    <t xml:space="preserve">Zopilote Machine</t>
  </si>
  <si>
    <t xml:space="preserve">Ajax Records</t>
  </si>
  <si>
    <t xml:space="preserve">Claremont, CA</t>
  </si>
  <si>
    <t xml:space="preserve">lo-fi; cracked or yelping; storytelling; short songs (under 2 minutes); small-town</t>
  </si>
  <si>
    <t xml:space="preserve">John Darnielle's first full-length under the Mountain Goats name is recorded straight onto a Panasonic boombox, his voice pushed hot into distortion over strummed acoustic guitar with almost no other production. Songs arrive as compressed, image-dense narratives, sung in a nasal, insistent yelp that leaves no room for polish. The hiss and clipping are simply part of how the songs were made, not an effect added afterward.</t>
  </si>
  <si>
    <t xml:space="preserve">The founding boombox-recorded Mountain Goats album, establishing John Darnielle's extreme lo-fi home-taping method that continued through 'Sweden' and 'Nothing for Juice' before later returning on 'All Hail West Texas.'</t>
  </si>
  <si>
    <t xml:space="preserve">Orange Ball of Love; Going to Georgia; Alpha Sun Hat</t>
  </si>
  <si>
    <t xml:space="preserve">https://en.wikipedia.org/wiki/Zopilote_Machine
https://en.wikipedia.org/wiki/The_Mountain_Goats</t>
  </si>
  <si>
    <t xml:space="preserve">A1650</t>
  </si>
  <si>
    <t xml:space="preserve">Bakesale</t>
  </si>
  <si>
    <t xml:space="preserve">lo-fi; hushed; deadpan; heartbreak; short songs (under 2 minutes)</t>
  </si>
  <si>
    <t xml:space="preserve">'Bakesale' is Sebadoh's most immediate record, Lou Barlow's songwriting sharpened into compact, hook-driven tracks like 'Skull' and 'Magnet's Coil' while keeping the thin, close-mic'd production of the band's earlier four-track work. Jason Loewenstein's rougher, punkier songs balance out Barlow's melodic streak across the record. It is where Sebadoh's lo-fi habits and pop instincts line up most cleanly, and the natural first Sebadoh record.</t>
  </si>
  <si>
    <t xml:space="preserve">Follows 'Bubble &amp; Scrape' as Sebadoh's breakthrough on Sub Pop, tightening the band's four-track aesthetic into concise songs that widened their audience beyond the lo-fi underground.</t>
  </si>
  <si>
    <t xml:space="preserve">Skull; Magnet's Coil</t>
  </si>
  <si>
    <t xml:space="preserve">A1651</t>
  </si>
  <si>
    <t xml:space="preserve">The Apples in Stereo</t>
  </si>
  <si>
    <t xml:space="preserve">Fun Trick Noisemaker</t>
  </si>
  <si>
    <t xml:space="preserve">lo-fi; harmonized guitars; breezy; jangle; short songs (under 2 minutes)</t>
  </si>
  <si>
    <t xml:space="preserve">Robert Schneider's Apples in Stereo debut compresses Beach Boys harmony and British Invasion melody into deliberately lo-fi, tape-saturated production, with songs like 'Tidal Wave' and 'She's Only Happy in the Sun' sounding like AM radio pop recorded through a wall of hiss. Schneider's primitive analog multitracking and pitched tape effects became a signature of the Elephant 6 sound he helped popularize. It set the template for the collective's bright, hooky, homemade psychedelia.</t>
  </si>
  <si>
    <t xml:space="preserve">The founding record of Robert Schneider's Elephant 6 Recording Company aesthetic, sharing the collective's home-recorded, Beach Boys-indebted sound with Neutral Milk Hotel and the Olivia Tremor Control.</t>
  </si>
  <si>
    <t xml:space="preserve">Tidal Wave; She's Only Happy in the Sun</t>
  </si>
  <si>
    <t xml:space="preserve">https://en.wikipedia.org/wiki/The_Apples_in_Stereo
https://theapplesinstereo.bandcamp.com/music</t>
  </si>
  <si>
    <t xml:space="preserve">A1652</t>
  </si>
  <si>
    <t xml:space="preserve">Elf Power</t>
  </si>
  <si>
    <t xml:space="preserve">Vainly Clutching at Phantom Limbs</t>
  </si>
  <si>
    <t xml:space="preserve">lo-fi; noise wall; cosmic; small-town; breezy</t>
  </si>
  <si>
    <t xml:space="preserve">Elf Power's debut is a home-recorded psychedelic folk record, Andrew Rieger's plainspoken vocals wrapped in tape hiss, cheap organ, and fuzzed guitar that sound tracked in a bedroom rather than a studio. Songs drift between fairy-tale imagery and simple pop structures, closer in spirit to a private art project than a polished debut. It is the founding document of Elf Power's corner of the Elephant 6 collective.</t>
  </si>
  <si>
    <t xml:space="preserve">Elf Power's first record and an early Elephant 6 release, sharing the collective's homemade recording ethic with Neutral Milk Hotel and the Olivia Tremor Control.</t>
  </si>
  <si>
    <t xml:space="preserve">Pioneer Mansion; Drug Store</t>
  </si>
  <si>
    <t xml:space="preserve">https://en.wikipedia.org/wiki/Elf_Power
https://en.wikipedia.org/wiki/Vainly_Clutching_at_Phantom_Limbs
https://www.discogs.com/release/7060245-Elf-Power-Vainly-Clutching-At-Phantom-Limbs</t>
  </si>
  <si>
    <t xml:space="preserve">A1653</t>
  </si>
  <si>
    <t xml:space="preserve">lo-fi; hushed; fingerpicked acoustic; bleak; close harmonies</t>
  </si>
  <si>
    <t xml:space="preserve">Elliott Smith's self-titled second album deepens the hushed, four-track intimacy of 'Roman Candle,' with darker, more explicitly personal lyrics about addiction delivered in the same close-mic'd whisper, as on 'Needle in the Hay.' The arrangements stay minimal, mostly acoustic guitar and doubled vocals recorded on modest equipment, letting the songwriting carry the record. It is for listeners who want Smith at his starkest, before 'Either/Or' widened the frame.</t>
  </si>
  <si>
    <t xml:space="preserve">The second Elliott Smith solo album, continuing his four-track home-recording method on Kill Rock Stars just before 'Either/Or' brought him to a larger indie audience.</t>
  </si>
  <si>
    <t xml:space="preserve">Needle in the Hay; Clementine</t>
  </si>
  <si>
    <t xml:space="preserve">https://en.wikipedia.org/wiki/Elliott_Smith
https://en.wikipedia.org/wiki/Elliott_Smith_(album)</t>
  </si>
  <si>
    <t xml:space="preserve">A1654</t>
  </si>
  <si>
    <t xml:space="preserve">Alien Lanes</t>
  </si>
  <si>
    <t xml:space="preserve">Guided by Voices' Matador debut keeps the four-track hiss of 'Bee Thousand' but pushes the fragmentation further, jamming 28 songs into under 42 minutes so that 'Game of Pricks' and 'My Valuable Hunting Knife' feel like full songs snatched out of a much longer tape. Robert Pollard's melodic instincts and classic-rock phrasing keep surfacing through the murk, which is much of the record's appeal. It confirmed that a band could sign to a real label and keep making records that sounded like they were smuggled out of somebody's garage.</t>
  </si>
  <si>
    <t xml:space="preserve">Extends the fragmentary four-track method of 'Bee Thousand' onto a bigger indie label; the song-shard structure of many 1990s lo-fi acts, including some Elephant 6 bands, sounds indebted to it.</t>
  </si>
  <si>
    <t xml:space="preserve">Game of Pricks; My Valuable Hunting Knife; Motor Away</t>
  </si>
  <si>
    <t xml:space="preserve">https://en.wikipedia.org/wiki/Alien_Lanes
https://en.wikipedia.org/wiki/Guided_by_Voices_discography</t>
  </si>
  <si>
    <t xml:space="preserve">A1655</t>
  </si>
  <si>
    <t xml:space="preserve">Nine Black Poppies</t>
  </si>
  <si>
    <t xml:space="preserve">Emperor Jones</t>
  </si>
  <si>
    <t xml:space="preserve">lo-fi; cracked or yelping; storytelling; short songs (under 2 minutes); bleak</t>
  </si>
  <si>
    <t xml:space="preserve">A short, boombox-recorded EP from the same mid-1990s stretch as 'Sweden,' 'Nine Black Poppies' keeps John Darnielle's hot, distorted vocal takes and single-guitar arrangements over a tighter handful of songs. It is a minor entry in the catalog but a clear document of Darnielle's prolific home-recording pace during this period, releasing far more material than fit onto any single album. The Emperor Jones imprint became one of his recurring home labels through the rest of the decade.</t>
  </si>
  <si>
    <t xml:space="preserve">A compact boombox-era release from the Mountain Goats' most prolific home-taping stretch, sharing the Emperor Jones label with the fuller-length 'Full Force Galesburg' two years later.</t>
  </si>
  <si>
    <t xml:space="preserve">Going to Bristol; Going to Queens</t>
  </si>
  <si>
    <t xml:space="preserve">https://en.wikipedia.org/wiki/Nine_Black_Poppies
https://en.wikipedia.org/wiki/The_Mountain_Goats_discography
https://www.discogs.com/artist/95417-The-Mountain-Goats</t>
  </si>
  <si>
    <t xml:space="preserve">A1656</t>
  </si>
  <si>
    <t xml:space="preserve">Sweden</t>
  </si>
  <si>
    <t xml:space="preserve">Shrimper Records</t>
  </si>
  <si>
    <t xml:space="preserve">lo-fi; storytelling; cracked or yelping; road songs; small-town</t>
  </si>
  <si>
    <t xml:space="preserve">'Sweden' is the record where John Darnielle began pulling back from pure boombox noise toward more thematically focused songwriting. The hiss and hot vocal distortion of the earlier tapes are still present, but the songwriting leans further into travelogue imagery and character sketches, sung in his urgent, nasal yelp over fast-strummed acoustic guitar. Released on the Shrimper Records cassette-culture label, it sits at the hinge between Darnielle's rawest boombox years and his more deliberate mid-1990s records.</t>
  </si>
  <si>
    <t xml:space="preserve">Follows 'Zopilote Machine' as the Mountain Goats' boombox-era songwriting grew more expansive, released on Shrimper, the Claremont-adjacent home-taping label that also carried Lou Barlow's Sentridoh tapes.</t>
  </si>
  <si>
    <t xml:space="preserve">The Recognition Scene; Downtown Seoul</t>
  </si>
  <si>
    <t xml:space="preserve">https://en.wikipedia.org/wiki/Sweden_(album)
https://en.wikipedia.org/wiki/The_Mountain_Goats</t>
  </si>
  <si>
    <t xml:space="preserve">A1657</t>
  </si>
  <si>
    <t xml:space="preserve">Sparklehorse</t>
  </si>
  <si>
    <t xml:space="preserve">Vivadixiesubmarinetransmissionplot</t>
  </si>
  <si>
    <t xml:space="preserve">Capitol Records</t>
  </si>
  <si>
    <t xml:space="preserve">lo-fi; hushed; drawl; noise wall; bleak</t>
  </si>
  <si>
    <t xml:space="preserve">Mark Linkous built Sparklehorse's debut largely on his own in rural Virginia, layering hushed, half-mumbled vocals over acoustic guitar, tape hiss and sudden bursts of distortion. Songs like 'Someday I Will Treat You Good' sit next to noisier, more fractured pieces, giving the record a fragile, private quality even where the arrangements grow dense. It is for listeners who like broken-down country-rock heard through a cracked radio.</t>
  </si>
  <si>
    <t xml:space="preserve">Mark Linkous's debut as Sparklehorse sounds indebted to Neil Young and to home-tape hiss, carrying that sound onto a major label in the same mid-1990s moment as Beck's crossover.</t>
  </si>
  <si>
    <t xml:space="preserve">Someday I Will Treat You Good; Homecoming Queen</t>
  </si>
  <si>
    <t xml:space="preserve">https://en.wikipedia.org/wiki/Sparklehorse
https://en.wikipedia.org/wiki/Vivadixiesubmarinetransmissionplot</t>
  </si>
  <si>
    <t xml:space="preserve">A1658</t>
  </si>
  <si>
    <t xml:space="preserve">Mel</t>
  </si>
  <si>
    <t xml:space="preserve">lo-fi; hushed; synths; drum machine; heartbreak</t>
  </si>
  <si>
    <t xml:space="preserve">'Mel' keeps Fred Cornog's one-man, apartment-built sound, drum machines and cheap synths carrying plainly sung, downcast melodies about small failures and quiet longing. The mix stays deliberately thin and close, the sound of a single person working alone with whatever gear was on hand rather than a produced pop record. It is one of the clearest distillations of East River Pipe's insular, home-recorded songwriting.</t>
  </si>
  <si>
    <t xml:space="preserve">Cornog's first full album released directly through Merge, continuing the apartment-built synth-pop sound of 'Poor Fricky' and 'Shining Hours in a Can.'</t>
  </si>
  <si>
    <t xml:space="preserve">Beautiful Worn-Out Love; Spotlight</t>
  </si>
  <si>
    <t xml:space="preserve">https://en.wikipedia.org/wiki/East_River_Pipe
https://open.spotify.com/album/1BmJfGZswZMib7sfnHBDWU</t>
  </si>
  <si>
    <t xml:space="preserve">A1659</t>
  </si>
  <si>
    <t xml:space="preserve">Under the Bushes Under the Stars</t>
  </si>
  <si>
    <t xml:space="preserve">lo-fi; jangle; cracked or yelping; anthemic; short songs (under 2 minutes)</t>
  </si>
  <si>
    <t xml:space="preserve">Split between full-band studio sessions and Robert Pollard's usual home four-track fragments, 'Under the Bushes Under the Stars' finds Guided by Voices negotiating between hi-fi ambition and lo-fi habit, with 'Cut-Out Witch' and 'Don't Stop Now' sitting a few tracks from cassette-hiss miniatures. Multiple producers and band tension during the sessions show up as a slightly patchwork sequence rather than a single continuous take. It marks the point where the band's sound began tilting toward cleaner studio records.</t>
  </si>
  <si>
    <t xml:space="preserve">The hinge point between the four-track years of 'Bee Thousand'/'Alien Lanes' and Guided by Voices' later, more conventionally studio-built records.</t>
  </si>
  <si>
    <t xml:space="preserve">Cut-Out Witch; Don't Stop Now; Underwater Explosions</t>
  </si>
  <si>
    <t xml:space="preserve">https://en.wikipedia.org/wiki/Under_the_Bushes_Under_the_Stars
https://en.wikipedia.org/wiki/Guided_by_Voices_discography</t>
  </si>
  <si>
    <t xml:space="preserve">A1660</t>
  </si>
  <si>
    <t xml:space="preserve">Nothing for Juice</t>
  </si>
  <si>
    <t xml:space="preserve">lo-fi; storytelling; cracked or yelping; small-town; heartbreak</t>
  </si>
  <si>
    <t xml:space="preserve">'Nothing for Juice' keeps John Darnielle's boombox recording method but tightens the songwriting into more direct character studies, his hot, straining voice still the loudest thing in the mix over spare acoustic guitar. The record continues the mid-1990s run where Darnielle was writing and self-recording at a prolific pace outside any conventional studio. It suits listeners who want the Mountain Goats at their rawest and most immediate.</t>
  </si>
  <si>
    <t xml:space="preserve">Continues the Mountain Goats' mid-1990s boombox recordings, sitting between 'Sweden' and 'Full Force Galesburg' in Darnielle's most prolific lo-fi stretch.</t>
  </si>
  <si>
    <t xml:space="preserve">Going to Bogotá; Alabama Nova; Hellhound on My Trail</t>
  </si>
  <si>
    <t xml:space="preserve">https://en.wikipedia.org/wiki/Nothing_for_Juice
https://en.wikipedia.org/wiki/The_Mountain_Goats</t>
  </si>
  <si>
    <t xml:space="preserve">A1661</t>
  </si>
  <si>
    <t xml:space="preserve">Neutral Milk Hotel</t>
  </si>
  <si>
    <t xml:space="preserve">On Avery Island</t>
  </si>
  <si>
    <t xml:space="preserve">lo-fi; noise wall; horns; cracked or yelping; hushed</t>
  </si>
  <si>
    <t xml:space="preserve">Jeff Mangum's first Neutral Milk Hotel album was largely recorded and mixed by Robert Schneider on homemade equipment, layering fuzzed-out guitar, organ drone, tape hiss, and Mangum's strained, urgent voice over songs like 'Song Against Sex' and 'Naomi.' The production is thick and murky by design, closer to a bedroom collage than a conventional studio rock record, even as the songwriting reaches for big, surreal images. It set up the more fully-realized leap of 'In the Aeroplane Over the Sea' two years later.</t>
  </si>
  <si>
    <t xml:space="preserve">Jeff Mangum's debut as Neutral Milk Hotel within the Elephant 6 collective, built with the same homemade production ethos as fellow collective bands Olivia Tremor Control and Apples in Stereo, and the direct lead-in to 'In the Aeroplane Over the Sea.'</t>
  </si>
  <si>
    <t xml:space="preserve">Song Against Sex; Naomi</t>
  </si>
  <si>
    <t xml:space="preserve">https://en.wikipedia.org/wiki/Neutral_Milk_Hotel
https://neutralmilkhotel.bandcamp.com/music
https://en.wikipedia.org/wiki/On_Avery_Island</t>
  </si>
  <si>
    <t xml:space="preserve">A1662</t>
  </si>
  <si>
    <t xml:space="preserve">The Olivia Tremor Control</t>
  </si>
  <si>
    <t xml:space="preserve">Music from the Unrealized Film Script: Dusk at Cubist Castle</t>
  </si>
  <si>
    <t xml:space="preserve">lo-fi; cosmic; noise wall; harmonized guitars; breezy</t>
  </si>
  <si>
    <t xml:space="preserve">The Olivia Tremor Control's debut splices Beach Boys harmonies and British Invasion pop with tape-loop collage and analog synth noise, songs like 'Define a Transparent Dream' and 'NYC-25' dissolving into minutes of musique-concrete interludes before resolving again. Will Cullen Hart and Bill Doss trade lead vocals over layers recorded on cheap home equipment, giving the record a hazy, sun-damaged tape quality. It became one of the defining sounds of the Elephant 6 collective's more psychedelic wing.</t>
  </si>
  <si>
    <t xml:space="preserve">Grew out of the Elephant 6 collective centered in Denver and Athens, sharing members and a homemade four-track aesthetic with Neutral Milk Hotel and the Apples in Stereo, and pushing the collective's psychedelic, collage-heavy side furthest.</t>
  </si>
  <si>
    <t xml:space="preserve">Define a Transparent Dream; NYC-25</t>
  </si>
  <si>
    <t xml:space="preserve">https://en.wikipedia.org/wiki/The_Olivia_Tremor_Control
https://www.discogs.com/artist/252619-The-Olivia-Tremor-Control</t>
  </si>
  <si>
    <t xml:space="preserve">A1663</t>
  </si>
  <si>
    <t xml:space="preserve">Robert Pollard</t>
  </si>
  <si>
    <t xml:space="preserve">Not in My Airforce</t>
  </si>
  <si>
    <t xml:space="preserve">lo-fi; short songs (under 2 minutes); cracked or yelping; jangle; deadpan</t>
  </si>
  <si>
    <t xml:space="preserve">Robert Pollard's first billed solo album is basically an alternate-universe Guided by Voices record, cut mostly alone on a four-track with the same jump-cut editing and classic-rock-radio hooks buried in hiss, as on 'Party Times Sadness Eyes' and 'Get Under It.' Without a full band to push back, the songs feel even more like fragments of a much longer private tape than GBV albums of the same period. It confirmed that the home-taping method was Pollard's own voice, not just a byproduct of a particular lineup.</t>
  </si>
  <si>
    <t xml:space="preserve">A parallel outlet to Guided by Voices' mid-1990s work, using the same Dayton four-track method and later feeding into Pollard's long-running Fading Captain solo series.</t>
  </si>
  <si>
    <t xml:space="preserve">Get Under It; Roofer's Union Fight Song; Girl Named Captain</t>
  </si>
  <si>
    <t xml:space="preserve">https://en.wikipedia.org/wiki/Not_in_My_Airforce
https://en.wikipedia.org/wiki/Robert_Pollard</t>
  </si>
  <si>
    <t xml:space="preserve">A1664</t>
  </si>
  <si>
    <t xml:space="preserve">Harmacy</t>
  </si>
  <si>
    <t xml:space="preserve">lo-fi; heartbreak; deadpan; hushed; cracked or yelping</t>
  </si>
  <si>
    <t xml:space="preserve">'Harmacy' pushes Sebadoh toward fuller, more conventionally produced arrangements without losing Lou Barlow's plainspoken, heartbroken delivery, as on 'Ocean' and 'On Fire.' It still carries the band's home-recording DNA in its unpolished mixes and Jason Loewenstein's rawer songs, even as some tracks approach straightforward alt-rock. It marks the point where Sebadoh's sound had drifted furthest from its four-track cassette roots while still being recognizably the same band.</t>
  </si>
  <si>
    <t xml:space="preserve">Carries the band's arc from the Homestead cassettes through Sub Pop into more conventional studio recording, the furthest the 1990s Sebadoh got from its four-track roots.</t>
  </si>
  <si>
    <t xml:space="preserve">Ocean; On Fire</t>
  </si>
  <si>
    <t xml:space="preserve">https://en.wikipedia.org/wiki/Sebadoh
https://sebadoh.bandcamp.com/music</t>
  </si>
  <si>
    <t xml:space="preserve">A1665</t>
  </si>
  <si>
    <t xml:space="preserve">Tobin Sprout</t>
  </si>
  <si>
    <t xml:space="preserve">Carnival Boy</t>
  </si>
  <si>
    <t xml:space="preserve">lo-fi; hushed; jangle; fingerpicked acoustic; short songs (under 2 minutes)</t>
  </si>
  <si>
    <t xml:space="preserve">Longtime Guided by Voices member Tobin Sprout's solo debut is gentler and more melodic than Robert Pollard's fragments, home-recorded with the same low-fidelity hand but built around fuller, prettier tunes like 'Angels Hang Their Socks on the Moon.' Sprout's plainer, warmer voice and his ear for chamber-pop melody give the record a softness that sets it apart from GBV's noisier side. It showed that the Dayton four-track scene could produce quiet, tuneful songwriting as easily as hooky noise-pop.</t>
  </si>
  <si>
    <t xml:space="preserve">Grew directly out of Sprout's parallel role writing and home-recording songs inside Guided by Voices, giving the Dayton lo-fi scene a gentler solo counterpart to Robert Pollard's records.</t>
  </si>
  <si>
    <t xml:space="preserve">Gina; Angels Hang Their Socks on the Moon; Number Seven Loneliness Road</t>
  </si>
  <si>
    <t xml:space="preserve">https://en.wikipedia.org/wiki/Tobin_Sprout
https://en.wikipedia.org/wiki/Carnival_Boy
https://www.discogs.com/master/153645-Tobin-Sprout-Carnival-Boy</t>
  </si>
  <si>
    <t xml:space="preserve">A1666</t>
  </si>
  <si>
    <t xml:space="preserve">Tone Soul Evolution</t>
  </si>
  <si>
    <t xml:space="preserve">lo-fi; harmonized guitars; breezy; jangle; synths</t>
  </si>
  <si>
    <t xml:space="preserve">'Tone Soul Evolution' refines the Apples in Stereo's homemade psych-pop with clearer melodies and slightly warmer production than the debut, songs like 'Ruby' still carrying tape hiss and lo-fi keyboard tones even as the hooks get bigger. Robert Schneider's arrangements lean further into vintage synths and layered vocal harmonies. It consolidated the band's role as the most straightforwardly pop-minded wing of the Elephant 6 collective.</t>
  </si>
  <si>
    <t xml:space="preserve">The follow-up to 'Fun Trick Noisemaker,' continuing Robert Schneider's homemade Elephant 6 production style into more fully-formed pop songwriting.</t>
  </si>
  <si>
    <t xml:space="preserve">Ruby</t>
  </si>
  <si>
    <t xml:space="preserve">A1667</t>
  </si>
  <si>
    <t xml:space="preserve">Bill Fox</t>
  </si>
  <si>
    <t xml:space="preserve">Shelter from the Smoke</t>
  </si>
  <si>
    <t xml:space="preserve">Cherry Pop Records</t>
  </si>
  <si>
    <t xml:space="preserve">Cleveland, OH</t>
  </si>
  <si>
    <t xml:space="preserve">lo-fi; jangle; fingerpicked acoustic; hushed; drawl</t>
  </si>
  <si>
    <t xml:space="preserve">After leaving the Cleveland band the Mice, Bill Fox took to recording alone on cheap home equipment, and 'Shelter from the Smoke' carries that isolation directly into its sound: thin, close-mic'd acoustic guitar and a plain, unaffected voice with almost nothing added. Melodies echo classic Beatles-esque songwriting, but the fidelity stays resolutely lo-fi throughout. It is for listeners who want great tunes with no gloss at all.</t>
  </si>
  <si>
    <t xml:space="preserve">Bill Fox's first solo album after the Mice, recorded on home equipment and continuing that band's melodic instincts in a bare, solitary form.</t>
  </si>
  <si>
    <t xml:space="preserve">Old Beach Road; Rabbit Runs a Destiny</t>
  </si>
  <si>
    <t xml:space="preserve">https://en.wikipedia.org/wiki/Bill_Fox_(musician)
https://www.discogs.com/master/252174-Bill-Fox-Shelter-From-The-Smoke</t>
  </si>
  <si>
    <t xml:space="preserve">A1668</t>
  </si>
  <si>
    <t xml:space="preserve">Dare to Be Surprised</t>
  </si>
  <si>
    <t xml:space="preserve">lo-fi; drum machine; deadpan; hushed; synths</t>
  </si>
  <si>
    <t xml:space="preserve">Arriving after 'Natural One' had made the duo unlikely radio fixtures, 'Dare to Be Surprised' keeps the Folk Implosion's small-label independence, favoring hushed vocals and lo-fi drum-machine grooves over anything resembling a follow-up single. Lou Barlow and John Davis's arrangements stay spare and unresolved, closer to sketches than fully arranged pop songs. The album confirmed the project's insistence on staying an independent-label concern even after mainstream attention.</t>
  </si>
  <si>
    <t xml:space="preserve">Follows the Folk Implosion's breakout single with a deliberately lo-fi, small-label record, keeping Lou Barlow's home-recording instincts intact just as major labels came calling.</t>
  </si>
  <si>
    <t xml:space="preserve">Insinuation; Ball and Chain</t>
  </si>
  <si>
    <t xml:space="preserve">https://en.wikipedia.org/wiki/The_Folk_Implosion
https://en.wikipedia.org/wiki/Dare_to_Be_Surprised</t>
  </si>
  <si>
    <t xml:space="preserve">A1669</t>
  </si>
  <si>
    <t xml:space="preserve">Mag Earwhig!</t>
  </si>
  <si>
    <t xml:space="preserve">Robert Pollard rebuilt Guided by Voices around the young Ohio band Cobra Verde for 'Mag Earwhig!,' trading some of the tape hiss for a harder, more straightforward rock attack while keeping the abrupt song-to-song jump cuts of the four-track years, as on 'I Am a Tree' and 'Bulldog Skin.' It is louder and more electric than 'Bee Thousand' but still built from Pollard's stockpile of fragments rather than a conventional album session. The lineup change marked the start of GBV's slow drift away from strict home-taping.</t>
  </si>
  <si>
    <t xml:space="preserve">Documents Guided by Voices absorbing a full backing band (Cobra Verde) while still drawing on Robert Pollard's home-recorded song fragments, a transitional record between the lo-fi years and the band's later studio-built albums.</t>
  </si>
  <si>
    <t xml:space="preserve">I Am a Tree; Bulldog Skin; Not Behind the Fighter Jet</t>
  </si>
  <si>
    <t xml:space="preserve">https://en.wikipedia.org/wiki/Mag_Earwhig!
https://en.wikipedia.org/wiki/Guided_by_Voices_discography</t>
  </si>
  <si>
    <t xml:space="preserve">A1670</t>
  </si>
  <si>
    <t xml:space="preserve">Full Force Galesburg</t>
  </si>
  <si>
    <t xml:space="preserve">lo-fi; storytelling; cracked or yelping; small-town; road songs</t>
  </si>
  <si>
    <t xml:space="preserve">Recorded in Darnielle's usual home-taping manner, 'Full Force Galesburg' keeps the hiss and single-take urgency of the mid-1990s records while its songs move through small towns and character vignettes. The performances stay direct and unadorned, mostly guitar and voice with very little else. It is for listeners who like their Mountain Goats spare, fast and close to the tape.</t>
  </si>
  <si>
    <t xml:space="preserve">Follows 'Nothing for Juice' and precedes 'The Coroner's Gambit' in the Mountain Goats' home-taped 1990s and early-2000s run.</t>
  </si>
  <si>
    <t xml:space="preserve">New Britain; Twin Human Highway Flares; Song for the Julian Calendar</t>
  </si>
  <si>
    <t xml:space="preserve">https://en.wikipedia.org/wiki/Full_Force_Galesburg
https://en.wikipedia.org/wiki/The_Mountain_Goats</t>
  </si>
  <si>
    <t xml:space="preserve">A1671</t>
  </si>
  <si>
    <t xml:space="preserve">Of Montreal</t>
  </si>
  <si>
    <t xml:space="preserve">Cherry Peel</t>
  </si>
  <si>
    <t xml:space="preserve">lo-fi; jangle; breezy; pop-culture references; short songs (under 2 minutes)</t>
  </si>
  <si>
    <t xml:space="preserve">Kevin Barnes's debut as Of Montreal is a homemade twee-pop record, cheaply recorded and stuffed with whimsical, storybook lyrics and chirping keyboard lines. The production is thin and close-mic'd, more in line with the Elephant 6 collective's homemade aesthetic than the theatrical, studio-heavy records Of Montreal would later make. It is the plainest, most lo-fi entry point into a catalog that grew steadily more maximalist.</t>
  </si>
  <si>
    <t xml:space="preserve">Of Montreal's first album, made inside the Elephant 6 collective's homemade recording culture alongside Apples in Stereo and Elf Power, before the project moved toward more elaborately produced pop.</t>
  </si>
  <si>
    <t xml:space="preserve">Don't Ask Me to Explain; Baby</t>
  </si>
  <si>
    <t xml:space="preserve">https://en.wikipedia.org/wiki/Cherry_Peel
https://en.wikipedia.org/wiki/Of_Montreal</t>
  </si>
  <si>
    <t xml:space="preserve">A1672</t>
  </si>
  <si>
    <t xml:space="preserve">Moonflower Plastic</t>
  </si>
  <si>
    <t xml:space="preserve">lo-fi; hushed; jangle; fingerpicked acoustic; breezy</t>
  </si>
  <si>
    <t xml:space="preserve">Tobin Sprout's second solo album, subtitled 'Welcome to My Wigwam,' keeps building on the tuneful home-recorded pop of 'Carnival Boy,' with a slightly warmer, more filled-out four-track sound on songs like 'It's a Bright Day Today' and 'Grace Chang.' The record leans further into psychedelic pop shapes than into Guided by Voices-style noise-rock. It rounds out Sprout's mid-1990s run as the melodic, home-recording counterpart to Robert Pollard's fragmentary songwriting.</t>
  </si>
  <si>
    <t xml:space="preserve">The follow-up to 'Carnival Boy,' continuing Tobin Sprout's home-recorded, melody-first solo strand of the Dayton four-track scene.</t>
  </si>
  <si>
    <t xml:space="preserve">Moonflower Plastic (You're Here); Beast of Souls; Angels Hang Their Socks on the Moon</t>
  </si>
  <si>
    <t xml:space="preserve">https://en.wikipedia.org/wiki/Moonflower_Plastic
https://en.wikipedia.org/wiki/Tobin_Sprout</t>
  </si>
  <si>
    <t xml:space="preserve">A1673</t>
  </si>
  <si>
    <t xml:space="preserve">Transit Byzantium</t>
  </si>
  <si>
    <t xml:space="preserve">Bill Fox's second solo album keeps the same bare, home-recorded set-up as 'Shelter from the Smoke,' acoustic guitar and voice mixed thin and close with almost no overdubs. The melodic instincts stay strong even as the recording remains resolutely homemade, giving the songs an unguarded, almost private feel. Fox largely disappeared from music after this record, adding to its quiet, word-of-mouth reputation among fans of home-recorded songwriting.</t>
  </si>
  <si>
    <t xml:space="preserve">The second and, for many years, final Bill Fox solo album, continuing the stark home-cassette method of 'Shelter from the Smoke' before Fox's long absence from recording.</t>
  </si>
  <si>
    <t xml:space="preserve">From a Dark Night; Song of a Drunken Nightingale</t>
  </si>
  <si>
    <t xml:space="preserve">https://en.wikipedia.org/wiki/Bill_Fox_(musician)
https://www.discogs.com/release/2176313-Bill-Fox-Transit-Byzantium</t>
  </si>
  <si>
    <t xml:space="preserve">A1674</t>
  </si>
  <si>
    <t xml:space="preserve">A Collection of Songs Written and Recorded 1995-1997</t>
  </si>
  <si>
    <t xml:space="preserve">lo-fi; drum machine; cracked or yelping; hushed; bleak</t>
  </si>
  <si>
    <t xml:space="preserve">Assembled from songs a teenage Conor Oberst had been stockpiling since 1995, this first official Bright Eyes release swings between keyboard and drum-machine experiments and hushed acoustic sketches, all recorded on cheap home gear. The fidelity is rougher and the songwriting less consistent than what followed, closer to a scrapbook of a young songwriter's private recordings than a planned album. It is for completists and fans of Oberst's earliest, most unguarded work.</t>
  </si>
  <si>
    <t xml:space="preserve">The earliest official Bright Eyes release, compiling Conor Oberst's teenage home recordings before the more focused 'Letting Off the Happiness' later the same year.</t>
  </si>
  <si>
    <t xml:space="preserve">The City Has Sex; Falling Out of Love at This Volume</t>
  </si>
  <si>
    <t xml:space="preserve">https://en.wikipedia.org/wiki/Bright_Eyes_(band)
https://en.wikipedia.org/wiki/A_Collection_of_Songs_Written_and_Recorded_1995%E2%80%931997
https://brighteyes.bandcamp.com/music</t>
  </si>
  <si>
    <t xml:space="preserve">A1675</t>
  </si>
  <si>
    <t xml:space="preserve">Letting Off the Happiness</t>
  </si>
  <si>
    <t xml:space="preserve">lo-fi; cracked or yelping; hushed; heartbreak; drum machine</t>
  </si>
  <si>
    <t xml:space="preserve">Conor Oberst recorded much of 'Letting Off the Happiness' at home in Omaha, his young, quavering voice sitting close over band arrangements that still carry the room noise and imperfections of home taping. Songs like 'Padraic My Prince' and 'June on the West Coast' swing between whispered confession and cracked-voice outbursts. It established the emotionally raw style that made Bright Eyes a defining voice of the Omaha scene.</t>
  </si>
  <si>
    <t xml:space="preserve">Conor Oberst's first fully-formed Bright Eyes album, recorded at home in Omaha and setting the template for the Saddle Creek label's emo-adjacent, home-taped singer-songwriter sound.</t>
  </si>
  <si>
    <t xml:space="preserve">Padraic My Prince; June on the West Coast</t>
  </si>
  <si>
    <t xml:space="preserve">https://en.wikipedia.org/wiki/Bright_Eyes_(band)
https://en.wikipedia.org/wiki/Letting_Off_the_Happiness</t>
  </si>
  <si>
    <t xml:space="preserve">A1676</t>
  </si>
  <si>
    <t xml:space="preserve">In the Aeroplane Over the Sea</t>
  </si>
  <si>
    <t xml:space="preserve">lo-fi; horns; cracked or yelping; storytelling; cosmic</t>
  </si>
  <si>
    <t xml:space="preserve">Recorded with Robert Schneider in a home studio, 'In the Aeroplane Over the Sea' wraps Jeff Mangum's raw, straining voice and surreal, Anne Frank-haunted lyrics in fuzzed horns, singing saw, and distorted acoustic guitar that never resolves into clean production. Songs like 'Holland, 1945' and the title track push from hushed verses into blaring, brass-choked climaxes within seconds. It sold modestly on release and grew by word of mouth into the best-known Elephant 6 record.</t>
  </si>
  <si>
    <t xml:space="preserve">The culmination of Neutral Milk Hotel and the wider Elephant 6 collective's homemade recording ethic, shared with Apples in Stereo and Olivia Tremor Control; the next two decades of indie folk and lo-fi songwriting sound heavily indebted to it.</t>
  </si>
  <si>
    <t xml:space="preserve">King of Carrot Flowers Pt. One; In the Aeroplane Over the Sea; Holland, 1945</t>
  </si>
  <si>
    <t xml:space="preserve">https://en.wikipedia.org/wiki/Neutral_Milk_Hotel
https://neutralmilkhotel.bandcamp.com/music</t>
  </si>
  <si>
    <t xml:space="preserve">A1677</t>
  </si>
  <si>
    <t xml:space="preserve">Good Morning Spider</t>
  </si>
  <si>
    <t xml:space="preserve">lo-fi; hushed; drawl; bleak; noise wall</t>
  </si>
  <si>
    <t xml:space="preserve">Made in the aftermath of a near-fatal overdose that left Mark Linkous temporarily unable to walk, 'Good Morning Spider' keeps his home-recorded, hiss-laden production while pushing the songwriting toward starker, more fragile territory. Quiet acoustic pieces and warped electronic textures sit alongside noisier outbursts, all filtered through Linkous's soft, damaged-sounding voice. It remains one of Sparklehorse's most emotionally direct and most purely homemade-sounding records.</t>
  </si>
  <si>
    <t xml:space="preserve">Sparklehorse's second album, continuing Mark Linkous's home-studio production method from 'Vivadixiesubmarinetransmissionplot' while processing the physical and emotional aftermath of his 1996 overdose.</t>
  </si>
  <si>
    <t xml:space="preserve">Sick of Goodbyes; Painbirds</t>
  </si>
  <si>
    <t xml:space="preserve">https://en.wikipedia.org/wiki/Sparklehorse
https://en.wikipedia.org/wiki/Good_Morning_Spider</t>
  </si>
  <si>
    <t xml:space="preserve">A1678</t>
  </si>
  <si>
    <t xml:space="preserve">A Dream in Sound</t>
  </si>
  <si>
    <t xml:space="preserve">Arena Rock Recording Co.</t>
  </si>
  <si>
    <t xml:space="preserve">Elf Power's third album keeps the homemade production of the earlier records but pushes toward fuller, more layered psych-pop arrangements. Andrew Rieger and Laura Carter's vocals sit inside dense, fuzzed guitar and organ textures that never fully clean up. It represents the peak of Elf Power's Elephant 6-era home-recorded psychedelia before the band's sound gradually smoothed out.</t>
  </si>
  <si>
    <t xml:space="preserve">Continues Elf Power's run of homemade Elephant 6 psych-folk records, following 'When the Red King Comes' and cementing the band's role in the Athens wing of the collective alongside Olivia Tremor Control and Neutral Milk Hotel.</t>
  </si>
  <si>
    <t xml:space="preserve">Jane; Will My Feet Still Carry Me Home?</t>
  </si>
  <si>
    <t xml:space="preserve">https://en.wikipedia.org/wiki/Elf_Power
https://en.wikipedia.org/wiki/A_Dream_in_Sound</t>
  </si>
  <si>
    <t xml:space="preserve">A1679</t>
  </si>
  <si>
    <t xml:space="preserve">One Part Lullaby</t>
  </si>
  <si>
    <t xml:space="preserve">Interscope</t>
  </si>
  <si>
    <t xml:space="preserve">lo-fi; drum machine; synths; deadpan; hushed</t>
  </si>
  <si>
    <t xml:space="preserve">The Folk Implosion's major-label record trades some of the four-track hiss for cleaner electronic textures, with producer credits going further into drum programming and synth layers than the duo's earlier work. Lou Barlow's plainspoken vocal delivery and John Davis's arrangements keep a lo-fi, bedroom-built feel even inside a bigger studio budget. It marks the outer edge of how far the project's home-recording roots stretched before Barlow moved on to solo work.</t>
  </si>
  <si>
    <t xml:space="preserve">The Folk Implosion's most produced record, carrying the project's lo-fi drum-machine sound onto a major label at the tail end of Lou Barlow's 1990s home-recording run.</t>
  </si>
  <si>
    <t xml:space="preserve">Free to Go; One Part Lullaby</t>
  </si>
  <si>
    <t xml:space="preserve">https://en.wikipedia.org/wiki/The_Folk_Implosion
https://en.wikipedia.org/wiki/One_Part_Lullaby</t>
  </si>
  <si>
    <t xml:space="preserve">A1680</t>
  </si>
  <si>
    <t xml:space="preserve">The Microphones</t>
  </si>
  <si>
    <t xml:space="preserve">Don't Wake Me Up</t>
  </si>
  <si>
    <t xml:space="preserve">Anacortes, WA</t>
  </si>
  <si>
    <t xml:space="preserve">lo-fi; noise wall; hushed; cracked or yelping; lullaby</t>
  </si>
  <si>
    <t xml:space="preserve">Phil Elverum's first proper Microphones album stacks close-mic'd acoustic guitar and murmured vocals against bursts of tape hiss and distortion, all recorded and self-produced in his own home setup around Anacortes and Olympia. Quiet, almost whispered verses give way without warning to walls of fuzzed noise, a dynamic Elverum would keep refining. It set the template of extreme, DIY home production that defined the Microphones' K Records years.</t>
  </si>
  <si>
    <t xml:space="preserve">Phil Elverum's debut under the Microphones name, recorded inside the K Records-adjacent Anacortes/Olympia scene that also produced Beat Happening and Old Time Relijun, and an early step toward 'The Glow Pt. 2.'</t>
  </si>
  <si>
    <t xml:space="preserve">My Heart Went Boom; The Pull</t>
  </si>
  <si>
    <t xml:space="preserve">https://en.wikipedia.org/wiki/The_Microphones
https://www.discogs.com/release/26428538-The-Microphones-Completely-Everything-1996-2021</t>
  </si>
  <si>
    <t xml:space="preserve">A1681</t>
  </si>
  <si>
    <t xml:space="preserve">The Music Tapes</t>
  </si>
  <si>
    <t xml:space="preserve">1st Imaginary Symphony For Nomad</t>
  </si>
  <si>
    <t xml:space="preserve">lo-fi; strings; cosmic; storytelling; noise wall</t>
  </si>
  <si>
    <t xml:space="preserve">Julian Koster's Music Tapes project builds its debut from singing saw, antique organs, and homemade sound collage, closer to an audio scrapbook than a conventional song-based album. Spoken interludes and warped tape textures interrupt the songs throughout, a direct extension of the found-sound techniques Koster brought to Neutral Milk Hotel's 'In the Aeroplane Over the Sea.' It is one of the strangest, most purely home-recorded artifacts to come out of the Elephant 6 collective.</t>
  </si>
  <si>
    <t xml:space="preserve">Grew out of Julian Koster's work as a touring and recording member of Neutral Milk Hotel, carrying the same homemade, singing-saw-laced Elephant 6 aesthetic into his own project.</t>
  </si>
  <si>
    <t xml:space="preserve">The Television Tells Us; Song for Oscar Wilde</t>
  </si>
  <si>
    <t xml:space="preserve">https://en.wikipedia.org/wiki/The_Music_Tapes</t>
  </si>
  <si>
    <t xml:space="preserve">A1682</t>
  </si>
  <si>
    <t xml:space="preserve">The Gay Parade</t>
  </si>
  <si>
    <t xml:space="preserve">lo-fi; jangle; breezy; storytelling; pop-culture references</t>
  </si>
  <si>
    <t xml:space="preserve">A loose concept record following a cast of circus-adjacent characters, 'The Gay Parade' keeps Of Montreal's cheap home-studio sound while getting more ambitious in structure, stringing character sketches together with recurring musical motifs. Kevin Barnes's melodies stay bright and theatrical even as the fidelity remains thin and homemade. It is the last Of Montreal album before the band's arrangements and production grew noticeably more elaborate.</t>
  </si>
  <si>
    <t xml:space="preserve">The second Of Montreal album made inside the Elephant 6 collective's homemade recording circle, extending 'Cherry Peel' into a more ambitious song cycle before the band's sound moved further from lo-fi.</t>
  </si>
  <si>
    <t xml:space="preserve">Old Familiar Way; The Autobiographical Grandpa</t>
  </si>
  <si>
    <t xml:space="preserve">https://en.wikipedia.org/wiki/Of_Montreal
https://en.wikipedia.org/wiki/The_Gay_Parade</t>
  </si>
  <si>
    <t xml:space="preserve">A1683</t>
  </si>
  <si>
    <t xml:space="preserve">Black Foliage: Animation Music Volume One</t>
  </si>
  <si>
    <t xml:space="preserve">lo-fi; cosmic; noise wall; breezy; harmonized guitars</t>
  </si>
  <si>
    <t xml:space="preserve">'Black Foliage' pushes The Olivia Tremor Control further into collage territory, alternating fully arranged pop songs like 'Hideaway' with long stretches of tape manipulation, drones, and found sound. It is denser and less immediately accessible than 'Dusk at Cubist Castle,' closer to a scrapbook of home-studio experiments stitched around a loose set of songs. The record stands as the most extreme expression of Elephant 6's lo-fi psychedelic ambitions.</t>
  </si>
  <si>
    <t xml:space="preserve">The second and final Olivia Tremor Control studio album from their original run, extending the tape-collage, homemade-psychedelia strand of the Elephant 6 collective before the band's long hiatus.</t>
  </si>
  <si>
    <t xml:space="preserve">Hideaway</t>
  </si>
  <si>
    <t xml:space="preserve">A1684</t>
  </si>
  <si>
    <t xml:space="preserve">It Was Hot, We Stayed in the Water</t>
  </si>
  <si>
    <t xml:space="preserve">lo-fi; noise wall; hushed; lullaby; feedback</t>
  </si>
  <si>
    <t xml:space="preserve">Built from long, patiently unfolding home-recorded pieces, 'It Was Hot, We Stayed in the Water' pushes Phil Elverum's self-produced sound further into drone and tape-noise territory than the album before it. Quiet fingerpicked passages dissolve into extended stretches of hiss and distortion, with song structure often secondary to texture and atmosphere. It is one of the most purely experimental records to come out of the K Records lo-fi lineage.</t>
  </si>
  <si>
    <t xml:space="preserve">The second Microphones full-length, deepening Phil Elverum's homemade, effects-laden production method between 'Don't Wake Me Up' and 'The Glow Pt. 2.'</t>
  </si>
  <si>
    <t xml:space="preserve">The Glow; Ice</t>
  </si>
  <si>
    <t xml:space="preserve">https://en.wikipedia.org/wiki/The_Microphones
https://www.discogs.com/master/54868-The-Microphones-It-Was-Hot-We-Stayed-In-The-Water</t>
  </si>
  <si>
    <t xml:space="preserve">A1685</t>
  </si>
  <si>
    <t xml:space="preserve">The Coroner's Gambit</t>
  </si>
  <si>
    <t xml:space="preserve">lo-fi; storytelling; cracked or yelping; small-town; bleak</t>
  </si>
  <si>
    <t xml:space="preserve">'The Coroner's Gambit' keeps much of the loud background hiss and hot vocal takes that defined John Darnielle's mid-1990s home recordings. The songwriting is denser and more oblique than the earlier boombox albums, with a darker, more inward cast. It sits as the bridge between the 1990s tapes and 'All Hail West Texas' two years later.</t>
  </si>
  <si>
    <t xml:space="preserve">Carries the Mountain Goats' 1990s home-taping method into the 2000s, setting up 'All Hail West Texas,' the last all-boombox record before the studio-made 'Tallahassee.'</t>
  </si>
  <si>
    <t xml:space="preserve">Family Happiness; Baboon</t>
  </si>
  <si>
    <t xml:space="preserve">https://en.wikipedia.org/wiki/The_Coroner's_Gambit
https://en.wikipedia.org/wiki/The_Mountain_Goats</t>
  </si>
  <si>
    <t xml:space="preserve">A1686</t>
  </si>
  <si>
    <t xml:space="preserve">Rejected Unknown</t>
  </si>
  <si>
    <t xml:space="preserve">Gammon Records</t>
  </si>
  <si>
    <t xml:space="preserve">lo-fi; cracked or yelping; piano; bleak; hushed</t>
  </si>
  <si>
    <t xml:space="preserve">'Rejected Unknown' finds Daniel Johnston's songwriting turning darker and more overtly anguished than his 1980s tapes, with fuller arrangements behind the same untrained, straining voice. It followed years of health struggles, and the record's themes of rejection and isolation are more explicit than the plainer love songs of his cassette years. It is for listeners who already know the early tapes and want to hear where the songs went next.</t>
  </si>
  <si>
    <t xml:space="preserve">A late-career return to independent recording after the major-label 'Fun,' still carrying the raw, untrained vocal style Daniel Johnston established on his 1980s home cassettes.</t>
  </si>
  <si>
    <t xml:space="preserve">Party; Love Forever; Funeral Girl</t>
  </si>
  <si>
    <t xml:space="preserve">https://en.wikipedia.org/wiki/Rejected_Unknown
https://danieljohnston.bandcamp.com/album/rejected-unknown-2001</t>
  </si>
  <si>
    <t xml:space="preserve">A1687</t>
  </si>
  <si>
    <t xml:space="preserve">The Glow Pt. 2</t>
  </si>
  <si>
    <t xml:space="preserve">lo-fi; noise wall; hushed; cracked or yelping; feedback</t>
  </si>
  <si>
    <t xml:space="preserve">'The Glow Pt. 2' swings between hushed, intimate acoustic passages and sudden eruptions of fuzzed noise and clattering percussion, all recorded and mixed by Phil Elverum himself. Songs bleed into each other without clean breaks, favoring mood and dynamic extremity over conventional verse-chorus structure. It is the Microphones' fullest statement and the natural entry point for anyone curious about home recording as an art in itself.</t>
  </si>
  <si>
    <t xml:space="preserve">The culmination of Phil Elverum's self-produced Microphones records, extending the Anacortes/Olympia K Records home-taping lineage of Beat Happening and Beck's 'One Foot in the Grave' and setting up Elverum's later work as Mount Eerie.</t>
  </si>
  <si>
    <t xml:space="preserve">I Want Wind to Blow; The Glow Pt. 2; My Roots Are Strong and Deep</t>
  </si>
  <si>
    <t xml:space="preserve">https://en.wikipedia.org/wiki/The_Microphones
https://en.wikipedia.org/wiki/The_Glow_Pt._2</t>
  </si>
  <si>
    <t xml:space="preserve">A1688</t>
  </si>
  <si>
    <t xml:space="preserve">It's a Wonderful Life</t>
  </si>
  <si>
    <t xml:space="preserve">lo-fi; hushed; drawl; strings; bleak</t>
  </si>
  <si>
    <t xml:space="preserve">'It's a Wonderful Life' softens Sparklehorse's noisier tendencies into hushed, string-laced recordings, Mark Linkous's whispery voice sitting close over acoustic guitar and analog keyboard textures, with guest turns from Tom Waits and PJ Harvey. The production stays intimate and imperfect even as the arrangements grow more delicate than on the earlier records. It suits late-night listeners who want sadness rendered gently.</t>
  </si>
  <si>
    <t xml:space="preserve">The third Sparklehorse album, extending Mark Linkous's rural home-studio method from 'Good Morning Spider' into quieter, more orchestrated territory just past the lane's core 1990s window.</t>
  </si>
  <si>
    <t xml:space="preserve">Gold Day; Eyepennies</t>
  </si>
  <si>
    <t xml:space="preserve">https://en.wikipedia.org/wiki/Sparklehorse
https://en.wikipedia.org/wiki/It's_a_Wonderful_Life_(album)</t>
  </si>
  <si>
    <t xml:space="preserve">A1689</t>
  </si>
  <si>
    <t xml:space="preserve">All Hail West Texas</t>
  </si>
  <si>
    <t xml:space="preserve">lo-fi; storytelling; cracked or yelping; small-town; drinking songs</t>
  </si>
  <si>
    <t xml:space="preserve">Recorded on a boombox, 'All Hail West Texas' is the endpoint of John Darnielle's lo-fi recording style before the Mountain Goats moved to full-band studio records. Character studies of small-town Texas kids, metalheads and burnouts arrive as compressed, hissing two-and-a-half-minute songs sung in his familiar hot, straining voice. It is the natural starting point for anyone curious about the band's boombox era.</t>
  </si>
  <si>
    <t xml:space="preserve">The deliberate full-album return to and endpoint of John Darnielle's boombox recording method, immediately followed by the full-band, studio-recorded 'Tallahassee.'</t>
  </si>
  <si>
    <t xml:space="preserve">The Best Ever Death Metal Band Out of Denton; Fall of the High School Running Back</t>
  </si>
  <si>
    <t xml:space="preserve">https://en.wikipedia.org/wiki/All_Hail_West_Texas
https://en.wikipedia.org/wiki/The_Mountain_Goats</t>
  </si>
  <si>
    <t xml:space="preserve">A1690</t>
  </si>
  <si>
    <t xml:space="preserve">Tallahassee</t>
  </si>
  <si>
    <t xml:space="preserve">storytelling; drinking songs; bleak; small-town; heartbreak</t>
  </si>
  <si>
    <t xml:space="preserve">'Tallahassee' is the first Mountain Goats album recorded with a full band in an actual studio, closing out the Alpha Couple song cycle that ran through years of John Darnielle's boombox recordings. The songwriting keeps the same plainspoken, novelistic character focus, but the production is clean and full for the first time, a deliberate break from the hiss that defined every earlier record. Its release on 4AD also marked Darnielle's first album for a larger label.</t>
  </si>
  <si>
    <t xml:space="preserve">The direct studio-recorded sequel to years of boombox-only Mountain Goats records, marking John Darnielle's move away from home taping just as 'All Hail West Texas' had pushed the method to its limit.</t>
  </si>
  <si>
    <t xml:space="preserve">No Children; International Small Arms Traffic Blues</t>
  </si>
  <si>
    <t xml:space="preserve">https://en.wikipedia.org/wiki/Tallahassee_(album)
https://en.wikipedia.org/wiki/The_Mountain_Goats</t>
  </si>
  <si>
    <t xml:space="preserve">A1691</t>
  </si>
  <si>
    <t xml:space="preserve">Mount Eerie</t>
  </si>
  <si>
    <t xml:space="preserve">lo-fi; hushed; noise wall; spiritual or gospel; bleak</t>
  </si>
  <si>
    <t xml:space="preserve">Phil Elverum retired the Microphones name for this three-part, self-recorded meditation on mountains, weather, and mortality, keeping the same homemade production but pushing the songs toward longer, more ambient stretches. Whispered vocals and simple acoustic figures are wrapped in tape hiss, field recordings, and sudden noise passages built entirely in Elverum's own space. It marks the direct, self-produced continuation of the Microphones' home-recording method under a new name.</t>
  </si>
  <si>
    <t xml:space="preserve">The album on which Phil Elverum renamed the Microphones as Mount Eerie, carrying the same self-built K Records home-taping method forward into his long-running solo project.</t>
  </si>
  <si>
    <t xml:space="preserve">The Mountain; Mt. Eerie</t>
  </si>
  <si>
    <t xml:space="preserve">https://en.wikipedia.org/wiki/Mount_Eerie_(band)
https://en.wikipedia.org/wiki/Mount_Eerie_(album)</t>
  </si>
  <si>
    <t xml:space="preserve">A1692</t>
  </si>
  <si>
    <t xml:space="preserve">Let's Go Eat the Factory</t>
  </si>
  <si>
    <t xml:space="preserve">Guided by Voices Inc.</t>
  </si>
  <si>
    <t xml:space="preserve">lo-fi; short songs (under 2 minutes); cracked or yelping; jangle; anthemic</t>
  </si>
  <si>
    <t xml:space="preserve">The first album from Guided by Voices' reunited classic lineup (Robert Pollard, Tobin Sprout, Mitch Mitchell, Greg Demos, Kevin Fennell) returns to the fragmented, four-track-style editing of the 'Bee Thousand' era. Song fragments cut off mid-idea, hiss and room noise are left in, and the sequencing favors abrupt jump-cuts over smooth transitions. It is for fans who missed the band's mid-1990s home-taping sound.</t>
  </si>
  <si>
    <t xml:space="preserve">Guided by Voices' classic-lineup reunion record, deliberately reviving the lo-fi, four-track editing style of 'Propeller' through 'Alien Lanes' after years of more conventionally produced studio albums.</t>
  </si>
  <si>
    <t xml:space="preserve">Doughnut for a Snowman; The Unsinkable Fats Domino</t>
  </si>
  <si>
    <t xml:space="preserve">https://en.wikipedia.org/wiki/Guided_by_Voices_discography
https://en.wikipedia.org/wiki/Let's_Go_Eat_the_Factory</t>
  </si>
  <si>
    <t xml:space="preserve">A1693</t>
  </si>
  <si>
    <t xml:space="preserve">American Music Club</t>
  </si>
  <si>
    <t xml:space="preserve">Frontier Records</t>
  </si>
  <si>
    <t xml:space="preserve">V12 Slowcore and sadcore</t>
  </si>
  <si>
    <t xml:space="preserve">San Francisco</t>
  </si>
  <si>
    <t xml:space="preserve">baritone; hushed; pedal steel; bleak; storytelling</t>
  </si>
  <si>
    <t xml:space="preserve">Mark Eitzel's ragged, plainspoken baritone leads a loose country-rock band through slow, pedal-steel-streaked songs about drinking, failure, and the California underclass, closer in spirit to a whiskey-soaked Neil Young ballad than to any indie-rock trend of 1988. Vudi's guitar work is spare and atmospheric rather than showy, leaving most of the space to Eitzel's half-sung, half-spoken delivery. It set American Music Club apart from both the alt-country scene and the emerging slowcore underground by combining both impulses into something bleaker and more theatrical than either.</t>
  </si>
  <si>
    <t xml:space="preserve">Bridges the sad, slow West Coast country-rock lineage with the emerging sadcore sensibility, an influence Eitzel's later solo work and bands like Idaho and Red House Painters would build on directly.</t>
  </si>
  <si>
    <t xml:space="preserve">Firefly; Blue and Grey Shirt; Bad Liquor</t>
  </si>
  <si>
    <t xml:space="preserve">https://en.wikipedia.org/wiki/American_Music_Club
https://www.discogs.com/artist/92581-American-Music-Club</t>
  </si>
  <si>
    <t xml:space="preserve">A1694</t>
  </si>
  <si>
    <t xml:space="preserve">Cowboy Junkies</t>
  </si>
  <si>
    <t xml:space="preserve">The Trinity Session</t>
  </si>
  <si>
    <t xml:space="preserve">V9</t>
  </si>
  <si>
    <t xml:space="preserve">hushed; pedal steel; drawl; close harmonies; glacial</t>
  </si>
  <si>
    <t xml:space="preserve">Recorded live in a single day with one microphone inside Toronto's Church of the Holy Trinity, this is a hushed, reverb-soaked set of originals and covers, including a famously slow 'Sweet Jane,' delivered in Margo Timmins's breathy, unhurried voice. The single-room recording leaves the whole record sounding like it is being played at half speed in a cathedral, an atmosphere later slowcore bands chased deliberately in the studio. It is for listeners who want country and blues slowed almost to stillness.</t>
  </si>
  <si>
    <t xml:space="preserve">A Canadian country-folk record whose extreme hush and slow pacing predate American slowcore; its live-in-the-room minimalism sounds like a forerunner of the genre's aesthetic even though it came from a country tradition.</t>
  </si>
  <si>
    <t xml:space="preserve">Misguided Angel; Sweet Jane; Blue Moon Revisited</t>
  </si>
  <si>
    <t xml:space="preserve">https://en.wikipedia.org/wiki/Cowboy_Junkies
https://en.wikipedia.org/wiki/The_Trinity_Session</t>
  </si>
  <si>
    <t xml:space="preserve">A1695</t>
  </si>
  <si>
    <t xml:space="preserve">Galaxie 500</t>
  </si>
  <si>
    <t xml:space="preserve">Today</t>
  </si>
  <si>
    <t xml:space="preserve">Aurora Records</t>
  </si>
  <si>
    <t xml:space="preserve">Cambridge, MA</t>
  </si>
  <si>
    <t xml:space="preserve">hushed; drawl; feedback; glacial; lo-fi</t>
  </si>
  <si>
    <t xml:space="preserve">Dean Wareham's thin, wavering voice floats over Damon Krukowski's loose, almost jazzy drumming and Naomi Yang's simple bass lines, with reverb-drenched guitar that hangs in the air rather than driving forward. Recorded cheaply and quickly with producer Kramer, it moves at a deliberately unhurried pace that treats space and silence as instruments. It is an early cornerstone of American slowcore, a Velvet Underground homage stretched out until the songs seem ready to dissolve.</t>
  </si>
  <si>
    <t xml:space="preserve">Tied to the Velvet Underground's hushed third album and to Jonathan Richman, whose 'Don't Let Our Youth Go to Waste' it covers; its slow, reverb-heavy sound resembles what Low, Red House Painters and Codeine later developed.</t>
  </si>
  <si>
    <t xml:space="preserve">Flowers; Tugboat; Oblivious</t>
  </si>
  <si>
    <t xml:space="preserve">https://en.wikipedia.org/wiki/Galaxie_500
https://en.wikipedia.org/wiki/Today_(Galaxie_500_album)
https://www.discogs.com/master/12419-Galaxie-500-Today</t>
  </si>
  <si>
    <t xml:space="preserve">A1696</t>
  </si>
  <si>
    <t xml:space="preserve">United Kingdom</t>
  </si>
  <si>
    <t xml:space="preserve">Demon Records</t>
  </si>
  <si>
    <t xml:space="preserve">baritone; hushed; bleak; storytelling; drinking songs</t>
  </si>
  <si>
    <t xml:space="preserve">Released first in Britain, 'United Kingdom' keeps the slow tempos and confessional bent of 'California' while leaning further into Mark Eitzel's bleak humor and drinking-song persona. The band plays looser and rangier here, with Vudi's guitar drifting between country twang and noisier textures on songs like 'Big Painted Sign.' It is for listeners who like their sad songs with a barroom wit.</t>
  </si>
  <si>
    <t xml:space="preserve">An overlooked link between California and the band's more widely heard early-'90s albums, cementing Eitzel's persona as a singer for whom sadness was a full-time occupation.</t>
  </si>
  <si>
    <t xml:space="preserve">Big Painted Sign; Torn Blue Foam Couch; What Godzilla Said to God</t>
  </si>
  <si>
    <t xml:space="preserve">A1697</t>
  </si>
  <si>
    <t xml:space="preserve">On Fire</t>
  </si>
  <si>
    <t xml:space="preserve">hushed; feedback; glacial; lullaby; bleak</t>
  </si>
  <si>
    <t xml:space="preserve">Warmer production and a bigger reverb trail let this second album breathe more than the debut, with Dean Wareham's guitar solos stretching into long, keening lines over Damon Krukowski's patient drumming. Songs like 'Strange' and 'Blue Thunder' move at a near-motionless tempo, turning small chord shifts into the record's main event. It is the clearest statement of the slow, sad, reverb-soaked sound that would come to be called slowcore.</t>
  </si>
  <si>
    <t xml:space="preserve">Built directly on the 'Today' template with the same trio; its guitar tone and pacing resemble what Low and Bedhead developed a few years later.</t>
  </si>
  <si>
    <t xml:space="preserve">Strange; Blue Thunder; Snowstorm</t>
  </si>
  <si>
    <t xml:space="preserve">https://en.wikipedia.org/wiki/Galaxie_500
https://en.wikipedia.org/wiki/On_Fire_(Galaxie_500_album)
https://galaxie500.bandcamp.com/music</t>
  </si>
  <si>
    <t xml:space="preserve">A1698</t>
  </si>
  <si>
    <t xml:space="preserve">The Caution Horses</t>
  </si>
  <si>
    <t xml:space="preserve">hushed; pedal steel; drawl; close harmonies; breezy</t>
  </si>
  <si>
    <t xml:space="preserve">The Cowboy Junkies' follow-up to 'The Trinity Session' keeps the same hushed, unhurried pacing and Margo Timmins's whispery lead vocal but moves into a proper studio for a warmer, more overtly country-leaning sound with pedal steel. The tempos remain glacial throughout, treating silence and space with the same reverence as its predecessor. It confirmed that the band's slow, quiet approach was a durable aesthetic rather than a one-off recording gimmick.</t>
  </si>
  <si>
    <t xml:space="preserve">Extends 'The Trinity Session's' hushed formula into a studio setting; its slow-country sound runs parallel to American slowcore.</t>
  </si>
  <si>
    <t xml:space="preserve">Sun Comes Up, It's Tuesday Morning; 'Cause Cheap Is How I Feel; Rock and Bird</t>
  </si>
  <si>
    <t xml:space="preserve">https://en.wikipedia.org/wiki/Cowboy_Junkies
https://www.discogs.com/master/68426-Cowboy-Junkies-The-Caution-Horses</t>
  </si>
  <si>
    <t xml:space="preserve">A1699</t>
  </si>
  <si>
    <t xml:space="preserve">This Is Our Music</t>
  </si>
  <si>
    <t xml:space="preserve">hushed; drawl; feedback; cosmic; bleak</t>
  </si>
  <si>
    <t xml:space="preserve">The trio's final album pushes further into extended, almost ambient guitar passages, including a long cover of Yoko Ono's 'Listen, the Snow Is Falling' that dissolves into a wash of noise. Wareham's songwriting is a little more direct than before even as the arrangements grow more spacious, as on 'Fourth of July.' The band split soon after, making this an accidental capstone to their three-album run.</t>
  </si>
  <si>
    <t xml:space="preserve">The last statement of the 'Today'/'On Fire' sound before Wareham formed Luna and Krukowski and Yang became Damon &amp; Naomi; its long, drifting passages sound like a forerunner of Duster's hazier work.</t>
  </si>
  <si>
    <t xml:space="preserve">Fourth of July; Way Up High; Listen, the Snow Is Falling</t>
  </si>
  <si>
    <t xml:space="preserve">https://en.wikipedia.org/wiki/Galaxie_500
https://en.wikipedia.org/wiki/This_Is_Our_Music
https://galaxie500.bandcamp.com/music</t>
  </si>
  <si>
    <t xml:space="preserve">A1700</t>
  </si>
  <si>
    <t xml:space="preserve">Mazzy Star</t>
  </si>
  <si>
    <t xml:space="preserve">She Hangs Brightly</t>
  </si>
  <si>
    <t xml:space="preserve">hushed; drawl; slide guitar; cosmic; bleak</t>
  </si>
  <si>
    <t xml:space="preserve">Hope Sandoval's smoky, drawled vocals and David Roback's reverb-heavy guitar and slide work build a debut that moves like a slow drift through desert psychedelia and Southern gothic blues, far from that year's noisier LA scene. The tempos rarely rise above a lazy shuffle, as on 'Halah,' and the production leaves plenty of empty space around Sandoval's voice. It grew out of Roback's earlier Rain Parade and Opal projects, carrying Paisley Underground psychedelia into a slower, more hushed register.</t>
  </si>
  <si>
    <t xml:space="preserve">Carries Roback's Paisley Underground roots (Rain Parade, Opal) into a slower, more Southern-gothic direction, becoming a key crossover between '60s psych revivalism and '90s slowcore/sadcore.</t>
  </si>
  <si>
    <t xml:space="preserve">Halah; Ride It On; Give You My Lovin'</t>
  </si>
  <si>
    <t xml:space="preserve">https://en.wikipedia.org/wiki/Mazzy_Star
https://en.wikipedia.org/wiki/She_Hangs_Brightly</t>
  </si>
  <si>
    <t xml:space="preserve">A1701</t>
  </si>
  <si>
    <t xml:space="preserve">Everclear</t>
  </si>
  <si>
    <t xml:space="preserve">baritone; hushed; bleak; storytelling; heartbreak</t>
  </si>
  <si>
    <t xml:space="preserve">Widely considered the band's breakthrough, Everclear pairs Eitzel's most direct, devastating lyrics yet with arrangements that move from near-silence to sudden, cathartic swells, as on 'Rise' and 'Miracle on 8th Street.' The pacing is unhurried throughout, letting songs about addiction, longing, and San Francisco's underside build slowly rather than rushing to a hook. It won the band real critical attention for the first time, with some critics naming Eitzel among the best American songwriters of his generation off the strength of this record alone.</t>
  </si>
  <si>
    <t xml:space="preserve">The album that established American Music Club as a major sadcore-adjacent songwriting force, sitting close to the theatrical, confessional end of the genre later occupied by Mark Kozelek and Mark Lanegan.</t>
  </si>
  <si>
    <t xml:space="preserve">Rise; Miracle on 8th Street; Royal Cafe</t>
  </si>
  <si>
    <t xml:space="preserve">A1702</t>
  </si>
  <si>
    <t xml:space="preserve">Codeine</t>
  </si>
  <si>
    <t xml:space="preserve">Frigid Stars</t>
  </si>
  <si>
    <t xml:space="preserve">glacial; bleak; baritone; noise wall; hushed</t>
  </si>
  <si>
    <t xml:space="preserve">Stephen Immerwahr's flat, weary baritone sits over guitars played at a crawl, with Chris Brokaw's minimal, dragging drumming giving the whole record a heavy, sedated pull. Its tempo is so consistently slow that it became a reference point for what slowcore meant. The mood is uniformly bleak, closer to doom metal's weight than to folk-rock's warmth, despite the quiet volume.</t>
  </si>
  <si>
    <t xml:space="preserve">Chris Brokaw's parallel band Come ties it to the Northeast underground; alongside Galaxie 500 it sounds like an early template for American slowcore.</t>
  </si>
  <si>
    <t xml:space="preserve">D; Pickup Song; Cave-In</t>
  </si>
  <si>
    <t xml:space="preserve">https://en.wikipedia.org/wiki/Codeine_(band)
https://en.wikipedia.org/wiki/Frigid_Stars_LP</t>
  </si>
  <si>
    <t xml:space="preserve">A1703</t>
  </si>
  <si>
    <t xml:space="preserve">Barely Real</t>
  </si>
  <si>
    <t xml:space="preserve">glacial; bleak; baritone; hushed; long songs (7+ minutes)</t>
  </si>
  <si>
    <t xml:space="preserve">A short bridge between 'Frigid Stars' and 'The White Birch,' 'Barely Real' keeps the same dragging tempos and downcast baritone vocals while letting individual songs such as 'Realize, Rewind' stretch out a little further. It is leaner and more focused than a full album, functioning almost as a mission statement for how uncompromisingly slow the band was willing to go. It suits listeners who want Codeine in a concentrated dose.</t>
  </si>
  <si>
    <t xml:space="preserve">A short but important link in Codeine's catalog, keeping the band's tempo-as-ideology approach intact between two more widely heard full-lengths.</t>
  </si>
  <si>
    <t xml:space="preserve">Realize; Jr.; Hard To Find</t>
  </si>
  <si>
    <t xml:space="preserve">https://en.wikipedia.org/wiki/Codeine_(band)
https://en.wikipedia.org/wiki/Barely_Real</t>
  </si>
  <si>
    <t xml:space="preserve">A1704</t>
  </si>
  <si>
    <t xml:space="preserve">Damon &amp; Naomi</t>
  </si>
  <si>
    <t xml:space="preserve">More Sad Hits</t>
  </si>
  <si>
    <t xml:space="preserve">Shimmy Disc</t>
  </si>
  <si>
    <t xml:space="preserve">hushed; strings; lullaby; bleak; fingerpicked acoustic</t>
  </si>
  <si>
    <t xml:space="preserve">Galaxie 500's rhythm section regroups as a duo, trading electric drift for hushed, mostly acoustic arrangements built around Naomi Yang's and Damon Krukowski's plainspoken vocals and soft, patient drumming. Produced by Kramer, it carries over the unhurried pace of their old band but swaps the guitar haze for a quieter, chamber-folk feel. The title is not ironic: these are subdued, grieving songs made in the wake of Galaxie 500's breakup.</t>
  </si>
  <si>
    <t xml:space="preserve">A direct continuation of Galaxie 500 by two of its three members, moving the same hushed sensibility from reverbed rock into folk-adjacent arrangements that later fed Damon &amp; Naomi's long-running Sub Pop run.</t>
  </si>
  <si>
    <t xml:space="preserve">E.T.A.; Memories; This Changing World</t>
  </si>
  <si>
    <t xml:space="preserve">https://en.wikipedia.org/wiki/Damon_%26_Naomi
https://www.discogs.com/release/1727401-Damon-Naomi-More-Sad-Hits</t>
  </si>
  <si>
    <t xml:space="preserve">A1705</t>
  </si>
  <si>
    <t xml:space="preserve">Red House Painters</t>
  </si>
  <si>
    <t xml:space="preserve">Down Colorful Hill</t>
  </si>
  <si>
    <t xml:space="preserve">hushed; fingerpicked acoustic; long songs (7+ minutes); bleak; baritone</t>
  </si>
  <si>
    <t xml:space="preserve">Mark Kozelek's baritone unspools over slow, mostly acoustic arrangements that stretch songs like the eleven-minute title track well past conventional pop length, with Anthony Koutsos's drums and Gorden Mack's guitar entering and leaving almost imperceptibly. Compiled from demo sessions rather than built as a proper studio album, it has a raw, unfinished intimacy that later Red House Painters records would polish away. It introduced 4AD, a label better known for shimmering dream pop, to a completely different kind of slow, sad American rock.</t>
  </si>
  <si>
    <t xml:space="preserve">Sounds indebted to Galaxie 500's slow pacing but stretches songs longer and starker; it set the confessional, extended-form template Kozelek would carry through Red House Painters and Sun Kil Moon.</t>
  </si>
  <si>
    <t xml:space="preserve">Down Colorful Hill; Michael; Lord Kill the Pain</t>
  </si>
  <si>
    <t xml:space="preserve">https://en.wikipedia.org/wiki/Red_House_Painters
https://en.wikipedia.org/wiki/Down_Colorful_Hill</t>
  </si>
  <si>
    <t xml:space="preserve">A1706</t>
  </si>
  <si>
    <t xml:space="preserve">Acetone</t>
  </si>
  <si>
    <t xml:space="preserve">Cindy</t>
  </si>
  <si>
    <t xml:space="preserve">Vernon Yard</t>
  </si>
  <si>
    <t xml:space="preserve">hushed; slide guitar; drawl; glacial; bleak</t>
  </si>
  <si>
    <t xml:space="preserve">Acetone's debut pairs slow, country-tinged guitar figures with hushed, blurry vocals that sit low in the mix, drawing more on the Meat Puppets' desert psychedelia and the Velvet Underground's drone than on any '90s alt-rock trend. Songs stretch out patiently, often built from just a couple of chords repeated until they take on a hypnotic quality. It shared a label, Vernon Yard, with early Low, placing Acetone squarely within the same small transatlantic slowcore-adjacent roster.</t>
  </si>
  <si>
    <t xml:space="preserve">Part of the same Vernon Yard label ecosystem as early Low, bringing a Southern Californian, country-inflected drone to the national slowcore conversation.</t>
  </si>
  <si>
    <t xml:space="preserve">Come On; Louise; Chills</t>
  </si>
  <si>
    <t xml:space="preserve">https://en.wikipedia.org/wiki/Acetone_(band)
https://www.discogs.com/master/22576-Acetone-Cindy</t>
  </si>
  <si>
    <t xml:space="preserve">A1707</t>
  </si>
  <si>
    <t xml:space="preserve">Mercury</t>
  </si>
  <si>
    <t xml:space="preserve">baritone; strings; bleak; storytelling; heartbreak</t>
  </si>
  <si>
    <t xml:space="preserve">The band's major-label debut adds strings and a bigger studio budget without smoothing over Eitzel's bleak worldview, resulting in some of the most orchestrated and also most despairing songs in the catalog, including 'Johnny Mathis' Feet.' The pace stays slow and the arrangements patient, but there is a new grandeur to songs like 'Gratitude Walks.' It is for listeners who want sadcore songwriting on a widescreen scale.</t>
  </si>
  <si>
    <t xml:space="preserve">Shows how far the sadcore songwriting template could be scaled up with major-label resources while keeping its emotional core intact, a path Mark Eitzel would continue exploring on his solo records.</t>
  </si>
  <si>
    <t xml:space="preserve">Johnny Mathis' Feet; Gratitude Walks; Challenger</t>
  </si>
  <si>
    <t xml:space="preserve">A1708</t>
  </si>
  <si>
    <t xml:space="preserve">Idaho</t>
  </si>
  <si>
    <t xml:space="preserve">Year After Year</t>
  </si>
  <si>
    <t xml:space="preserve">hushed; baritone; glacial; bleak; piano</t>
  </si>
  <si>
    <t xml:space="preserve">Jeff Martin's debut as Idaho is built around cracked, close-mic'd vocals and songs that barely move, with guitar figures left to hang in long silences rather than filling every bar. It is one of the slowest and starkest records to come out of the early-'90s Los Angeles underground, closer in spirit to Codeine's tempo-as-ideology than to the city's guitar-pop scene. The mood throughout is one of quiet exhaustion, a mode Martin would keep refining under the Idaho name.</t>
  </si>
  <si>
    <t xml:space="preserve">Came out of the same early-'90s Los Angeles underground as Acetone, but its crawling tempos and mood sound closer to Codeine than to its local peers.</t>
  </si>
  <si>
    <t xml:space="preserve">Skin Soaked in Stinging Poison; Baby; This Bird Has Flown</t>
  </si>
  <si>
    <t xml:space="preserve">https://en.wikipedia.org/wiki/Idaho_(band)</t>
  </si>
  <si>
    <t xml:space="preserve">A1709</t>
  </si>
  <si>
    <t xml:space="preserve">So Tonight That I Might See</t>
  </si>
  <si>
    <t xml:space="preserve">hushed; drawl; slide guitar; cosmic; harmonica</t>
  </si>
  <si>
    <t xml:space="preserve">Mazzy Star's biggest record pairs the same slow, reverb-soaked formula as the debut with a genuine hit in 'Fade Into You,' whose slide guitar and hushed delivery brought the band's slow-motion sound to mainstream radio without changing its essential approach. Elsewhere the record leans into darker, more hypnotic pieces like 'Into Dust,' proving the single was no fluke compromise. Sandoval's voice stays low and unhurried throughout, a constant against Roback's shifting guitar textures.</t>
  </si>
  <si>
    <t xml:space="preserve">Brought the slow, drawled, reverb-heavy sadcore sound to a mainstream audience via 'Fade Into You,' widening the genre's visibility well beyond the underground labels most of its peers stayed on.</t>
  </si>
  <si>
    <t xml:space="preserve">Fade Into You; Into Dust; Bells Ring</t>
  </si>
  <si>
    <t xml:space="preserve">https://en.wikipedia.org/wiki/Mazzy_Star
https://en.wikipedia.org/wiki/So_Tonight_That_I_Might_See</t>
  </si>
  <si>
    <t xml:space="preserve">A1710</t>
  </si>
  <si>
    <t xml:space="preserve">Red House Painters (Bridge)</t>
  </si>
  <si>
    <t xml:space="preserve">hushed; fingerpicked acoustic; baritone; bleak; storytelling</t>
  </si>
  <si>
    <t xml:space="preserve">Released the same year as the first self-titled record and nicknamed 'Bridge' for its cover shot, this second self-titled album is shorter and slightly more song-based, though still built on Kozelek's unhurried tempos and long, plain-spoken verses. It leans a little further into full-band arrangements than Down Colorful Hill while keeping the confessional directness that defined the band's early run. Coming out so close to Rollercoaster, it can read as a companion piece rather than a fresh statement, but it holds up as one of the era's clearest sadcore records.</t>
  </si>
  <si>
    <t xml:space="preserve">A companion to the first self-titled album, deepening the same hushed, extended-song approach and sitting beside Low and Codeine as a close stylistic peer.</t>
  </si>
  <si>
    <t xml:space="preserve">Blindfold; Uncle Joe; Evil</t>
  </si>
  <si>
    <t xml:space="preserve">https://en.wikipedia.org/wiki/Red_House_Painters
https://en.wikipedia.org/wiki/Red_House_Painters_(1993_album,_Bridge)
https://en.wikipedia.org/wiki/Red_House_Painters_(Bridge)</t>
  </si>
  <si>
    <t xml:space="preserve">A1711</t>
  </si>
  <si>
    <t xml:space="preserve">Red House Painters (Rollercoaster)</t>
  </si>
  <si>
    <t xml:space="preserve">hushed; fingerpicked acoustic; long songs (7+ minutes); baritone; bleak</t>
  </si>
  <si>
    <t xml:space="preserve">The first self-titled album, called 'Rollercoaster' by fans for its cover photo, is a full-band studio statement built around long, slowly unfurling guitar figures and Kozelek's plainspoken accounts of childhood and small-town Ohio. 'Katy Song' and 'New Jersey' take their time without hurrying toward a chorus, trusting repetition and dynamics instead. It is one of the clearest statements of what came to be called sadcore: unhurried, unadorned, emotionally direct without irony.</t>
  </si>
  <si>
    <t xml:space="preserve">Expands the 'Down Colorful Hill' approach into a full studio record, and sits beside Low and Codeine as a close stylistic peer.</t>
  </si>
  <si>
    <t xml:space="preserve">Katy Song; New Jersey; Mother</t>
  </si>
  <si>
    <t xml:space="preserve">https://en.wikipedia.org/wiki/Red_House_Painters
https://en.wikipedia.org/wiki/Red_House_Painters_(1993_album,_Rollercoaster)
https://en.wikipedia.org/wiki/Red_House_Painters_(Rollercoaster)</t>
  </si>
  <si>
    <t xml:space="preserve">A1712</t>
  </si>
  <si>
    <t xml:space="preserve">baritone; hushed; bleak; storytelling; breezy</t>
  </si>
  <si>
    <t xml:space="preserve">The last album by the original lineup before the band's first breakup, San Francisco is a valentine to and eulogy for the city that shaped Eitzel's songwriting, with slower, more resigned arrangements than Mercury's occasional grandeur. Songs like 'What the Pillar of Salt Held Up' and 'Wish the World Away' find the band at its most exhausted and tender simultaneously. Eitzel announced the band's split shortly after its release, framing the record as a fitting, unhurried farewell.</t>
  </si>
  <si>
    <t xml:space="preserve">Closes out the classic American Music Club run on the same slow, confessional terms it began on, after which Eitzel's solo career and the band's eventual 2004 reunion carried the sound forward.</t>
  </si>
  <si>
    <t xml:space="preserve">What the Pillar of Salt Held Up; Wish the World Away; How Many Six Packs</t>
  </si>
  <si>
    <t xml:space="preserve">A1713</t>
  </si>
  <si>
    <t xml:space="preserve">Bedhead</t>
  </si>
  <si>
    <t xml:space="preserve">WhatFunLifeWas</t>
  </si>
  <si>
    <t xml:space="preserve">Trance Syndicate</t>
  </si>
  <si>
    <t xml:space="preserve">hushed; harmonized guitars; deadpan; glacial; drawl</t>
  </si>
  <si>
    <t xml:space="preserve">Brothers Matt and Bubba Kadane lead a five-piece built around interlocking clean-toned guitars that build slowly toward controlled swells rather than choruses, with vocals delivered in a flat, near-whispered deadpan. The songs move at a crawl and rarely raise their voice even when the guitars finally distort, a discipline that became the band's signature. On the noise-rock-heavy Trance Syndicate roster, it stood apart for its quiet, almost mathematical patience.</t>
  </si>
  <si>
    <t xml:space="preserve">Sounds indebted to Codeine's tempo obsession and to early post-rock guitar interplay, applied within a Texas scene dominated by noisier bands; the Kadanes carried the approach directly into their later band the New Year.</t>
  </si>
  <si>
    <t xml:space="preserve">Living Well; Bedside Table; The Present</t>
  </si>
  <si>
    <t xml:space="preserve">https://en.wikipedia.org/wiki/Bedhead_(band)
https://bedhead.bandcamp.com/music</t>
  </si>
  <si>
    <t xml:space="preserve">A1714</t>
  </si>
  <si>
    <t xml:space="preserve">The White Birch</t>
  </si>
  <si>
    <t xml:space="preserve">glacial; bleak; baritone; noise wall; long songs (7+ minutes)</t>
  </si>
  <si>
    <t xml:space="preserve">Codeine's final album pushes even further into heaviness, with thicker, more distorted guitars and a slightly more full-band feel than 'Frigid Stars,' though the tempos remain just as funereal. Immerwahr's lyrics are bleaker still, and songs like 'Sea' and 'Vein' never pick up speed. Codeine split not long after, leaving it as the genre's most extreme statement of how slow rock music could go and still function as rock.</t>
  </si>
  <si>
    <t xml:space="preserve">The culmination of Codeine's slowcore extremism; Bedhead's tempo-obsessed guitar interplay and the doom-adjacent wing of the genre sound indebted to it.</t>
  </si>
  <si>
    <t xml:space="preserve">Sea; Loss Leader; Vacancy</t>
  </si>
  <si>
    <t xml:space="preserve">https://en.wikipedia.org/wiki/Codeine_(band)</t>
  </si>
  <si>
    <t xml:space="preserve">A1715</t>
  </si>
  <si>
    <t xml:space="preserve">This Way Out</t>
  </si>
  <si>
    <t xml:space="preserve">hushed; baritone; glacial; bleak; strings</t>
  </si>
  <si>
    <t xml:space="preserve">Idaho's second album keeps Jeff Martin's whispered, fragile delivery front and center while adding more string and keyboard texture around the slow-motion guitar figures. The record is even more skeletal in places than the debut, with several songs built from almost nothing but voice and a single sustained chord. It confirmed Idaho as one of the least compromising bands in the emerging slowcore underground, uninterested in even the modest hooks some peers allowed themselves.</t>
  </si>
  <si>
    <t xml:space="preserve">Doubles down on the extreme minimalism of Year After Year, part of a Los Angeles slowcore strand running alongside Acetone and Spain that traded that city's usual pop instincts for near-total stillness.</t>
  </si>
  <si>
    <t xml:space="preserve">Palms; Return; Black As Silk</t>
  </si>
  <si>
    <t xml:space="preserve">A1716</t>
  </si>
  <si>
    <t xml:space="preserve">Kristin Hersh</t>
  </si>
  <si>
    <t xml:space="preserve">Hips and Makers</t>
  </si>
  <si>
    <t xml:space="preserve">hushed; strings; cracked or yelping; fingerpicked acoustic; bleak</t>
  </si>
  <si>
    <t xml:space="preserve">Throwing Muses frontwoman Kristin Hersh's solo debut strips her songwriting down to acoustic guitar, cello, and her raw, cracked voice, a stark contrast to her main band's more jagged electric sound. The pace is unhurried throughout and the mood consistently bleak and confessional, closer in spirit to Red House Painters' intimacy than to Throwing Muses' angularity. A duet with Michael Stipe on 'Your Ghost' became the record's best-known moment, but the whole album stays in the same hushed, stripped-back register.</t>
  </si>
  <si>
    <t xml:space="preserve">A hushed acoustic solo turn by Throwing Muses' leader that sounds close to sadcore's confessional intimacy, a borderline but fitting neighbor to her 4AD labelmates Red House Painters.</t>
  </si>
  <si>
    <t xml:space="preserve">Your Ghost; Beestung; Sundrops</t>
  </si>
  <si>
    <t xml:space="preserve">https://en.wikipedia.org/wiki/Kristin_Hersh</t>
  </si>
  <si>
    <t xml:space="preserve">A1717</t>
  </si>
  <si>
    <t xml:space="preserve">Lisa Germano</t>
  </si>
  <si>
    <t xml:space="preserve">Geek the Girl</t>
  </si>
  <si>
    <t xml:space="preserve">New Albany, IN</t>
  </si>
  <si>
    <t xml:space="preserve">hushed; strings; cracked or yelping; bleak; lo-fi</t>
  </si>
  <si>
    <t xml:space="preserve">A former touring violinist for John Mellencamp, Lisa Germano turns to fragile, whispery vocals and slow, string-laden home-recorded arrangements on this concept record about sexuality and vulnerability. The production is intimate to the point of sounding unfinished, with tape hiss and close-mic'd violin giving the whole record a raw, diaristic quality. It shares 4AD's roster with Red House Painters in the same period, part of the label's small but significant American sadcore wing.</t>
  </si>
  <si>
    <t xml:space="preserve">A hushed, string-driven singer-songwriter record that shares 4AD's early-'90s American roster with Red House Painters and Tarnation, extending slowcore's intimacy into home-recorded chamber-folk.</t>
  </si>
  <si>
    <t xml:space="preserve">When They Fade; Big Heart; Blue Train</t>
  </si>
  <si>
    <t xml:space="preserve">https://en.wikipedia.org/wiki/Lisa_Germano</t>
  </si>
  <si>
    <t xml:space="preserve">A1718</t>
  </si>
  <si>
    <t xml:space="preserve">I Could Live in Hope</t>
  </si>
  <si>
    <t xml:space="preserve">hushed; close harmonies; glacial; bleak; spiritual or gospel</t>
  </si>
  <si>
    <t xml:space="preserve">Alan Sparhawk and Mimi Parker's married-couple harmonies sit over barely-there bass and a drum kit pared down to almost nothing, with songs stretched to a near-stop tempo that felt radical next to 1994's alternative-rock boom. The production is dry and close, so every brushed drum hit and breath is audible, as if recorded in a small room at night. It is a cornerstone of the style later dubbed slowcore, a label Low themselves resisted but never escaped.</t>
  </si>
  <si>
    <t xml:space="preserve">Shares producer Kramer with Galaxie 500 and sounds indebted to that band's pacing and the Velvet Underground's quietest moments, then strips the sound down further; it set the template Low would vary for the next three decades.</t>
  </si>
  <si>
    <t xml:space="preserve">Words; Fear; Lullaby</t>
  </si>
  <si>
    <t xml:space="preserve">https://en.wikipedia.org/wiki/Low_(band)
https://en.wikipedia.org/wiki/I_Could_Live_in_Hope</t>
  </si>
  <si>
    <t xml:space="preserve">A1719</t>
  </si>
  <si>
    <t xml:space="preserve">Bluetile Lounge</t>
  </si>
  <si>
    <t xml:space="preserve">Lowercase</t>
  </si>
  <si>
    <t xml:space="preserve">Summershine Records</t>
  </si>
  <si>
    <t xml:space="preserve">Perth, Western Australia</t>
  </si>
  <si>
    <t xml:space="preserve">hushed; noise wall; glacial; feedback; bleak</t>
  </si>
  <si>
    <t xml:space="preserve">Bluetile Lounge's debut pairs slow, feedback-laced guitar drift with hushed, half-buried vocals, sitting somewhere between Galaxie 500's pacing and Codeine's heaviness. Songs build gradually over several minutes, with a roomy natural echo that works almost as another instrument. It is a rare Australian entry in 1990s slowcore, a quiet counterpart to that country's louder guitar scenes.</t>
  </si>
  <si>
    <t xml:space="preserve">An Australian slowcore record that sounds indebted to Galaxie 500 and Codeine's tempo and hush, a rare non-American entry in the genre's classic period.</t>
  </si>
  <si>
    <t xml:space="preserve">Ivy; Sky; Slo</t>
  </si>
  <si>
    <t xml:space="preserve">https://en.wikipedia.org/wiki/Bluetile_Lounge</t>
  </si>
  <si>
    <t xml:space="preserve">A1720</t>
  </si>
  <si>
    <t xml:space="preserve">Long Division</t>
  </si>
  <si>
    <t xml:space="preserve">hushed; close harmonies; glacial; bleak; drum machine</t>
  </si>
  <si>
    <t xml:space="preserve">The second Low album keeps the trio's minimal instrumentation while letting the guitar pick up a little more grit at the edges. Parker and Sparhawk's vocal blend is even more foregrounded here, often carrying songs like 'Violence' with almost nothing else behind them. It is quieter and more austere than the debut in places, doubling down on the idea that restraint itself could be the hook.</t>
  </si>
  <si>
    <t xml:space="preserve">A direct sequel to 'I Could Live in Hope' that tightens the same minimalist formula; it sits alongside Bedhead's contemporaneous records as a close stylistic cousin.</t>
  </si>
  <si>
    <t xml:space="preserve">Violence; Shame; Throw Out the Line</t>
  </si>
  <si>
    <t xml:space="preserve">https://en.wikipedia.org/wiki/Low_(band)
https://en.wikipedia.org/wiki/Long_Division_(album)
https://en.wikipedia.org/wiki/Long_Division_(Low_album)</t>
  </si>
  <si>
    <t xml:space="preserve">A1721</t>
  </si>
  <si>
    <t xml:space="preserve">Mojave 3</t>
  </si>
  <si>
    <t xml:space="preserve">Ask Me Tomorrow</t>
  </si>
  <si>
    <t xml:space="preserve">Reading, England</t>
  </si>
  <si>
    <t xml:space="preserve">hushed; pedal steel; close harmonies; breezy; bleak</t>
  </si>
  <si>
    <t xml:space="preserve">Formed by Neil Halstead and Rachel Goswell after shoegaze act Slowdive was dropped by Creation, Mojave 3's debut trades that band's wall of guitar noise for hushed, pedal-steel-inflected country-folk played at a near-stationary pace. Halstead's soft voice often blends into Goswell's for close, breathy harmonies over spacious, unhurried arrangements. It is one of the clearest examples of a shoegaze band pivoting directly into slowcore's quiet, country-adjacent register rather than dream pop's wash of noise.</t>
  </si>
  <si>
    <t xml:space="preserve">A direct pivot from classic UK shoegaze (Slowdive) into hushed, pedal-steel slowcore, tying the American sadcore lineage to the British dream-pop scene it drew from.</t>
  </si>
  <si>
    <t xml:space="preserve">Love Songs on the Radio; Sarah; Mercy</t>
  </si>
  <si>
    <t xml:space="preserve">https://en.wikipedia.org/wiki/Mojave_3
https://www.discogs.com/master/90698-Mojave-3-Ask-Me-Tomorrow</t>
  </si>
  <si>
    <t xml:space="preserve">A1722</t>
  </si>
  <si>
    <t xml:space="preserve">Ocean Beach</t>
  </si>
  <si>
    <t xml:space="preserve">hushed; fingerpicked acoustic; baritone; breezy; storytelling</t>
  </si>
  <si>
    <t xml:space="preserve">Named for a San Francisco neighborhood, 'Ocean Beach' is a little brighter and more melodic than the band's earlier records, with 'Summer Dress' and 'San Geronimo' letting some warmth into the usual slow tempos. It is still built on long, patient songs and Kozelek's plain, confessional voice, but the production has more air and light than 'Down Colorful Hill's' demo-tape intimacy. It is an accessible entry into the band's catalog without sacrificing what made the early records distinctive.</t>
  </si>
  <si>
    <t xml:space="preserve">Keeps Red House Painters' core hushed, extended-song formula while opening it toward warmer, more melodic songwriting that would carry over into Songs for a Blue Guitar.</t>
  </si>
  <si>
    <t xml:space="preserve">Summer Dress; Cabezon; San Geronimo</t>
  </si>
  <si>
    <t xml:space="preserve">https://en.wikipedia.org/wiki/Red_House_Painters
https://en.wikipedia.org/wiki/Ocean_Beach_(album)</t>
  </si>
  <si>
    <t xml:space="preserve">A1723</t>
  </si>
  <si>
    <t xml:space="preserve">Spain</t>
  </si>
  <si>
    <t xml:space="preserve">The Blue Moods of Spain</t>
  </si>
  <si>
    <t xml:space="preserve">Restless Records</t>
  </si>
  <si>
    <t xml:space="preserve">hushed; baritone; slide guitar; glacial; bleak</t>
  </si>
  <si>
    <t xml:space="preserve">Josh Haden's debut with Spain sets his low, unhurried voice over minimal, jazz-inflected arrangements built on brushed drums, bass and quiet guitar that moves as slowly as the vocal melodies above it. The songs rarely build to anything louder than a murmur, favoring a late-night, smoky-room atmosphere over dynamics or hooks, as on 'Spiritual.' Coming from a member of the Haden musical family, it carries a folk-jazz lineage into the same hushed territory Idaho was exploring in Los Angeles.</t>
  </si>
  <si>
    <t xml:space="preserve">Applies a jazz and folk musical background (Haden is the son of bassist Charlie Haden) to the LA slowcore sound of the mid-'90s, sitting alongside Acetone and Idaho as part of that city's quieter underground.</t>
  </si>
  <si>
    <t xml:space="preserve">Spiritual; Untitled #1; Every Time I Try</t>
  </si>
  <si>
    <t xml:space="preserve">https://en.wikipedia.org/wiki/Spain_(band)</t>
  </si>
  <si>
    <t xml:space="preserve">A1724</t>
  </si>
  <si>
    <t xml:space="preserve">Tarnation</t>
  </si>
  <si>
    <t xml:space="preserve">Gentle Creatures</t>
  </si>
  <si>
    <t xml:space="preserve">hushed; pedal steel; drawl; Southern gothic; bleak</t>
  </si>
  <si>
    <t xml:space="preserve">Paula Frazer's Tarnation pairs her deep, cinematic torch-singer voice with slow, pedal-steel-and-organ arrangements that draw as much from Patsy Cline-style country ballads as from the slowcore acts on 4AD at the time. The tempos are consistently unhurried and the mood gothic and mournful, closer to a noir soundtrack than to a conventional country or rock record. It made Tarnation an unusual but fitting 4AD band, alongside Red House Painters and Mojave 3.</t>
  </si>
  <si>
    <t xml:space="preserve">A San Francisco act on 4AD alongside Red House Painters; its mournful sound resembles classic country balladry slowed to a slowcore pace.</t>
  </si>
  <si>
    <t xml:space="preserve">Gentle Creatures; Lonesome; Reconsider Baby</t>
  </si>
  <si>
    <t xml:space="preserve">https://en.wikipedia.org/wiki/Tarnation_(band)</t>
  </si>
  <si>
    <t xml:space="preserve">A1725</t>
  </si>
  <si>
    <t xml:space="preserve">If You Only Knew</t>
  </si>
  <si>
    <t xml:space="preserve">hushed; slide guitar; drawl; glacial; cosmic</t>
  </si>
  <si>
    <t xml:space="preserve">Acetone's second album refines the debut's slow-motion, country-psych drone, with steel guitar and organ pushing the songs further into a hazy, desert-highway atmosphere. Vocals stay hushed and blurred, treated almost as another texture rather than a lead instrument, and songs unfold with little regard for verse-chorus structure. It is for listeners who want slowcore with a dusty Southern California twang.</t>
  </si>
  <si>
    <t xml:space="preserve">Continues Acetone's country-psych drone on Vernon Yard, the same label as early Low, and sounds like a Californian cousin to that band's hush.</t>
  </si>
  <si>
    <t xml:space="preserve">If You Only Knew; In The Light; When You're Gone</t>
  </si>
  <si>
    <t xml:space="preserve">https://en.wikipedia.org/wiki/Acetone_(band)
https://www.discogs.com/master/332002-Acetone-If-You-Only-Knew</t>
  </si>
  <si>
    <t xml:space="preserve">A1726</t>
  </si>
  <si>
    <t xml:space="preserve">Beheaded</t>
  </si>
  <si>
    <t xml:space="preserve">Bedhead's second album sharpens the interlocking-guitar formula of the debut with slightly clearer production, letting the long, slow builds of songs like 'Extramundane' land with more force when they finally arrive. The Kadane brothers' vocals stay just as flat and unhurried, treating melody almost as an afterthought to texture and dynamics. It remains a touchstone for the more minimal, guitar-interplay-driven wing of slowcore, distinct from the piano- or pedal-steel-leaning acts in the genre.</t>
  </si>
  <si>
    <t xml:space="preserve">Refines the debut's controlled-dynamics formula, a direct forerunner to the more overtly post-rock arrangements the Kadanes would pursue in the New Year.</t>
  </si>
  <si>
    <t xml:space="preserve">Extramundane; Psychosomatica; Bedside Table</t>
  </si>
  <si>
    <t xml:space="preserve">A1727</t>
  </si>
  <si>
    <t xml:space="preserve">Cat Power</t>
  </si>
  <si>
    <t xml:space="preserve">What Would the Community Think</t>
  </si>
  <si>
    <t xml:space="preserve">hushed; cracked or yelping; bleak; lo-fi; baritone</t>
  </si>
  <si>
    <t xml:space="preserve">Chan Marshall's Matador debut sets her fragile, wavering voice against slow, spare guitar and occasional full-band arrangements that never rush toward resolution, with the vocal performances feeling perpetually on the verge of breaking. The production is intimate and a little rough, matching lyrics fixated on isolation and self-doubt. It marked the beginning of Cat Power's long association with Matador and set the hushed, emotionally raw template she would refine on Moon Pix.</t>
  </si>
  <si>
    <t xml:space="preserve">Came out of the 1990s New York underground, where Marshall worked with Sonic Youth's Steve Shelley; its slow, bruised songs resemble the hush of Low and Red House Painters and set up her confessional work through the decade.</t>
  </si>
  <si>
    <t xml:space="preserve">In This Hole; Enough; Fate of the Human Carbine</t>
  </si>
  <si>
    <t xml:space="preserve">https://en.wikipedia.org/wiki/Cat_Power
https://catpower.bandcamp.com/music</t>
  </si>
  <si>
    <t xml:space="preserve">A1728</t>
  </si>
  <si>
    <t xml:space="preserve">Ida</t>
  </si>
  <si>
    <t xml:space="preserve">I Know About You</t>
  </si>
  <si>
    <t xml:space="preserve">Simple Machines Records</t>
  </si>
  <si>
    <t xml:space="preserve">hushed; close harmonies; fingerpicked acoustic; lullaby; bleak</t>
  </si>
  <si>
    <t xml:space="preserve">Ida's second full-length is built on the close, blended harmonies of Daniel Littleton and Elizabeth Mitchell, sung over spare acoustic guitar and the occasional brushed drum, closer to a hushed folk duo than to a rock band. The tempos stay slow and the arrangements minimal throughout, letting the vocal interplay carry almost the entire emotional weight of the record. It is a touchstone for the folk-leaning, harmony-driven wing of '90s slowcore, distinct from the guitar-drone approach of bands like Codeine.</t>
  </si>
  <si>
    <t xml:space="preserve">Released on the DC indie label Simple Machines; its acoustic, close-harmony hush resembles Damon &amp; Naomi's branch of slowcore.</t>
  </si>
  <si>
    <t xml:space="preserve">Little Things; Downtown; Treasure Chest</t>
  </si>
  <si>
    <t xml:space="preserve">https://en.wikipedia.org/wiki/Ida_(band)
https://www.discogs.com/master/268488-Ida-I-Know-About-You
https://open.spotify.com/album/3w1KP3t1yD0yn4iAe7GOrM</t>
  </si>
  <si>
    <t xml:space="preserve">A1729</t>
  </si>
  <si>
    <t xml:space="preserve">Three Sheets to the Wind</t>
  </si>
  <si>
    <t xml:space="preserve">hushed; baritone; bleak; glacial; piano</t>
  </si>
  <si>
    <t xml:space="preserve">The third Idaho album widens the arrangements slightly, with more prominent piano and a fuller low end, but the songs remain as unhurried and quietly despairing as ever, built around Jeff Martin's fragile, almost whispered vocals. It strikes a balance between the extreme minimalism of the first two records and a bit more melodic clarity. The title suggests drunkenness, but the mood is closer to a slow-motion hangover than to any rowdiness.</t>
  </si>
  <si>
    <t xml:space="preserve">A refinement of Idaho's core sound that kept the band central to the LA wing of American slowcore through the mid-'90s, alongside labelmates and peers on Caroline Records.</t>
  </si>
  <si>
    <t xml:space="preserve">Sweep; Sun Drugs; Sadness</t>
  </si>
  <si>
    <t xml:space="preserve">A1730</t>
  </si>
  <si>
    <t xml:space="preserve">Excerpts from a Love Circus</t>
  </si>
  <si>
    <t xml:space="preserve">'Excerpts from a Love Circus' keeps the hushed, close-mic'd intimacy of 'Geek the Girl' while pushing the arrangements further into avant-chamber territory, with violin, keyboards and odd found sounds layered around Lisa Germano's fragile voice. The songs are slow and quietly unsettling, delivered in the same diaristic, unguarded way as her earlier work. It is one of the most idiosyncratic records on 4AD's American side.</t>
  </si>
  <si>
    <t xml:space="preserve">Continues the hushed, string-based confessional style of Geek the Girl on 4AD, part of the same label lineage running through Red House Painters and Tarnation.</t>
  </si>
  <si>
    <t xml:space="preserve">I Love a Snot; Lovesick; The Ballad of Tom Jones</t>
  </si>
  <si>
    <t xml:space="preserve">A1731</t>
  </si>
  <si>
    <t xml:space="preserve">The Curtain Hits the Cast</t>
  </si>
  <si>
    <t xml:space="preserve">hushed; close harmonies; glacial; long songs (7+ minutes); bleak</t>
  </si>
  <si>
    <t xml:space="preserve">Low's third record stretches out, above all on the roughly quarter-hour 'Do You Know How to Waltz?', a slow-building drone that was the longest thing the band had committed to tape. Elsewhere the record keeps the hushed, brushed-drum sound of the first two albums, but songs are allowed to develop over five or six minutes rather than resolve quickly. It closed out the band's run on Vernon Yard before they moved to Kranky.</t>
  </si>
  <si>
    <t xml:space="preserve">Extends the 'I Could Live in Hope' sound toward longer, more drone-like structures that point to the more experimental records Low made after moving to Kranky.</t>
  </si>
  <si>
    <t xml:space="preserve">Anon; Over the Ocean; Do You Know How to Waltz?</t>
  </si>
  <si>
    <t xml:space="preserve">https://en.wikipedia.org/wiki/Low_(band)
https://en.wikipedia.org/wiki/The_Curtain_Hits_the_Cast</t>
  </si>
  <si>
    <t xml:space="preserve">A1732</t>
  </si>
  <si>
    <t xml:space="preserve">Mark Eitzel</t>
  </si>
  <si>
    <t xml:space="preserve">60 Watt Silver Lining</t>
  </si>
  <si>
    <t xml:space="preserve">baritone; piano; hushed; bleak; storytelling</t>
  </si>
  <si>
    <t xml:space="preserve">Eitzel's first solo studio album after American Music Club's split leans toward jazzy, late-night piano and brushed-drum arrangements, a quieter and more lounge-adjacent setting for his weary voice than any AMC record attempted. The songs keep the slow tempos and downcast lyrics intact while trading Vudi's guitar textures for a more cabaret-like backing band. It is a showcase for a voice built entirely around understatement.</t>
  </si>
  <si>
    <t xml:space="preserve">Carries American Music Club's sadcore songwriting into a solo, torch-song register; it shares a San Francisco hush with Red House Painters and Tarnation.</t>
  </si>
  <si>
    <t xml:space="preserve">Saved; Southend on Sea; Cleopatra Jones</t>
  </si>
  <si>
    <t xml:space="preserve">https://en.wikipedia.org/wiki/Mark_Eitzel
https://www.allmusic.com/album/60-watt-silver-lining-mw0000183396</t>
  </si>
  <si>
    <t xml:space="preserve">A1733</t>
  </si>
  <si>
    <t xml:space="preserve">Among My Swan</t>
  </si>
  <si>
    <t xml:space="preserve">hushed; drawl; slide guitar; bleak; cosmic</t>
  </si>
  <si>
    <t xml:space="preserve">The last Mazzy Star album for nearly two decades trades some of the previous record's brighter moments for a darker, more claustrophobic mood, with Sandoval's vocals mixed even further back into Roback's murky guitar and organ arrangements. Tempos stay slow throughout, and the record leans into a more overtly bleak, druggy atmosphere than its predecessors. It is the band's most purely atmospheric record, for listeners who want the haze without the hit single.</t>
  </si>
  <si>
    <t xml:space="preserve">Closes out Mazzy Star's classic run on its most downbeat note, leading directly into Hope Sandoval's later solo work in the same drawled, reverb-soaked vein.</t>
  </si>
  <si>
    <t xml:space="preserve">Flowers in December; Look on Down from the Bridge; All Your Sisters</t>
  </si>
  <si>
    <t xml:space="preserve">https://en.wikipedia.org/wiki/Mazzy_Star</t>
  </si>
  <si>
    <t xml:space="preserve">A1734</t>
  </si>
  <si>
    <t xml:space="preserve">Songs for a Blue Guitar</t>
  </si>
  <si>
    <t xml:space="preserve">Supreme Recordings</t>
  </si>
  <si>
    <t xml:space="preserve">baritone; long songs (7+ minutes); hushed; storytelling; breezy</t>
  </si>
  <si>
    <t xml:space="preserve">Released on Island, 'Songs for a Blue Guitar' keeps the slow tempos but adds electric-guitar interplay and more rock-band muscle than any previous Red House Painters record, including a very long cover of the Cars' 'All Mixed Up.' The songwriting stays as unhurried and diaristic as ever on 'Have You Forgotten' and 'Trailways.' It marks the point where the band's sound started sliding toward what would become Kozelek's Sun Kil Moon project.</t>
  </si>
  <si>
    <t xml:space="preserve">A major-label widening of the Red House Painters sound that keeps the slowcore pacing while adding guitar interplay closer to classic rock, foreshadowing the more expansive Sun Kil Moon records to come.</t>
  </si>
  <si>
    <t xml:space="preserve">Have You Forgotten; All Mixed Up; Trailways</t>
  </si>
  <si>
    <t xml:space="preserve">https://en.wikipedia.org/wiki/Red_House_Painters
https://en.wikipedia.org/wiki/Songs_for_a_Blue_Guitar</t>
  </si>
  <si>
    <t xml:space="preserve">A1735</t>
  </si>
  <si>
    <t xml:space="preserve">Massachusetts</t>
  </si>
  <si>
    <t xml:space="preserve">hushed; pedal steel; drawl; storytelling; bleak</t>
  </si>
  <si>
    <t xml:space="preserve">Joe Pernice's plainspoken drawl narrates small-town New England scenes over quiet, pedal-steel-laced country-rock played so slowly it borders on lullaby tempo, a fuller-band take on the hushed sound of the band's earlier records. The production is intimate and unhurried, letting Pernice's storytelling songwriting sit front and center. It is widely regarded as the band's best record and a key link between No Depression-style alt-country and the hushed, sadder register of slowcore.</t>
  </si>
  <si>
    <t xml:space="preserve">Sits at the intersection of alt-country storytelling and slowcore's quiet dynamics, a direct bridge between the V9 insurgent-country scene and V12's hushed sadness; Pernice would go on to the more pop-oriented Pernice Brothers.</t>
  </si>
  <si>
    <t xml:space="preserve">Grudge Fuck; Massachusetts; Freight of Fire</t>
  </si>
  <si>
    <t xml:space="preserve">A1736</t>
  </si>
  <si>
    <t xml:space="preserve">Windsor for the Derby</t>
  </si>
  <si>
    <t xml:space="preserve">Calm Hades Float</t>
  </si>
  <si>
    <t xml:space="preserve">Tampa, FL</t>
  </si>
  <si>
    <t xml:space="preserve">hushed; drum machine; glacial; cosmic; bleak</t>
  </si>
  <si>
    <t xml:space="preserve">Windsor for the Derby's debut pairs slow, minimal guitar and bass figures with steady, mechanical rhythms and murmured, half-buried vocals, building a cold, motorik-leaning take on slowcore. Songs often repeat a single figure for several minutes, letting small variations accumulate rather than building toward a conventional climax. On the same Austin label as Bedhead, it represents Trance Syndicate's more drone-focused wing of the genre.</t>
  </si>
  <si>
    <t xml:space="preserve">Released on Trance Syndicate alongside Bedhead; its repetitive, motorik drift sounds indebted to German krautrock as much as to Codeine.</t>
  </si>
  <si>
    <t xml:space="preserve">Untitled A1; Untitled A2; Untitled A3</t>
  </si>
  <si>
    <t xml:space="preserve">https://en.wikipedia.org/wiki/Windsor_for_the_Derby
https://www.discogs.com/master/204155-Windsor-For-The-Derby-Calm-Hades-Float</t>
  </si>
  <si>
    <t xml:space="preserve">A1737</t>
  </si>
  <si>
    <t xml:space="preserve">Julie Doiron</t>
  </si>
  <si>
    <t xml:space="preserve">Loneliest in the Morning</t>
  </si>
  <si>
    <t xml:space="preserve">Moncton, New Brunswick</t>
  </si>
  <si>
    <t xml:space="preserve">hushed; fingerpicked acoustic; lo-fi; bleak; lullaby</t>
  </si>
  <si>
    <t xml:space="preserve">Former Eric's Trip bassist Julie Doiron's second solo album is built on quiet, unhurried acoustic guitar and her plain, unadorned voice, recorded with the same lo-fi intimacy that marked her old band's four-track releases. The songs are short and direct rather than extended, but the pacing and hushed dynamics place her squarely in the same emotional register as the American slowcore scene, just filtered through a homespun East Coast Canadian folk sensibility. It is an important, often overlooked precedent for the hushed, plainspoken singer-songwriter mode that later indie-folk and twang acts would adopt.</t>
  </si>
  <si>
    <t xml:space="preserve">An important hushed-twang precedent from the Canadian side of the '90s underground, carrying Eric's Trip's lo-fi intimacy into a quieter, more explicitly folk-adjacent slowcore mode.</t>
  </si>
  <si>
    <t xml:space="preserve">Life of Dreams; Consolation Prize; The Wrong Guy</t>
  </si>
  <si>
    <t xml:space="preserve">https://en.wikipedia.org/wiki/Julie_Doiron</t>
  </si>
  <si>
    <t xml:space="preserve">A1738</t>
  </si>
  <si>
    <t xml:space="preserve">Transaction de Novo</t>
  </si>
  <si>
    <t xml:space="preserve">hushed; harmonized guitars; deadpan; glacial; long songs (7+ minutes)</t>
  </si>
  <si>
    <t xml:space="preserve">Bedhead's final studio album, produced by Steve Albini, is the fullest and most confident realization of the band's slow-build guitar interplay, with long tracks that never raise the vocal above a murmur. The dynamics are more dramatic than on the earlier records, moving from near-silence to genuinely loud, distorted peaks before receding again. The band broke up not long after, and its patient, architectural approach to guitar rock carried straight into the Kadanes' next band, the New Year.</t>
  </si>
  <si>
    <t xml:space="preserve">The capstone of Bedhead's catalog and a direct bridge to the New Year, cementing Dallas as a key Texas node in the slowcore map alongside Trance Syndicate's Austin base.</t>
  </si>
  <si>
    <t xml:space="preserve">The Present; Roman Candle; Dark Ages</t>
  </si>
  <si>
    <t xml:space="preserve">A1739</t>
  </si>
  <si>
    <t xml:space="preserve">Moon Pix</t>
  </si>
  <si>
    <t xml:space="preserve">hushed; cracked or yelping; bleak; baritone; lullaby</t>
  </si>
  <si>
    <t xml:space="preserve">Recorded in Australia with two members of the Dirty Three, 'Moon Pix' pairs Chan Marshall's cracked, intimate voice with slow, spacious arrangements built around simple guitar figures and Jim White's brushed drumming. The mood is uniformly hushed and haunted, letting songs like 'Metal Heart' and 'Colors and the Kids' unfold at their own unhurried pace. It is one of the defining sadcore albums of the late '90s.</t>
  </si>
  <si>
    <t xml:space="preserve">The high point of Cat Power's early sadcore period, made with Dirty Three's Mick Turner and Jim White; the following decade's hushed singer-songwriter wave often sounds indebted to it.</t>
  </si>
  <si>
    <t xml:space="preserve">Metal Heart; Colors and the Kids; Cross Bones Style</t>
  </si>
  <si>
    <t xml:space="preserve">https://en.wikipedia.org/wiki/Cat_Power
https://en.wikipedia.org/wiki/Moon_Pix
https://catpower.bandcamp.com/music</t>
  </si>
  <si>
    <t xml:space="preserve">A1740</t>
  </si>
  <si>
    <t xml:space="preserve">Stratosphere</t>
  </si>
  <si>
    <t xml:space="preserve">Recorded on cheap home equipment, 'Stratosphere' buries slow, simple guitar figures and murmured vocals under tape hiss and haze, closer to a bedroom drone record than a conventional rock album. Songs drift rather than build, often fading out before resolving into anything like a chorus, and the instrumental passages owe as much to space rock as to slowcore proper. It has become a cult record in the genre, its lo-fi murk a touchstone for the 2010s slowcore revival.</t>
  </si>
  <si>
    <t xml:space="preserve">Sounds like the tempo and mood of Low and Codeine filtered through a lo-fi home-recording aesthetic; its later rediscovery made it a widely acknowledged reference point for the 2010s modern-slowcore revival captured in C8.</t>
  </si>
  <si>
    <t xml:space="preserve">Inside Out; The Twins/Romantica; Constellations</t>
  </si>
  <si>
    <t xml:space="preserve">A1741</t>
  </si>
  <si>
    <t xml:space="preserve">Out of Tune</t>
  </si>
  <si>
    <t xml:space="preserve">hushed; pedal steel; close harmonies; breezy; hushed</t>
  </si>
  <si>
    <t xml:space="preserve">Mojave 3's second album keeps the pedal steel and close vocal harmonies of the debut but opens the arrangements up a little, with a slightly warmer production. The pacing stays unhurried throughout, as on 'Some Kinda Angel,' closer to a slow country ballad than to anything resembling the band's shoegaze origins. It showed a UK band working convincingly in the same hushed, country-tinged register as American slowcore.</t>
  </si>
  <si>
    <t xml:space="preserve">Deepens Mojave 3's move, via former Slowdive members, from shoegaze into pedal-steel-laced slowcore that sounds akin to its American counterparts.</t>
  </si>
  <si>
    <t xml:space="preserve">Some Kinda Angel; Give What You Take; Baby's Coming Home</t>
  </si>
  <si>
    <t xml:space="preserve">https://en.wikipedia.org/wiki/Mojave_3
https://www.discogs.com/release/2711424-Mojave-3-Out-Of-Tune</t>
  </si>
  <si>
    <t xml:space="preserve">A1742</t>
  </si>
  <si>
    <t xml:space="preserve">Pedro the Lion</t>
  </si>
  <si>
    <t xml:space="preserve">It's Hard to Find a Friend</t>
  </si>
  <si>
    <t xml:space="preserve">Made in Mexico</t>
  </si>
  <si>
    <t xml:space="preserve">hushed; deadpan; storytelling; fingerpicked acoustic; bleak</t>
  </si>
  <si>
    <t xml:space="preserve">David Bazan's first full-length as Pedro the Lion is quiet, spare and narrative-driven, built on unhurried tempos, clean guitar and plainspoken, confessional lyrics about faith and disappointment. It is closer in pace and mood to slowcore than to the looser, faster slacker rock of Pavement, though it shares that scene's DIY, small-label origins. 'Secret of the Easy Yoke' and 'Of Up and Coming Monarchs' show Bazan's understated, hymn-like songwriting.</t>
  </si>
  <si>
    <t xml:space="preserve">From the same Seattle-area indie underground as Built to Spill and Modest Mouse; its slow, hushed songwriting sounds akin to '90s slowcore.</t>
  </si>
  <si>
    <t xml:space="preserve">Secret of the Easy Yoke; The Bells; Of Up and Coming Monarchs</t>
  </si>
  <si>
    <t xml:space="preserve">https://en.wikipedia.org/wiki/It%27s_Hard_to_Find_a_Friend
https://en.wikipedia.org/wiki/Pedro_the_Lion</t>
  </si>
  <si>
    <t xml:space="preserve">A1743</t>
  </si>
  <si>
    <t xml:space="preserve">Secret Name</t>
  </si>
  <si>
    <t xml:space="preserve">Kranky</t>
  </si>
  <si>
    <t xml:space="preserve">hushed; close harmonies; strings; spiritual or gospel; glacial</t>
  </si>
  <si>
    <t xml:space="preserve">Produced by Steve Albini and Low's first full-length for Kranky, 'Secret Name' adds strings and organ to the palette without disturbing the trio's basic quiet-and-slow approach. The pacing is still glacial, but the arrangements feel fuller and warmer than the Vernon Yard albums, as on 'Starfire.' It is a good entry for listeners who find the earliest Low records too stark.</t>
  </si>
  <si>
    <t xml:space="preserve">Moves Low's sound from the stark early records toward the more textured, occasionally gospel-tinged music of the 2000s.</t>
  </si>
  <si>
    <t xml:space="preserve">Starfire; Weight of Water; Don't Understand</t>
  </si>
  <si>
    <t xml:space="preserve">https://en.wikipedia.org/wiki/Low_(band)
https://en.wikipedia.org/wiki/Secret_Name
https://lowtheband.bandcamp.com/music</t>
  </si>
  <si>
    <t xml:space="preserve">A1744</t>
  </si>
  <si>
    <t xml:space="preserve">Contemporary Movement</t>
  </si>
  <si>
    <t xml:space="preserve">lo-fi; hushed; glacial; drum machine; bleak</t>
  </si>
  <si>
    <t xml:space="preserve">Duster's second album keeps the murky home-recorded production of 'Stratosphere' but tightens the songwriting slightly, with a marginally clearer mix. The overall mood stays the same: slow, hazy, melancholic guitar rock that treats hiss and blur as features rather than flaws. It drew little notice on release and was rediscovered years later alongside its predecessor.</t>
  </si>
  <si>
    <t xml:space="preserve">A continuation of the 'Stratosphere' formula by the same trio; its hazy sound, like the debut's, resonates with the later C8 modern-slowcore scene more than it registered in its own era.</t>
  </si>
  <si>
    <t xml:space="preserve">Machine Dance; Gold Dust; Between Two Verses</t>
  </si>
  <si>
    <t xml:space="preserve">A1745</t>
  </si>
  <si>
    <t xml:space="preserve">Early Day Miners</t>
  </si>
  <si>
    <t xml:space="preserve">Placer Found</t>
  </si>
  <si>
    <t xml:space="preserve">hushed; pedal steel; glacial; long songs (7+ minutes); cosmic</t>
  </si>
  <si>
    <t xml:space="preserve">Early Day Miners' debut stretches slow, twangy guitar and pedal steel across long, patient instrumental passages, closer to a slow-motion country-rock band than to the guitar-drone side of slowcore. Vocals are used sparingly and mixed low, often functioning as one texture among several rather than the focal point. It positioned the Bloomington, Indiana band as a bridge between Midwestern slowcore and a more explicitly twangy sound.</t>
  </si>
  <si>
    <t xml:space="preserve">Sounds indebted to the Midwestern slowcore of Low, pushed in a twangier, pedal-steel-laced direction that resembles the later countrygaze fusion C4 bands pursued.</t>
  </si>
  <si>
    <t xml:space="preserve">Placer Found; A Huge Wave Coming; Cadillac</t>
  </si>
  <si>
    <t xml:space="preserve">https://en.wikipedia.org/wiki/Early_Day_Miners</t>
  </si>
  <si>
    <t xml:space="preserve">A1746</t>
  </si>
  <si>
    <t xml:space="preserve">The For Carnation</t>
  </si>
  <si>
    <t xml:space="preserve">hushed; baritone; drum machine; glacial; bleak</t>
  </si>
  <si>
    <t xml:space="preserve">Led by former Slint guitarist Brian McMahan, the For Carnation's self-titled album pairs a flat, half-spoken voice with slow, minimal arrangements built from repeated guitar figures and long stretches of near-silence. It moves even slower than Slint's 'Spiderland,' trading that record's dynamic explosions for a more sustained, droning quiet. The Louisville scene's precision is audible, but the mood here is pure hushed dread rather than tension and release.</t>
  </si>
  <si>
    <t xml:space="preserve">Grew directly out of Slint's Louisville post-rock lineage via guitarist Brian McMahan, translating that band's control and dynamics into a slower, more overtly sadcore register.</t>
  </si>
  <si>
    <t xml:space="preserve">Being Held; Moonbeams; Tales (Live from Airport Novelties)</t>
  </si>
  <si>
    <t xml:space="preserve">https://en.wikipedia.org/wiki/The_For_Carnation</t>
  </si>
  <si>
    <t xml:space="preserve">A1747</t>
  </si>
  <si>
    <t xml:space="preserve">Will You Find Me</t>
  </si>
  <si>
    <t xml:space="preserve">hushed; close harmonies; fingerpicked acoustic; strings; lullaby</t>
  </si>
  <si>
    <t xml:space="preserve">'Will You Find Me' widens Ida's arrangements with strings and a fuller band sound while keeping Littleton and Mitchell's close harmonies at the center, still delivered at the same unhurried, hushed pace as the earlier records. It balances folk intimacy with a bit more sonic ambition than their earliest work. It suits listeners who want slowcore's patience with a warmer, more acoustic grain.</t>
  </si>
  <si>
    <t xml:space="preserve">A fuller studio take on Ida's hushed, close-harmony folk-slowcore, sounding like a quieter, more acoustic counterpart to the guitar-drone end of the genre represented by Low and Codeine.</t>
  </si>
  <si>
    <t xml:space="preserve">Maybelle; Shrug; The Radiator</t>
  </si>
  <si>
    <t xml:space="preserve">https://en.wikipedia.org/wiki/Ida_(band)
https://www.discogs.com/master/105320-Ida-Will-You-Find-Me</t>
  </si>
  <si>
    <t xml:space="preserve">A1748</t>
  </si>
  <si>
    <t xml:space="preserve">Nina Nastasia</t>
  </si>
  <si>
    <t xml:space="preserve">Socialist Records</t>
  </si>
  <si>
    <t xml:space="preserve">hushed; fingerpicked acoustic; strings; bleak; storytelling</t>
  </si>
  <si>
    <t xml:space="preserve">Nina Nastasia's self-released debut pairs a small acoustic ensemble, with strings in the mix, and her plainspoken, unhurried voice, favoring restraint and negative space over any obvious hooks. The songs move slowly and the production stays close and intimate, closer to a late-night home recital than a studio rock record. It set the template for Nastasia's catalog: quiet, exacting, emotionally direct records built around small ensembles rather than a full band.</t>
  </si>
  <si>
    <t xml:space="preserve">A New York singer-songwriter whose hushed chamber-folk resembles Ida and Damon &amp; Naomi; her work was later carried on Touch and Go, the label of the For Carnation and the New Year.</t>
  </si>
  <si>
    <t xml:space="preserve">Colourful; This Is Wanting; You Her and Me</t>
  </si>
  <si>
    <t xml:space="preserve">https://en.wikipedia.org/wiki/Nina_Nastasia
https://en.wikipedia.org/wiki/Dogs_(Nina_Nastasia_album)</t>
  </si>
  <si>
    <t xml:space="preserve">A1749</t>
  </si>
  <si>
    <t xml:space="preserve">Winners Never Quit</t>
  </si>
  <si>
    <t xml:space="preserve">Jade Tree</t>
  </si>
  <si>
    <t xml:space="preserve">hushed; deadpan; storytelling; bleak; spiritual or gospel</t>
  </si>
  <si>
    <t xml:space="preserve">Pedro the Lion's second album is a loose concept record following a politician's moral collapse, told in Bazan's flat narration over sparse, deliberate arrangements. The tempos are slow and the guitars mostly clean, prioritizing the story over hooks. 'Slow and Steady Wins the Race' and 'Bad Things to Such Good People' carry the record's morality-tale structure.</t>
  </si>
  <si>
    <t xml:space="preserve">Pedro the Lion's move to the Jade Tree label; the hushed pace of the debut continues, sounding akin to slowcore.</t>
  </si>
  <si>
    <t xml:space="preserve">Slow and Steady Wins the Race; Bad Things to Such Good People; Simple Economics</t>
  </si>
  <si>
    <t xml:space="preserve">https://en.wikipedia.org/wiki/Winners_Never_Quit
https://en.wikipedia.org/wiki/Pedro_the_Lion</t>
  </si>
  <si>
    <t xml:space="preserve">A1750</t>
  </si>
  <si>
    <t xml:space="preserve">Carissa's Wierd</t>
  </si>
  <si>
    <t xml:space="preserve">You Should Be at Home Here</t>
  </si>
  <si>
    <t xml:space="preserve">Brown Records</t>
  </si>
  <si>
    <t xml:space="preserve">hushed; close harmonies; lo-fi; bleak; lullaby</t>
  </si>
  <si>
    <t xml:space="preserve">Mat Brooke and Jenn Ghetto trade lead vocals over slow, quietly strummed guitars, building a hushed, unpolished sound that made Carissa's Wierd a fixture of the early-2000s Seattle scene even as they stayed largely unknown outside it. The arrangements are sparse and intimate, which only deepens the record's melancholic pull. It is a formative record for members who went on to Band of Horses and Grand Archives.</t>
  </si>
  <si>
    <t xml:space="preserve">A Pacific Northwest slowcore band whose hushed, lo-fi close-harmony sound directly seeded Band of Horses and S among its members, an important but underheard link in the genre's 2000s continuation.</t>
  </si>
  <si>
    <t xml:space="preserve">You Should Be At Home Here; The Ghost Of A Dead Hummingbird Flying Around The Room</t>
  </si>
  <si>
    <t xml:space="preserve">https://en.wikipedia.org/wiki/Carissa%27s_Wierd
https://www.discogs.com/release/555923-Carissas-Wierd-You-Should-Be-At-Home-Here</t>
  </si>
  <si>
    <t xml:space="preserve">A1751</t>
  </si>
  <si>
    <t xml:space="preserve">Hope Sandoval &amp; the Warm Inventions</t>
  </si>
  <si>
    <t xml:space="preserve">Bavarian Fruit Bread</t>
  </si>
  <si>
    <t xml:space="preserve">hushed; drawl; lullaby; cosmic; bleak</t>
  </si>
  <si>
    <t xml:space="preserve">Mazzy Star's Hope Sandoval teams with My Bloody Valentine's Colm Ó Cíosóig for a debut that is even quieter and more nocturnal than her main band's records, built on brushed percussion, harmonica, and long, softly picked guitar lines. Sandoval's whispery drawl is mixed close and dry, giving the record an intimate, late-night quality distinct from Mazzy Star's more reverb-drenched sound. It is a hushed, slow-motion song cycle that functions almost like a lullaby album from start to finish.</t>
  </si>
  <si>
    <t xml:space="preserve">A direct offshoot of Mazzy Star's hushed, drawled sound, made with a member of classic shoegaze act My Bloody Valentine, tying the West Coast sadcore lineage to the UK dream-pop world.</t>
  </si>
  <si>
    <t xml:space="preserve">Drop; Suzanne; Feeling of Gaze</t>
  </si>
  <si>
    <t xml:space="preserve">https://en.wikipedia.org/wiki/Hope_Sandoval_%26_the_Warm_Inventions
https://en.wikipedia.org/wiki/Bavarian_Fruit_Bread</t>
  </si>
  <si>
    <t xml:space="preserve">A1752</t>
  </si>
  <si>
    <t xml:space="preserve">Désormais</t>
  </si>
  <si>
    <t xml:space="preserve">hushed; fingerpicked acoustic; lo-fi; bleak; close harmonies</t>
  </si>
  <si>
    <t xml:space="preserve">Doiron's Jagjaguwar debut keeps the hushed, homemade intimacy of her earlier records, her plainspoken voice set against quiet, spare accompaniment. The record moves slowly and confides rather than performs, sitting closer to the emotional territory of American slowcore than to conventional singer-songwriter folk. It began her run on Jagjaguwar, a label with deep ties to the indie-folk underground.</t>
  </si>
  <si>
    <t xml:space="preserve">Continues Doiron's hushed, Eric's Trip-rooted home-recording style on Jagjaguwar, a sister label to Secretly Canadian, tying the Canadian Maritimes scene into the broader V12 map.</t>
  </si>
  <si>
    <t xml:space="preserve">Told You; Life of Dreams; You Gave Me the Key</t>
  </si>
  <si>
    <t xml:space="preserve">A1753</t>
  </si>
  <si>
    <t xml:space="preserve">Things We Lost in the Fire</t>
  </si>
  <si>
    <t xml:space="preserve">hushed; close harmonies; strings; cracked or yelping; bleak</t>
  </si>
  <si>
    <t xml:space="preserve">Steve Albini returns to produce a record that is fuller and more melodic than 'Secret Name' while never abandoning Low's trademark hush, with strings threaded through the arrangements of songs like 'Sunflower.' Sparhawk and Parker's harmonies are mixed close and dry, so the record's emotional weight comes from tone and restraint rather than volume. It is the record that makes the band's patience sound inviting rather than austere.</t>
  </si>
  <si>
    <t xml:space="preserve">The fullest realization of Kranky-era Low, carrying the band's slowcore approach into the 2000s; later hushed indie-folk records often sound indebted to its warmth.</t>
  </si>
  <si>
    <t xml:space="preserve">Dinosaur Act; Sunflower; In the Drugs</t>
  </si>
  <si>
    <t xml:space="preserve">https://en.wikipedia.org/wiki/Low_(band)
https://en.wikipedia.org/wiki/Things_We_Lost_in_the_Fire
https://lowtheband.bandcamp.com/music</t>
  </si>
  <si>
    <t xml:space="preserve">A1754</t>
  </si>
  <si>
    <t xml:space="preserve">The New Year</t>
  </si>
  <si>
    <t xml:space="preserve">Newness Ends</t>
  </si>
  <si>
    <t xml:space="preserve">Formed by Matt and Bubba Kadane after Bedhead's breakup, the New Year's debut keeps the same slow-building, interlocking-guitar approach but with a fuller, more amplified band behind it, closer to the louder end of Transaction de Novo stretched across a whole record. The vocals remain flat and unhurried, but the arrangements have more low end and dynamic range than the average Bedhead song. It is essentially a direct continuation of the Kadanes' project under a new name, made for a new Texas base in Denton rather than Dallas.</t>
  </si>
  <si>
    <t xml:space="preserve">A direct continuation of Bedhead by the same songwriting brothers, extending the guitar-interplay slowcore approach into the 2000s Denton and Chicago (Touch and Go) underground.</t>
  </si>
  <si>
    <t xml:space="preserve">The Beach; Half a Believer; The Company I Can Get</t>
  </si>
  <si>
    <t xml:space="preserve">https://en.wikipedia.org/wiki/The_New_Year_(band)</t>
  </si>
  <si>
    <t xml:space="preserve">A1755</t>
  </si>
  <si>
    <t xml:space="preserve">Old Ramon</t>
  </si>
  <si>
    <t xml:space="preserve">baritone; hushed; bleak; storytelling; long songs (7+ minutes)</t>
  </si>
  <si>
    <t xml:space="preserve">Recorded in 1998 but shelved for three years by label mergers before Sub Pop finally released it, Old Ramon is the last Red House Painters album, and its delayed release makes it a strange bridge between the band and Kozelek's subsequent Sun Kil Moon work. The songs are darker and more electric than Songs for a Blue Guitar, with Kozelek's voice sitting low in the mix over slow, guitar-driven arrangements. It closes out the band's catalog on a note that is quieter in spirit than in volume, still committed to letting songs take their time.</t>
  </si>
  <si>
    <t xml:space="preserve">The final Red House Painters record and a direct bridge to Sun Kil Moon, carrying the band's hushed, extended-song formula into the 2000s on the same label, Sub Pop, that would later release Low's mid-period albums.</t>
  </si>
  <si>
    <t xml:space="preserve">Wop-a-Din-Din; Michael; Byrd Joel</t>
  </si>
  <si>
    <t xml:space="preserve">https://en.wikipedia.org/wiki/Red_House_Painters
https://en.wikipedia.org/wiki/Old_Ramon
https://redhousepainters.bandcamp.com/album/old-ramon</t>
  </si>
  <si>
    <t xml:space="preserve">A1756</t>
  </si>
  <si>
    <t xml:space="preserve">Songs About Leaving</t>
  </si>
  <si>
    <t xml:space="preserve">Sad Robot Records</t>
  </si>
  <si>
    <t xml:space="preserve">hushed; close harmonies; lo-fi; bleak; cracked or yelping</t>
  </si>
  <si>
    <t xml:space="preserve">The last Carissa's Wierd album before the band's breakup pushes their hushed sound a little further toward full-band arrangements, with Jenn Ghetto and Mat Brooke's alternating vocals still carrying most of the emotional weight over slow, sparse guitar parts. The mood is unrelentingly downcast, matching a title that reads as a mission statement for the whole record. It is a touchstone for the 2000s Pacific Northwest slowcore and indie-folk underground.</t>
  </si>
  <si>
    <t xml:space="preserve">The culmination of Carissa's Wierd's hushed Seattle sound before its members scattered into Band of Horses, Grand Archives, and S, carrying the slowcore lineage into the next decade's indie folk.</t>
  </si>
  <si>
    <t xml:space="preserve">Ignorant Piece of Shit; You Should Be Ashamed, Old Friend; Meridian</t>
  </si>
  <si>
    <t xml:space="preserve">https://en.wikipedia.org/wiki/Carissa%27s_Wierd
https://www.discogs.com/master/282623-Carissas-Wierd-Songs-About-Leaving</t>
  </si>
  <si>
    <t xml:space="preserve">A1757</t>
  </si>
  <si>
    <t xml:space="preserve">Let Us Garlands Bring</t>
  </si>
  <si>
    <t xml:space="preserve">hushed; pedal steel; glacial; strings; cosmic</t>
  </si>
  <si>
    <t xml:space="preserve">The band's second album adds a slightly fuller production to the same slow, twangy instrumental base, moving closer to a chamber-country record than a rock one in places. Songs unfold gradually, often over five or six minutes, with pedal steel and guitar drones doing most of the emotional work rather than lyrics. It cemented Early Day Miners' place on the Secretly Canadian roster alongside labelmates working similar hushed, patient territory.</t>
  </si>
  <si>
    <t xml:space="preserve">Deepens the pedal-steel, slow-build sound of the debut on the Bloomington-based Secretly Canadian label, part of the same Midwestern underground that also released Songs: Ohia.</t>
  </si>
  <si>
    <t xml:space="preserve">Sunrise; The Split of the Fittest; Wounded Astronomer</t>
  </si>
  <si>
    <t xml:space="preserve">A1758</t>
  </si>
  <si>
    <t xml:space="preserve">Hem</t>
  </si>
  <si>
    <t xml:space="preserve">Rabbit Songs</t>
  </si>
  <si>
    <t xml:space="preserve">DreamWorks Records</t>
  </si>
  <si>
    <t xml:space="preserve">hushed; strings; pedal steel; close harmonies; lullaby</t>
  </si>
  <si>
    <t xml:space="preserve">Hem's debut wraps Sally Ellyson's soft, unhurried voice in lush but quiet orchestration, strings, pedal steel and brushed percussion arranged at a pace closer to a lullaby than a rock record. The songs are gentle rather than bleak, but the same patience and hush that define slowcore's American branch runs through every track. It is for listeners who want slowcore's quiet with a warmer, chamber-pop glow.</t>
  </si>
  <si>
    <t xml:space="preserve">Applies slowcore's patience and hush to an orchestral, chamber-pop palette; it sounds like a precursor to the 2010s twangy indie-folk scene (C5).</t>
  </si>
  <si>
    <t xml:space="preserve">Half-Acre; Lord, Blow the Moon Out, Please; We All Got Room</t>
  </si>
  <si>
    <t xml:space="preserve">https://en.wikipedia.org/wiki/Hem_(band)</t>
  </si>
  <si>
    <t xml:space="preserve">A1759</t>
  </si>
  <si>
    <t xml:space="preserve">Trust</t>
  </si>
  <si>
    <t xml:space="preserve">hushed; bleak; close harmonies; glacial; spiritual or gospel</t>
  </si>
  <si>
    <t xml:space="preserve">A darker, denser record than its predecessor, 'Trust' leans into distortion and longer songs while keeping the tempos as slow as ever. Songs like 'Canada' let a little more drive in, while elsewhere the band's patience curdles into something closer to dread than comfort. It is less immediate than 'Things We Lost in the Fire' but rewards the same close, quiet listening the band always demanded.</t>
  </si>
  <si>
    <t xml:space="preserve">Continues Low's Kranky run, pushing the band's minimalism toward a heavier, more ominous register that led into the noisier turn of 'The Great Destroyer.'</t>
  </si>
  <si>
    <t xml:space="preserve">Canada; Diamond; Little Argument</t>
  </si>
  <si>
    <t xml:space="preserve">https://en.wikipedia.org/wiki/Low_(band)
https://en.wikipedia.org/wiki/Trust_(Low_album)
https://lowtheband.bandcamp.com/music</t>
  </si>
  <si>
    <t xml:space="preserve">A1760</t>
  </si>
  <si>
    <t xml:space="preserve">The Blackened Air</t>
  </si>
  <si>
    <t xml:space="preserve">hushed; fingerpicked acoustic; strings; storytelling; bleak</t>
  </si>
  <si>
    <t xml:space="preserve">Nastasia's Touch and Go debut expands the chamber-folk instrumentation of Dogs with a slightly larger ensemble while keeping the same quiet, unhurried pacing and plainspoken vocal delivery. Songs unfold like short stories, often centered on a single vivid image or scene, delivered without raising the volume much above a murmur. It placed her on the same label roster as the For Carnation and the New Year, part of Touch and Go's small but significant late-'90s/2000s slowcore-adjacent wing.</t>
  </si>
  <si>
    <t xml:space="preserve">Continues Nastasia's hushed, story-driven chamber folk on Touch and Go, the same label that carried Bedhead's successor band the New Year and the For Carnation.</t>
  </si>
  <si>
    <t xml:space="preserve">Superstar; This Is Wanting; Ugly Face</t>
  </si>
  <si>
    <t xml:space="preserve">https://en.wikipedia.org/wiki/Nina_Nastasia</t>
  </si>
  <si>
    <t xml:space="preserve">A1761</t>
  </si>
  <si>
    <t xml:space="preserve">The Innocence Mission</t>
  </si>
  <si>
    <t xml:space="preserve">Befriended</t>
  </si>
  <si>
    <t xml:space="preserve">Badman Recording Co.</t>
  </si>
  <si>
    <t xml:space="preserve">Lancaster, PA</t>
  </si>
  <si>
    <t xml:space="preserve">hushed; fingerpicked acoustic; lullaby; spiritual or gospel; close harmonies</t>
  </si>
  <si>
    <t xml:space="preserve">Karen Peris's high, quiet voice sits over sparse acoustic guitar and piano on this independent-era Innocence Mission record, moving at an unhurried, almost devotional pace far removed from the band's earlier, more chiming A&amp;M-era sound. The arrangements are minimal and intimate, closer to a hushed hymn than a pop song, with a warmth that sets it apart from the bleaker end of the slowcore spectrum. It marked the band's move to the small, slowcore-friendly Badman Recording Co., a label that also released Mark Kozelek's solo work.</t>
  </si>
  <si>
    <t xml:space="preserve">A hushed, devotional turn by a band better known for '80s jangle pop, landing on the same Badman Recording Co. roster as Mark Kozelek's solo records during the label's slowcore-adjacent years.</t>
  </si>
  <si>
    <t xml:space="preserve">Beautiful; Our Lady of the Flowers; By the River</t>
  </si>
  <si>
    <t xml:space="preserve">https://en.wikipedia.org/wiki/The_Innocence_Mission</t>
  </si>
  <si>
    <t xml:space="preserve">A1762</t>
  </si>
  <si>
    <t xml:space="preserve">Sun Kil Moon</t>
  </si>
  <si>
    <t xml:space="preserve">Ghosts of the Great Highway</t>
  </si>
  <si>
    <t xml:space="preserve">Jetset Records</t>
  </si>
  <si>
    <t xml:space="preserve">baritone; long songs (7+ minutes); storytelling; hushed; bleak</t>
  </si>
  <si>
    <t xml:space="preserve">Mark Kozelek's post-Red House Painters project debuts with a record built around stories of dead boxers and lost friends, delivered in his familiar low, unhurried voice over full-band arrangements that alternate between hushed acoustic passages and slow-building electric ones. Songs like the long 'Duk Koo Kim' show the same patience for long-form storytelling that defined 'Down Colorful Hill' a decade earlier. It is the clearest sign that his songwriting obsessions had not changed even as the band name did.</t>
  </si>
  <si>
    <t xml:space="preserve">A direct continuation of Red House Painters' extended, confessional songwriting under a new band name, extending the sadcore lineage into the 2000s and setting up Kozelek's later, even more explicitly narrative Benji.</t>
  </si>
  <si>
    <t xml:space="preserve">Glenn Tipton; Carry Me Ohio; Duk Koo Kim</t>
  </si>
  <si>
    <t xml:space="preserve">https://en.wikipedia.org/wiki/Sun_Kil_Moon
https://en.wikipedia.org/wiki/Ghosts_of_the_Great_Highway</t>
  </si>
  <si>
    <t xml:space="preserve">A1763</t>
  </si>
  <si>
    <t xml:space="preserve">The Great Destroyer</t>
  </si>
  <si>
    <t xml:space="preserve">cracked or yelping; close harmonies; feedback; anthemic; bleak</t>
  </si>
  <si>
    <t xml:space="preserve">Low's Sub Pop debut, produced by Dave Fridmann, brings in louder distortion and up-tempo drumming, a jolt for listeners who equated the band with near-total stillness. The hush is still there in places, but songs like 'Monkey' and 'California' move with a rock band's urgency. It is the Low record for listeners who want the harmonies with more muscle behind them.</t>
  </si>
  <si>
    <t xml:space="preserve">A deliberate break from the Kranky-era formula that shows how far the slowcore blueprint could stretch toward conventional indie rock without losing Sparhawk and Parker's harmonic core.</t>
  </si>
  <si>
    <t xml:space="preserve">Monkey; California; Just Stand Back</t>
  </si>
  <si>
    <t xml:space="preserve">https://en.wikipedia.org/wiki/Low_(band)
https://en.wikipedia.org/wiki/The_Great_Destroyer
https://lowtheband.bandcamp.com/music</t>
  </si>
  <si>
    <t xml:space="preserve">A1764</t>
  </si>
  <si>
    <t xml:space="preserve">Drums and Guns</t>
  </si>
  <si>
    <t xml:space="preserve">hushed; drum machine; political; bleak; close harmonies</t>
  </si>
  <si>
    <t xml:space="preserve">A stark reaction to 'The Great Destroyer's' rock move, 'Drums and Guns' brings back Low's quiet and adds programmed beats and overtly political, war-haunted lyrics from Sparhawk in the Iraq War years. The production is spare and electronic, as on 'Murderer' and 'Breaker,' far from rock radio. It is one of the bleakest records in the catalog, matching mortal subject matter to the coldest sounds the band had used to that point.</t>
  </si>
  <si>
    <t xml:space="preserve">Pulls Low back toward its Kranky-era minimalism while absorbing electronic texture, a move that anticipates the drone and noise experiments of Double Negative a decade later.</t>
  </si>
  <si>
    <t xml:space="preserve">Belarus; Murderer; Breaker</t>
  </si>
  <si>
    <t xml:space="preserve">https://en.wikipedia.org/wiki/Low_(band)
https://en.wikipedia.org/wiki/Drums_and_Guns
https://lowtheband.bandcamp.com/music</t>
  </si>
  <si>
    <t xml:space="preserve">A1765</t>
  </si>
  <si>
    <t xml:space="preserve">April</t>
  </si>
  <si>
    <t xml:space="preserve">Caldo Verde Records</t>
  </si>
  <si>
    <t xml:space="preserve">baritone; long songs (7+ minutes); hushed; storytelling; bleak</t>
  </si>
  <si>
    <t xml:space="preserve">Kozelek's third Sun Kil Moon record is long and unhurried even by his standards, with songs like 'Lost Verses' and 'Tonight the Sky' stretching well past the usual length over mostly acoustic, slow-building arrangements. It is a breakup record in mood if not always in explicit subject matter, delivered with the same patient, plainspoken baritone that has defined Kozelek since 'Down Colorful Hill.' It is a demanding listen, best for longtime fans of his slow tempos.</t>
  </si>
  <si>
    <t xml:space="preserve">Extends Kozelek's Red House Painters-descended, extended-song sadcore into an even longer, more meditative register, on his own Caldo Verde label.</t>
  </si>
  <si>
    <t xml:space="preserve">Lost Verses; Tonight the Sky; Moorestown</t>
  </si>
  <si>
    <t xml:space="preserve">https://en.wikipedia.org/wiki/Sun_Kil_Moon
https://en.wikipedia.org/wiki/April_(Sun_Kil_Moon_album)</t>
  </si>
  <si>
    <t xml:space="preserve">A1766</t>
  </si>
  <si>
    <t xml:space="preserve">Lucinda Williams</t>
  </si>
  <si>
    <t xml:space="preserve">Ramblin'</t>
  </si>
  <si>
    <t xml:space="preserve">Folkways Records</t>
  </si>
  <si>
    <t xml:space="preserve">V13 Americana songwriters before the label</t>
  </si>
  <si>
    <t xml:space="preserve">fingerpicked acoustic; drawl; storytelling; heartbreak; drinking songs</t>
  </si>
  <si>
    <t xml:space="preserve">A young Lucinda Williams cut this set of blues and folk standards, including Robert Johnson songs, for Folkways with just her guitar and voice, before she had original songs on record. It is a debt-paying record, not a songwriter statement, but the loose, unhurried phrasing and dry Louisiana drawl are already fully formed. It is a pre-history footnote to the Lucinda Williams who would define the lane a decade later.</t>
  </si>
  <si>
    <t xml:space="preserve">A direct extension of the Folkways folk-blues revival that also produced Ramblin' Jack Elliott and the New Lost City Ramblers; it is the root that Lucinda Williams' 1988 self-titled album and Car Wheels on a Gravel Road grew out of.</t>
  </si>
  <si>
    <t xml:space="preserve">Ramblin' on My Mind; Malted Milk</t>
  </si>
  <si>
    <t xml:space="preserve">https://en.wikipedia.org/wiki/Ramblin%27_(Lucinda_Williams_album)
https://en.wikipedia.org/wiki/Lucinda_Williams_discography
https://www.discogs.com/master/316292-Lucinda-Ramblin-On-My-Mind</t>
  </si>
  <si>
    <t xml:space="preserve">A1767</t>
  </si>
  <si>
    <t xml:space="preserve">Happy Woman Blues</t>
  </si>
  <si>
    <t xml:space="preserve">fingerpicked acoustic; drawl; storytelling; road songs; heartbreak</t>
  </si>
  <si>
    <t xml:space="preserve">Lucinda Williams' first album of original songs, cut for Folkways with a small backing band instead of solo guitar, already carries the plainspoken, road-worn songwriting that would later define Car Wheels on a Gravel Road. It moves between spare front-porch folk and loping country-blues, with a voice that sounds older than her twenty-seven years. It is a scarce, undersung record next to her Rough Trade and Mercury albums, but the songwriting DNA is unmistakable.</t>
  </si>
  <si>
    <t xml:space="preserve">Grew from the same Texas and Louisiana folk-blues circuit as Ramblin' and set up the songwriting voice that carried through to her self-titled 1988 Rough Trade album.</t>
  </si>
  <si>
    <t xml:space="preserve">Happy Woman Blues; Louisiana Man</t>
  </si>
  <si>
    <t xml:space="preserve">https://en.wikipedia.org/wiki/Happy_Woman_Blues
https://en.wikipedia.org/wiki/Lucinda_Williams_discography
https://www.discogs.com/master/217177-Lucinda-Williams-Happy-Woman-Blues</t>
  </si>
  <si>
    <t xml:space="preserve">A1768</t>
  </si>
  <si>
    <t xml:space="preserve">Peter Case</t>
  </si>
  <si>
    <t xml:space="preserve">V14</t>
  </si>
  <si>
    <t xml:space="preserve">fingerpicked acoustic; harmonica; storytelling; road songs; heartbreak</t>
  </si>
  <si>
    <t xml:space="preserve">After fronting the LA power-pop band the Plimsouls, Peter Case reinvented himself as an acoustic folk-rock singer-songwriter on this self-titled solo debut. Songs like 'Old Blue Car' pair plainspoken street-level storytelling with a clear folk-revival influence. It marked a full pivot away from new wave toward the singer-songwriter roots scene forming in Los Angeles at the time.</t>
  </si>
  <si>
    <t xml:space="preserve">A deliberate break from Case's power-pop past in the Plimsouls, placing him in the Los Angeles roots-revival circle alongside Dave Alvin and his then-wife Victoria Williams; it resembles the coming Americana singer-songwriter movement.</t>
  </si>
  <si>
    <t xml:space="preserve">Old Blue Car; Looks Like Rain; Waiting for the Sun</t>
  </si>
  <si>
    <t xml:space="preserve">https://en.wikipedia.org/wiki/Peter_Case_(musician)
https://en.wikipedia.org/wiki/Peter_Case</t>
  </si>
  <si>
    <t xml:space="preserve">A1769</t>
  </si>
  <si>
    <t xml:space="preserve">Dave Alvin</t>
  </si>
  <si>
    <t xml:space="preserve">Romeo's Escape</t>
  </si>
  <si>
    <t xml:space="preserve">Demon</t>
  </si>
  <si>
    <t xml:space="preserve">Telecaster twang; slide guitar; baritone; storytelling; road songs</t>
  </si>
  <si>
    <t xml:space="preserve">Dave Alvin's first solo album after leaving the Blasters and a stint in X trades those bands' rockabilly speed for a more measured, story-driven roots rock, centered on his plainspoken baritone and sharp Telecaster leads. Songs like 'Every Night About This Time' and 'Border Radio' carry over the working-class California storytelling he had honed with the Blasters. It is the record where Alvin established himself as a songwriter apart from his brother Phil's band.</t>
  </si>
  <si>
    <t xml:space="preserve">A direct continuation of the cowpunk roots-rock Alvin helped build with the Blasters, moving that sound toward the more explicitly country-folk songwriting that defined his solo HighTone-era records.</t>
  </si>
  <si>
    <t xml:space="preserve">Every Night About This Time; Border Radio; Fourth of July</t>
  </si>
  <si>
    <t xml:space="preserve">https://en.wikipedia.org/wiki/Romeo%27s_Escape
https://en.wikipedia.org/wiki/Dave_Alvin</t>
  </si>
  <si>
    <t xml:space="preserve">A1770</t>
  </si>
  <si>
    <t xml:space="preserve">John Hiatt</t>
  </si>
  <si>
    <t xml:space="preserve">Bring the Family</t>
  </si>
  <si>
    <t xml:space="preserve">Telecaster twang; harmonica; baritone; storytelling; heartbreak</t>
  </si>
  <si>
    <t xml:space="preserve">Made with Ry Cooder, Nick Lowe and Jim Keltner after John Hiatt got sober, 'Bring the Family' is the record that turned him from a journeyman songwriter into a defining voice of roots-rock Americana. 'Have a Little Faith in Me' and 'Thing Called Love' became widely covered, while the whole album balances weathered romantic honesty with the band's understated groove. It is a foundational 1980s Americana record.</t>
  </si>
  <si>
    <t xml:space="preserve">Made with Cooder, Lowe and Keltner, tying Hiatt directly into the transatlantic roots-rock revival; the singer-songwriter Americana of the 1990s often sounds modeled on its songwriting.</t>
  </si>
  <si>
    <t xml:space="preserve">Have a Little Faith in Me; Thing Called Love; Thank You Girl</t>
  </si>
  <si>
    <t xml:space="preserve">https://en.wikipedia.org/wiki/Bring_the_Family
https://en.wikipedia.org/wiki/John_Hiatt</t>
  </si>
  <si>
    <t xml:space="preserve">A1771</t>
  </si>
  <si>
    <t xml:space="preserve">Mary Chapin Carpenter</t>
  </si>
  <si>
    <t xml:space="preserve">Hometown Girl</t>
  </si>
  <si>
    <t xml:space="preserve">Columbia Records</t>
  </si>
  <si>
    <t xml:space="preserve">fingerpicked acoustic; fiddle; storytelling; small-town; hushed</t>
  </si>
  <si>
    <t xml:space="preserve">Before her 1990s run of country-radio hits, Mary Chapin Carpenter made Hometown Girl as a quiet, folk-leaning debut built on plainspoken narrative songs and restrained acoustic arrangements, closer to the coffeehouse circuit she came from than to Nashville. The title track and 'A Road Is Just a Road' show the observational, detail-driven songwriting that would carry through her catalog. It is the record where her folk roots are most clearly on display.</t>
  </si>
  <si>
    <t xml:space="preserve">Grew out of the Washington, D.C. folk club circuit rather than Nashville, and represents the country-folk songwriting Carpenter drew on before her 1990s move toward mainstream country radio.</t>
  </si>
  <si>
    <t xml:space="preserve">This Shirt; Hometown Girl; A Road Is Just a Road</t>
  </si>
  <si>
    <t xml:space="preserve">https://en.wikipedia.org/wiki/Mary_Chapin_Carpenter</t>
  </si>
  <si>
    <t xml:space="preserve">A1772</t>
  </si>
  <si>
    <t xml:space="preserve">Victoria Williams</t>
  </si>
  <si>
    <t xml:space="preserve">Happy Come Home</t>
  </si>
  <si>
    <t xml:space="preserve">fingerpicked acoustic; fiddle; cracked or yelping; hushed; storytelling</t>
  </si>
  <si>
    <t xml:space="preserve">Victoria Williams' debut introduced her helium-light, quavering voice and childlike, image-driven songwriting on a major label. The songs move between hushed folk ballads and loose country-rock, always sounding a little off-kilter and untrained in a way that feels deliberate rather than accidental. It set her apart immediately from the Nashville and LA singer-songwriter mainstream around her.</t>
  </si>
  <si>
    <t xml:space="preserve">Came out of the LA roots-rock scene, where she was married to Peter Case at the time; the alt-country and indie-folk eccentrics of the following decade often sound indebted to her voice.</t>
  </si>
  <si>
    <t xml:space="preserve">Frying Pan; T.C.; Merry Go Round</t>
  </si>
  <si>
    <t xml:space="preserve">https://en.wikipedia.org/wiki/Happy_Come_Home
https://en.wikipedia.org/wiki/Victoria_Williams</t>
  </si>
  <si>
    <t xml:space="preserve">A1773</t>
  </si>
  <si>
    <t xml:space="preserve">Slow Turning</t>
  </si>
  <si>
    <t xml:space="preserve">Telecaster twang; harmonica; baritone; storytelling; small-town</t>
  </si>
  <si>
    <t xml:space="preserve">Hiatt's follow-up to 'Bring the Family' swaps that record's all-star cast for his own touring band, the Goners, giving the songs a rootsier, more road-tested feel. 'Drive South' and 'Tennessee Plates' show off his knack for vivid small-town and highway detail, while 'Feels Like Rain' is a slow, humid ballad. It confirmed 'Bring the Family' was no fluke.</t>
  </si>
  <si>
    <t xml:space="preserve">A direct sequel to 'Bring the Family,' cementing Hiatt's late-1980s reinvention as a roots-rock songwriter with his road band the Goners.</t>
  </si>
  <si>
    <t xml:space="preserve">Drive South; Tennessee Plates; Feels Like Rain</t>
  </si>
  <si>
    <t xml:space="preserve">https://en.wikipedia.org/wiki/Slow_Turning
https://en.wikipedia.org/wiki/John_Hiatt</t>
  </si>
  <si>
    <t xml:space="preserve">A1774</t>
  </si>
  <si>
    <t xml:space="preserve">Telecaster twang; drawl; storytelling; heartbreak; road songs</t>
  </si>
  <si>
    <t xml:space="preserve">Released on the British label Rough Trade, this self-titled record is a blueprint for much of what was called Americana a decade later: plainspoken songs about drifters, hard men and Southern towns, sung in a cracked, unhurried drawl over spare guitar-and-drums backing. 'Changed the Locks' and 'Passionate Kisses' were later covered by Tom Petty and Mary Chapin Carpenter respectively. It is the record No Depression-era alt-country bands treated as scripture.</t>
  </si>
  <si>
    <t xml:space="preserve">Follows directly from her Folkways records and her years on the Texas songwriter circuit; the 1990s alt-country of Uncle Tupelo, the Jayhawks and Whiskeytown sounds deeply indebted to it.</t>
  </si>
  <si>
    <t xml:space="preserve">Changed the Locks; Passionate Kisses; The Night's Too Long</t>
  </si>
  <si>
    <t xml:space="preserve">https://en.wikipedia.org/wiki/Lucinda_Williams_(album)
https://en.wikipedia.org/wiki/Lucinda_Williams_discography</t>
  </si>
  <si>
    <t xml:space="preserve">A1775</t>
  </si>
  <si>
    <t xml:space="preserve">Michelle Shocked</t>
  </si>
  <si>
    <t xml:space="preserve">Short Sharp Shocked</t>
  </si>
  <si>
    <t xml:space="preserve">Mercury Records</t>
  </si>
  <si>
    <t xml:space="preserve">fingerpicked acoustic; drawl; political; storytelling; rowdy</t>
  </si>
  <si>
    <t xml:space="preserve">'Short Sharp Shocked' mixes folk protest songwriting with a punk-scene toughness Michelle Shocked picked up from the squatter and activist circuit. 'Anchorage' became a college-radio hit, and the album's plainspoken political songs made her an unlikely folk star in the Reagan era. It is an early landmark of the folk-punk crossover.</t>
  </si>
  <si>
    <t xml:space="preserve">Its blend of acoustic folk songwriting with a punk sensibility sounds like a forerunner of the alt-country movement that broke a few years later.</t>
  </si>
  <si>
    <t xml:space="preserve">Anchorage; God Shuffled His Feet; How Do You Like Me Now?</t>
  </si>
  <si>
    <t xml:space="preserve">https://en.wikipedia.org/wiki/Michelle_Shocked</t>
  </si>
  <si>
    <t xml:space="preserve">A1776</t>
  </si>
  <si>
    <t xml:space="preserve">Kevin Welch</t>
  </si>
  <si>
    <t xml:space="preserve">Telecaster twang; fiddle; baritone; storytelling; road songs</t>
  </si>
  <si>
    <t xml:space="preserve">Kevin Welch's self-titled debut is a plainspoken, guitar-driven country record that sounds closer to the coming alt-country movement than to Nashville radio of its era. His warm, conversational baritone and unfussy storytelling carry the record. It set up his later role as a co-founder of the independent Dead Reckoning label with Kieran Kane.</t>
  </si>
  <si>
    <t xml:space="preserve">A Reprise Nashville record that sat awkwardly between mainstream country radio and the coming insurgent-country movement, and Welch's subsequent partnership with Kieran Kane helped seed the independent Dead Reckoning label that defined a strand of 1990s Americana.</t>
  </si>
  <si>
    <t xml:space="preserve">Praying for Rain; Que Sera Sera; Hobo's Prayer</t>
  </si>
  <si>
    <t xml:space="preserve">https://en.wikipedia.org/wiki/Kevin_Welch</t>
  </si>
  <si>
    <t xml:space="preserve">A1777</t>
  </si>
  <si>
    <t xml:space="preserve">Vic Chesnutt</t>
  </si>
  <si>
    <t xml:space="preserve">Little</t>
  </si>
  <si>
    <t xml:space="preserve">Texas Hotel Records</t>
  </si>
  <si>
    <t xml:space="preserve">fingerpicked acoustic; cracked or yelping; deadpan; bleak; storytelling; lo-fi</t>
  </si>
  <si>
    <t xml:space="preserve">Produced by Michael Stipe, 'Little' introduced Vic Chesnutt's shaky, unadorned voice and pitch-black sense of humor to listeners beyond the Athens clubs where he got his start. The songs are sparse, mostly just acoustic guitar and his own quavering delivery, full of morbid jokes about his paralysis after a car accident, as on 'Isadora Duncan.' It is a founding record for lo-fi Southern gothic singer-songwriting.</t>
  </si>
  <si>
    <t xml:space="preserve">Came directly out of the Athens, Georgia scene through his friendship with Michael Stipe; the lo-fi and slowcore songwriters of the 1990s often sound indebted to its stripped-down confessional style.</t>
  </si>
  <si>
    <t xml:space="preserve">Isadora Duncan; Speed Racer; Danny Carlisle</t>
  </si>
  <si>
    <t xml:space="preserve">https://en.wikipedia.org/wiki/Little_(Vic_Chesnutt_album)
https://en.wikipedia.org/wiki/Vic_Chesnutt
https://www.discogs.com/master/183249-Vic-Chesnutt-Little</t>
  </si>
  <si>
    <t xml:space="preserve">A1778</t>
  </si>
  <si>
    <t xml:space="preserve">Swing the Statue!</t>
  </si>
  <si>
    <t xml:space="preserve">fingerpicked acoustic; harmonica; cracked or yelping; breezy; pop-culture references</t>
  </si>
  <si>
    <t xml:space="preserve">A brighter, more playful record than her debut, 'Swing the Statue!' leans further into Victoria Williams' whimsical, sing-song melodies and offbeat storytelling. Songs about childhood games and memory sit next to more wistful character sketches, all delivered in that same untrained, birdlike voice. It is for listeners who like folk songs with a child's-eye strangeness.</t>
  </si>
  <si>
    <t xml:space="preserve">A continuation of the quirky folk songwriting from Happy Come Home, and part of the same Rough Trade roster that had signed Lucinda Williams' self-titled album two years earlier.</t>
  </si>
  <si>
    <t xml:space="preserve">Swing the Statue!; Crystal Lil; Black Snake</t>
  </si>
  <si>
    <t xml:space="preserve">https://en.wikipedia.org/wiki/Swing_the_Statue!
https://en.wikipedia.org/wiki/Victoria_Williams</t>
  </si>
  <si>
    <t xml:space="preserve">A1779</t>
  </si>
  <si>
    <t xml:space="preserve">Blue Blvd</t>
  </si>
  <si>
    <t xml:space="preserve">HighTone Records</t>
  </si>
  <si>
    <t xml:space="preserve">Alvin's move to the independent HighTone label gave him room to write longer, more novelistic songs about drifters and California backroads, backed by a tight roots-rock band. Jubilee Train and the title track show the narrative ambition that would define his mature solo work, treating California itself as a recurring character. It is a transitional record between his cowpunk past and the more overtly folk-based albums that followed.</t>
  </si>
  <si>
    <t xml:space="preserve">The first of Alvin's long run of HighTone Records albums, continuing the story-song tradition from Romeo's Escape while sharpening his voice as an independent songwriter apart from the Blasters.</t>
  </si>
  <si>
    <t xml:space="preserve">Jubilee Train; Blue Boulevard; Little Honey</t>
  </si>
  <si>
    <t xml:space="preserve">https://en.wikipedia.org/wiki/Blue_Blvd
https://en.wikipedia.org/wiki/Dave_Alvin
https://www.discogs.com/release/3726962-Dave-Alvin-Blue-Blvd</t>
  </si>
  <si>
    <t xml:space="preserve">A1780</t>
  </si>
  <si>
    <t xml:space="preserve">Jim Lauderdale</t>
  </si>
  <si>
    <t xml:space="preserve">Planet of Love</t>
  </si>
  <si>
    <t xml:space="preserve">pedal steel; Telecaster twang; baritone; storytelling; breezy</t>
  </si>
  <si>
    <t xml:space="preserve">Jim Lauderdale's first released solo album is a warm, hook-filled honky-tonk record that sat outside Nashville radio of its day. The songs lean on shuffling rhythms, bright twangy guitar and his easy, slightly nasal tenor. It is for listeners who like 1990s country songwriting with a classic, pre-slick feel.</t>
  </si>
  <si>
    <t xml:space="preserve">Sounds indebted to Bakersfield and classic honky-tonk, and its songwriting resembles what the coming alt-country movement would embrace.</t>
  </si>
  <si>
    <t xml:space="preserve">Planet of Love; King of Broken Hearts; Wait Until I Fall in Love With You</t>
  </si>
  <si>
    <t xml:space="preserve">https://en.wikipedia.org/wiki/Jim_Lauderdale
https://www.discogs.com/artist/441971-Jim-Lauderdale</t>
  </si>
  <si>
    <t xml:space="preserve">A1781</t>
  </si>
  <si>
    <t xml:space="preserve">Jimmie Dale Gilmore</t>
  </si>
  <si>
    <t xml:space="preserve">After Awhile</t>
  </si>
  <si>
    <t xml:space="preserve">Elektra Nonesuch</t>
  </si>
  <si>
    <t xml:space="preserve">V24</t>
  </si>
  <si>
    <t xml:space="preserve">Telecaster twang; fiddle; baritone; storytelling; drawl</t>
  </si>
  <si>
    <t xml:space="preserve">Jimmie Dale Gilmore's Elektra Nonesuch debut brought his uncanny, high-lonesome voice to a national audience, backed by a sympathetic Austin band. The plainspoken, unhurried arrangements let that voice do the emotional work rather than production. It is for listeners who want West Texas country sung with a mystic's calm.</t>
  </si>
  <si>
    <t xml:space="preserve">Grew directly out of the Lubbock, Texas songwriting triangle with Joe Ely and Butch Hancock (the Flatlanders), carrying that 1970s progressive-country lineage into the alt-country era.</t>
  </si>
  <si>
    <t xml:space="preserve">Tonight I Think I'm Gonna Go Downtown; Treat Me Like a Saturday Night; Don't Be a Stranger to Your Heart</t>
  </si>
  <si>
    <t xml:space="preserve">https://en.wikipedia.org/wiki/After_Awhile
https://en.wikipedia.org/wiki/Jimmie_Dale_Gilmore</t>
  </si>
  <si>
    <t xml:space="preserve">A1782</t>
  </si>
  <si>
    <t xml:space="preserve">West of Rome</t>
  </si>
  <si>
    <t xml:space="preserve">fingerpicked acoustic; cracked or yelping; deadpan; funny-sad; storytelling; bleak</t>
  </si>
  <si>
    <t xml:space="preserve">A slightly fuller-sounding follow-up to 'Little,' 'West of Rome' adds occasional piano and electric guitar without losing the intimacy of Chesnutt singing alone in a room. 'Bug' and 'Withering' pair grim, unflinching detail about his body and his depression with a dry, deadpan wit that keeps the songs from tipping into misery. It is a foundational record for funny-sad Southern songwriting.</t>
  </si>
  <si>
    <t xml:space="preserve">Deepens the confessional lo-fi style of 'Little' with Stipe again producing; its blend of black comedy and bleak subject matter resembles the deadpan storytelling later associated with Drag City songwriters.</t>
  </si>
  <si>
    <t xml:space="preserve">West of Rome; 25th Floor; Guilty</t>
  </si>
  <si>
    <t xml:space="preserve">https://en.wikipedia.org/wiki/West_of_Rome
https://en.wikipedia.org/wiki/Vic_Chesnutt</t>
  </si>
  <si>
    <t xml:space="preserve">A1783</t>
  </si>
  <si>
    <t xml:space="preserve">Alejandro Escovedo</t>
  </si>
  <si>
    <t xml:space="preserve">Gravity</t>
  </si>
  <si>
    <t xml:space="preserve">strings; harmonized guitars; baritone; storytelling; bleak</t>
  </si>
  <si>
    <t xml:space="preserve">After playing in punk and cowpunk bands (the Nuns, Rank and File, the True Believers), Alejandro Escovedo went solo with 'Gravity,' a chamber-rock record that sets strings around his weathered voice and unflinching songs about grief and regret. It is a bold, unusual record for the Austin scene of its era, closer to Lou Reed in its orchestral drama than to typical alt-country. It established him as one of the most ambitious songwriters to emerge from the roots-punk world.</t>
  </si>
  <si>
    <t xml:space="preserve">Grew directly out of Escovedo's punk and cowpunk roots in the True Believers and Rank and File, channeling that background into a more orchestral, literary Americana songwriting that shaped the Austin scene around him.</t>
  </si>
  <si>
    <t xml:space="preserve">Undertow; Nowhere To Run; Wait For Me</t>
  </si>
  <si>
    <t xml:space="preserve">https://en.wikipedia.org/wiki/Gravity_(Alejandro_Escovedo_album)
https://en.wikipedia.org/wiki/Alejandro_Escovedo</t>
  </si>
  <si>
    <t xml:space="preserve">A1784</t>
  </si>
  <si>
    <t xml:space="preserve">Bill Morrissey</t>
  </si>
  <si>
    <t xml:space="preserve">Inside</t>
  </si>
  <si>
    <t xml:space="preserve">Philo Records</t>
  </si>
  <si>
    <t xml:space="preserve">New Hampshire</t>
  </si>
  <si>
    <t xml:space="preserve">fingerpicked acoustic; baritone; storytelling; small-town; funny-sad</t>
  </si>
  <si>
    <t xml:space="preserve">A New England folksinger with a dry, novelistic eye for blue-collar mill-town life, Bill Morrissey built 'Inside' around plainspoken character studies delivered in a warm, conversational baritone over spare acoustic guitar. His songs read like short stories, closer to Richard Ford than to typical folk-revival sentimentality, with a wry humor that keeps the bleakness in check. It is for listeners who like Prine's humor transplanted to a cold Northeastern town.</t>
  </si>
  <si>
    <t xml:space="preserve">Sounds part of the same plainspoken, narrative-driven folk tradition as John Prine and Greg Brown, adapted to a New England mill-town setting.</t>
  </si>
  <si>
    <t xml:space="preserve">Inside; Man From Out of Town; Everybody Warned Me</t>
  </si>
  <si>
    <t xml:space="preserve">https://en.wikipedia.org/wiki/Inside_(Bill_Morrissey_album)
https://en.wikipedia.org/wiki/Bill_Morrissey</t>
  </si>
  <si>
    <t xml:space="preserve">A1785</t>
  </si>
  <si>
    <t xml:space="preserve">Iris DeMent</t>
  </si>
  <si>
    <t xml:space="preserve">Infamous Angel</t>
  </si>
  <si>
    <t xml:space="preserve">fingerpicked acoustic; piano; close harmonies; drawl; spiritual or gospel</t>
  </si>
  <si>
    <t xml:space="preserve">Iris DeMent's debut is a plain, unadorned folk-country record built almost entirely on her own high, nasal Ozark twang and simple piano and guitar backing, with 'Our Town' and 'Let the Mystery Be' its best-known songs. Raised in a Pentecostal family that moved from Arkansas to California, she writes gospel-inflected songs about faith and doubt without irony or distance. It is a quiet, devotional record for anyone who loves old hymns and plain speech.</t>
  </si>
  <si>
    <t xml:space="preserve">Rooted directly in the Pentecostal gospel and Ozark folk of her upbringing; its plainspoken devotional songwriting sounds close kin to John Prine and Nanci Griffith's 1990s folk-country.</t>
  </si>
  <si>
    <t xml:space="preserve">Our Town; Let the Mystery Be; Mama's Opry</t>
  </si>
  <si>
    <t xml:space="preserve">https://en.wikipedia.org/wiki/Infamous_Angel
https://en.wikipedia.org/wiki/Iris_DeMent</t>
  </si>
  <si>
    <t xml:space="preserve">A1786</t>
  </si>
  <si>
    <t xml:space="preserve">Joe Henry</t>
  </si>
  <si>
    <t xml:space="preserve">Short Man's Room</t>
  </si>
  <si>
    <t xml:space="preserve">Mammoth Records</t>
  </si>
  <si>
    <t xml:space="preserve">pedal steel; Telecaster twang; baritone; storytelling; hushed</t>
  </si>
  <si>
    <t xml:space="preserve">Backed by members of the Jayhawks, Short Man's Room is Joe Henry's clearest country-rock record, full of pedal steel and unhurried mid-tempo songs that sit closer to Gram Parsons than to his later jazz-inflected work. His low, conversational voice favors understatement over drama, letting the band's twang carry the emotional weight. It marked his turn away from the more mainstream singer-songwriter sound of his early A&amp;M records toward the Americana scene forming around him.</t>
  </si>
  <si>
    <t xml:space="preserve">Made with the same Jayhawks lineup active in the No Depression scene, tying Henry's literary singer-songwriter style directly to the alt-country movement of the early 1990s.</t>
  </si>
  <si>
    <t xml:space="preserve">Short Man's Room; Sleep-Well Mary; Thank You</t>
  </si>
  <si>
    <t xml:space="preserve">https://en.wikipedia.org/wiki/Short_Man%27s_Room
https://en.wikipedia.org/wiki/Joe_Henry</t>
  </si>
  <si>
    <t xml:space="preserve">A1787</t>
  </si>
  <si>
    <t xml:space="preserve">Sweet Old World</t>
  </si>
  <si>
    <t xml:space="preserve">Chameleon Records</t>
  </si>
  <si>
    <t xml:space="preserve">Telecaster twang; drawl; heartbreak; storytelling; bleak</t>
  </si>
  <si>
    <t xml:space="preserve">Written partly in the wake of a friend's suicide, 'Sweet Old World' is a quieter, sadder record than its predecessor, built on chiming guitars, pedal steel and Williams' increasingly unhurried phrasing. The title track catalogs the small pleasures of being alive as an argument against despair, and songs like 'Pineola' turn grief into plain, unadorned narrative. It is the record that most directly bridges her scrappy 1988 album and the polish of 'Car Wheels.'</t>
  </si>
  <si>
    <t xml:space="preserve">A continuation of the songwriting voice from her 1988 self-titled album, recorded during the long gap that made her a cult figure for the coming alt-country scene before Car Wheels on a Gravel Road broke her wider.</t>
  </si>
  <si>
    <t xml:space="preserve">Pineola; Sweet Old World; Six Blocks Away</t>
  </si>
  <si>
    <t xml:space="preserve">https://en.wikipedia.org/wiki/Sweet_Old_World
https://en.wikipedia.org/wiki/Lucinda_Williams_discography</t>
  </si>
  <si>
    <t xml:space="preserve">A1788</t>
  </si>
  <si>
    <t xml:space="preserve">Museum of Heart</t>
  </si>
  <si>
    <t xml:space="preserve">Telecaster twang; slide guitar; baritone; storytelling; heartbreak</t>
  </si>
  <si>
    <t xml:space="preserve">A moodier, more relationship-focused record than Blue Blvd, Museum of Heart keeps Alvin's roots-rock band sound while turning inward toward songs about failed marriages and hard-won self-knowledge. The playing stays lean and economical, letting his storytelling carry the weight rather than instrumental flash. It is a less-discussed entry in his catalog but shows the songwriting maturity that led into King of California the following year.</t>
  </si>
  <si>
    <t xml:space="preserve">Continues the HighTone-era roots-rock songwriting begun on Blue Blvd, setting up the stripped-down acoustic turn of King of California.</t>
  </si>
  <si>
    <t xml:space="preserve">Haley's Comet; Bus Station; Museum of Heart</t>
  </si>
  <si>
    <t xml:space="preserve">https://en.wikipedia.org/wiki/Museum_of_Heart
https://en.wikipedia.org/wiki/Dave_Alvin
https://www.discogs.com/release/3703655-Dave-Alvin-Museum-Of-Heart</t>
  </si>
  <si>
    <t xml:space="preserve">A1789</t>
  </si>
  <si>
    <t xml:space="preserve">Spinning Around the Sun</t>
  </si>
  <si>
    <t xml:space="preserve">Elektra</t>
  </si>
  <si>
    <t xml:space="preserve">Telecaster twang; pedal steel; baritone; storytelling; spiritual or gospel</t>
  </si>
  <si>
    <t xml:space="preserve">Gilmore's second Elektra record keeps his songwriting circle intact, drawing again on Butch Hancock and adding songs steeped in his interest in Eastern philosophy and Texas mysticism. The Flatlanders song 'Dallas' gets a full-band reading, while 'Just a Wave, Not the Water' shows his gift for making a cosmic idea sound like a honky-tonk lament. It is for listeners who like their country high, lonesome and a little metaphysical.</t>
  </si>
  <si>
    <t xml:space="preserve">A direct continuation of After Awhile's Elektra run, keeping Gilmore's songwriting rooted in the Flatlanders circle of Joe Ely and Butch Hancock even as the arrangements grew more polished.</t>
  </si>
  <si>
    <t xml:space="preserve">Dallas; Braver Newer World; Just a Wave, Not the Water</t>
  </si>
  <si>
    <t xml:space="preserve">https://en.wikipedia.org/wiki/Spinning_Around_the_Sun
https://en.wikipedia.org/wiki/Jimmie_Dale_Gilmore</t>
  </si>
  <si>
    <t xml:space="preserve">A1790</t>
  </si>
  <si>
    <t xml:space="preserve">Kindness of the World</t>
  </si>
  <si>
    <t xml:space="preserve">pedal steel; harmonica; baritone; storytelling; hushed</t>
  </si>
  <si>
    <t xml:space="preserve">With the Jayhawks again backing him, 'Kindness of the World' keeps the pedal-steel-driven country-rock sound of 'Short Man's Room' while sharpening the songwriting into something closer to short fiction. Joe Henry's plainspoken, literate lyrics about regret and small mercies benefit from the unhurried, roomy production. It is a transitional record before his later 1990s albums drifted toward more experimental arrangements.</t>
  </si>
  <si>
    <t xml:space="preserve">A direct sequel to Short Man's Room's alt-country sound, made with the same Jayhawks backing band before Henry's later records moved him toward jazz and hip-hop-inflected production.</t>
  </si>
  <si>
    <t xml:space="preserve">Third Person; Track One; Kindness of the World</t>
  </si>
  <si>
    <t xml:space="preserve">https://en.wikipedia.org/wiki/Kindness_of_the_World
https://en.wikipedia.org/wiki/Joe_Henry</t>
  </si>
  <si>
    <t xml:space="preserve">A1791</t>
  </si>
  <si>
    <t xml:space="preserve">Kieran Kane</t>
  </si>
  <si>
    <t xml:space="preserve">Find My Way Home</t>
  </si>
  <si>
    <t xml:space="preserve">fingerpicked acoustic; mandolin; baritone; storytelling; hushed</t>
  </si>
  <si>
    <t xml:space="preserve">A former member of the country duo the O'Kanes, Kieran Kane made 'Find My Way Home' as a much starker, more acoustic solo record, closer to old-time front-porch music than to anything on country radio. Its stripped-back arrangements and plain, unhurried songwriting pointed toward the independent Dead Reckoning label he later co-founded with Kevin Welch and others. It is a quiet pivot record between his commercial past and his roots-focused later career.</t>
  </si>
  <si>
    <t xml:space="preserve">Marked Kane's turn away from mainstream Nashville duo pop toward the stripped-down acoustic songwriting that led him to co-found the independent Dead Reckoning label with Kevin Welch, a key node of 1990s Americana.</t>
  </si>
  <si>
    <t xml:space="preserve">Find My Way Home; Gravity; Broken Hearted Blues</t>
  </si>
  <si>
    <t xml:space="preserve">https://en.wikipedia.org/wiki/Kieran_Kane</t>
  </si>
  <si>
    <t xml:space="preserve">A1792</t>
  </si>
  <si>
    <t xml:space="preserve">Nanci Griffith</t>
  </si>
  <si>
    <t xml:space="preserve">Other Voices, Other Rooms</t>
  </si>
  <si>
    <t xml:space="preserve">fingerpicked acoustic; harmonica; close harmonies; duets; storytelling</t>
  </si>
  <si>
    <t xml:space="preserve">An album of folk and country songs Nanci Griffith did not write but loved, 'Other Voices, Other Rooms' is a guest-filled covers record built around plain, warm acoustic arrangements. It works as a listening guide to the folk-revival and Texas songwriter tradition she came out of, from Woody Guthrie and Townes Van Zandt to John Prine's 'Speed of the Sound of Loneliness.' It is for listeners who want a map of the songwriting this lane descends from.</t>
  </si>
  <si>
    <t xml:space="preserve">A tribute to the folk-revival and Texas songwriters, including Woody Guthrie, Townes Van Zandt and John Prine, whose songs she covers here and who shaped her own writing.</t>
  </si>
  <si>
    <t xml:space="preserve">Boots of Spanish Leather; Wimoweh; Speed of the Sound of Loneliness</t>
  </si>
  <si>
    <t xml:space="preserve">https://en.wikipedia.org/wiki/Other_Voices,_Other_Rooms_(album)
https://en.wikipedia.org/wiki/Nanci_Griffith
https://en.wikipedia.org/wiki/Other_Voices,_Other_Rooms_(Nanci_Griffith_album)</t>
  </si>
  <si>
    <t xml:space="preserve">A1793</t>
  </si>
  <si>
    <t xml:space="preserve">Robert Earl Keen</t>
  </si>
  <si>
    <t xml:space="preserve">A Bigger Piece of Sky</t>
  </si>
  <si>
    <t xml:space="preserve">Sugar Hill Records</t>
  </si>
  <si>
    <t xml:space="preserve">fiddle; Telecaster twang; drawl; storytelling; road songs</t>
  </si>
  <si>
    <t xml:space="preserve">A Bigger Piece of Sky broadens Robert Earl Keen's rowdy Texas storytelling with a fuller road-band sound, keeping his sharp eye for barroom characters and small-town Texas detail. 'Corpus Christi Bay' is one of his most enduring story-songs, delivered in his flat, conversational drawl. It is for listeners who want wry, novelistic country songwriting played by a loose, working live band.</t>
  </si>
  <si>
    <t xml:space="preserve">Continues the story-song tradition Keen shared with his college friend Lyle Lovett and draws on the Texas songwriter line of Guy Clark and Townes Van Zandt.</t>
  </si>
  <si>
    <t xml:space="preserve">Corpus Christi Bay; What's a Life; Whenever Kindness Fails</t>
  </si>
  <si>
    <t xml:space="preserve">https://en.wikipedia.org/wiki/Robert_Earl_Keen
https://www.discogs.com/master/834839-Robert-Earl-Keen-A-Bigger-Piece-Of-Sky</t>
  </si>
  <si>
    <t xml:space="preserve">A1794</t>
  </si>
  <si>
    <t xml:space="preserve">Drunk</t>
  </si>
  <si>
    <t xml:space="preserve">lo-fi; cracked or yelping; deadpan; bleak; storytelling</t>
  </si>
  <si>
    <t xml:space="preserve">'Drunk' is Chesnutt's loosest and most abrasive early record, with distorted guitar pushing against his fragile voice. The production is rawer than 'West of Rome,' closer to a demo tape than a finished album, which suits the record's stumbling, confrontational tone. It is for listeners who prize the rougher end of his catalog over the more polished later work.</t>
  </si>
  <si>
    <t xml:space="preserve">Continues the Athens lo-fi songwriting of Little and West of Rome while pushing further into noise and distortion, prefiguring the rougher end of 1990s lo-fi indie folk.</t>
  </si>
  <si>
    <t xml:space="preserve">Sponge; Sluggo; When I Ran Off and Left Her</t>
  </si>
  <si>
    <t xml:space="preserve">https://en.wikipedia.org/wiki/Drunk_(Vic_Chesnutt_album)
https://en.wikipedia.org/wiki/Vic_Chesnutt</t>
  </si>
  <si>
    <t xml:space="preserve">A1795</t>
  </si>
  <si>
    <t xml:space="preserve">King of California</t>
  </si>
  <si>
    <t xml:space="preserve">fingerpicked acoustic; mandolin; baritone; storytelling; small-town</t>
  </si>
  <si>
    <t xml:space="preserve">A mostly acoustic mix of reworked older songs and new material, 'King of California' strips Alvin's roots rock down to its folk bones, with acoustic string instruments replacing the electric band. It turns California mythology, from gold-rush ghosts to dying small towns, into plainspoken folk narrative. The hushed arrangements let his storytelling detail carry every song.</t>
  </si>
  <si>
    <t xml:space="preserve">A deliberate stripping-down of the roots rock built on 'Blue Blvd' and 'Museum of Heart'; it runs parallel to the acoustic Americana turn Lucinda Williams and Victoria Williams were making at the same time.</t>
  </si>
  <si>
    <t xml:space="preserve">King of California; Barn Burning; Fourth of July</t>
  </si>
  <si>
    <t xml:space="preserve">https://en.wikipedia.org/wiki/King_of_California_(album)
https://en.wikipedia.org/wiki/Dave_Alvin</t>
  </si>
  <si>
    <t xml:space="preserve">A1796</t>
  </si>
  <si>
    <t xml:space="preserve">Greg Brown</t>
  </si>
  <si>
    <t xml:space="preserve">The Poet Game</t>
  </si>
  <si>
    <t xml:space="preserve">Red House Records</t>
  </si>
  <si>
    <t xml:space="preserve">Iowa City, IA</t>
  </si>
  <si>
    <t xml:space="preserve">fingerpicked acoustic; baritone; storytelling; funny-sad; Midwestern</t>
  </si>
  <si>
    <t xml:space="preserve">An Iowa songwriter with a deep, gravelly baritone, Greg Brown built 'The Poet Game' around plainspoken, funny-sad character sketches and reflections on aging, set to unhurried acoustic and light band arrangements. Songs like 'Poet Game' and 'The Train Carrying Jimmie Rodgers to His Home in Meridian' directly acknowledge his folk and country forebears. It is a core release on the Minnesota folk label Red House, which Brown helped found.</t>
  </si>
  <si>
    <t xml:space="preserve">Rooted in Midwestern folk storytelling and sounding close to Prine-style plainspoken songwriting; through Red House, the label he co-founded, Brown linked the Iowa and Minnesota folk scenes to 1990s Americana.</t>
  </si>
  <si>
    <t xml:space="preserve">Poet Game; The Train Carrying Jimmie Rodgers to His Home in Meridian; Kokomo</t>
  </si>
  <si>
    <t xml:space="preserve">https://en.wikipedia.org/wiki/Greg_Brown_(folk_musician)
https://www.discogs.com/release/1610719-Greg-Brown-The-Poet-Game</t>
  </si>
  <si>
    <t xml:space="preserve">A1797</t>
  </si>
  <si>
    <t xml:space="preserve">My Life</t>
  </si>
  <si>
    <t xml:space="preserve">piano; fiddle; close harmonies; drawl; heartbreak</t>
  </si>
  <si>
    <t xml:space="preserve">Written largely in the shadow of her father's death, My Life is a grief-soaked record that keeps Infamous Angel's bare arrangements while deepening the emotional stakes. Her reedy, untrained voice remains the record's main instrument, unadorned by studio polish. It earned her a Grammy nomination and widened her audience well beyond folk radio.</t>
  </si>
  <si>
    <t xml:space="preserve">A direct continuation of the plainspoken gospel-folk songwriting of Infamous Angel, and its raw handling of grief influenced the confessional turn many alt-country songwriters took later in the decade.</t>
  </si>
  <si>
    <t xml:space="preserve">My Life; No Time to Cry; Easy's Gettin Harder Every Day</t>
  </si>
  <si>
    <t xml:space="preserve">https://en.wikipedia.org/wiki/My_Life_(Iris_DeMent_album)
https://en.wikipedia.org/wiki/Iris_DeMent</t>
  </si>
  <si>
    <t xml:space="preserve">A1798</t>
  </si>
  <si>
    <t xml:space="preserve">Pretty Close to the Truth</t>
  </si>
  <si>
    <t xml:space="preserve">pedal steel; Telecaster twang; baritone; storytelling; rowdy</t>
  </si>
  <si>
    <t xml:space="preserve">Lauderdale's second major-label record keeps the sharp, classic-leaning honky-tonk songwriting of Planet of Love while broadening the band sound slightly, again drawing more critical praise than commercial traction. His knack for melody and easy way with a hook made him a favored co-writer for mainstream country stars even as his own records stayed outside the format. It is a strong, underheard entry in 1990s alt-country's Nashville wing.</t>
  </si>
  <si>
    <t xml:space="preserve">Continues the classic-honky-tonk-meets-alt-country songwriting of Planet of Love, part of the same commercially overlooked but critically beloved run that made Lauderdale a key connective figure in 1990s Americana.</t>
  </si>
  <si>
    <t xml:space="preserve">Pretty Close to the Truth; Goodbye Song; The Kind of Life</t>
  </si>
  <si>
    <t xml:space="preserve">A1799</t>
  </si>
  <si>
    <t xml:space="preserve">Gringo Honeymoon</t>
  </si>
  <si>
    <t xml:space="preserve">fiddle; Telecaster twang; drawl; storytelling; funny-sad</t>
  </si>
  <si>
    <t xml:space="preserve">Gringo Honeymoon keeps building on Robert Earl Keen's narrative strengths, mixing comic character studies like 'Merry Christmas from the Family' with the wistful, atmospheric title track about a couple drifting through Mexico. The band sound stays road-tested and unpolished, favoring song over production sheen throughout. It suits listeners who like Texas songwriting that is funny and sad in the same verse.</t>
  </si>
  <si>
    <t xml:space="preserve">A direct continuation of the Texas storytelling Keen developed on A Bigger Piece of Sky, in the Guy Clark and Townes Van Zandt songwriter line he has long cited.</t>
  </si>
  <si>
    <t xml:space="preserve">Merry Christmas from the Family; Gringo Honeymoon; Barbeque</t>
  </si>
  <si>
    <t xml:space="preserve">https://en.wikipedia.org/wiki/Robert_Earl_Keen
https://www.discogs.com/release/3681066-Robert-Earl-Keen-Gringo-Honeymoon</t>
  </si>
  <si>
    <t xml:space="preserve">A1800</t>
  </si>
  <si>
    <t xml:space="preserve">Townes Van Zandt</t>
  </si>
  <si>
    <t xml:space="preserve">No Deeper Blue</t>
  </si>
  <si>
    <t xml:space="preserve">fingerpicked acoustic; baritone; bleak; storytelling; drinking songs</t>
  </si>
  <si>
    <t xml:space="preserve">Recorded in Ireland late in Townes Van Zandt's life, 'No Deeper Blue' is a spare, weathered record that carries none of the heavy production of his 1968 debut, centered on his cracked voice and unhurried guitar picking. Songs like 'Marie' show the same unflinching, plainspoken empathy for the down-and-out that defined his whole catalog. It is the last studio album he completed before his death in 1997.</t>
  </si>
  <si>
    <t xml:space="preserve">His only proper 1990s studio album, arriving as the Americana songwriters he had directly influenced (Lucinda Williams, Steve Earle) were reaching their commercial peak, and closing out the songwriting lineage traced back through V24's Texas songwriter scene.</t>
  </si>
  <si>
    <t xml:space="preserve">Marie; A Song For; Goin' Down to Memphis</t>
  </si>
  <si>
    <t xml:space="preserve">https://en.wikipedia.org/wiki/No_Deeper_Blue
https://en.wikipedia.org/wiki/Townes_Van_Zandt</t>
  </si>
  <si>
    <t xml:space="preserve">A1801</t>
  </si>
  <si>
    <t xml:space="preserve">Loose</t>
  </si>
  <si>
    <t xml:space="preserve">Joshua Tree, CA</t>
  </si>
  <si>
    <t xml:space="preserve">fiddle; mandolin; cracked or yelping; spiritual or gospel; breezy</t>
  </si>
  <si>
    <t xml:space="preserve">Made after Victoria Williams was diagnosed with multiple sclerosis and after the Sweet Relief tribute album raised money for musicians' medical care, 'Loose' is warmer and more countrified than her earlier work. 'Century Plant' and 'Crazy Mary,' a song Pearl Jam also recorded, show off her gift for turning small, odd observations into genuine hymns. It is the natural starting point for her catalog.</t>
  </si>
  <si>
    <t xml:space="preserve">Follows 'Swing the Statue!''s whimsical folk songwriting into a fuller, more countrified sound; the Sweet Relief tribute tied her directly to the alt-rock bands who covered her songs.</t>
  </si>
  <si>
    <t xml:space="preserve">Crazy Mary; Century Plant; Sunshine Country</t>
  </si>
  <si>
    <t xml:space="preserve">https://en.wikipedia.org/wiki/Loose_(Victoria_Williams_album)
https://en.wikipedia.org/wiki/Victoria_Williams</t>
  </si>
  <si>
    <t xml:space="preserve">A1802</t>
  </si>
  <si>
    <t xml:space="preserve">Buddy Miller</t>
  </si>
  <si>
    <t xml:space="preserve">Your Love and Other Lies</t>
  </si>
  <si>
    <t xml:space="preserve">Telecaster twang; pedal steel; baritone; duets; heartbreak</t>
  </si>
  <si>
    <t xml:space="preserve">After years as a sideman and guitarist-for-hire, Buddy Miller made his solo debut a lean, twangy honky-tonk record built on his rough, expressive voice and razor-sharp Telecaster playing. Several tracks feature his wife Julie Miller's harmonies and songwriting, establishing the husband-and-wife partnership that would define both of their catalogs. It is a straightforward but forceful record for fans of hard, soulful country.</t>
  </si>
  <si>
    <t xml:space="preserve">Launched Miller's HighTone solo run alongside labelmate Dave Alvin and began the recorded partnership with Julie Miller that runs through his catalog.</t>
  </si>
  <si>
    <t xml:space="preserve">Love Match; Hole in My Head; Your Love and Other Lies</t>
  </si>
  <si>
    <t xml:space="preserve">https://en.wikipedia.org/wiki/Buddy_Miller
https://en.wikipedia.org/wiki/Buddy_Miller_discography</t>
  </si>
  <si>
    <t xml:space="preserve">A1803</t>
  </si>
  <si>
    <t xml:space="preserve">Emmylou Harris</t>
  </si>
  <si>
    <t xml:space="preserve">Wrecking Ball</t>
  </si>
  <si>
    <t xml:space="preserve">V19</t>
  </si>
  <si>
    <t xml:space="preserve">drum machine; synths; hushed; cosmic; glacial; storytelling</t>
  </si>
  <si>
    <t xml:space="preserve">Produced by Daniel Lanois in his ambient, reverb-soaked style, 'Wrecking Ball' is a total reinvention for Emmylou Harris, trading Nashville session sheen for hazy, atmospheric textures behind songs by Steve Earle, Neil Young, Jimi Hendrix, Lucinda Williams and Gillian Welch. The drums throb and the guitars shimmer, while her voice floats above it all like a ghost. It introduced her to a new generation of rock and alt-country listeners.</t>
  </si>
  <si>
    <t xml:space="preserve">A radical break from Harris's traditional country-rock catalog that pulled her directly into the orbit of the younger songwriters she covers here (Steve Earle, Lucinda Williams, Gillian Welch), helping crystallize the Americana audience this whole lane describes.</t>
  </si>
  <si>
    <t xml:space="preserve">Deeper Well; Goodbye; Where Will I Be</t>
  </si>
  <si>
    <t xml:space="preserve">https://en.wikipedia.org/wiki/Wrecking_Ball_(Emmylou_Harris_album)
https://en.wikipedia.org/wiki/Emmylou_Harris</t>
  </si>
  <si>
    <t xml:space="preserve">A1804</t>
  </si>
  <si>
    <t xml:space="preserve">Steve Earle</t>
  </si>
  <si>
    <t xml:space="preserve">Train a Comin'</t>
  </si>
  <si>
    <t xml:space="preserve">Winter Harvest Records</t>
  </si>
  <si>
    <t xml:space="preserve">fingerpicked acoustic; mandolin; harmonica; baritone; storytelling</t>
  </si>
  <si>
    <t xml:space="preserve">Cut mostly acoustic with Norman Blake, Peter Rowan and Roy Huskey Jr. right after Earle got out of jail and got clean, Train a Comin' is a stripped-down, front-porch record with none of the arena-rock gloss of his 1980s hits. It reintroduced him as a songwriter first, covering Townes Van Zandt and the Beatles alongside originals about survival and second chances. The bare arrangements let his cracked, unhurried baritone carry the whole record.</t>
  </si>
  <si>
    <t xml:space="preserve">A deliberate return to the folk and bluegrass roots underneath his Guitar Town-era country-rock, and the record that relaunched him as a 1990s Americana songwriter rather than a Nashville rebel.</t>
  </si>
  <si>
    <t xml:space="preserve">Mercenary Song; Tom Ames' Prayer; Ben McCulloch</t>
  </si>
  <si>
    <t xml:space="preserve">https://en.wikipedia.org/wiki/Train_a_Comin%27
https://en.wikipedia.org/wiki/Steve_Earle</t>
  </si>
  <si>
    <t xml:space="preserve">A1805</t>
  </si>
  <si>
    <t xml:space="preserve">Is the Actor Happy?</t>
  </si>
  <si>
    <t xml:space="preserve">fingerpicked acoustic; piano; deadpan; storytelling; bleak</t>
  </si>
  <si>
    <t xml:space="preserve">A more deliberately arranged record than Drunk, Is the Actor Happy? brings in fuller band backing and clearer production while keeping Chesnutt's plainspoken, unsparing lyrics about disability, small-town Georgia life and mortality. The title asks a genuine question about performance and authenticity that runs through the whole record. It shows him moving from raw documentation toward more considered songcraft without smoothing out his edges.</t>
  </si>
  <si>
    <t xml:space="preserve">Marks a shift toward fuller, more considered arrangements after the rawer Texas Hotel run, setting up his later major-label records on Capitol and Capricorn.</t>
  </si>
  <si>
    <t xml:space="preserve">Guilty by Association; Free of Hope; Onion Soup</t>
  </si>
  <si>
    <t xml:space="preserve">https://en.wikipedia.org/wiki/Is_the_Actor_Happy%3F
https://en.wikipedia.org/wiki/Vic_Chesnutt
https://www.discogs.com/release/1763177-Vic-Chesnutt-Is-The-Actor-Happy</t>
  </si>
  <si>
    <t xml:space="preserve">A1806</t>
  </si>
  <si>
    <t xml:space="preserve">With These Hands</t>
  </si>
  <si>
    <t xml:space="preserve">strings; harmonized guitars; baritone; storytelling; heartbreak</t>
  </si>
  <si>
    <t xml:space="preserve">'With These Hands' keeps the string-laden, chamber-rock arrangements of 'Gravity' while pushing the songwriting toward more explicitly narrative territory. It is a denser, more ambitious record than his earlier work, still built around loss and Texas Mexican-American family history. It is for listeners who want roots rock with orchestral weight and literary ambition.</t>
  </si>
  <si>
    <t xml:space="preserve">Continues the chamber-rock Americana direction of Gravity and Thirteen Years, deepening Escovedo's reputation as a central figure of the Austin alt-country and roots-rock scene documented by No Depression.</t>
  </si>
  <si>
    <t xml:space="preserve">Nickel and a Spoon; Pissed Off 2 A.M.; With These Hands</t>
  </si>
  <si>
    <t xml:space="preserve">https://en.wikipedia.org/wiki/With_These_Hands_(Alejandro_Escovedo_album)
https://en.wikipedia.org/wiki/Alejandro_Escovedo</t>
  </si>
  <si>
    <t xml:space="preserve">A1807</t>
  </si>
  <si>
    <t xml:space="preserve">The Way I Should</t>
  </si>
  <si>
    <t xml:space="preserve">piano; fiddle; drawl; political; spiritual or gospel</t>
  </si>
  <si>
    <t xml:space="preserve">DeMent's most pointed record, 'The Way I Should' turns her plainspoken folk style toward explicit political and social subjects, including sexual abuse, government policy and the protest song 'Wasteland of the Free.' The arrangements stay close to her earlier records, but the anger and directness are new, a sharp contrast to the hushed devotion of 'Infamous Angel.' It is for listeners who want protest songs sung with a gospel singer's conviction.</t>
  </si>
  <si>
    <t xml:space="preserve">Pushes the confessional folk-gospel voice of 'My Life' into overt protest songwriting; it sounds aligned with the socially engaged strand of Americana that runs from Woody Guthrie through Steve Earle.</t>
  </si>
  <si>
    <t xml:space="preserve">Wasteland of the Free; The Way I Should; Quality Time</t>
  </si>
  <si>
    <t xml:space="preserve">https://en.wikipedia.org/wiki/The_Way_I_Should
https://en.wikipedia.org/wiki/Iris_DeMent</t>
  </si>
  <si>
    <t xml:space="preserve">A1808</t>
  </si>
  <si>
    <t xml:space="preserve">Braver Newer World</t>
  </si>
  <si>
    <t xml:space="preserve">Telecaster twang; synths; baritone; storytelling; spiritual or gospel</t>
  </si>
  <si>
    <t xml:space="preserve">Produced by T Bone Burnett in Los Angeles, Braver Newer World pushes Gilmore's sound furthest from straight honky-tonk, adding atmospheric production and even light electronic textures behind his still-unmistakable warble. The record is more meditative and philosophical than his earlier albums, matching its title's nod to Huxley. It was his last studio album for Elektra and one of his most stylistically adventurous.</t>
  </si>
  <si>
    <t xml:space="preserve">Closes out Gilmore's Elektra trilogy that began with After Awhile, taking the Flatlanders-rooted songwriting furthest from its Lubbock honky-tonk origins under T Bone Burnett's atmospheric production.</t>
  </si>
  <si>
    <t xml:space="preserve">Braver Newer World; Chase the Wind; No Time to Cry</t>
  </si>
  <si>
    <t xml:space="preserve">https://en.wikipedia.org/wiki/Braver_Newer_World
https://en.wikipedia.org/wiki/Jimmie_Dale_Gilmore
https://www.discogs.com/artist/537413-Jimmie-Dale-Gilmore</t>
  </si>
  <si>
    <t xml:space="preserve">A1809</t>
  </si>
  <si>
    <t xml:space="preserve">Trampoline</t>
  </si>
  <si>
    <t xml:space="preserve">drum machine; piano; baritone; storytelling; hushed</t>
  </si>
  <si>
    <t xml:space="preserve">'Trampoline' is the record where Joe Henry began pulling away from straight alt-country toward the moodier, beat-driven production that would define his later career, adding drum loops and atmospheric keyboards to his songwriting. It keeps the same plainspoken, literary lyrics but wraps them in a more nocturnal, unsettled sound. It points the way toward the jazz and R&amp;B collaborations he pursued afterward.</t>
  </si>
  <si>
    <t xml:space="preserve">Marks Henry's pivot away from the Jayhawks-backed alt-country of Short Man's Room and Kindness of the World toward the more experimental production of Fuse and Scar.</t>
  </si>
  <si>
    <t xml:space="preserve">Trampoline; Flag; Curt Flood</t>
  </si>
  <si>
    <t xml:space="preserve">https://en.wikipedia.org/wiki/Trampoline_(Joe_Henry_album)
https://en.wikipedia.org/wiki/Joe_Henry</t>
  </si>
  <si>
    <t xml:space="preserve">A1810</t>
  </si>
  <si>
    <t xml:space="preserve">I Feel Alright</t>
  </si>
  <si>
    <t xml:space="preserve">E-Squared Records</t>
  </si>
  <si>
    <t xml:space="preserve">Telecaster twang; baritone; storytelling; rowdy; drinking songs</t>
  </si>
  <si>
    <t xml:space="preserve">Earle's first full-band record after prison plugs back into electric guitars and rock tempos, with a title track that reads as a defiant survivor's statement. Songs like 'CCKMP' confront addiction head-on without sentimentality, while 'Hard-Core Troubadour' and 'South Nashville Blues' are sharp, funny self-portraits. It is a harder, angrier record than 'Train a Comin',' made by a man proving he could still rock.</t>
  </si>
  <si>
    <t xml:space="preserve">Picks the electric thread back up from his 1980s records while carrying forward the songwriting focus of 'Train a Comin''; the mid-1990s insurgent-country scene sounds closely aligned with it.</t>
  </si>
  <si>
    <t xml:space="preserve">I Feel Alright; CCKMP; Hard-Core Troubadour</t>
  </si>
  <si>
    <t xml:space="preserve">https://en.wikipedia.org/wiki/I_Feel_Alright
https://en.wikipedia.org/wiki/Steve_Earle</t>
  </si>
  <si>
    <t xml:space="preserve">A1811</t>
  </si>
  <si>
    <t xml:space="preserve">About to Choke</t>
  </si>
  <si>
    <t xml:space="preserve">piano; strings; deadpan; storytelling; bleak</t>
  </si>
  <si>
    <t xml:space="preserve">Chesnutt's brief major-label record adds richer production without softening his subject matter, pairing barbed character studies with some of his most melodic writing to date. It came in the same period as the Sweet Relief II tribute, on which Madonna, R.E.M. and Garbage covered his songs. The polish suits him better than skeptics might expect.</t>
  </si>
  <si>
    <t xml:space="preserve">Moves Chesnutt's Athens songwriting onto a major label as the Sweet Relief II tribute raised his profile; he recorded mostly for independent labels afterward.</t>
  </si>
  <si>
    <t xml:space="preserve">Steve Willoughby; Myrtle; Little Vacation</t>
  </si>
  <si>
    <t xml:space="preserve">https://en.wikipedia.org/wiki/About_to_Choke
https://en.wikipedia.org/wiki/Vic_Chesnutt
https://www.albumoftheyear.org/album/10635-vic-chesnutt-about-to-choke.php</t>
  </si>
  <si>
    <t xml:space="preserve">A1812</t>
  </si>
  <si>
    <t xml:space="preserve">Poison Love</t>
  </si>
  <si>
    <t xml:space="preserve">Telecaster twang; pedal steel; baritone; duets; rowdy</t>
  </si>
  <si>
    <t xml:space="preserve">'Poison Love' pushes Buddy Miller's sound harder toward rockabilly and rock and roll energy than his debut, still anchored by duets with Julie Miller and his singular Telecaster tone. It covers the old Johnnie &amp; Jack title track alongside strong originals, treating classic country and 1990s alt-country as the same continuous tradition. It is for listeners who want honky-tonk with a garage-rock snarl.</t>
  </si>
  <si>
    <t xml:space="preserve">Continues the HighTone-era partnership with Julie Miller begun on Your Love and Other Lies, deepening Buddy Miller's role as a connective figure across the 1990s Nashville alt-country and Americana scenes.</t>
  </si>
  <si>
    <t xml:space="preserve">Poison Love; Baby Wont You Come Home; Water When the Well Is Dry</t>
  </si>
  <si>
    <t xml:space="preserve">A1813</t>
  </si>
  <si>
    <t xml:space="preserve">Slant 6 Mind</t>
  </si>
  <si>
    <t xml:space="preserve">fingerpicked acoustic; baritone; storytelling; drinking songs; Midwestern</t>
  </si>
  <si>
    <t xml:space="preserve">Slant 6 Mind leans a little further into blues and groove than The Poet Game, with Brown's rumbling voice riding loose, loping arrangements on songs about drinking, faith and Midwestern small-town life. It shows off his gift for a plain but startling turn of phrase, a quality that made him a favorite among younger folk and alt-country songwriters. It continued his run as one of the most respected songwriters on the Red House roster through the 1990s.</t>
  </si>
  <si>
    <t xml:space="preserve">A continuation of the plainspoken Midwestern folk songwriting Brown established on The Poet Game, keeping him a central figure in the Red House Records scene that paralleled the Chicago-based insurgent-country movement.</t>
  </si>
  <si>
    <t xml:space="preserve">Slant 6 Mind; Whatever It Was; Where Is Maria</t>
  </si>
  <si>
    <t xml:space="preserve">https://en.wikipedia.org/wiki/Greg_Brown_(folk_musician)
https://www.discogs.com/release/1375067-Greg-Brown-Slant-6-Mind</t>
  </si>
  <si>
    <t xml:space="preserve">A1814</t>
  </si>
  <si>
    <t xml:space="preserve">Julie Miller</t>
  </si>
  <si>
    <t xml:space="preserve">Blue Pony</t>
  </si>
  <si>
    <t xml:space="preserve">fingerpicked acoustic; close harmonies; hushed; heartbreak; spiritual or gospel</t>
  </si>
  <si>
    <t xml:space="preserve">After several Christian-market records in the early 1990s, 'Blue Pony' was Julie Miller's move into the secular Americana scene her husband Buddy Miller was part of, a fragile, intimate record built on her small, plainspoken voice and spare arrangements. Songs move between wounded love songs and quiet spiritual searching without ever feeling like a genre exercise. It is for listeners drawn to hushed, unguarded songwriting.</t>
  </si>
  <si>
    <t xml:space="preserve">Marks Julie Miller's move from contemporary Christian music into the Nashville alt-country scene her husband Buddy Miller was part of, on the same HighTone label as his records and Dave Alvin's.</t>
  </si>
  <si>
    <t xml:space="preserve">Broken Things; Two Soldiers; All My Tears</t>
  </si>
  <si>
    <t xml:space="preserve">https://en.wikipedia.org/wiki/Julie_Miller_(singer)
https://www.discogs.com/release/731535-Julie-Miller-Blue-Pony</t>
  </si>
  <si>
    <t xml:space="preserve">A1815</t>
  </si>
  <si>
    <t xml:space="preserve">Mark Olson and Victoria Williams</t>
  </si>
  <si>
    <t xml:space="preserve">Original Harmony Ridge Creekdippers</t>
  </si>
  <si>
    <t xml:space="preserve">fingerpicked acoustic; close harmonies; hushed; spiritual or gospel; small-town</t>
  </si>
  <si>
    <t xml:space="preserve">After leaving the Jayhawks, Mark Olson and his wife Victoria Williams recorded this desert-folk debut at home in Joshua Tree with a loose collective of friends. It's hushed, harmony-rich country-folk built on acoustic guitars and warm, communal singing, far more homespun than Olson's Jayhawks work. A foundational record for the loose Joshua Tree desert-folk scene that fed the 2000s cosmic-country/Americana revival.</t>
  </si>
  <si>
    <t xml:space="preserve">Grew directly out of Mark Olson's departure from the Jayhawks and his partnership with Victoria Williams; the Creekdippers' communal, desert-recorded sound resembles the later 2010s cosmic-country revival.</t>
  </si>
  <si>
    <t xml:space="preserve">Flowering Trees; Run With The Ponies; She Picks The Violets</t>
  </si>
  <si>
    <t xml:space="preserve">https://www.discogs.com/master/412927-The-Original-Harmony-Ridge-Creek-Dippers-The-Original-Harmony-Ridge-Creek-Dippers
https://en.wikipedia.org/wiki/Mark_Olson_(musician)</t>
  </si>
  <si>
    <t xml:space="preserve">A1816</t>
  </si>
  <si>
    <t xml:space="preserve">El Corazón</t>
  </si>
  <si>
    <t xml:space="preserve">mandolin; fiddle; baritone; storytelling; political; rowdy</t>
  </si>
  <si>
    <t xml:space="preserve">'El Corazón' is Earle's most stylistically restless record, moving from the bluegrass-inflected 'I Still Carry You Around' with the Del McCoury Band to the punk-tempo 'NYC' with the Supersuckers to the death-penalty narrative 'Ellis Unit One,' written for the film Dead Man Walking. It holds together because Earle's storytelling instincts stay constant across every genre he tries on. It is the best single sampler of his late-1990s range.</t>
  </si>
  <si>
    <t xml:space="preserve">Extends the songwriting range he opened up on I Feel Alright, and its bluegrass collaboration with the Del McCoury Band directly set up the following year's full-length pairing on The Mountain.</t>
  </si>
  <si>
    <t xml:space="preserve">I Still Carry You Around; NYC; Taneytown</t>
  </si>
  <si>
    <t xml:space="preserve">https://en.wikipedia.org/wiki/El_Coraz%C3%B3n
https://en.wikipedia.org/wiki/Steve_Earle
https://en.wikipedia.org/wiki/El_Coraz%C3%B3n_(Steve_Earle_album)</t>
  </si>
  <si>
    <t xml:space="preserve">A1817</t>
  </si>
  <si>
    <t xml:space="preserve">Chris Knight</t>
  </si>
  <si>
    <t xml:space="preserve">Decca Records</t>
  </si>
  <si>
    <t xml:space="preserve">Slaughters, KY</t>
  </si>
  <si>
    <t xml:space="preserve">Telecaster twang; baritone; drawl; storytelling; small-town; bleak</t>
  </si>
  <si>
    <t xml:space="preserve">Chris Knight writes flat, unsentimental songs about hard rural Kentucky life, guns, addiction and violence, delivered in a low, matter-of-fact drawl closer to John Prine's plainspokenness than to Nashville polish. His self-titled debut sets those stories over lean, guitar-driven country-rock. It set the template for the gritty, story-driven rural songwriting he has stuck to since.</t>
  </si>
  <si>
    <t xml:space="preserve">Sounds indebted to the plainspoken rural storytelling of John Prine and early Steve Earle, and its unglamorous small-town narratives resemble the Southern story-rock of the Drive-By Truckers.</t>
  </si>
  <si>
    <t xml:space="preserve">It Ain't Easy Being Me; Framed; Bring It On Home</t>
  </si>
  <si>
    <t xml:space="preserve">https://en.wikipedia.org/wiki/Chris_Knight_(musician)
https://en.wikipedia.org/wiki/Chris_Knight_(singer)</t>
  </si>
  <si>
    <t xml:space="preserve">A1818</t>
  </si>
  <si>
    <t xml:space="preserve">Blackjack David</t>
  </si>
  <si>
    <t xml:space="preserve">fingerpicked acoustic; fiddle; baritone; storytelling; road songs</t>
  </si>
  <si>
    <t xml:space="preserve">'Blackjack David' reworks an old British folk ballad as its title track while filling the rest of the record with Alvin's own tales of drifters, ex-cons and California highways, backed by a tight acoustic-leaning band. It is a natural sequel to 'King of California,' with the same commitment to plainspoken narrative songwriting. 'Abilene' and '1968' are among its strongest story songs.</t>
  </si>
  <si>
    <t xml:space="preserve">A direct continuation of 'King of California's' folk-narrative approach and a core record of 1990s West Coast Americana.</t>
  </si>
  <si>
    <t xml:space="preserve">Abilene; 1968; Blackjack David</t>
  </si>
  <si>
    <t xml:space="preserve">https://en.wikipedia.org/wiki/Blackjack_David
https://en.wikipedia.org/wiki/Dave_Alvin</t>
  </si>
  <si>
    <t xml:space="preserve">A1819</t>
  </si>
  <si>
    <t xml:space="preserve">Whisper</t>
  </si>
  <si>
    <t xml:space="preserve">BNA Records</t>
  </si>
  <si>
    <t xml:space="preserve">pedal steel; Telecaster twang; baritone; storytelling; heartbreak</t>
  </si>
  <si>
    <t xml:space="preserve">'Whisper' is a quieter, more introspective record than Jim Lauderdale's earlier honky-tonk albums, leaning into ballads and reflective songwriting on a major Nashville label. The arrangements stay polished but restrained, letting his reedy voice sit close. It suits listeners who want his craft in a softer, late-night register.</t>
  </si>
  <si>
    <t xml:space="preserve">One of Lauderdale's major-label 1990s records, continuing his run of songwriter-first country albums before his long later tenure as a fixture of the Americana scene.</t>
  </si>
  <si>
    <t xml:space="preserve">Whisper; Understand; Wait On</t>
  </si>
  <si>
    <t xml:space="preserve">https://en.wikipedia.org/wiki/Jim_Lauderdale
https://wilkesheritagemuseum.com/hall-of-fame/previous-years/jim-lauderdale</t>
  </si>
  <si>
    <t xml:space="preserve">A1820</t>
  </si>
  <si>
    <t xml:space="preserve">Car Wheels on a Gravel Road</t>
  </si>
  <si>
    <t xml:space="preserve">slide guitar; drawl; storytelling; small-town; road songs; heartbreak</t>
  </si>
  <si>
    <t xml:space="preserve">Years in the making, 'Car Wheels on a Gravel Road' is the defining sound of late-1990s Americana: slide guitar, brushed drums and a Louisiana drawl turning highway signs and dead-end towns into vivid short fiction. 'Drunken Angel' mourns the Texas songwriter Blaze Foley, while '2 Kool 2 Be 4-Gotten' strings Southern place-names and graffiti into a hypnotic catalog. It is the essential starting point for anyone new to Williams.</t>
  </si>
  <si>
    <t xml:space="preserve">The culmination of the songwriting Williams had been building since her 1988 album and 'Sweet Old World,' and a central record in the late-1990s Americana format.</t>
  </si>
  <si>
    <t xml:space="preserve">Car Wheels on a Gravel Road; Drunken Angel; 2 Kool 2 Be 4-Gotten</t>
  </si>
  <si>
    <t xml:space="preserve">https://en.wikipedia.org/wiki/Car_Wheels_on_a_Gravel_Road
https://en.wikipedia.org/wiki/Lucinda_Williams_discography</t>
  </si>
  <si>
    <t xml:space="preserve">A1821</t>
  </si>
  <si>
    <t xml:space="preserve">The Salesman and Bernadette</t>
  </si>
  <si>
    <t xml:space="preserve">Capricorn Records</t>
  </si>
  <si>
    <t xml:space="preserve">pedal steel; horns; harmonized guitars; deadpan; storytelling</t>
  </si>
  <si>
    <t xml:space="preserve">Backed by Lambchop as his studio band, 'The Salesman and Bernadette' is Chesnutt's warmest, most countrypolitan-sounding record, with pedal steel and horns giving his songs a Nashville-soul sheen. The story-song framing and wry character sketches throughout show him at his most narratively ambitious. It is the best entry for listeners who come to him from alt-country.</t>
  </si>
  <si>
    <t xml:space="preserve">Its pairing with Nashville band Lambchop directly connects Chesnutt's Athens songwriting lineage to the alt-country and countrypolitan revival happening in Nashville at the same time.</t>
  </si>
  <si>
    <t xml:space="preserve">Woodrow Wilson; Duty Free; Wife of Cain</t>
  </si>
  <si>
    <t xml:space="preserve">https://en.wikipedia.org/wiki/The_Salesman_and_Bernadette
https://en.wikipedia.org/wiki/Vic_Chesnutt
https://www.discogs.com/sell/list?release_id=8679665</t>
  </si>
  <si>
    <t xml:space="preserve">A1822</t>
  </si>
  <si>
    <t xml:space="preserve">Musings of a Creek Dipper</t>
  </si>
  <si>
    <t xml:space="preserve">fiddle; pedal steel; spiritual or gospel; hushed; breezy</t>
  </si>
  <si>
    <t xml:space="preserve">Made with her then-husband Mark Olson, formerly of the Jayhawks, 'Musings of a Creek Dipper' is a hushed, sun-bleached record steeped in the high desert around Joshua Tree, with gentler, sparer arrangements than 'Loose.' The songs read as devotional without being overtly religious, treating the desert landscape itself as a kind of scripture. It is a clear document of the desert-folk world she and Olson built together.</t>
  </si>
  <si>
    <t xml:space="preserve">Grew out of her marriage and musical partnership with Mark Olson of the Jayhawks, and the desert-folk sound the two developed here directly seeded their Original Harmony Ridge Creekdippers project.</t>
  </si>
  <si>
    <t xml:space="preserve">Blackbirds Rise; Periwinkle Sky; Rainmaker</t>
  </si>
  <si>
    <t xml:space="preserve">https://en.wikipedia.org/wiki/Musings_of_a_Creek_Dipper
https://en.wikipedia.org/wiki/Victoria_Williams</t>
  </si>
  <si>
    <t xml:space="preserve">A1823</t>
  </si>
  <si>
    <t xml:space="preserve">Bourbonitis Blues</t>
  </si>
  <si>
    <t xml:space="preserve">harmonized guitars; baritone; storytelling; rowdy; live in the room</t>
  </si>
  <si>
    <t xml:space="preserve">A mostly-live document of Escovedo's mid-1990s band, recorded at his regular Austin club residency, Bourbonitis Blues catches the rock-and-roll energy his orchestral studio records sometimes smoothed over. It mixes originals with well-chosen covers (the Stones, Sex Pistols, the Velvet Underground) that make his punk roots explicit again. Released on Chicago's Bloodshot Records, it connected the Austin scene directly to the insurgent-country label network of the era.</t>
  </si>
  <si>
    <t xml:space="preserve">Documents the live band behind Gravity and With These Hands, and its release on Bloodshot Records ties Escovedo's Austin scene directly into the Chicago insurgent-country network of the No Depression era.</t>
  </si>
  <si>
    <t xml:space="preserve">Sex Beat; Pale Blue Eyes; Amsterdam</t>
  </si>
  <si>
    <t xml:space="preserve">https://en.wikipedia.org/wiki/Bourbonitis_Blues
https://en.wikipedia.org/wiki/Alejandro_Escovedo</t>
  </si>
  <si>
    <t xml:space="preserve">A1824</t>
  </si>
  <si>
    <t xml:space="preserve">Cruel Moon</t>
  </si>
  <si>
    <t xml:space="preserve">Telecaster twang; pedal steel; baritone; duets; bleak</t>
  </si>
  <si>
    <t xml:space="preserve">'Cruel Moon' is a darker, more atmospheric record than Buddy Miller's first two, with Julie Miller contributing co-writes and harmonies and the production leaning into slow-burning, haunted arrangements. The record's blend of gospel undertones and hard-country grit shows the full range of his musicianship. It suits listeners who like their country late at night and a little spooked.</t>
  </si>
  <si>
    <t xml:space="preserve">Continues the HighTone-era songwriting partnership with Julie Miller from 'Your Love and Other Lies' and 'Poison Love,' deepening Buddy Miller's role as a connective figure in 1990s Americana.</t>
  </si>
  <si>
    <t xml:space="preserve">Cruel Moon; Wide River to Cross; Baby Wont You Come Home</t>
  </si>
  <si>
    <t xml:space="preserve">A1825</t>
  </si>
  <si>
    <t xml:space="preserve">Fuse</t>
  </si>
  <si>
    <t xml:space="preserve">drum machine; synths; baritone; storytelling; hushed</t>
  </si>
  <si>
    <t xml:space="preserve">Fuse pushes further into the beat-driven, atmospheric territory Trampoline opened up, built around loops and samples alongside Henry's usual small combo of guitar, bass and piano. It is his most explicitly experimental record from the decade, closer in spirit to trip-hop production than to the country-rock of his early 1990s albums. The songwriting stays grounded in plainspoken storytelling even as the sonic backdrop grows stranger.</t>
  </si>
  <si>
    <t xml:space="preserve">Continues the electronic-tinged evolution begun on Trampoline, completing Henry's transformation from Jayhawks-backed alt-country songwriter into the genre-crossing producer he became in the 2000s.</t>
  </si>
  <si>
    <t xml:space="preserve">Fireman's Wedding; Skin and Teeth; Curt Flood</t>
  </si>
  <si>
    <t xml:space="preserve">https://en.wikipedia.org/wiki/Fuse_(Joe_Henry_album)
https://en.wikipedia.org/wiki/Joe_Henry</t>
  </si>
  <si>
    <t xml:space="preserve">A1826</t>
  </si>
  <si>
    <t xml:space="preserve">Broken Things</t>
  </si>
  <si>
    <t xml:space="preserve">'Broken Things' deepens the hushed, confessional style of 'Blue Pony,' with Buddy Miller producing and the arrangements kept spare around her voice. The title track is a plain, tender plea to be mended, typical of the record's gentle directness. Julie Miller's fragile, unguarded delivery gives even the simplest lyrics real emotional weight.</t>
  </si>
  <si>
    <t xml:space="preserve">A continuation of the songwriting partnership and HighTone Records home established on Blue Pony, cementing Julie Miller's place alongside her husband Buddy as central figures of 1990s Nashville Americana.</t>
  </si>
  <si>
    <t xml:space="preserve">Broken Things; All My Tears; By Way of Sorrow</t>
  </si>
  <si>
    <t xml:space="preserve">https://en.wikipedia.org/wiki/Julie_Miller_(singer)
https://www.discogs.com/release/732231-Julie-Miller-Broken-Things</t>
  </si>
  <si>
    <t xml:space="preserve">A1827</t>
  </si>
  <si>
    <t xml:space="preserve">What I Deserve</t>
  </si>
  <si>
    <t xml:space="preserve">Telecaster twang; pedal steel; drawl; heartbreak; road songs</t>
  </si>
  <si>
    <t xml:space="preserve">After a run of major-label Nashville albums that never made her a country star, Kelly Willis made 'What I Deserve' independently in Austin, matching her clear, unaffected voice to songs and production that suit it. It splits the difference between twangy honky-tonk and jangly roots rock, warm and unhurried throughout. It is a key record of the late-1990s Austin alt-country scene.</t>
  </si>
  <si>
    <t xml:space="preserve">Made after Willis left the Nashville major-label system, it places her in the independent Austin roots scene and sounds aligned with the No Depression-era insurgent-country network.</t>
  </si>
  <si>
    <t xml:space="preserve">I Must Be Lucky; Not Forgotten You; Take Me Down</t>
  </si>
  <si>
    <t xml:space="preserve">https://en.wikipedia.org/wiki/What_I_Deserve
https://en.wikipedia.org/wiki/Kelly_Willis</t>
  </si>
  <si>
    <t xml:space="preserve">A1828</t>
  </si>
  <si>
    <t xml:space="preserve">Steve Earle &amp; the Del McCoury Band</t>
  </si>
  <si>
    <t xml:space="preserve">The Mountain</t>
  </si>
  <si>
    <t xml:space="preserve">fiddle; mandolin; banjo; baritone; storytelling; close harmonies</t>
  </si>
  <si>
    <t xml:space="preserve">A full album of original bluegrass written for and performed with the Del McCoury Band, 'The Mountain' is Earle's most purely traditional record, full of coal-mining ballads, murder songs and high lonesome harmonies. 'Harlan Man' and the title track sound like they could be decades old, even though every song is new. The McCoury Band's virtuosic acoustic picking gives Earle's songwriting a stripped-back seriousness his rock records do not have.</t>
  </si>
  <si>
    <t xml:space="preserve">Grows directly out of the Del McCoury collaboration on 'El Corazón'; its traditionalism resembles Gillian Welch's contemporaneous records, bridging 1990s Americana songwriting and traditional bluegrass.</t>
  </si>
  <si>
    <t xml:space="preserve">Harlan Man; The Mountain; Carrie Brown</t>
  </si>
  <si>
    <t xml:space="preserve">https://en.wikipedia.org/wiki/The_Mountain_(Steve_Earle_album)
https://en.wikipedia.org/wiki/Steve_Earle</t>
  </si>
  <si>
    <t xml:space="preserve">A1829</t>
  </si>
  <si>
    <t xml:space="preserve">Public Domain: Songs from the Wild Land</t>
  </si>
  <si>
    <t xml:space="preserve">fingerpicked acoustic; fiddle; banjo; storytelling; road songs</t>
  </si>
  <si>
    <t xml:space="preserve">An album of traditional American folk and blues songs such as 'Shenandoah,' 'Walk Right In' and 'Engine 143,' 'Public Domain' shows Alvin situating his own songwriting explicitly within the deep folk tradition. The arrangements are spare and reverent, letting songs decades or centuries old sit comfortably next to his own catalog's concerns. It is for listeners who want to hear where his story songs come from.</t>
  </si>
  <si>
    <t xml:space="preserve">Makes explicit the folk lineage that had been implicit throughout Alvin's HighTone records since King of California, tracing his songwriting directly back to the pre-war American folk canon.</t>
  </si>
  <si>
    <t xml:space="preserve">Shenandoah; Engine 143; Walk Right In</t>
  </si>
  <si>
    <t xml:space="preserve">https://en.wikipedia.org/wiki/Public_Domain:_Songs_from_the_Wild_Land
https://en.wikipedia.org/wiki/Dave_Alvin
https://en.wikipedia.org/wiki/Public_Domain_(album)</t>
  </si>
  <si>
    <t xml:space="preserve">A1830</t>
  </si>
  <si>
    <t xml:space="preserve">Red Dirt Girl</t>
  </si>
  <si>
    <t xml:space="preserve">drum machine; synths; hushed; storytelling; small-town</t>
  </si>
  <si>
    <t xml:space="preserve">Harris's first album of mostly self-written songs since the 1980s, Red Dirt Girl continues Wrecking Ball's hazy, Daniel Lanois-school production, here with Malcolm Burn, while turning the storytelling inward toward her own Southern girlhood and losses. The title track sketches a whole life in a few verses, a plainspoken narrative approach closer to the songwriters she'd covered than to her earlier interpretive singing. It confirmed Wrecking Ball was a lasting reinvention rather than a one-off experiment.</t>
  </si>
  <si>
    <t xml:space="preserve">A direct continuation of Wrecking Ball's atmospheric production, with Harris stepping forward as the main songwriter and fully joining the Americana songwriter lineage rather than just interpreting it.</t>
  </si>
  <si>
    <t xml:space="preserve">Red Dirt Girl; Bang the Drum Slowly; My Antonia</t>
  </si>
  <si>
    <t xml:space="preserve">https://en.wikipedia.org/wiki/Red_Dirt_Girl
https://en.wikipedia.org/wiki/Emmylou_Harris</t>
  </si>
  <si>
    <t xml:space="preserve">A1831</t>
  </si>
  <si>
    <t xml:space="preserve">Transcendental Blues</t>
  </si>
  <si>
    <t xml:space="preserve">harmonized guitars; baritone; storytelling; political; anthemic</t>
  </si>
  <si>
    <t xml:space="preserve">'Transcendental Blues' opens with a psychedelic, Beatles-tinged title track and then swings between Celtic-flavored folk-rock, garage-rock stompers and plainspoken ballads, showing off a wider production palette than his mid-90s records. 'The Galway Girl' is a jaunty Irish-folk detour, while 'Over Yonder' continues his run of empathetic death-row narratives. It is the record where his 1990s comeback run widens into a broader, more eclectic songwriter's catalog.</t>
  </si>
  <si>
    <t xml:space="preserve">Follows the storytelling and genre-hopping of 'El Corazón' and 'The Mountain' into a broader folk-rock palette, leading into the politically engaged songwriting of 'Jerusalem' two years later.</t>
  </si>
  <si>
    <t xml:space="preserve">Transcendental Blues; The Galway Girl; Over Yonder</t>
  </si>
  <si>
    <t xml:space="preserve">https://en.wikipedia.org/wiki/Transcendental_Blues
https://en.wikipedia.org/wiki/Steve_Earle</t>
  </si>
  <si>
    <t xml:space="preserve">A1832</t>
  </si>
  <si>
    <t xml:space="preserve">A Man Under the Influence</t>
  </si>
  <si>
    <t xml:space="preserve">strings; harmonized guitars; baritone; storytelling; anthemic</t>
  </si>
  <si>
    <t xml:space="preserve">'A Man Under the Influence' balances the chamber-rock strings of Escovedo's 1990s albums with a harder, more anthemic rock backbone, as on 'Castanets' and 'Wave.' It shows two decades of songwriting, from punk and cowpunk to chamber-folk, synthesized into one voice. It is the best single entry point into his catalog.</t>
  </si>
  <si>
    <t xml:space="preserve">The culmination of the orchestral Americana songwriting Escovedo built across 'Gravity,' 'With These Hands' and 'Bourbonitis Blues,' released on Bloodshot.</t>
  </si>
  <si>
    <t xml:space="preserve">Wave; Rosalie; Rhapsody</t>
  </si>
  <si>
    <t xml:space="preserve">https://en.wikipedia.org/wiki/A_Man_Under_the_Influence
https://en.wikipedia.org/wiki/Alejandro_Escovedo</t>
  </si>
  <si>
    <t xml:space="preserve">A1833</t>
  </si>
  <si>
    <t xml:space="preserve">Essence</t>
  </si>
  <si>
    <t xml:space="preserve">slide guitar; drawl; hushed; heartbreak; bleak</t>
  </si>
  <si>
    <t xml:space="preserve">A slower, more nakedly sensual record than 'Car Wheels,' 'Essence' trades that album's storytelling density for a handful of long, aching songs about desire and depression, sung in an even more worn-in rasp. 'Are You Alright?' and the title track sit closer to blues than country, with sparse guitar figures given room to breathe. It is the sound of an artist easing off narrative and leaning into mood.</t>
  </si>
  <si>
    <t xml:space="preserve">A direct sequel to Car Wheels on a Gravel Road's success on the new Lost Highway label, showing the same songwriting lineage moving toward looser, more atmospheric arrangements.</t>
  </si>
  <si>
    <t xml:space="preserve">Essence; Blue; Get Right with God</t>
  </si>
  <si>
    <t xml:space="preserve">https://en.wikipedia.org/wiki/Essence_(Lucinda_Williams_album)
https://en.wikipedia.org/wiki/Lucinda_Williams_discography</t>
  </si>
  <si>
    <t xml:space="preserve">A1834</t>
  </si>
  <si>
    <t xml:space="preserve">Jerusalem</t>
  </si>
  <si>
    <t xml:space="preserve">Written and released in the shadow of September 11, 'Jerusalem' is Earle's most explicitly political record, closing with the title track's plea for coexistence and including the controversial 'John Walker's Blues,' sung from the perspective of the American Taliban fighter. Musically it is a tight, mid-tempo rock record, less genre-hopping than 'Transcendental Blues' but just as direct. It shows the same storytelling empathy for outcasts and criminals that runs through his whole catalog.</t>
  </si>
  <si>
    <t xml:space="preserve">A continuation of the protest-song strand Earle opened with 'Ellis Unit One' on 'El Corazón,' marking him as one of the most overtly political songwriters of the 1990s Americana wave.</t>
  </si>
  <si>
    <t xml:space="preserve">Jerusalem; John Walker's Blues; Amerika v. 6.0</t>
  </si>
  <si>
    <t xml:space="preserve">https://en.wikipedia.org/wiki/Jerusalem_(Steve_Earle_album)
https://en.wikipedia.org/wiki/Steve_Earle</t>
  </si>
  <si>
    <t xml:space="preserve">A1835</t>
  </si>
  <si>
    <t xml:space="preserve">World Without Tears</t>
  </si>
  <si>
    <t xml:space="preserve">Telecaster twang; drawl; storytelling; drinking songs; rowdy</t>
  </si>
  <si>
    <t xml:space="preserve">A rawer, more rock-leaning record than Essence, World Without Tears mixes half-spoken verses, barroom rockers like 'Righteously' and the grinding 'Atonement', and plainspoken heartbreak ballads, recorded with her road band rather than for studio polish. It is one of her most autobiographical sets, name-checking specific streets and specific men.</t>
  </si>
  <si>
    <t xml:space="preserve">Continues directly from Essence and Car Wheels on a Gravel Road; its rawer, rock-band approach sits close to the 2000s wave of literary alt-country songwriters such as Richmond Fontaine and Neko Case.</t>
  </si>
  <si>
    <t xml:space="preserve">Righteously; Atonement; Ventura</t>
  </si>
  <si>
    <t xml:space="preserve">https://en.wikipedia.org/wiki/World_Without_Tears
https://en.wikipedia.org/wiki/Lucinda_Williams_discography</t>
  </si>
  <si>
    <t xml:space="preserve">A1836</t>
  </si>
  <si>
    <t xml:space="preserve">West</t>
  </si>
  <si>
    <t xml:space="preserve">strings; hushed; bleak; heartbreak; spiritual or gospel</t>
  </si>
  <si>
    <t xml:space="preserve">Written after her mother's death and a broken relationship, 'West' is Lucinda Williams' most spacious, orchestrated record, built around Hal Willner's production and long, meditative songs. It trades the barroom grit of 'World Without Tears' for something closer to grief therapy set to pedal steel and strings. Even at its most hushed, as on 'Are You Down,' the songwriting keeps the plain, unflinching directness that runs through her whole catalog.</t>
  </si>
  <si>
    <t xml:space="preserve">A late-career extension of the songwriting she established on Sweet Old World and Essence, marking her move toward more orchestrated, ruminative arrangements in the 2000s Americana mainstream she helped create.</t>
  </si>
  <si>
    <t xml:space="preserve">Are You Down; West; Words</t>
  </si>
  <si>
    <t xml:space="preserve">https://en.wikipedia.org/wiki/West_(Lucinda_Williams_album)
https://en.wikipedia.org/wiki/Lucinda_Williams_discography</t>
  </si>
  <si>
    <t xml:space="preserve">A1837</t>
  </si>
  <si>
    <t xml:space="preserve">North Star Deserter</t>
  </si>
  <si>
    <t xml:space="preserve">Constellation Records</t>
  </si>
  <si>
    <t xml:space="preserve">strings; noise wall; deadpan; bleak; storytelling; long songs (7+ minutes)</t>
  </si>
  <si>
    <t xml:space="preserve">Backed by members of Thee Silver Mt. Zion and Godspeed You! Black Emperor, 'North Star Deserter' surrounds Chesnutt's plainspoken voice with slow-building orchestral noise and post-rock dynamics, a huge sonic leap from his stripped-down Texas Hotel records. The extended arrangements give songs like 'Debriefing' a widescreen dread his earlier records never attempted. It is for listeners who want Southern gothic songwriting at post-rock scale.</t>
  </si>
  <si>
    <t xml:space="preserve">A late-career collaboration that pulls Chesnutt's Athens songwriting into the Constellation Records post-rock world, showing the same deadpan Southern gothic voice from Little now scaled up to orchestral size.</t>
  </si>
  <si>
    <t xml:space="preserve">Splendid; Debriefing; Coward</t>
  </si>
  <si>
    <t xml:space="preserve">https://en.wikipedia.org/wiki/North_Star_Deserter
https://en.wikipedia.org/wiki/Vic_Chesnutt</t>
  </si>
  <si>
    <t xml:space="preserve">A1838</t>
  </si>
  <si>
    <t xml:space="preserve">At the Cut</t>
  </si>
  <si>
    <t xml:space="preserve">strings; noise wall; deadpan; bleak; storytelling</t>
  </si>
  <si>
    <t xml:space="preserve">The second collaboration with his Constellation backing band, At the Cut pushes further into stark, harrowing territory, with songs about suicide and mortality delivered over slow-motion crescendos of guitar and strings. Chesnutt died at the end of 2009, only months after its release, which made much of it read in hindsight as a farewell letter.</t>
  </si>
  <si>
    <t xml:space="preserve">Continues the widescreen, post-rock-inflected sound of North Star Deserter, closing out Chesnutt's arc from Athens lo-fi confessional to orchestral Southern gothic songwriting.</t>
  </si>
  <si>
    <t xml:space="preserve">Coward; Flirted with You All My Life; Chinaberry Tree</t>
  </si>
  <si>
    <t xml:space="preserve">https://en.wikipedia.org/wiki/At_the_Cut
https://en.wikipedia.org/wiki/Vic_Chesnutt</t>
  </si>
  <si>
    <t xml:space="preserve">A1839</t>
  </si>
  <si>
    <t xml:space="preserve">The Blasters</t>
  </si>
  <si>
    <t xml:space="preserve">American Music</t>
  </si>
  <si>
    <t xml:space="preserve">Rollin' Rock Records</t>
  </si>
  <si>
    <t xml:space="preserve">V14 Cowpunk and LA roots punk</t>
  </si>
  <si>
    <t xml:space="preserve">Downey, CA</t>
  </si>
  <si>
    <t xml:space="preserve">LA cowpunk</t>
  </si>
  <si>
    <t xml:space="preserve">Telecaster twang; piano; rowdy; drawl; road songs; storytelling</t>
  </si>
  <si>
    <t xml:space="preserve">The Blasters' raw, indie-label debut runs rockabilly, jump blues and honky-tonk through punk-scene energy, with Phil Alvin's holler of a voice and Dave Alvin's lead guitar driving the title track and 'Marie Marie'. Recorded fast and cheap for the small rockabilly label Rollin' Rock, it is closer to a 1950s Sun session than to hardcore, yet the band found its audience on LA punk bills alongside X. It announced the Alvin brothers as the era's most straightforwardly traditionalist cowpunk act.</t>
  </si>
  <si>
    <t xml:space="preserve">Establishes the Blasters' rockabilly-and-R&amp;B take on cowpunk; the same songs were re-recorded for their Slash debut a year later, and the band's sound directly shaped the Knitters and Dave Alvin's later solo Americana career.</t>
  </si>
  <si>
    <t xml:space="preserve">American Music; Marie Marie; Barn Burning</t>
  </si>
  <si>
    <t xml:space="preserve">https://en.wikipedia.org/wiki/American_Music_(album)
https://en.wikipedia.org/wiki/The_Blasters</t>
  </si>
  <si>
    <t xml:space="preserve">A1840</t>
  </si>
  <si>
    <t xml:space="preserve">X</t>
  </si>
  <si>
    <t xml:space="preserve">Slash Records</t>
  </si>
  <si>
    <t xml:space="preserve">Telecaster twang; drawl; shouted; storytelling; rowdy; small-town</t>
  </si>
  <si>
    <t xml:space="preserve">X's debut fuses Billy Zoom's rockabilly-schooled guitar licks with Exene Cervenka and John Doe's off-kilter harmonized vocals over a hard, fast punk rhythm section, produced by ex-Doors keyboardist Ray Manzarek. Songs like 'Johny Hit and Run Paulene' and the title track read Los Angeles as noir poetry. It is the record that proved punk speed and rockabilly twang could share a chord change.</t>
  </si>
  <si>
    <t xml:space="preserve">Grew out of the Masque-era Hollywood punk scene alongside the Germs and the Weirdos; Zoom's rockabilly background pulled the band toward roots sounds, and the members later made the country side project the Knitters.</t>
  </si>
  <si>
    <t xml:space="preserve">Los Angeles; Johny Hit and Run Paulene; The Unheard Music</t>
  </si>
  <si>
    <t xml:space="preserve">https://en.wikipedia.org/wiki/Los_Angeles_(X_album)
https://en.wikipedia.org/wiki/X_(American_band)</t>
  </si>
  <si>
    <t xml:space="preserve">A1841</t>
  </si>
  <si>
    <t xml:space="preserve">Telecaster twang; piano; horns; rowdy; drawl; road songs</t>
  </si>
  <si>
    <t xml:space="preserve">Re-recording several American Music songs with a bigger budget on Slash, the Blasters add Gene Taylor's boogie-woogie piano and saxophones from Lee Allen and Steve Berlin to their rockabilly-punk attack. Dave Alvin's 'Border Radio' and 'American Music' became the band's signature statements: tight, horn-punched roots rock played with punk-club force. It is a cornerstone of the LA roots-punk scene alongside X's early records.</t>
  </si>
  <si>
    <t xml:space="preserve">The Blasters' major breakout; its horn-driven rockabilly-R&amp;B hybrid influenced the entire LA roots-punk scene and fed directly into Dave Alvin's later work with X, the Knitters and his own Americana solo catalog.</t>
  </si>
  <si>
    <t xml:space="preserve">Marie Marie; Border Radio; American Music</t>
  </si>
  <si>
    <t xml:space="preserve">https://en.wikipedia.org/wiki/The_Blasters_(album)
https://en.wikipedia.org/wiki/The_Blasters</t>
  </si>
  <si>
    <t xml:space="preserve">A1842</t>
  </si>
  <si>
    <t xml:space="preserve">The Flesh Eaters</t>
  </si>
  <si>
    <t xml:space="preserve">A Minute to Pray, a Second to Die</t>
  </si>
  <si>
    <t xml:space="preserve">Ruby/Slash Records</t>
  </si>
  <si>
    <t xml:space="preserve">slide guitar; horns; Southern gothic; cracked or yelping; bleak; storytelling</t>
  </si>
  <si>
    <t xml:space="preserve">Chris D. assembles an LA punk-scene supergroup for this one-off lineup: John Doe and D.J. Bonebrake of X, Dave Alvin and Bill Bateman of the Blasters, and saxophonist Steve Berlin, playing swampy, horn-streaked roots music under Chris D.'s apocalyptic, film-noir lyrics. The record is punk in attitude and personnel but sonically closer to voodoo blues and Southern gothic than to hardcore. It shows how thoroughly LA's punk scene was already steeped in American roots music by 1981.</t>
  </si>
  <si>
    <t xml:space="preserve">A direct crossroads of the LA cowpunk scene, drawing members from X and the Blasters (Berlin later joined Los Lobos); it prefigures Chris D.'s more sustained country-punk project Divine Horsemen.</t>
  </si>
  <si>
    <t xml:space="preserve">Digging My Grave; Cyrano de Berger's Back</t>
  </si>
  <si>
    <t xml:space="preserve">https://en.wikipedia.org/wiki/The_Flesh_Eaters
https://en.wikipedia.org/wiki/Cowpunk
https://en.wikipedia.org/wiki/A_Minute_to_Pray,_a_Second_to_Die</t>
  </si>
  <si>
    <t xml:space="preserve">A1843</t>
  </si>
  <si>
    <t xml:space="preserve">The Gun Club</t>
  </si>
  <si>
    <t xml:space="preserve">Fire of Love</t>
  </si>
  <si>
    <t xml:space="preserve">Ruby Records</t>
  </si>
  <si>
    <t xml:space="preserve">slide guitar; cracked or yelping; Southern gothic; bleak; feedback; drawl</t>
  </si>
  <si>
    <t xml:space="preserve">Jeffrey Lee Pierce runs Delta blues (a Robert Johnson cover, a Tommy Johnson-derived traditional) through punk volume and swampy slide guitar, yelping about sex, voodoo and death over Ward Dotson's raw riffs. 'Sex Beat' and 'She's Like Heroin to Me' fuse blues structure with punk intensity. It is the rawest end of the cowpunk spectrum, punk musicians going backward into pre-war blues rather than honky-tonk country.</t>
  </si>
  <si>
    <t xml:space="preserve">Released on Ruby, the Slash offshoot run by the Flesh Eaters' Chris D.; its blues-punk fusion sits alongside X and the Blasters in LA's roots-punk turn, and later goth-blues and swamp-rock acts sound indebted to it.</t>
  </si>
  <si>
    <t xml:space="preserve">Sex Beat; She's Like Heroin to Me; Preaching the Blues</t>
  </si>
  <si>
    <t xml:space="preserve">https://en.wikipedia.org/wiki/Fire_of_Love_(album)
https://en.wikipedia.org/wiki/The_Gun_Club</t>
  </si>
  <si>
    <t xml:space="preserve">A1844</t>
  </si>
  <si>
    <t xml:space="preserve">Tav Falco's Panther Burns</t>
  </si>
  <si>
    <t xml:space="preserve">Behind the Magnolia Curtain</t>
  </si>
  <si>
    <t xml:space="preserve">Frenzi/Rough Trade</t>
  </si>
  <si>
    <t xml:space="preserve">slide guitar; Southern gothic; cracked or yelping; lo-fi; live in the room; drawl</t>
  </si>
  <si>
    <t xml:space="preserve">Tav Falco's Memphis outfit plays deliberately primitive, half-out-of-tune rockabilly and blues, drawing on the city's deep well of pre-war and Sun-era music while channeling art-damaged punk theatrics rather than reverence. Covers like 'Bourgeois Blues' and 'Train Kept A-Rollin'' are played ragged and gleeful. It is a raw, Southern counterpart to the LA cowpunk scene, closer to junkyard rockabilly than to honky-tonk.</t>
  </si>
  <si>
    <t xml:space="preserve">Grew out of Memphis's post-Big Star underground and Falco's collaboration with Alex Chilton; its raw country-blues-punk hybrid sounds like a Southern parallel to the Gun Club's approach on the West Coast.</t>
  </si>
  <si>
    <t xml:space="preserve">Bourgeois Blues; Train Kept A-Rollin'</t>
  </si>
  <si>
    <t xml:space="preserve">https://en.wikipedia.org/wiki/Tav_Falco%27s_Panther_Burns
https://en.wikipedia.org/wiki/Cowpunk</t>
  </si>
  <si>
    <t xml:space="preserve">A1845</t>
  </si>
  <si>
    <t xml:space="preserve">Wild Gift</t>
  </si>
  <si>
    <t xml:space="preserve">Telecaster twang; drawl; close harmonies; storytelling; heartbreak; rowdy</t>
  </si>
  <si>
    <t xml:space="preserve">X's second album tightens the songwriting while keeping Billy Zoom's twangy, rockabilly-rooted riffing and the Doe/Cervenka tense, off-unison harmonies front and center. Tracks like 'White Girl' and 'Adult Books' trade the debut's pure velocity for songs about doomed relationships and LA squalor, still delivered at punk tempo. It is the sound of a band that could headline a punk bill and a roots-rock bill on the same night.</t>
  </si>
  <si>
    <t xml:space="preserve">Direct continuation of Los Angeles; its blend of country-tinged guitar and punk urgency is the clearest bridge between the Masque scene and the Blasters/Rank and File cowpunk wave that followed on the same label.</t>
  </si>
  <si>
    <t xml:space="preserve">White Girl; Adult Books; We're Desperate</t>
  </si>
  <si>
    <t xml:space="preserve">https://en.wikipedia.org/wiki/Wild_Gift
https://en.wikipedia.org/wiki/X_(American_band)</t>
  </si>
  <si>
    <t xml:space="preserve">A1846</t>
  </si>
  <si>
    <t xml:space="preserve">Miami</t>
  </si>
  <si>
    <t xml:space="preserve">Animal Records</t>
  </si>
  <si>
    <t xml:space="preserve">slide guitar; cracked or yelping; Southern gothic; drawl; bleak; spiritual or gospel</t>
  </si>
  <si>
    <t xml:space="preserve">Produced by Blondie's Chris Stein (who brought in Debbie Harry for backing vocals), Miami thins out the debut's density but pushes further into voodoo-blues atmosphere, with Jeffrey Lee Pierce howling over reverbed slide guitar and a stripped-down band including new bassist Patricia Morrison. "Carry Home" and the John Fogerty cover "Run Through the Jungle" keep the swamp-gothic menace of Fire of Love while the production goes colder and more spacious. It remains one of the more haunted, atmospheric records to come out of the cowpunk-adjacent LA scene.</t>
  </si>
  <si>
    <t xml:space="preserve">Follows Fire of Love in the Gun Club's blues-punk arc; its gothic Americana atmosphere anticipated later goth-country and swamp-rock acts as much as it extended the cowpunk trunk line.</t>
  </si>
  <si>
    <t xml:space="preserve">Carry Home; Run Through the Jungle; Fire of Love</t>
  </si>
  <si>
    <t xml:space="preserve">https://en.wikipedia.org/wiki/The_Gun_Club
https://en.wikipedia.org/wiki/Cowpunk
https://en.wikipedia.org/wiki/Miami_(The_Gun_Club_album)</t>
  </si>
  <si>
    <t xml:space="preserve">A1847</t>
  </si>
  <si>
    <t xml:space="preserve">Jason &amp; the Scorchers</t>
  </si>
  <si>
    <t xml:space="preserve">Reckless Country Soul</t>
  </si>
  <si>
    <t xml:space="preserve">Praxis International</t>
  </si>
  <si>
    <t xml:space="preserve">Telecaster twang; cracked or yelping; shouted; drawl; rowdy; road songs</t>
  </si>
  <si>
    <t xml:space="preserve">Jason Ringenberg's band announces itself from Nashville of all places with a raw, barely tutored blast of country-punk covers and originals, hollered vocals over ragged, fast guitars. It is rougher than the band's later EMI releases but captures the initial shock of a band too country for rock radio and too punk for country radio. The EP started the Scorchers' reputation on the fledgling American cowpunk circuit.</t>
  </si>
  <si>
    <t xml:space="preserve">The band's earliest recorded statement, setting up the more fully-formed Fervor and Lost &amp; Found; its collision of Nashville tradition and punk noise is a foundational document of the genre's Southern branch.</t>
  </si>
  <si>
    <t xml:space="preserve">https://en.wikipedia.org/wiki/Jason_%26_the_Scorchers
https://en.wikipedia.org/wiki/Cowpunk</t>
  </si>
  <si>
    <t xml:space="preserve">A1848</t>
  </si>
  <si>
    <t xml:space="preserve">Rank and File</t>
  </si>
  <si>
    <t xml:space="preserve">Sundown</t>
  </si>
  <si>
    <t xml:space="preserve">Telecaster twang; close harmonies; duets; drawl; storytelling; road songs</t>
  </si>
  <si>
    <t xml:space="preserve">Formed by the Dils' Chip and Tony Kinman with Alejandro Escovedo, Rank and File plays it straight: bright country twang, close sibling harmonies and unabashed honky-tonk songwriting, with none of the ironic distance of most punk-to-country pivots. 'Amanda Ruth' and the title track sound like they could sit on a Bakersfield jukebox, but the tempos and guitar tone still carry punk drive. It is for anyone who wants cowpunk played as sincere country music.</t>
  </si>
  <si>
    <t xml:space="preserve">Grew directly out of the Kinmans' punk band the Dils, with Escovedo going on to True Believers; its straight-faced country songwriting sounds like an early template for the 1990s alt-country movement.</t>
  </si>
  <si>
    <t xml:space="preserve">Amanda Ruth; Sundown; (Glad I'm) Not In Love</t>
  </si>
  <si>
    <t xml:space="preserve">https://en.wikipedia.org/wiki/Sundown_(Rank_and_File_album)
https://en.wikipedia.org/wiki/Rank_and_File_(band)</t>
  </si>
  <si>
    <t xml:space="preserve">A1849</t>
  </si>
  <si>
    <t xml:space="preserve">Blow Your Top</t>
  </si>
  <si>
    <t xml:space="preserve">Animal Records / Frenzi-Rough Trade</t>
  </si>
  <si>
    <t xml:space="preserve">slide guitar; Southern gothic; cracked or yelping; drawl; storytelling; rowdy</t>
  </si>
  <si>
    <t xml:space="preserve">The follow-up to Behind the Magnolia Curtain pushes Tav Falco's Panther Burns toward a slicker, more straightforward rockabilly-revival sound. It keeps the band's core commitment to raw, junk-shop Memphis roots music but with a bit more polish than the willfully chaotic debut. It is a short, transitional release between the band's most avant-garde early work and their later, more conventional rockabilly records.</t>
  </si>
  <si>
    <t xml:space="preserve">Continues directly from Behind the Magnolia Curtain; its turn toward cleaner rockabilly resembles the drift of parts of the LA roots-punk scene in the same years.</t>
  </si>
  <si>
    <t xml:space="preserve">https://en.wikipedia.org/wiki/Tav_Falco%27s_Panther_Burns</t>
  </si>
  <si>
    <t xml:space="preserve">A1850</t>
  </si>
  <si>
    <t xml:space="preserve">Under the Big Black Sun</t>
  </si>
  <si>
    <t xml:space="preserve">Telecaster twang; baritone; close harmonies; storytelling; bleak; heartbreak</t>
  </si>
  <si>
    <t xml:space="preserve">Moving to Elektra, X slowed down just enough to let Billy Zoom's rockabilly guitar and Exene Cervenka's grief-stricken lyrics, written after her sister's death, breathe. 'The Hungry Wolf' and 'Riding with Mary' still snap with punk tension but lean harder into twang and more open arrangements than the first two records. It reads as the moment X's cowpunk instincts became fully conscious songwriting rather than raw energy.</t>
  </si>
  <si>
    <t xml:space="preserve">Extends the Los Angeles/Wild Gift sound into more deliberate roots-rock songwriting and points toward the acoustic country turn the members would take a few years later as the Knitters.</t>
  </si>
  <si>
    <t xml:space="preserve">The Hungry Wolf; Riding with Mary; Blue Spark</t>
  </si>
  <si>
    <t xml:space="preserve">https://en.wikipedia.org/wiki/Under_the_Big_Black_Sun
https://en.wikipedia.org/wiki/X_(American_band)</t>
  </si>
  <si>
    <t xml:space="preserve">A1851</t>
  </si>
  <si>
    <t xml:space="preserve">Non Fiction</t>
  </si>
  <si>
    <t xml:space="preserve">Telecaster twang; piano; horns; storytelling; small-town; drawl</t>
  </si>
  <si>
    <t xml:space="preserve">The Blasters' third album pushes Dave Alvin's songwriting toward more explicit social storytelling, with small-town desperation on 'Boomtown' alongside the lovelorn 'Red Rose', while Phil Alvin's voice and Gene Taylor's piano keep the rockabilly-R&amp;B core intact. It is more of a proper studio album than the club-ready earlier records, with a bigger arrangement palette but no loss of twang. It is the band's most ambitious songwriting statement.</t>
  </si>
  <si>
    <t xml:space="preserve">The next installment of the classic Blasters lineup's run on Slash, extending the storytelling instincts that Dave Alvin would carry into his solo Americana career.</t>
  </si>
  <si>
    <t xml:space="preserve">Red Rose; Boomtown</t>
  </si>
  <si>
    <t xml:space="preserve">https://en.wikipedia.org/wiki/The_Blasters
https://en.wikipedia.org/wiki/Cowpunk
https://en.wikipedia.org/wiki/Non_Fiction_(The_Blasters_album)</t>
  </si>
  <si>
    <t xml:space="preserve">A1852</t>
  </si>
  <si>
    <t xml:space="preserve">Fervor</t>
  </si>
  <si>
    <t xml:space="preserve">Praxis</t>
  </si>
  <si>
    <t xml:space="preserve">Telecaster twang; cracked or yelping; shouted; harmonica; rowdy; anthemic</t>
  </si>
  <si>
    <t xml:space="preserve">Reissued nationally by EMI America after its independent release, Fervor is the record where the Scorchers' fusion of punk tempos and hard-country twang first reached a wide audience, anchored by a blistering cover of Bob Dylan's 'Absolutely Sweet Marie'. Warner Hodges' guitar snarls with Telecaster twang while Ringenberg hollers like a tent-revival preacher. It is for listeners who want country-punk at its loudest and least polite.</t>
  </si>
  <si>
    <t xml:space="preserve">Bridges Reckless Country Soul and the band's full-length Lost &amp; Found; alongside Rank and File's Sundown, it helped bring the cowpunk sound to a national audience.</t>
  </si>
  <si>
    <t xml:space="preserve">Absolutely Sweet Marie; Broken Whiskey Glass</t>
  </si>
  <si>
    <t xml:space="preserve">https://en.wikipedia.org/wiki/Jason_%26_the_Scorchers
https://en.wikipedia.org/wiki/Cowpunk
https://en.wikipedia.org/wiki/Fervor_EP</t>
  </si>
  <si>
    <t xml:space="preserve">A1853</t>
  </si>
  <si>
    <t xml:space="preserve">More Fun in the New World</t>
  </si>
  <si>
    <t xml:space="preserve">Telecaster twang; political; storytelling; shouted; rowdy; drawl</t>
  </si>
  <si>
    <t xml:space="preserve">X's fourth album widens its scope from personal noir to Reagan-era social commentary while Billy Zoom's rockabilly runs and D.J. Bonebrake's driving drums keep the roots-punk chassis intact. 'True Love Pt. #2' and 'I Must Not Think Bad Thoughts' pair barbed, funny-angry lyrics with some of the band's tightest playing. It is a high point of the LA cowpunk sound pushing toward a wider audience without losing its edge.</t>
  </si>
  <si>
    <t xml:space="preserve">Continues the original-lineup run that began with Los Angeles; its twangy guitar and social-realist storytelling sound closely kin to the LA roots-rock scene around the Blasters and Los Lobos.</t>
  </si>
  <si>
    <t xml:space="preserve">True Love #2; I Must Not Think Bad Thoughts; Devil Doll</t>
  </si>
  <si>
    <t xml:space="preserve">https://en.wikipedia.org/wiki/More_Fun_in_the_New_World
https://en.wikipedia.org/wiki/X_(American_band)</t>
  </si>
  <si>
    <t xml:space="preserve">A1854</t>
  </si>
  <si>
    <t xml:space="preserve">Blood on the Saddle</t>
  </si>
  <si>
    <t xml:space="preserve">New Alliance Records</t>
  </si>
  <si>
    <t xml:space="preserve">Telecaster twang; fiddle; shouted; rowdy; drawl; storytelling</t>
  </si>
  <si>
    <t xml:space="preserve">Blood on the Saddle plays fast, rowdy country-punk with hollered vocals and hard, trebly guitars, driving old cowboy and hillbilly forms at hardcore-adjacent speeds. Released on the Minutemen's New Alliance label, it sits at the punker, less polished end of the LA cowpunk scene. It is for listeners who want cowpunk at full throttle rather than as a revival act.</t>
  </si>
  <si>
    <t xml:space="preserve">Released on New Alliance, the label founded by members of the Minutemen, tying the band to the wider LA punk underground; its blues-punk urgency sounds indebted to the Gun Club.</t>
  </si>
  <si>
    <t xml:space="preserve">Hong Kong Blues; Kentucky Moonshine</t>
  </si>
  <si>
    <t xml:space="preserve">https://en.wikipedia.org/wiki/Blood_on_the_Saddle
https://en.wikipedia.org/wiki/Cowpunk</t>
  </si>
  <si>
    <t xml:space="preserve">A1855</t>
  </si>
  <si>
    <t xml:space="preserve">The Del-Lords</t>
  </si>
  <si>
    <t xml:space="preserve">Frontier Days</t>
  </si>
  <si>
    <t xml:space="preserve">EMI America</t>
  </si>
  <si>
    <t xml:space="preserve">Telecaster twang; harmonized guitars; close harmonies; road songs; storytelling; rowdy</t>
  </si>
  <si>
    <t xml:space="preserve">Led by Scott Kempner, guitarist for punk originators the Dictators, the Del-Lords bring a New York punk pedigree to garage-rock-meets-country songwriting, with twangy, harmonized guitar parts and big shout-along choruses. Frontier Days is the East Coast's most direct parallel to the LA cowpunk scene, a band of ex-punks embracing Americana roots without abandoning garage-rock crunch. It is for listeners who want heartland storytelling played with New York bar-band grit.</t>
  </si>
  <si>
    <t xml:space="preserve">Formed by an alumnus of the Dictators, one of American punk's founding bands; its country-and-garage hybrid runs parallel to Rank and File and the Blasters, but from New York rather than LA or Austin.</t>
  </si>
  <si>
    <t xml:space="preserve">Livin' on the Edge of the Night; Get Tough</t>
  </si>
  <si>
    <t xml:space="preserve">https://en.wikipedia.org/wiki/The_Del-Lords
https://en.wikipedia.org/wiki/Cowpunk</t>
  </si>
  <si>
    <t xml:space="preserve">A1856</t>
  </si>
  <si>
    <t xml:space="preserve">Divine Horsemen</t>
  </si>
  <si>
    <t xml:space="preserve">Time Stands Still</t>
  </si>
  <si>
    <t xml:space="preserve">Enigma Records</t>
  </si>
  <si>
    <t xml:space="preserve">Telecaster twang; duets; close harmonies; drawl; storytelling; bleak</t>
  </si>
  <si>
    <t xml:space="preserve">Chris D. of the Flesh Eaters and Julie Christensen front this project built around male-female country duet singing over twangy, punk-sharpened guitars, a deliberate cowpunk sound out of the same scene that produced the Gun Club. The record trades the Flesh Eaters' horn-driven noir for a leaner, guitar-and-voice format closer to classic honky-tonk duet records. It is for listeners who want George-and-Tammy style duets sung by punk-scene lifers.</t>
  </si>
  <si>
    <t xml:space="preserve">Grew directly out of Chris D.'s Flesh Eaters; its duet format sounds like a forerunner of later alt-country duet pairings.</t>
  </si>
  <si>
    <t xml:space="preserve">Time Stands Still; Lily White Hands; Sanctuary</t>
  </si>
  <si>
    <t xml:space="preserve">https://en.wikipedia.org/wiki/Divine_Horsemen
https://en.wikipedia.org/wiki/Cowpunk</t>
  </si>
  <si>
    <t xml:space="preserve">A1857</t>
  </si>
  <si>
    <t xml:space="preserve">The Las Vegas Story</t>
  </si>
  <si>
    <t xml:space="preserve">slide guitar; cracked or yelping; long solos; bleak; drawl; storytelling</t>
  </si>
  <si>
    <t xml:space="preserve">The Gun Club's third album loosens the blues-punk formula into longer, more exploratory arrangements, closing on 'Give Up the Sun'. Jeffrey Lee Pierce's voice is more ragged, and the band, with Kid Congo Powers back on guitar, pushes toward a wilder, more psychedelic desert-blues sound than the two records before it. It is for listeners who want the Gun Club's swampy menace stretched into something moodier and more cinematic.</t>
  </si>
  <si>
    <t xml:space="preserve">The last Gun Club album before the mid-80s lineup upheavals; its loosened blues-punk template sounds like a forerunner of the desert-rock and gothic Americana strains that grew later in the decade.</t>
  </si>
  <si>
    <t xml:space="preserve">Walkin' with the Beast; Bad America; Give Up the Sun</t>
  </si>
  <si>
    <t xml:space="preserve">https://en.wikipedia.org/wiki/The_Las_Vegas_Story_(album)
https://en.wikipedia.org/wiki/The_Gun_Club</t>
  </si>
  <si>
    <t xml:space="preserve">A1858</t>
  </si>
  <si>
    <t xml:space="preserve">Los Lobos</t>
  </si>
  <si>
    <t xml:space="preserve">How Will the Wolf Survive?</t>
  </si>
  <si>
    <t xml:space="preserve">Slash/Warner Bros. Records</t>
  </si>
  <si>
    <t xml:space="preserve">East Los Angeles, CA</t>
  </si>
  <si>
    <t xml:space="preserve">Telecaster twang; horns; close harmonies; storytelling; drawl; small-town</t>
  </si>
  <si>
    <t xml:space="preserve">Los Lobos' major-label debut folds accordion and East LA roots into a soulful, guitar-and-horn roots-rock sound, produced by T-Bone Burnett and Steve Berlin. The band played the same Hollywood punk clubs as X and the Blasters, even though their music is closer to Chicano roots rock than to straight cowpunk. 'A Matter of Time' and the title track show the band's warm, grounded songwriting at its best.</t>
  </si>
  <si>
    <t xml:space="preserve">Emerged from the same early-80s LA punk-club circuit as X and the Blasters, with ex-Blaster Steve Berlin joining the band; its roots-rock success looks like a door-opener for the wider scene on major labels.</t>
  </si>
  <si>
    <t xml:space="preserve">Don't Worry Baby; A Matter of Time; How Will the Wolf Survive?</t>
  </si>
  <si>
    <t xml:space="preserve">https://en.wikipedia.org/wiki/How_Will_the_Wolf_Survive%3F
https://en.wikipedia.org/wiki/Slash_Records</t>
  </si>
  <si>
    <t xml:space="preserve">A1859</t>
  </si>
  <si>
    <t xml:space="preserve">Long Gone Dead</t>
  </si>
  <si>
    <t xml:space="preserve">Telecaster twang; close harmonies; drawl; storytelling; heartbreak; road songs</t>
  </si>
  <si>
    <t xml:space="preserve">Rank and File's second album keeps the Kinman brothers' close-harmony honky-tonk core but adds a bigger, more rock-oriented studio sheen. The songwriting stays plainspoken and country-faithful even as the guitars get louder, a balance that made the band a bridge between punk clubs and country bars. It is a less celebrated but equally representative document of the band's cowpunk sound.</t>
  </si>
  <si>
    <t xml:space="preserve">Follows Sundown with the Kinman brothers leading after Alejandro Escovedo's departure; its straight-faced country songwriting sounds like a precursor to the alt-country scene of the following decade.</t>
  </si>
  <si>
    <t xml:space="preserve">Long Gone Dead; Cradle Robber; Heaven</t>
  </si>
  <si>
    <t xml:space="preserve">https://en.wikipedia.org/wiki/Rank_and_File_(band)
https://en.wikipedia.org/wiki/Cowpunk</t>
  </si>
  <si>
    <t xml:space="preserve">A1860</t>
  </si>
  <si>
    <t xml:space="preserve">Rubber Rodeo</t>
  </si>
  <si>
    <t xml:space="preserve">Scenic Views</t>
  </si>
  <si>
    <t xml:space="preserve">pedal steel; synths; drum machine; close harmonies; breezy; pop-culture references</t>
  </si>
  <si>
    <t xml:space="preserve">Formed by Rhode Island School of Design students, Rubber Rodeo crosses new-wave synths and drum machines with pedal steel and the close vocal harmonies of Trish Milliken and Bob Holmes. Scenic Views has a slick, synthetic production that makes it an outlier even within the cowpunk scene. It represents the New England, art-school wing of the same punk-meets-country impulse driving the LA and Austin bands.</t>
  </si>
  <si>
    <t xml:space="preserve">An East Coast counterpart to the LA cowpunk scene; its new-wave/country hybrid sounds like an early forerunner of the drum-machine country later heard in alt-country's more experimental corners.</t>
  </si>
  <si>
    <t xml:space="preserve">Anywhere With You; Need You, Need Me; City of God</t>
  </si>
  <si>
    <t xml:space="preserve">https://en.wikipedia.org/wiki/Rubber_Rodeo
https://en.wikipedia.org/wiki/Cowpunk</t>
  </si>
  <si>
    <t xml:space="preserve">A1861</t>
  </si>
  <si>
    <t xml:space="preserve">Screamin' Sirens</t>
  </si>
  <si>
    <t xml:space="preserve">Fiesta!</t>
  </si>
  <si>
    <t xml:space="preserve">Telecaster twang; shouted; rowdy; drawl; road songs; storytelling</t>
  </si>
  <si>
    <t xml:space="preserve">An all-female Hollywood band featuring future solo artist Rosie Flores, the Screamin' Sirens mix country, rockabilly and punk into a rowdy, gang-vocal party sound. Fiesta! plays fast and unpolished, part of the same Hollywood club circuit as Tex &amp; the Horseheads and Blood on the Saddle. It is a good document of the scene's rowdier, more punk-tempo end.</t>
  </si>
  <si>
    <t xml:space="preserve">Part of the second wave of LA cowpunk bands that followed X and the Blasters; Rosie Flores' membership ties the band directly to her later rockabilly solo career.</t>
  </si>
  <si>
    <t xml:space="preserve">Fiesta</t>
  </si>
  <si>
    <t xml:space="preserve">https://en.wikipedia.org/wiki/Screamin%27_Sirens
https://en.wikipedia.org/wiki/Cowpunk</t>
  </si>
  <si>
    <t xml:space="preserve">A1862</t>
  </si>
  <si>
    <t xml:space="preserve">Tex &amp; the Horseheads</t>
  </si>
  <si>
    <t xml:space="preserve">Telecaster twang; cracked or yelping; drawl; shouted; rowdy; Southern gothic</t>
  </si>
  <si>
    <t xml:space="preserve">Fronted by singer Texacala Jones, this LA band fuses classic country-and-western phrasing with deathrock's darker, more theatrical punk edge. The self-titled debut is faster and rawer than most of the LA cowpunk pack, closer in spirit to the Gun Club's blues-punk intensity than to the Blasters' rockabilly revivalism. It is for listeners who want cowpunk with a sinister, gothic snarl.</t>
  </si>
  <si>
    <t xml:space="preserve">Part of the second wave of LA cowpunk bands that followed X and the Blasters; its deathrock-inflected edge sounds as close to the goth and psychobilly fringe as to straight country revivalism.</t>
  </si>
  <si>
    <t xml:space="preserve">Cowboys Are Frequently, Secretly Fond of Each Other</t>
  </si>
  <si>
    <t xml:space="preserve">https://en.wikipedia.org/wiki/Tex_%26_the_Horseheads
https://en.wikipedia.org/wiki/Cowpunk</t>
  </si>
  <si>
    <t xml:space="preserve">A1863</t>
  </si>
  <si>
    <t xml:space="preserve">Violent Femmes</t>
  </si>
  <si>
    <t xml:space="preserve">Hallowed Ground</t>
  </si>
  <si>
    <t xml:space="preserve">banjo; fingerpicked acoustic; spiritual or gospel; bleak; political; deadpan</t>
  </si>
  <si>
    <t xml:space="preserve">The Femmes' second album swaps the jittery pop of their debut for hellfire gospel, murder ballads and apocalyptic Americana, with banjo and a horn section alongside Gordon Gano's sincere, unsettling Christian lyrics. 'Country Death Song' is a stark murder ballad sung over spare acoustic backing. It baffled fans expecting more of the first record's wiseacre pop, but it stands as an unusually strange entry in the country-punk turn, closer to Southern gothic than honky-tonk.</t>
  </si>
  <si>
    <t xml:space="preserve">Released on the same Slash Records roster as X and the Blasters; its stark acoustic-gospel Americana sounds like a forerunner of the darker, Southern-gothic wing of later alt-country.</t>
  </si>
  <si>
    <t xml:space="preserve">Country Death Song; Black Girls; Never Tell</t>
  </si>
  <si>
    <t xml:space="preserve">https://en.wikipedia.org/wiki/Hallowed_Ground_(Violent_Femmes_album)
https://en.wikipedia.org/wiki/Slash_Records</t>
  </si>
  <si>
    <t xml:space="preserve">A1864</t>
  </si>
  <si>
    <t xml:space="preserve">The Beat Farmers</t>
  </si>
  <si>
    <t xml:space="preserve">Tales of the New West</t>
  </si>
  <si>
    <t xml:space="preserve">Rhino Records</t>
  </si>
  <si>
    <t xml:space="preserve">Telecaster twang; baritone; drinking songs; rowdy; road songs; storytelling</t>
  </si>
  <si>
    <t xml:space="preserve">Produced by Steve Berlin, the Beat Farmers' debut splits vocal duties between Country Dick Montana's booming baritone novelty numbers and Jerry Raney's straighter roots-rock songwriting, landing somewhere between honky-tonk, rockabilly and jangle pop. It is looser and funnier than most LA cowpunk records, built around bar-band chemistry and Montana's outsized persona. 'Happy Boy' sets the template for the band's beer-soaked take on roots rock.</t>
  </si>
  <si>
    <t xml:space="preserve">Emerged from San Diego's roots-rock scene; Steve Berlin's production links it directly to the Los Lobos/Blasters axis of the wider cowpunk movement.</t>
  </si>
  <si>
    <t xml:space="preserve">Happy Boy; There She Goes Again; Reason to Believe</t>
  </si>
  <si>
    <t xml:space="preserve">https://en.wikipedia.org/wiki/The_Beat_Farmers
https://en.wikipedia.org/wiki/Cowpunk</t>
  </si>
  <si>
    <t xml:space="preserve">A1865</t>
  </si>
  <si>
    <t xml:space="preserve">Hard Line</t>
  </si>
  <si>
    <t xml:space="preserve">Telecaster twang; horns; piano; storytelling; rowdy; road songs</t>
  </si>
  <si>
    <t xml:space="preserve">Dave Alvin's last studio album with the band before going solo, Hard Line adds horns and guest turns (including a cameo from John Doe's X) to the Blasters' rockabilly-and-R&amp;B base, with "Trouble Bound" and "Colored Lights" among the standout tracks. The sound stays true to the band's roots-punk identity even as the arrangements get a bit slicker, closing out the classic lineup's run on a confident note. Alvin left shortly after to pursue a solo career and to join X.</t>
  </si>
  <si>
    <t xml:space="preserve">The final classic-lineup Blasters record; Dave Alvin's departure directly connects this album to both X's See How We Are and Alvin's own influential solo Americana catalog.</t>
  </si>
  <si>
    <t xml:space="preserve">Has Anyone Told You Lately; So Long Baby, Goodbye; Little Sister</t>
  </si>
  <si>
    <t xml:space="preserve">https://en.wikipedia.org/wiki/The_Blasters</t>
  </si>
  <si>
    <t xml:space="preserve">A1866</t>
  </si>
  <si>
    <t xml:space="preserve">Telecaster twang; cracked or yelping; shouted; harmonica; rowdy; road songs</t>
  </si>
  <si>
    <t xml:space="preserve">The Scorchers' first true full-length keeps the high-speed cowpunk attack of Fervor, with Warner Hodges' guitar and Jason Ringenberg's frantic hollering pushed into a fuller, more confident sound. 'Broken Whiskey Glass' and a cover of Leon Payne's honky-tonk standard 'Lost Highway' show the band as comfortable tearing through country classics as originals. It is a landmark of Southern cowpunk.</t>
  </si>
  <si>
    <t xml:space="preserve">A central statement of Nashville cowpunk; its full-throttle country-punk hybrid sounds like a forerunner of the alt-country and Southern rock revival bands of the following decade.</t>
  </si>
  <si>
    <t xml:space="preserve">Broken Whiskey Glass; Lost Highway; White Lies</t>
  </si>
  <si>
    <t xml:space="preserve">A1867</t>
  </si>
  <si>
    <t xml:space="preserve">The Knitters</t>
  </si>
  <si>
    <t xml:space="preserve">Poor Little Critter on the Road</t>
  </si>
  <si>
    <t xml:space="preserve">Telecaster twang; fingerpicked acoustic; close harmonies; storytelling; drinking songs; road songs</t>
  </si>
  <si>
    <t xml:space="preserve">A side project of X's John Doe, Exene Cervenka and D.J. Bonebrake with the Blasters' Dave Alvin, the Knitters strip cowpunk down to its acoustic, honky-tonk-and-folk bones. The record mixes originals and X songs with covers of Merle Haggard's 'Silver Wings' and the folk standard 'Rock Island Line', played loose and live-sounding rather than punk-fast. It makes explicit what was always implicit in X's sound: punk musicians playing the classic country and folk records they grew up on.</t>
  </si>
  <si>
    <t xml:space="preserve">A direct offshoot of X and the Blasters and the clearest statement of the punk-kids-playing-country idea; later No Depression-era bands like the Old 97's sound indebted to the same approach.</t>
  </si>
  <si>
    <t xml:space="preserve">Poor Little Critter on the Road; Silver Wings; Rock Island Line</t>
  </si>
  <si>
    <t xml:space="preserve">https://en.wikipedia.org/wiki/Poor_Little_Critter_on_the_Road
https://en.wikipedia.org/wiki/The_Knitters</t>
  </si>
  <si>
    <t xml:space="preserve">A1868</t>
  </si>
  <si>
    <t xml:space="preserve">Lone Justice</t>
  </si>
  <si>
    <t xml:space="preserve">Telecaster twang; cracked or yelping; storytelling; road songs; anthemic; heartbreak</t>
  </si>
  <si>
    <t xml:space="preserve">Maria McKee's huge, twang-country voice sits atop a punk-schooled band, co-founded with guitarist Ryan Hedgecock, on this Jimmy Iovine-produced major-label debut, blending Emmylou Harris-style country feeling with roots-rock muscle. The Tom Petty co-write 'Ways to Be Wicked' and the opener 'East of Eden' made the band the most commercially visible act of the LA cowpunk wave, even as some in the scene saw the polished production as a compromise.</t>
  </si>
  <si>
    <t xml:space="preserve">Emerged from the same Los Angeles club circuit as X and the Blasters; its blend of punk energy and unabashed country vocal style made it a direct forerunner of the more pop-oriented wing of alt-country.</t>
  </si>
  <si>
    <t xml:space="preserve">Ways to Be Wicked; East of Eden; Don't Toss Us Away</t>
  </si>
  <si>
    <t xml:space="preserve">https://en.wikipedia.org/wiki/Lone_Justice_(album)
https://en.wikipedia.org/wiki/Lone_Justice</t>
  </si>
  <si>
    <t xml:space="preserve">A1869</t>
  </si>
  <si>
    <t xml:space="preserve">The Mekons</t>
  </si>
  <si>
    <t xml:space="preserve">Fear and Whiskey</t>
  </si>
  <si>
    <t xml:space="preserve">Sin Records</t>
  </si>
  <si>
    <t xml:space="preserve">Leeds, England</t>
  </si>
  <si>
    <t xml:space="preserve">Leeds</t>
  </si>
  <si>
    <t xml:space="preserve">fiddle; Telecaster twang; drawl; political; drinking songs; bleak</t>
  </si>
  <si>
    <t xml:space="preserve">British post-punk survivors the Mekons reinvent themselves as a ramshackle country band, adding Susie Honeyman's fiddle to Tom Greenhalgh and Jon Langford's scraped, punk-honed guitars and covering Leon Payne's honky-tonk standard 'Lost Highway'. The record draws on Hank Williams and Gram Parsons alike, filtered through the band's left-wing politics and post-industrial British bleakness. It is for listeners who want country songs sung as dispatches from a collapsing Thatcher-era north.</t>
  </si>
  <si>
    <t xml:space="preserve">A hard pivot from the band's earlier art-punk records such as The Quality of Mercy Is Not Strnen; it opened a country-punk period that Langford carried on into the American insurgent-country scene, and later alt-country bands sound indebted to it.</t>
  </si>
  <si>
    <t xml:space="preserve">Chivalry; Trouble Down South; Lost Highway</t>
  </si>
  <si>
    <t xml:space="preserve">https://en.wikipedia.org/wiki/Fear_and_Whiskey
https://en.wikipedia.org/wiki/The_Mekons</t>
  </si>
  <si>
    <t xml:space="preserve">A1870</t>
  </si>
  <si>
    <t xml:space="preserve">Mojo Nixon and Skid Roper</t>
  </si>
  <si>
    <t xml:space="preserve">harmonica; shouted; drawl; funny-sad; pop-culture references; rowdy</t>
  </si>
  <si>
    <t xml:space="preserve">A stripped-down San Diego duo, Mojo Nixon on guitar and holler and Skid Roper on washboard and percussion, cut this debut of manic, joke-cracking country-punk with titles like 'Jesus at McDonald's'. It is closer to novelty rockabilly-punk than to the Blasters' reverent traditionalism, but its raw, homemade recording and country-blues foundation put it squarely in the wider cowpunk orbit. It is for listeners who like their roots music loud, crude and satirical.</t>
  </si>
  <si>
    <t xml:space="preserve">Came out of the same San Diego scene as the Beat Farmers and shared Enigma with Tex &amp; the Horseheads and the Screamin' Sirens; its comic roots-punk voice sounds like a forerunner of later novelty-leaning Americana acts.</t>
  </si>
  <si>
    <t xml:space="preserve">Jesus at McDonald's</t>
  </si>
  <si>
    <t xml:space="preserve">https://en.wikipedia.org/wiki/Mojo_Nixon
https://en.wikipedia.org/wiki/Cowpunk</t>
  </si>
  <si>
    <t xml:space="preserve">A1871</t>
  </si>
  <si>
    <t xml:space="preserve">Life's So Cool</t>
  </si>
  <si>
    <t xml:space="preserve">Telecaster twang; cracked or yelping; drawl; rowdy; shouted; road songs</t>
  </si>
  <si>
    <t xml:space="preserve">Life's So Cool tightens Tex &amp; the Horseheads' country-punk attack with a cleaner mix while keeping Texacala Jones' rough-edged, hollering vocal style intact. The songs still lurch between barroom country and deathrock menace, with loose, clattering guitars. It is for listeners who like their cowpunk ragged, theatrical and a little dangerous.</t>
  </si>
  <si>
    <t xml:space="preserve">Continues the band's debut in the Hollywood club scene shared with Blood on the Saddle and the Screamin' Sirens; its sound is indebted to X's punk-country blend.</t>
  </si>
  <si>
    <t xml:space="preserve">https://en.wikipedia.org/wiki/Tex_%26_the_Horseheads</t>
  </si>
  <si>
    <t xml:space="preserve">A1872</t>
  </si>
  <si>
    <t xml:space="preserve">Van Go</t>
  </si>
  <si>
    <t xml:space="preserve">Curb Records</t>
  </si>
  <si>
    <t xml:space="preserve">Telecaster twang; baritone; rowdy; drinking songs; road songs; anthemic</t>
  </si>
  <si>
    <t xml:space="preserve">Signed to Curb, the Beat Farmers keep the beer-hall energy and dual-vocalist format of Tales of the New West with a slightly bigger studio sound. Country Dick Montana's deadpan baritone and hard-charging songs like 'Gun Sale at the Church' keep the record's roots and honky-tonk identity intact even as the arrangements get punchier. It is for fans of rowdy bar-band roots rock with a sense of humor.</t>
  </si>
  <si>
    <t xml:space="preserve">A direct continuation of the sound and lineup established on Tales of the New West, part of the San Diego/LA roots-rock axis that sounds like a precursor to the alt-country scene of the following decade.</t>
  </si>
  <si>
    <t xml:space="preserve">Gun Sale at the Church; Selling Out</t>
  </si>
  <si>
    <t xml:space="preserve">https://en.wikipedia.org/wiki/The_Beat_Farmers</t>
  </si>
  <si>
    <t xml:space="preserve">A1873</t>
  </si>
  <si>
    <t xml:space="preserve">Johnny Comes Marching Home</t>
  </si>
  <si>
    <t xml:space="preserve">Telecaster twang; harmonized guitars; political; storytelling; road songs; anthemic</t>
  </si>
  <si>
    <t xml:space="preserve">The Del-Lords' second album sharpens the country-garage hybrid of Frontier Days with more pointed, socially conscious songwriting, still built on Scott Kempner and Eric Ambel's twin-guitar interplay and shared lead vocals. It is a confident, road-tested record from a band that had built its reputation through relentless touring rather than radio play. Eric Ambel would go on to become a key producer in the alt-country scene of the following decade, cementing the band's place in that lineage.</t>
  </si>
  <si>
    <t xml:space="preserve">Continues the band's New York cowpunk sound from Frontier Days; guitarist Eric Ambel's later production work (Bottle Rockets, Old 97's and others) directly ties this band into the 1990s alt-country scene.</t>
  </si>
  <si>
    <t xml:space="preserve">Judas Kiss; How Can a Poor Man Stand Such Times and Live</t>
  </si>
  <si>
    <t xml:space="preserve">https://en.wikipedia.org/wiki/The_Del-Lords</t>
  </si>
  <si>
    <t xml:space="preserve">A1874</t>
  </si>
  <si>
    <t xml:space="preserve">Still Standing</t>
  </si>
  <si>
    <t xml:space="preserve">Telecaster twang; shouted; anthemic; rowdy; road songs; harmonica</t>
  </si>
  <si>
    <t xml:space="preserve">The Scorchers push toward a bigger, more arena-ready rock sound on their second full-length, still built on Warner Hodges' twangy, high-volume guitar but with cleaner production and more mid-tempo songs than Lost &amp; Found. It marks the point where the band's cowpunk fury starts edging toward straightforward heartland rock. Ringenberg's Southern storytelling and gospel-adjacent imagery remain constant throughout.</t>
  </si>
  <si>
    <t xml:space="preserve">Its move toward polish previews the more mainstream rock direction of Thunder and Fire and shows how far the cowpunk sound could stretch before losing its country identity.</t>
  </si>
  <si>
    <t xml:space="preserve">Golden Ball &amp; Chain; Was It Something I Said</t>
  </si>
  <si>
    <t xml:space="preserve">A1875</t>
  </si>
  <si>
    <t xml:space="preserve">The Edge of the World</t>
  </si>
  <si>
    <t xml:space="preserve">fiddle; drawl; political; storytelling; bleak; drinking songs</t>
  </si>
  <si>
    <t xml:space="preserve">The Mekons deepen the country-punk direction of Fear and Whiskey, with Rico Bell's accordion and Susie Honeyman's fiddle now fully integrated into the band's ragged, communal sound. The songwriting stays politically engaged and wryly bleak, filtered through a shared love of Hank Williams and pub-band looseness rather than Nashville polish. It is a less celebrated but equally representative entry in the band's mid-80s country phase.</t>
  </si>
  <si>
    <t xml:space="preserve">The second installment of the Mekons' country turn, continuing directly from Fear and Whiskey and setting up the fuller band sound of Honky Tonkin' and So Good It Hurts.</t>
  </si>
  <si>
    <t xml:space="preserve">Hard to Be Human; Trimdon Grange Explosion</t>
  </si>
  <si>
    <t xml:space="preserve">https://en.wikipedia.org/wiki/The_Mekons
https://en.wikipedia.org/wiki/Cowpunk</t>
  </si>
  <si>
    <t xml:space="preserve">A1876</t>
  </si>
  <si>
    <t xml:space="preserve">Frenzy</t>
  </si>
  <si>
    <t xml:space="preserve">The duo's second album keeps the same stripped-down guitar-harmonica-washboard setup and rapid-fire, joke-heavy country-punk songwriting, tightening the performances from the debut without smoothing off any of the rough edges. Mojo Nixon's holler and pop-culture-baiting lyrics stayed the band's calling card, a comic, confrontational strain of cowpunk distinct from the more earnest LA and Austin bands. It kept the duo's cult reputation building toward the following year's breakthrough, Bo-Day-Shus!!!.</t>
  </si>
  <si>
    <t xml:space="preserve">Continues directly from the 1985 debut; part of the same San Diego roots-punk scene as the Beat Farmers and an Enigma labelmate of Tex &amp; the Horseheads.</t>
  </si>
  <si>
    <t xml:space="preserve">https://en.wikipedia.org/wiki/Mojo_Nixon</t>
  </si>
  <si>
    <t xml:space="preserve">A1877</t>
  </si>
  <si>
    <t xml:space="preserve">True Believers</t>
  </si>
  <si>
    <t xml:space="preserve">EMI America Records</t>
  </si>
  <si>
    <t xml:space="preserve">Telecaster twang; harmonized guitars; storytelling; road songs; rowdy; drawl</t>
  </si>
  <si>
    <t xml:space="preserve">Formed by brothers Alejandro and Javier Escovedo (veterans of the punk bands the Nuns and the Zeros) with guitarist Jon Dee Graham, True Believers play hard-riffing roots rock with a country undertow, three guitarists trading twangy, interlocking parts over driving rhythms. The band built a fierce live reputation in Austin without translating it into sales. It carries the Austin cowpunk lineage of Alejandro Escovedo's Rank and File years forward into louder, more rock-oriented territory.</t>
  </si>
  <si>
    <t xml:space="preserve">Grew out of Alejandro Escovedo's move from Rank and File; its guitar-heavy roots rock fed directly into Escovedo's celebrated solo Americana career in the 1990s.</t>
  </si>
  <si>
    <t xml:space="preserve">Hard Road; Rain Won't Help You</t>
  </si>
  <si>
    <t xml:space="preserve">https://en.wikipedia.org/wiki/True_Believers_(band)
https://en.wikipedia.org/wiki/Alejandro_Escovedo
https://kutx.org/song-of-the-day/true-believers-hard-road/</t>
  </si>
  <si>
    <t xml:space="preserve">A1878</t>
  </si>
  <si>
    <t xml:space="preserve">Snake Handler</t>
  </si>
  <si>
    <t xml:space="preserve">SST Records</t>
  </si>
  <si>
    <t xml:space="preserve">Telecaster twang; duets; close harmonies; storytelling; drawl; spiritual or gospel</t>
  </si>
  <si>
    <t xml:space="preserve">On SST, Divine Horsemen keep Chris D. and Julie Christensen's duet-driven country-punk format but with a harder, more SST-style guitar edge. It is a faithful continuation of the band's cowpunk approach into the late 1980s. The record shows the format could survive a move into SST's harder-edged underground rock world without losing its country bones.</t>
  </si>
  <si>
    <t xml:space="preserve">A late statement from the Chris D./Julie Christensen cowpunk project that began with Time Stands Still.</t>
  </si>
  <si>
    <t xml:space="preserve">https://en.wikipedia.org/wiki/Divine_Horsemen</t>
  </si>
  <si>
    <t xml:space="preserve">A1879</t>
  </si>
  <si>
    <t xml:space="preserve">Honky Tonkin'</t>
  </si>
  <si>
    <t xml:space="preserve">Sin Records / Twin/Tone Records</t>
  </si>
  <si>
    <t xml:space="preserve">fiddle; drawl; political; storytelling; drinking songs; anthemic</t>
  </si>
  <si>
    <t xml:space="preserve">Picked up for U.S. release by Minneapolis indie Twin/Tone, Honky Tonkin' finds the Mekons at their loosest and most communal, singers trading verses over Susie Honeyman's fiddle and a ragged, pub-band rhythm section. The record leans into drinking-song simplicity and singalong choruses more than the bleaker Fear and Whiskey, functioning almost as a deliberately shambolic English answer to American honky-tonk. Its U.S. release on the same label as the Replacements and Soul Asylum put the band directly in front of the American college-radio audience that would soon embrace alt-country.</t>
  </si>
  <si>
    <t xml:space="preserve">The third record in the band's country arc; its Twin/Tone U.S. release put the British cowpunk turn in front of the same college-radio audience that later embraced American insurgent country.</t>
  </si>
  <si>
    <t xml:space="preserve">Rock 'n' Roll; Alone and Forsaken</t>
  </si>
  <si>
    <t xml:space="preserve">https://en.wikipedia.org/wiki/The_Mekons
https://en.wikipedia.org/wiki/Cowpunk
https://www.twintonedigital.com/mekons</t>
  </si>
  <si>
    <t xml:space="preserve">A1880</t>
  </si>
  <si>
    <t xml:space="preserve">Telecaster twang; close harmonies; drawl; storytelling; road songs; heartbreak</t>
  </si>
  <si>
    <t xml:space="preserve">The Kinman brothers' self-titled third album, released on Rhino, keeps the close-harmony honky-tonk core of Sundown and Long Gone Dead intact. It is less celebrated than the first two records and came near the end of the band's run, but it shows the Kinmans still committed to plainspoken country songwriting. The brothers later formed the electronic-leaning Blackbird and then the cowboy-song project Cowboy Nation.</t>
  </si>
  <si>
    <t xml:space="preserve">The last Rank and File studio album, closing out the band that carried the Kinmans' punk-to-country turn from Los Angeles to Austin.</t>
  </si>
  <si>
    <t xml:space="preserve">Black Book; Sweet Life</t>
  </si>
  <si>
    <t xml:space="preserve">https://en.wikipedia.org/wiki/Rank_and_File_(band)
https://www.discogs.com/master/335781-Rank-And-File-Rank-And-File</t>
  </si>
  <si>
    <t xml:space="preserve">A1881</t>
  </si>
  <si>
    <t xml:space="preserve">Rosie Flores</t>
  </si>
  <si>
    <t xml:space="preserve">Telecaster twang; drawl; heartbreak; road songs; rowdy; close harmonies</t>
  </si>
  <si>
    <t xml:space="preserve">Fresh from LA cowpunk band the Screamin' Sirens, Rosie Flores goes solo for a major-label debut that plays it straighter than her punk-scene work: rockabilly and honky-tonk delivered with a strong, unaffected country voice. The production is cleaner and more Nashville-friendly than the Sirens, with twangy lead guitar and brisk shuffles. It shows where a Hollywood cowpunk veteran landed once the scene's original energy started to fade.</t>
  </si>
  <si>
    <t xml:space="preserve">A direct continuation of Flores' time in the Screamin' Sirens; her later rockabilly solo records on independent labels kept her in front of the 1990s alt-country audience.</t>
  </si>
  <si>
    <t xml:space="preserve">Crying Over You</t>
  </si>
  <si>
    <t xml:space="preserve">https://en.wikipedia.org/wiki/Rosie_Flores
https://en.wikipedia.org/wiki/Cowpunk</t>
  </si>
  <si>
    <t xml:space="preserve">A1882</t>
  </si>
  <si>
    <t xml:space="preserve">See How We Are</t>
  </si>
  <si>
    <t xml:space="preserve">Telecaster twang; drawl; storytelling; breezy; road songs; close harmonies</t>
  </si>
  <si>
    <t xml:space="preserve">Recorded without founding guitarist Billy Zoom, with former Blaster Dave Alvin on guitar and contributing the song '4th of July', See How We Are trades punk velocity for a more relaxed, mid-tempo roots-rock feel. It sits closer to heartland rock than the first four records, a late entry in the band's cowpunk arc. The title track and '4th of July' keep the storytelling and twang that define the band's sound.</t>
  </si>
  <si>
    <t xml:space="preserve">Dave Alvin's presence directly links it to the Blasters, and its softer edges sound close to the Americana songwriting Alvin pursued in his solo career.</t>
  </si>
  <si>
    <t xml:space="preserve">4th of July; See How We Are; Left &amp; Right</t>
  </si>
  <si>
    <t xml:space="preserve">https://en.wikipedia.org/wiki/See_How_We_Are
https://en.wikipedia.org/wiki/X_(American_band)</t>
  </si>
  <si>
    <t xml:space="preserve">A1883</t>
  </si>
  <si>
    <t xml:space="preserve">So Good It Hurts</t>
  </si>
  <si>
    <t xml:space="preserve">Blast First</t>
  </si>
  <si>
    <t xml:space="preserve">fiddle; drawl; political; breezy; storytelling; road songs</t>
  </si>
  <si>
    <t xml:space="preserve">So Good It Hurts widens the Mekons' country-punk palette with reggae touches and a warmer, more melodic feel than the stark Fear and Whiskey. Sally Timms takes a larger vocal role alongside Tom Greenhalgh and Jon Langford, and the fiddle-and-guitar interplay stays front and center even as the arrangements loosen further. It shows a band comfortable enough in its adopted country-punk skin to start stretching it.</t>
  </si>
  <si>
    <t xml:space="preserve">The fourth album of the band's country period, bridging Honky Tonkin' and the more rock-oriented Rock 'n' Roll; continues the same Sally Timms/Susie Honeyman lineup that carried the sound through the decade.</t>
  </si>
  <si>
    <t xml:space="preserve">So Good It Hurts; Telltime; The Prowl</t>
  </si>
  <si>
    <t xml:space="preserve">https://en.wikipedia.org/wiki/The_Mekons</t>
  </si>
  <si>
    <t xml:space="preserve">A1884</t>
  </si>
  <si>
    <t xml:space="preserve">Social Distortion</t>
  </si>
  <si>
    <t xml:space="preserve">Prison Bound</t>
  </si>
  <si>
    <t xml:space="preserve">Fullerton, CA</t>
  </si>
  <si>
    <t xml:space="preserve">Telecaster twang; baritone; drawl; storytelling; heartbreak; drinking songs</t>
  </si>
  <si>
    <t xml:space="preserve">Orange County punks Social Distortion pull back from hardcore speed on their second album, letting Mike Ness's Johnny Cash fandom show through in slower tempos, twangier guitar tone and a title track steeped in outlaw-country imagery. It is the band's cowpunk turn, a hardcore band discovering Cash, the Rolling Stones and country balladry at once. It is for listeners who want punk swagger with a jailhouse-ballad heart.</t>
  </si>
  <si>
    <t xml:space="preserve">A late, Orange County entry in the cowpunk story; the country and rockabilly instincts on display here became a permanent part of Social Distortion's sound on their bigger-selling major-label albums that followed.</t>
  </si>
  <si>
    <t xml:space="preserve">Prison Bound; Indulgence</t>
  </si>
  <si>
    <t xml:space="preserve">https://en.wikipedia.org/wiki/Prison_Bound
https://en.wikipedia.org/wiki/Cowpunk</t>
  </si>
  <si>
    <t xml:space="preserve">A1885</t>
  </si>
  <si>
    <t xml:space="preserve">Poor &amp; Famous</t>
  </si>
  <si>
    <t xml:space="preserve">Telecaster twang; baritone; rowdy; road songs; drinking songs; storytelling</t>
  </si>
  <si>
    <t xml:space="preserve">A late-decade Beat Farmers record that keeps their bar-band roots rock intact, still trading verses between Jerry Raney's straighter songwriting and Country Dick Montana's novelty baritone turns. The production is a touch cleaner than the band's mid-80s records, but the core honky-tonk-and-rockabilly sound carries through. It is for listeners who want the band's good-time roots rock at its most polished.</t>
  </si>
  <si>
    <t xml:space="preserve">The last of the Beat Farmers' 1980s albums, continuing the lineage from Tales of the New West and Van Go into the tail end of the cowpunk era.</t>
  </si>
  <si>
    <t xml:space="preserve">Big Rock in Texas</t>
  </si>
  <si>
    <t xml:space="preserve">A1886</t>
  </si>
  <si>
    <t xml:space="preserve">Thunder and Fire</t>
  </si>
  <si>
    <t xml:space="preserve">Telecaster twang; shouted; anthemic; political; road songs; rowdy</t>
  </si>
  <si>
    <t xml:space="preserve">The Scorchers' 1989 album leans further into slick, radio-minded hard-rock production, with the country twang pushed toward the background compared to the band's mid-80s peak. It is still recognizably a Jason Ringenberg record, with Southern storytelling and Warner Hodges' Telecaster runs, but the balance has tipped away from cowpunk toward mainstream rock. It is for completists tracing where the original cowpunk bands ended up.</t>
  </si>
  <si>
    <t xml:space="preserve">Closes out the classic Jason &amp; the Scorchers run that began with Reckless Country Soul; its more commercial sound shows the ceiling the original cowpunk bands ran into by the end of the 1980s.</t>
  </si>
  <si>
    <t xml:space="preserve">Thunder and Fire; When the Angels Cry; Lights Out</t>
  </si>
  <si>
    <t xml:space="preserve">https://en.wikipedia.org/wiki/Jason_%26_the_Scorchers
https://en.wikipedia.org/wiki/Thunder_and_Fire</t>
  </si>
  <si>
    <t xml:space="preserve">A1887</t>
  </si>
  <si>
    <t xml:space="preserve">The Mekons Rock 'n' Roll</t>
  </si>
  <si>
    <t xml:space="preserve">fiddle; drawl; political; anthemic; storytelling; feedback</t>
  </si>
  <si>
    <t xml:space="preserve">Signed briefly to a major label, the Mekons use Rock 'n' Roll to interrogate the music industry itself, pairing Susie Honeyman's fiddle with louder, more electric guitars than the earlier Sin Records albums. The title is pointedly ironic: songs like 'Memphis, Egypt' skewer rock mythology even as the band plays some of its most driving, anthemic music. It closes out the 1980s run that began with Fear and Whiskey, the country-punk sound now absorbed into a bigger, more confrontational rock record.</t>
  </si>
  <si>
    <t xml:space="preserve">The capstone of the band's 1980s country-punk arc; its fiddle-driven sound and irony sound like a bridge into the alt-country and indie scenes of the 1990s.</t>
  </si>
  <si>
    <t xml:space="preserve">Memphis, Egypt; Only You and Your Ghost Will Know</t>
  </si>
  <si>
    <t xml:space="preserve">A1888</t>
  </si>
  <si>
    <t xml:space="preserve">The Dream Syndicate</t>
  </si>
  <si>
    <t xml:space="preserve">The Days of Wine and Roses</t>
  </si>
  <si>
    <t xml:space="preserve">Ruby/Slash</t>
  </si>
  <si>
    <t xml:space="preserve">V15 Paisley Underground</t>
  </si>
  <si>
    <t xml:space="preserve">Paisley Underground</t>
  </si>
  <si>
    <t xml:space="preserve">feedback; noise wall; deadpan; long solos; drawl</t>
  </si>
  <si>
    <t xml:space="preserve">Steve Wynn's band channels the Velvet Underground's drone and Neil Young's amp abuse into long, feedback-caked jams, with Karl Precoda's guitar spiraling out of otherwise plainspoken folk-rock verses. Wynn's flat, half-sung delivery on 'Tell Me When It's Over' and the sprawling title track became a touchstone for the LA psych-punk underground. It is the record most people mean when they say Paisley Underground.</t>
  </si>
  <si>
    <t xml:space="preserve">Grew out of Steve Wynn and Kendra Smith's shared love of the Velvet Underground and Neil Young &amp; Crazy Horse; Green on Red, the Long Ryders and Rain Parade followed in its wake.</t>
  </si>
  <si>
    <t xml:space="preserve">Tell Me When It's Over; That's What You Always Say; Halloween</t>
  </si>
  <si>
    <t xml:space="preserve">https://en.wikipedia.org/wiki/The_Dream_Syndicate
https://www.trouserpress.com/entry.php?a=dream_syndicate</t>
  </si>
  <si>
    <t xml:space="preserve">A1889</t>
  </si>
  <si>
    <t xml:space="preserve">The Salvation Army</t>
  </si>
  <si>
    <t xml:space="preserve">Frontier</t>
  </si>
  <si>
    <t xml:space="preserve">jangle; close harmonies; short songs (under 2 minutes); breezy; anthemic</t>
  </si>
  <si>
    <t xml:space="preserve">Before a dispute with the charity of the same name forced a rebrand to the Three O'Clock, Michael Quercio's band cut this jangly, keyboard-dappled debut LP. 'She Turns to Flowers' already shows the sugar-sweet melodic instincts that would define the band's later work. It is a scarce, foundational document of the LA jangle-pop wing of the Paisley Underground.</t>
  </si>
  <si>
    <t xml:space="preserve">The Three O'Clock's debut under their original name, released on the same Frontier Records roster as the Long Ryders and Thin White Rope; its jangle-pop directly carries forward into Sixteen Tambourines.</t>
  </si>
  <si>
    <t xml:space="preserve">Mind Gardens; Happen Happened; I Am a Stone</t>
  </si>
  <si>
    <t xml:space="preserve">https://en.wikipedia.org/wiki/The_Three_O%27Clock
https://www.trouserpress.com/entry.php?a=three_oclock</t>
  </si>
  <si>
    <t xml:space="preserve">A1890</t>
  </si>
  <si>
    <t xml:space="preserve">Green on Red</t>
  </si>
  <si>
    <t xml:space="preserve">Gravity Talks</t>
  </si>
  <si>
    <t xml:space="preserve">Slash</t>
  </si>
  <si>
    <t xml:space="preserve">drawl; cracked or yelping; Southern gothic; bleak; political</t>
  </si>
  <si>
    <t xml:space="preserve">Dan Stuart's organ-and-guitar band sound harder and more desperate here than on their debut EP, with Chris Cacavas's carnival-organ runs pushing against Stuart's ragged, half-shouted vocals. The songs trade in desert paranoia and bad decisions over a churning garage-rock backbeat. It is the record where Green on Red's Doors-via-punk sound came into focus.</t>
  </si>
  <si>
    <t xml:space="preserve">The band's first album for Slash after a self-released debut EP, moving from raw garage punk toward the organ-driven desert rock of Gas Food Lodging; it sounds like a close sibling of the Dream Syndicate's Ruby/Slash-era records.</t>
  </si>
  <si>
    <t xml:space="preserve">Most Likely You Go Your Way (And I'll Go Mine)</t>
  </si>
  <si>
    <t xml:space="preserve">https://en.wikipedia.org/wiki/Green_on_Red
https://www.trouserpress.com/entry.php?a=green_on_red
https://fr.wikipedia.org/wiki/Green_on_Red</t>
  </si>
  <si>
    <t xml:space="preserve">A1891</t>
  </si>
  <si>
    <t xml:space="preserve">The Long Ryders</t>
  </si>
  <si>
    <t xml:space="preserve">10-5-60</t>
  </si>
  <si>
    <t xml:space="preserve">PVC</t>
  </si>
  <si>
    <t xml:space="preserve">Telecaster twang; harmonized guitars; jangle; road songs; drawl</t>
  </si>
  <si>
    <t xml:space="preserve">The Long Ryders' five-song debut EP announces their whole project in miniature: ringing twelve-string guitars, close harmonies, and a rhythm section that hits harder than the Byrds records it's borrowing from. 'Join My Gang' and the title track pair punk tempos with unmistakably country chord changes. It is the record that put the band's Gram Parsons-and-Buffalo-Springfield-via-punk sound on the map before Native Sons expanded it to full length.</t>
  </si>
  <si>
    <t xml:space="preserve">The band's first release, cut soon after Sid Griffin and Stephen McCarthy formed the group out of the LA club scene; it set up the fuller country-rock statement of Native Sons the following year.</t>
  </si>
  <si>
    <t xml:space="preserve">Join My Gang; 10-5-60; And She Rides</t>
  </si>
  <si>
    <t xml:space="preserve">https://www.trouserpress.com/entry.php?a=long_ryders
https://en.wikipedia.org/wiki/The_Long_Ryders
https://en.wikipedia.org/wiki/10-5-60</t>
  </si>
  <si>
    <t xml:space="preserve">A1892</t>
  </si>
  <si>
    <t xml:space="preserve">Rain Parade</t>
  </si>
  <si>
    <t xml:space="preserve">Emergency Third Rail Power Trip</t>
  </si>
  <si>
    <t xml:space="preserve">Enigma</t>
  </si>
  <si>
    <t xml:space="preserve">jangle; cosmic; hushed; feedback; breezy</t>
  </si>
  <si>
    <t xml:space="preserve">Rain Parade's debut is the most explicitly 1960s-psychedelic record to come out of the Paisley Underground, built on twelve-string jangle, backwards guitar effects and hazy, half-whispered vocals. 'Talking in My Sleep' and 'Look at Merri' drift between Byrds jangle and Love's baroque melancholy without turning into pastiche. It gave the LA scene its most literally paisley, Nuggets-worshipping sound.</t>
  </si>
  <si>
    <t xml:space="preserve">Formed by David and Steven Roback with Matt Piucci out of the same Los Angeles club circuit as the Dream Syndicate and Three O'Clock; its dreamy jangle directly prefigures David Roback's later work in Opal and Mazzy Star.</t>
  </si>
  <si>
    <t xml:space="preserve">Talking in My Sleep; Look at Merri; What She's Done to Your Mind</t>
  </si>
  <si>
    <t xml:space="preserve">https://en.wikipedia.org/wiki/Rain_Parade
https://www.trouserpress.com/entry.php?a=rain_parade
https://en.wikipedia.org/wiki/Emergency_Third_Rail_Power_Trip</t>
  </si>
  <si>
    <t xml:space="preserve">A1893</t>
  </si>
  <si>
    <t xml:space="preserve">The Three O'Clock</t>
  </si>
  <si>
    <t xml:space="preserve">Sixteen Tambourines</t>
  </si>
  <si>
    <t xml:space="preserve">jangle; close harmonies; breezy; anthemic; short songs (under 2 minutes)</t>
  </si>
  <si>
    <t xml:space="preserve">Michael Quercio's band play the brightest, most bubblegum corner of the Paisley Underground: chiming guitars, keyboards and Quercio's high, sweet vocals turn short songs like 'Jet Fighter' into pure sunshine pop. The songs are loving 1960s-pop pastiches, all harmonies and tambourine shimmer. Quercio is credited with coining the term 'Paisley Underground' to describe this scene.</t>
  </si>
  <si>
    <t xml:space="preserve">Follows the band's name change from the Salvation Army; its candy-colored jangle sits at the poppiest edge of the scene and sounds kin to the power-pop line running from Big Star to Teenage Fanclub.</t>
  </si>
  <si>
    <t xml:space="preserve">Jet Fighter; Stupid Einstein; And So We Run</t>
  </si>
  <si>
    <t xml:space="preserve">https://en.wikipedia.org/wiki/Sixteen_Tambourines
https://www.trouserpress.com/entry.php?a=three_oclock</t>
  </si>
  <si>
    <t xml:space="preserve">A1894</t>
  </si>
  <si>
    <t xml:space="preserve">True West</t>
  </si>
  <si>
    <t xml:space="preserve">Bring Out Your Dead</t>
  </si>
  <si>
    <t xml:space="preserve">Davis, CA</t>
  </si>
  <si>
    <t xml:space="preserve">jangle; feedback; cosmic; drawl; long solos</t>
  </si>
  <si>
    <t xml:space="preserve">Formed in Davis, California (the same college town that produced the Dream Syndicate and Thin White Rope), True West's debut EP mixes jangling guitars with heavier, more psychedelic guitar excursions, including a searing cover of Pink Floyd's 'Lucifer Sam.' Russ Tolman and Richard McGrath's twin-guitar attack owes as much to Crazy Horse as to the Byrds. It set the template for the band's fuller Drifters LP the following year.</t>
  </si>
  <si>
    <t xml:space="preserve">Formed out of the same Northern California scene (UC Davis and Sacramento) that produced the Dream Syndicate and Thin White Rope, with the band's Bring Out Your Dead label run by member Russ Tolman and friends.</t>
  </si>
  <si>
    <t xml:space="preserve">Break A Leg; Last Chance For Romance; All I Want</t>
  </si>
  <si>
    <t xml:space="preserve">https://www.trouserpress.com/entry.php?a=true_west
https://en.wikipedia.org/wiki/True_West_(band)</t>
  </si>
  <si>
    <t xml:space="preserve">A1895</t>
  </si>
  <si>
    <t xml:space="preserve">The Bangles</t>
  </si>
  <si>
    <t xml:space="preserve">All Over the Place</t>
  </si>
  <si>
    <t xml:space="preserve">Columbia</t>
  </si>
  <si>
    <t xml:space="preserve">jangle; close harmonies; breezy; anthemic; polished</t>
  </si>
  <si>
    <t xml:space="preserve">Before their multi-platinum pop years, the Bangles' debut LP is a tight, twelve-string-driven power-pop record built on Susanna Hoffs, Vicki Peterson and Debbi Peterson's close harmonies. 'Hero Takes a Fall' and 'James' sit alongside covers of Merry-Go-Round and Katrina and the Waves songs that reveal the band's roots in the same 1960s-jangle record collections as their Paisley Underground peers. It is the last Bangles record before Different Light pushed them toward the mainstream.</t>
  </si>
  <si>
    <t xml:space="preserve">Formed in the same early-1980s LA club scene as the Three O'Clock and Rain Parade, sharing bills and members' friendships with those bands before Columbia's promotional push moved the Bangles away from the underground scene.</t>
  </si>
  <si>
    <t xml:space="preserve">Hero Takes a Fall; Going Down to Liverpool; All Over the Place</t>
  </si>
  <si>
    <t xml:space="preserve">https://en.wikipedia.org/wiki/The_Bangles
https://en.wikipedia.org/wiki/All_Over_the_Place</t>
  </si>
  <si>
    <t xml:space="preserve">A1896</t>
  </si>
  <si>
    <t xml:space="preserve">Medicine Show</t>
  </si>
  <si>
    <t xml:space="preserve">A&amp;M</t>
  </si>
  <si>
    <t xml:space="preserve">long solos; feedback; baritone; storytelling; bleak</t>
  </si>
  <si>
    <t xml:space="preserve">Moving to a major label and producer Sandy Pearlman inflated the Dream Syndicate's sound: songs stretch past six and eight minutes, guitars pile into dense, careening solos, and Wynn's narrators are drifters, gunmen and men who burn things down. 'John Coltrane Stereo Blues' is the clearest statement of the band's jazz-damaged, amp-worshipping ambition. It trades some of the debut's raw immediacy for scale and suits listeners who want long, cinematic guitar songs.</t>
  </si>
  <si>
    <t xml:space="preserve">A direct continuation of The Days of Wine and Roses' Velvets/Crazy Horse worship, now filtered through a bigger budget; its long-form guitar excursions sound like a forerunner of 1990s alt-rock jamming.</t>
  </si>
  <si>
    <t xml:space="preserve">Still Holding on to You; The Medicine Show; John Coltrane Stereo Blues</t>
  </si>
  <si>
    <t xml:space="preserve">A1897</t>
  </si>
  <si>
    <t xml:space="preserve">The Leaving Trains</t>
  </si>
  <si>
    <t xml:space="preserve">Well Down Blue Highway</t>
  </si>
  <si>
    <t xml:space="preserve">Bemisbrain/Enigma</t>
  </si>
  <si>
    <t xml:space="preserve">cracked or yelping; feedback; road songs; rowdy; bleak</t>
  </si>
  <si>
    <t xml:space="preserve">Fronted by the chaotic Falling James, the Leaving Trains' debut is scrappier and more garage-punk than most of their Paisley Underground peers. It still carries some of the scene's jangle and psych coloring under the noise. Songs like 'Creeping Coastline of Lights' pair ragged, shouted vocals with surprisingly melodic guitar lines.</t>
  </si>
  <si>
    <t xml:space="preserve">Sits at the punk-damaged edge of the LA Paisley Underground; the band's later records on SST moved further toward noise-punk.</t>
  </si>
  <si>
    <t xml:space="preserve">Leaving Train; Always Between Wars; Creeping Coastline of Lights</t>
  </si>
  <si>
    <t xml:space="preserve">https://www.trouserpress.com/entry.php?a=leaving_trains
https://www.discogs.com/release/2897147-The-Leaving-Trains-Well-Down-Blue-Highway</t>
  </si>
  <si>
    <t xml:space="preserve">A1898</t>
  </si>
  <si>
    <t xml:space="preserve">Native Sons</t>
  </si>
  <si>
    <t xml:space="preserve">Telecaster twang; harmonized guitars; jangle; close harmonies; road songs</t>
  </si>
  <si>
    <t xml:space="preserve">The clearest statement of the Long Ryders' mission to fuse the Byrds' jangle and the Flying Burrito Brothers' twang with punk-rock urgency, cut fast and loud with Gene Clark guesting on 'Ivory Tower'. Sid Griffin and Stephen McCarthy trade lead vocals over ringing twelve-string and pedal-steel-flavored guitar lines on songs about small-time hustlers and open roads. It is one of the Paisley Underground's most fully country-rock records.</t>
  </si>
  <si>
    <t xml:space="preserve">Built on the sound of the 10-5-60 EP, with Gene Clark's guest appearance directly linking the band to the 1960s Byrds/country-rock lineage; its jangle-and-twang fusion sounds like a template for the alt-country movement that followed.</t>
  </si>
  <si>
    <t xml:space="preserve">Ivory Tower; Run Dusty Run; (Sweet) Mental Revenge</t>
  </si>
  <si>
    <t xml:space="preserve">https://en.wikipedia.org/wiki/The_Long_Ryders
https://www.trouserpress.com/entry.php?a=long_ryders
https://en.wikipedia.org/wiki/Native_Sons_(The_Long_Ryders_album)</t>
  </si>
  <si>
    <t xml:space="preserve">A1899</t>
  </si>
  <si>
    <t xml:space="preserve">Drifters</t>
  </si>
  <si>
    <t xml:space="preserve">jangle; feedback; long solos; drawl; cosmic</t>
  </si>
  <si>
    <t xml:space="preserve">True West's second release expands the guitar interplay of their debut EP into a full album of jangling, Crazy Horse-fuzzed rock, with songs like 'And Then the Rain' and 'Shot You Down' balancing pretty twelve-string parts against squalling lead breaks. Gavin Blair's flat, half-sung vocals keep the songs grounded even as the guitars threaten to take over. It is one of the heavier, more guitar-forward records to come out of the Davis/Sacramento wing of the scene.</t>
  </si>
  <si>
    <t xml:space="preserve">A direct successor to the band's self-titled 1983 EP, continuing the same Davis-scene lineage that connects True West to the Dream Syndicate and Thin White Rope.</t>
  </si>
  <si>
    <t xml:space="preserve">Get Out Of My Way; Cry A While; Runaway Train</t>
  </si>
  <si>
    <t xml:space="preserve">A1900</t>
  </si>
  <si>
    <t xml:space="preserve">28th Day</t>
  </si>
  <si>
    <t xml:space="preserve">Bring Out Your Dead/Enigma</t>
  </si>
  <si>
    <t xml:space="preserve">Chico, CA</t>
  </si>
  <si>
    <t xml:space="preserve">jangle; hushed; heartbreak; small-town; breezy</t>
  </si>
  <si>
    <t xml:space="preserve">The only release by this short-lived Chico, California trio, featuring a young Barbara Manning, is an EP of ringing, melancholy jangle-pop. '25 Pills' and 'Pages Turn' pair chiming guitars with a wistful, small-town sadness that sits closer to the Rain Parade/Three O'Clock jangle wing than to the scene's noisier bands. It is for listeners who love fragile, homespun college-town guitar pop.</t>
  </si>
  <si>
    <t xml:space="preserve">Released on True West's Bring Out Your Dead label, linking the Northern California college-town scene (Chico, Davis) to the broader Paisley Underground network; Barbara Manning went on to a long indie solo career.</t>
  </si>
  <si>
    <t xml:space="preserve">25 Pills; Pages Turn; Where the Bears Sing</t>
  </si>
  <si>
    <t xml:space="preserve">https://en.wikipedia.org/wiki/Barbara_Manning
https://www.discogs.com/release/2038444</t>
  </si>
  <si>
    <t xml:space="preserve">A1901</t>
  </si>
  <si>
    <t xml:space="preserve">Danny &amp; Dusty</t>
  </si>
  <si>
    <t xml:space="preserve">The Lost Weekend</t>
  </si>
  <si>
    <t xml:space="preserve">drawl; piano; drinking songs; road songs; storytelling</t>
  </si>
  <si>
    <t xml:space="preserve">A boozy one-off record pairing Steve Wynn of the Dream Syndicate and Dan Stuart of Green on Red as Danny and Dusty, backed by members of the Long Ryders and Green on Red. The whole record plays like a hungover country-rock jam session, with a ragged take on Dylan's 'Knockin' on Heaven's Door'. It is the clearest snapshot of the Paisley Underground as an actual social scene rather than just a shared sound.</t>
  </si>
  <si>
    <t xml:space="preserve">A direct collaboration between the frontmen of the Dream Syndicate and Green on Red with members of the Long Ryders and Green on Red, documenting the overlapping membership that tied the LA scene together.</t>
  </si>
  <si>
    <t xml:space="preserve">The Word Is Out; Song for the Dreamers; The King of the Losers</t>
  </si>
  <si>
    <t xml:space="preserve">https://en.wikipedia.org/wiki/Green_on_Red
https://www.trouserpress.com/entry.php?a=danny_and_dusty
https://en.wikipedia.org/wiki/The_Lost_Weekend_(album)</t>
  </si>
  <si>
    <t xml:space="preserve">A1902</t>
  </si>
  <si>
    <t xml:space="preserve">Gas Food Lodging</t>
  </si>
  <si>
    <t xml:space="preserve">drawl; piano; storytelling; small-town; spiritual or gospel</t>
  </si>
  <si>
    <t xml:space="preserve">Green on Red's best-known record widens Dan Stuart's desert-noir songwriting into full storytelling mode on songs like 'Sixteen Ways', and the band closes with a ragged run through the gospel standard 'We Shall Overcome'. Chris Cacavas's organ and Chuck Prophet's guitar give the songs a swampy, small-town menace that sits between the Doors and the Gun Club. It is the album where the band's Southwestern gothic songwriting fully arrived.</t>
  </si>
  <si>
    <t xml:space="preserve">Builds on Gravity Talks with Chuck Prophet now on lead guitar; its storytelling and roots-punk fusion sounds like a direct forerunner of the alt-country and No Depression scene of the following decade.</t>
  </si>
  <si>
    <t xml:space="preserve">That's What Dreams; Sixteen Ways; We Shall Overcome</t>
  </si>
  <si>
    <t xml:space="preserve">https://en.wikipedia.org/wiki/Green_on_Red
https://www.trouserpress.com/entry.php?a=green_on_red
https://en.wikipedia.org/wiki/Gas_Food_Lodging_(album)</t>
  </si>
  <si>
    <t xml:space="preserve">A1903</t>
  </si>
  <si>
    <t xml:space="preserve">No Free Lunch</t>
  </si>
  <si>
    <t xml:space="preserve">drawl; piano; political; drinking songs; bleak</t>
  </si>
  <si>
    <t xml:space="preserve">A mini-album that served as Green on Red's major-label introduction, pairing gnarled originals with a woozy cover of Willie Nelson's 'Funny How Time Slips Away' that makes the band's country undertow explicit. Chris Cacavas's organ is still prominent, but the songs are shorter and meaner than the sprawling Gravity Talks. It works as a bridge between the band's garage-punk beginnings and the more Americana-facing records to come.</t>
  </si>
  <si>
    <t xml:space="preserve">Released the same year as Gas Food Lodging, it shows Green on Red testing a leaner, more country-leaning sound that Dan Stuart's Danny &amp; Dusty project with Steve Wynn and later Green on Red albums pushed further.</t>
  </si>
  <si>
    <t xml:space="preserve">Funny How Time Slips Away</t>
  </si>
  <si>
    <t xml:space="preserve">https://www.trouserpress.com/entry.php?a=green_on_red
https://en.wikipedia.org/wiki/Green_on_Red
https://www.discogs.com/artist/329863-Green-On-Red</t>
  </si>
  <si>
    <t xml:space="preserve">A1904</t>
  </si>
  <si>
    <t xml:space="preserve">State of Our Union</t>
  </si>
  <si>
    <t xml:space="preserve">Island</t>
  </si>
  <si>
    <t xml:space="preserve">Telecaster twang; harmonized guitars; political; storytelling; anthemic</t>
  </si>
  <si>
    <t xml:space="preserve">Signing to Island brought a bigger budget and a more polished sound, with 'Looking for Lewis and Clark' turning American history into a jangling road anthem. The band pushes harder into political and small-town songwriting here than on Native Sons, without losing the twin-guitar chime that defines them. It is the sound of a cult band reaching for a wider audience while keeping its country-punk core intact.</t>
  </si>
  <si>
    <t xml:space="preserve">The band's major-label follow-up to Native Sons, expanding the same Byrds/Burritos-via-punk formula with a slicker studio sound aimed at mainstream rock radio.</t>
  </si>
  <si>
    <t xml:space="preserve">Looking for Lewis and Clark; Here Comes That Train Again; State of My Union</t>
  </si>
  <si>
    <t xml:space="preserve">https://en.wikipedia.org/wiki/The_Long_Ryders
https://www.trouserpress.com/entry.php?a=long_ryders</t>
  </si>
  <si>
    <t xml:space="preserve">A1905</t>
  </si>
  <si>
    <t xml:space="preserve">Crashing Dream</t>
  </si>
  <si>
    <t xml:space="preserve">jangle; breezy; hushed; harmonized guitars; cosmic</t>
  </si>
  <si>
    <t xml:space="preserve">With David Roback gone to form Opal, guitarist Matt Piucci and bassist Steven Roback steer Rain Parade toward brighter, more concise songwriting on their major-label swan song. 'My Secret Country' and 'Don't Feel Bad' keep the twelve-string chime of the debut but trade some of its haze for tighter pop structure. The band broke up not long after, making this a quieter, more accessible close to their run.</t>
  </si>
  <si>
    <t xml:space="preserve">The band's third and final album of its original run, made after David Roback's departure to start Opal; it shows the Paisley Underground's jangle wing moving toward more conventional pop songcraft as the scene wound down.</t>
  </si>
  <si>
    <t xml:space="preserve">My Secret Country; Don't Feel Bad; Depending on You</t>
  </si>
  <si>
    <t xml:space="preserve">https://en.wikipedia.org/wiki/Crashing_Dream
https://en.wikipedia.org/wiki/Rain_Parade</t>
  </si>
  <si>
    <t xml:space="preserve">A1906</t>
  </si>
  <si>
    <t xml:space="preserve">Thin White Rope</t>
  </si>
  <si>
    <t xml:space="preserve">Exploring the Axis</t>
  </si>
  <si>
    <t xml:space="preserve">noise wall; feedback; baritone; Southern gothic; bleak</t>
  </si>
  <si>
    <t xml:space="preserve">Guy Kyser's band take the Paisley Underground's Velvets worship somewhere darker and heavier than their LA peers: droning, feedback-choked guitars and Kyser's deep, cracked baritone turn 'Down in the Desert' and the title track into something closer to gothic desert-noise than jangle-pop. It is a bleaker, more menacing record than almost anything else to come out of the scene. The band would keep pushing this sound further on Moonhead and In the Spanish Cave.</t>
  </si>
  <si>
    <t xml:space="preserve">Formed in Davis, California in the same college scene that produced True West and the Dream Syndicate; its noisier take on Velvet Underground drone sounds like a forerunner of the noise-rock and desert-rock undergrounds of the following decade.</t>
  </si>
  <si>
    <t xml:space="preserve">Down in the Desert; Exploring the Axis; The Real West</t>
  </si>
  <si>
    <t xml:space="preserve">https://en.wikipedia.org/wiki/Thin_White_Rope
https://www.trouserpress.com/entry.php?a=thin_white_rope
https://en.wikipedia.org/wiki/Exploring_the_Axis</t>
  </si>
  <si>
    <t xml:space="preserve">A1907</t>
  </si>
  <si>
    <t xml:space="preserve">Arrive Without Travelling</t>
  </si>
  <si>
    <t xml:space="preserve">I.R.S.</t>
  </si>
  <si>
    <t xml:space="preserve">jangle; close harmonies; synths; breezy; anthemic</t>
  </si>
  <si>
    <t xml:space="preserve">Moving to I.R.S. brought a glossier, more synth-flecked production to the Three O'Clock's sugar-rush pop, with 'Her Head's Revolving' and 'The Girl with the Guitar (Says Oh Yeah)' pushing the band's Beatles-and-Bee-Gees harmonies toward radio-ready hooks. It keeps Michael Quercio's helium vocals and jangling guitars intact while smoothing off some of the debut's rawer edges. It is the band's most confident attempt at crossing the Paisley Underground into the mainstream.</t>
  </si>
  <si>
    <t xml:space="preserve">The band's major-label debut after Sixteen Tambourines, made as the Paisley Underground scene they helped name was starting to draw broader industry attention.</t>
  </si>
  <si>
    <t xml:space="preserve">Her Head's Revolving; The Girl with the Guitar (Says Oh Yeah); Half the Way There</t>
  </si>
  <si>
    <t xml:space="preserve">https://en.wikipedia.org/wiki/Arrive_Without_Travelling
https://www.trouserpress.com/entry.php?a=three_oclock</t>
  </si>
  <si>
    <t xml:space="preserve">A1908</t>
  </si>
  <si>
    <t xml:space="preserve">Out of the Grey</t>
  </si>
  <si>
    <t xml:space="preserve">Big Time/Chrysalis</t>
  </si>
  <si>
    <t xml:space="preserve">feedback; long solos; drawl; road songs; bleak</t>
  </si>
  <si>
    <t xml:space="preserve">With Karl Precoda gone, Wynn brought in a new lead guitarist and leaned into a heavier, more conventional rock sound while keeping the band's taste for extended jams. '50 in a 25 Zone' and 'Boston' show a tighter, more radio-conscious Dream Syndicate without losing the guitar sprawl of the earlier records. It is a transitional, road-worn record for fans of muscular, Crazy Horse-leaning guitar rock.</t>
  </si>
  <si>
    <t xml:space="preserve">Follows Medicine Show as the first record after original guitarist Karl Precoda's departure; it sits between the group's noisier early records and the leaner songwriting of Ghost Stories.</t>
  </si>
  <si>
    <t xml:space="preserve">50 in a 25 Zone; Boston; Out of the Grey</t>
  </si>
  <si>
    <t xml:space="preserve">A1909</t>
  </si>
  <si>
    <t xml:space="preserve">Ballad of a Thin Line Man</t>
  </si>
  <si>
    <t xml:space="preserve">Zippo</t>
  </si>
  <si>
    <t xml:space="preserve">drawl; Crazy Horse fuzz; Southern gothic; storytelling; bleak</t>
  </si>
  <si>
    <t xml:space="preserve">Howe Gelb's second Giant Sand album pairs ragged acoustic songs with ringing, Neil Young-style electric rockers, welcoming new guitarist/singer Paula Jean Brown into the band. A gnarled cover of Johnny Thunders' 'You Can't Put Your Arms Around a Memory' sits beside a warped run through Dylan's 'All Along the Watchtower,' both refracted through Gelb's desert-dry, off-kilter delivery. It shows the Tucson wing of the scene pulling the Paisley Underground's Neil Young worship toward a rawer, more idiosyncratic Americana.</t>
  </si>
  <si>
    <t xml:space="preserve">Follows Giant Sand's 1985 debut Valley of Rain and connects the Tucson desert-rock scene (shared members with Naked Prey) to the same Crazy Horse and Velvet Underground touchstones driving the Dream Syndicate and Green on Red; Gelb would carry this sound forward into the more celebrated 1990s and 2000s Giant Sand records.</t>
  </si>
  <si>
    <t xml:space="preserve">Thin Line Man; You Can't Put Your Arms Around a Memory; Last Legs</t>
  </si>
  <si>
    <t xml:space="preserve">https://en.wikipedia.org/wiki/Ballad_of_a_Thin_Line_Man
https://www.trouserpress.com/entry.php?a=giant_sand</t>
  </si>
  <si>
    <t xml:space="preserve">A1910</t>
  </si>
  <si>
    <t xml:space="preserve">Russ Tolman</t>
  </si>
  <si>
    <t xml:space="preserve">Totem Poles and Glory Holes</t>
  </si>
  <si>
    <t xml:space="preserve">Down There/Restless</t>
  </si>
  <si>
    <t xml:space="preserve">drawl; Telecaster twang; storytelling; road songs; small-town</t>
  </si>
  <si>
    <t xml:space="preserve">True West co-founder Russ Tolman's first solo album is a plainspoken, guitar-driven country-rock record. 'Vegas' and 'Palm Tree Land' trade True West's guitar noise for cleaner, more directly narrative songwriting about Western landscapes and small lives. It shows one of the scene's guitarists moving toward the singer-songwriter Americana that the Paisley Underground fed into.</t>
  </si>
  <si>
    <t xml:space="preserve">Made after Tolman stepped back from True West, carrying that band's Davis-scene, country-inflected guitar rock into a quieter solo format that anticipates the alt-country singer-songwriter wave of the following decade.</t>
  </si>
  <si>
    <t xml:space="preserve">Looking For An Angel; Galveston Mud; Talking Hoover Dam Blues</t>
  </si>
  <si>
    <t xml:space="preserve">https://en.wikipedia.org/wiki/Russ_Tolman
https://www.trouserpress.com/entry.php?a=true_west
https://www.discogs.com/release/2881842-Russ-Tolman-Totem-Poles-And-Glory-Holes-Down-In-Earthquake-Town</t>
  </si>
  <si>
    <t xml:space="preserve">A1911</t>
  </si>
  <si>
    <t xml:space="preserve">The Killer Inside Me</t>
  </si>
  <si>
    <t xml:space="preserve">drawl; piano; storytelling; Southern gothic; road songs</t>
  </si>
  <si>
    <t xml:space="preserve">Named after Jim Thompson's noir novel, this major-label record cleans up Green on Red's production without softening Dan Stuart's cast of losers and drifters; 'Sorry Naomi' and 'No Man's Land' are among the band's tightest, most focused songs. Chuck Prophet's guitar work is more melodic here than the earlier records' garage sprawl. It shows a band trying, with mixed commercial luck, to translate desert-rock menace into a more polished sound.</t>
  </si>
  <si>
    <t xml:space="preserve">The band's second Mercury Records album, continuing the storytelling songwriting of Gas Food Lodging with a glossier, more mainstream-rock production aimed at wider radio play.</t>
  </si>
  <si>
    <t xml:space="preserve">Sorry Naomi; No Man's Land; Jamie</t>
  </si>
  <si>
    <t xml:space="preserve">https://en.wikipedia.org/wiki/Green_on_Red
https://www.trouserpress.com/entry.php?a=green_on_red</t>
  </si>
  <si>
    <t xml:space="preserve">A1912</t>
  </si>
  <si>
    <t xml:space="preserve">Two-Fisted Tales</t>
  </si>
  <si>
    <t xml:space="preserve">Telecaster twang; harmonized guitars; storytelling; political; road songs</t>
  </si>
  <si>
    <t xml:space="preserve">The Long Ryders' final album of their original run pushes storytelling to the fore, with 'Gunslinger Man' spinning Western myth over chiming guitars. It is a more settled, mid-tempo roots-rock record than State of Our Union, trading some of the earlier records' punk snap for polish. The band split up not long after its release.</t>
  </si>
  <si>
    <t xml:space="preserve">Closes out the Long Ryders' original run, carrying the country-rock storytelling of State of Our Union into a quieter register just as the alt-country scene they sound like forerunners of was beginning to form.</t>
  </si>
  <si>
    <t xml:space="preserve">Gunslinger Man; I Want You Bad; Two-Fisted Heart</t>
  </si>
  <si>
    <t xml:space="preserve">A1913</t>
  </si>
  <si>
    <t xml:space="preserve">Naked Prey</t>
  </si>
  <si>
    <t xml:space="preserve">40 Miles From Nowhere</t>
  </si>
  <si>
    <t xml:space="preserve">drawl; long solos; road songs; drinking songs; bleak</t>
  </si>
  <si>
    <t xml:space="preserve">Former Green on Red drummer Van Christian's Tucson band play rough-edged desert country-rock, and this album leans on well-chosen covers, a driving take on the Rolling Stones' 'Silver Train' and a sparse, haunted reading of 'Wichita Lineman', to carry songs whose own hooks don't always match the wiry, urgent guitar work. It shares the Arizona desert-rock terrain of Giant Sand, with a harder, more amphetamine-punk edge. Christian's rough, weathered voice fits the band's tired-highway subject matter.</t>
  </si>
  <si>
    <t xml:space="preserve">Formed in Tucson by Green on Red's original drummer Van Christian; it sounds like a harder-edged neighbor of Giant Sand in the Arizona desert-rock scene.</t>
  </si>
  <si>
    <t xml:space="preserve">Silver Train; Wichita Lineman</t>
  </si>
  <si>
    <t xml:space="preserve">https://www.trouserpress.com/entry.php?a=naked_prey
https://www.discogs.com/pt_BR/master/345118-Naked-Prey-40-Miles-From-Nowhere</t>
  </si>
  <si>
    <t xml:space="preserve">A1914</t>
  </si>
  <si>
    <t xml:space="preserve">Opal</t>
  </si>
  <si>
    <t xml:space="preserve">Happy Nightmare Baby</t>
  </si>
  <si>
    <t xml:space="preserve">SST</t>
  </si>
  <si>
    <t xml:space="preserve">Dream pop</t>
  </si>
  <si>
    <t xml:space="preserve">noise wall; hushed; drawl; cosmic; glacial</t>
  </si>
  <si>
    <t xml:space="preserve">David Roback and Kendra Smith's post-Rain Parade/Dream Syndicate project buries Smith's droning, deadpan vocals under fuzzed guitar and feedback, slowing the Paisley Underground's psychedelia down into something darker and more narcotic. 'Rocket Machine' and 'Soul Giver' stretch simple riffs into hypnotic, almost gothic drones. It is the only full Opal album and the direct blueprint for Mazzy Star, which Roback formed after Smith quit mid-tour.</t>
  </si>
  <si>
    <t xml:space="preserve">Grew out of Roback and Smith's earlier duo Clay Allison, itself formed after Smith left the Dream Syndicate and Roback stepped back from Rain Parade; Smith's 1987 tour departure led Roback to recruit Hope Sandoval and rename the project Mazzy Star.</t>
  </si>
  <si>
    <t xml:space="preserve">Rocket Machine; Soul Giver; Magick Power</t>
  </si>
  <si>
    <t xml:space="preserve">https://en.wikipedia.org/wiki/Happy_Nightmare_Baby
https://en.wikipedia.org/wiki/Opal_(band)</t>
  </si>
  <si>
    <t xml:space="preserve">A1915</t>
  </si>
  <si>
    <t xml:space="preserve">Moonhead</t>
  </si>
  <si>
    <t xml:space="preserve">noise wall; feedback; baritone; long solos; bleak</t>
  </si>
  <si>
    <t xml:space="preserve">Thin White Rope's second album pushes further into churning, distorted guitar noise while keeping Guy Kyser's dark, literate songwriting and deep, cracked baritone intact. Songs like 'Wire Animals' and the title track stretch out into extended, feedback-laced jams. It confirmed the band as the Paisley Underground's noisiest, least paisley outlier.</t>
  </si>
  <si>
    <t xml:space="preserve">Follows Exploring the Axis as the band darkened and thickened their Velvet Underground-indebted guitar sound, which sounds like a precursor to 1990s American noise rock and desert rock.</t>
  </si>
  <si>
    <t xml:space="preserve">Wire Animals; Moonhead; Take It Home</t>
  </si>
  <si>
    <t xml:space="preserve">https://en.wikipedia.org/wiki/Thin_White_Rope
https://www.trouserpress.com/entry.php?a=thin_white_rope
https://www.discogs.com/release/7901923-Thin-White-Rope-Moonhead</t>
  </si>
  <si>
    <t xml:space="preserve">A1916</t>
  </si>
  <si>
    <t xml:space="preserve">Ghost Stories</t>
  </si>
  <si>
    <t xml:space="preserve">drawl; storytelling; bleak; baritone; road songs</t>
  </si>
  <si>
    <t xml:space="preserve">The Dream Syndicate's last album before their 1989 breakup trades the noise-guitar sprawl of earlier records for tighter, more rootsy songwriting. Steve Wynn's plainspoken vocals sit over cleaner, chiming guitars, and the whole record feels road-tired and reflective. It closes out the band's original run on a quieter, more roots-facing note than where they started.</t>
  </si>
  <si>
    <t xml:space="preserve">The band's final studio statement before splitting in 1989; its rootsier turn points toward Wynn's subsequent solo career and sounds akin to the alt-country wave that followed.</t>
  </si>
  <si>
    <t xml:space="preserve">The Side I'll Never Show; My Old Haunts; Someplace Better Than This</t>
  </si>
  <si>
    <t xml:space="preserve">A1917</t>
  </si>
  <si>
    <t xml:space="preserve">In the Spanish Cave</t>
  </si>
  <si>
    <t xml:space="preserve">noise wall; baritone; feedback; Southern gothic; glacial</t>
  </si>
  <si>
    <t xml:space="preserve">Thin White Rope's third album balances the band's noise excursions with clearer songwriting, letting Guy Kyser's baritone and lyrics of desert mythology and dread come through the guitar squall. It is heavier and more controlled than Moonhead, with feedback used more as texture than pure chaos. It is for listeners who want desert-noir guitar rock with real menace.</t>
  </si>
  <si>
    <t xml:space="preserve">The band's third album, refining the noise-heavy sound of Exploring the Axis and Moonhead into a more focused statement.</t>
  </si>
  <si>
    <t xml:space="preserve">Red Sun; Astronomy; Timing</t>
  </si>
  <si>
    <t xml:space="preserve">https://en.wikipedia.org/wiki/Thin_White_Rope
https://www.trouserpress.com/entry.php?a=thin_white_rope
https://en.wikipedia.org/wiki/In_the_Spanish_Cave</t>
  </si>
  <si>
    <t xml:space="preserve">A1918</t>
  </si>
  <si>
    <t xml:space="preserve">Chris Cacavas &amp; Junkyard Love</t>
  </si>
  <si>
    <t xml:space="preserve">Chris Cacavas and Junkyard Love</t>
  </si>
  <si>
    <t xml:space="preserve">Heyday</t>
  </si>
  <si>
    <t xml:space="preserve">drawl; piano; storytelling; road songs; heartbreak</t>
  </si>
  <si>
    <t xml:space="preserve">Green on Red's longtime keyboardist steps out on his own, trading Green on Red's desert-noir menace for simpler, plainspoken country-rock. 'Blue River' and 'Driving Misery' ride Cacavas's barroom piano and unfussy songwriting rather than big guitar hooks. It is a low-key record that shows how Paisley Underground players drifted toward straightforward Americana songwriting.</t>
  </si>
  <si>
    <t xml:space="preserve">Made by Green on Red's keyboardist as that band was winding down, another thread tying the scene's musicians to the later Americana world.</t>
  </si>
  <si>
    <t xml:space="preserve">Blue River; Driving Misery; Truth</t>
  </si>
  <si>
    <t xml:space="preserve">https://www.trouserpress.com/entry.php?a=green_on_red
https://www.discogs.com/release/2503588
https://trouserpress.com/reviews/chris-cacavas-and-junk-yard-love/</t>
  </si>
  <si>
    <t xml:space="preserve">A1919</t>
  </si>
  <si>
    <t xml:space="preserve">Here Come the Snakes</t>
  </si>
  <si>
    <t xml:space="preserve">Restless</t>
  </si>
  <si>
    <t xml:space="preserve">drawl; cracked or yelping; drinking songs; bleak; rowdy</t>
  </si>
  <si>
    <t xml:space="preserve">After the major-label detour, Green on Red returned to a rawer, more stripped-down sound, with Chuck Prophet's guitar snarling through songs about addiction and ruin like 'Rock n Roll Disease' and 'Keith Can't Read'. Dan Stuart's voice sounds more ragged and lived-in than ever, and the record has a live-wire, unpolished energy the Mercury albums lacked. It is the sound of a band stripping back down to basics as the 1980s ended.</t>
  </si>
  <si>
    <t xml:space="preserve">Made as the band's original Paisley Underground circle was scattering into solo careers; its raw, guitar-forward sound resembles the band's early records after two more polished major-label albums.</t>
  </si>
  <si>
    <t xml:space="preserve">Rock n Roll Disease; Broken Radio; Keith Can't Read</t>
  </si>
  <si>
    <t xml:space="preserve">A1920</t>
  </si>
  <si>
    <t xml:space="preserve">This Time Around</t>
  </si>
  <si>
    <t xml:space="preserve">China</t>
  </si>
  <si>
    <t xml:space="preserve">drawl; piano; drinking songs; storytelling; bleak</t>
  </si>
  <si>
    <t xml:space="preserve">This record leans further into straight-up roots rock, with 'Pills and Booze' laying out the band's exhausted, self-destructive worldview in its title alone. It is a lesser-known entry in the catalog but continues the plainspoken, organ-and-guitar storytelling that defined the band's run. It suits listeners who want hard-bitten roots rock with a hangover.</t>
  </si>
  <si>
    <t xml:space="preserve">A late-period Green on Red release that pushes the roots-rock side of Gas Food Lodging and The Killer Inside Me further, sounding like a preview of Dan Stuart's later solo records.</t>
  </si>
  <si>
    <t xml:space="preserve">Pills and Booze</t>
  </si>
  <si>
    <t xml:space="preserve">https://www.trouserpress.com/entry.php?a=green_on_red
https://en.wikipedia.org/wiki/Green_on_Red
https://fr.wikipedia.org/wiki/Green_on_Red</t>
  </si>
  <si>
    <t xml:space="preserve">A1921</t>
  </si>
  <si>
    <t xml:space="preserve">Steve Wynn</t>
  </si>
  <si>
    <t xml:space="preserve">Kerosene Man</t>
  </si>
  <si>
    <t xml:space="preserve">Rhino</t>
  </si>
  <si>
    <t xml:space="preserve">drawl; baritone; storytelling; road songs; bleak</t>
  </si>
  <si>
    <t xml:space="preserve">Steve Wynn's first solo album after the Dream Syndicate's breakup keeps his flat, world-weary baritone and narrative songwriting but trades the band's noise-guitar sprawl for a cleaner, more song-focused roots-rock sound. 'Tears Won't Help' and the title track show a songwriter settling into a quieter, more Americana-facing register. It points the Paisley Underground's central songwriter toward the alt-country decade ahead.</t>
  </si>
  <si>
    <t xml:space="preserve">Made right after the Dream Syndicate's 1989 breakup, carrying Wynn's Velvet Underground-and-Neil-Young songwriting into a solo roots-rock career that sounds of a piece with the emerging No Depression/alt-country scene.</t>
  </si>
  <si>
    <t xml:space="preserve">Tears Won't Help; Kerosene Man; Carolyn</t>
  </si>
  <si>
    <t xml:space="preserve">https://en.wikipedia.org/wiki/Steve_Wynn_(musician)
https://www.trouserpress.com/entry.php?a=steve_wynn
https://en.wikipedia.org/wiki/Kerosene_Man</t>
  </si>
  <si>
    <t xml:space="preserve">A1922</t>
  </si>
  <si>
    <t xml:space="preserve">The Feelies</t>
  </si>
  <si>
    <t xml:space="preserve">Crazy Rhythms</t>
  </si>
  <si>
    <t xml:space="preserve">Stiff Records</t>
  </si>
  <si>
    <t xml:space="preserve">V16 American underground and college rock</t>
  </si>
  <si>
    <t xml:space="preserve">Haledon, NJ</t>
  </si>
  <si>
    <t xml:space="preserve">Hoboken</t>
  </si>
  <si>
    <t xml:space="preserve">jangle; deadpan; drum machine; anthemic; breezy</t>
  </si>
  <si>
    <t xml:space="preserve">A nervy, tightly wound debut built on two interlocking clean guitars, jittery drumming, and Glenn Mercer's flat, deadpan vocals, closer in feel to Talking Heads' twitchy art-punk than to anything happening in the New York punk clubs at the time. The rhythms are the star here, tick-tock precise and speeding up mid-song without warning, giving the whole record a caffeinated, wound-tight energy. It became a quietly enormous influence on the jangle-pop underground despite selling almost nothing on release.</t>
  </si>
  <si>
    <t xml:space="preserve">A New Jersey art-punk record that R.E.M. and countless college-radio jangle bands cited as a direct influence; the Feelies' clean, interlocking guitar interplay is one of the clearest bridges between the Velvet Underground and 1980s American underground rock.</t>
  </si>
  <si>
    <t xml:space="preserve">Fa Ce-La; Forces at Work; Loveless Love</t>
  </si>
  <si>
    <t xml:space="preserve">https://en.wikipedia.org/wiki/Crazy_Rhythms
https://en.wikipedia.org/wiki/The_Feelies</t>
  </si>
  <si>
    <t xml:space="preserve">A1923</t>
  </si>
  <si>
    <t xml:space="preserve">Wipers</t>
  </si>
  <si>
    <t xml:space="preserve">Is This Real?</t>
  </si>
  <si>
    <t xml:space="preserve">Park Avenue Records</t>
  </si>
  <si>
    <t xml:space="preserve">SST and San Pedro</t>
  </si>
  <si>
    <t xml:space="preserve">shouted; feedback; bleak; storytelling; lo-fi</t>
  </si>
  <si>
    <t xml:space="preserve">Greg Sage's Portland trio built a stark, claustrophobic take on punk here, all buzzing minor-key guitar and flat, anxious vocals, recorded with a DIY starkness that predates and arguably out-does most of what would later be called post-punk. It has none of the era's typical shout-along energy, favoring instead a tense, almost paranoid atmosphere. Kurt Cobain later cited it as a foundational influence on his own songwriting.</t>
  </si>
  <si>
    <t xml:space="preserve">Greg Sage's stark, self-recorded Portland debut is a direct and frequently cited influence on Kurt Cobain and the broader Pacific Northwest grunge scene that emerged a decade later.</t>
  </si>
  <si>
    <t xml:space="preserve">Return of the Rat; Window Shop for Love; Is This Real?</t>
  </si>
  <si>
    <t xml:space="preserve">https://en.wikipedia.org/wiki/Wipers_(band)
https://www.discogs.com/master/54366-Wipers-Is-This-Real</t>
  </si>
  <si>
    <t xml:space="preserve">A1924</t>
  </si>
  <si>
    <t xml:space="preserve">Minutemen</t>
  </si>
  <si>
    <t xml:space="preserve">The Punch Line</t>
  </si>
  <si>
    <t xml:space="preserve">San Pedro, CA</t>
  </si>
  <si>
    <t xml:space="preserve">shouted; funny-sad; political; short songs (under 2 minutes); storytelling</t>
  </si>
  <si>
    <t xml:space="preserve">Eighteen songs in fifteen minutes, none of them sounding quite like hardcore even though the tempos are just as fast: D. Boon's clanging, almost jazz-inflected guitar and Mike Watt's rubbery bass turn punk speed into something closer to agit-funk collage. Lyrics are terse, political, and often funny, delivered in Boon's untrained bellow with none of the macho posturing common to the scene around them. It set the template of extreme economy and genre-scrambling the band would expand on for the rest of the decade.</t>
  </si>
  <si>
    <t xml:space="preserve">The San Pedro trio's SST debut, made as founding labelmates alongside Black Flag; its funk-and-jazz-inflected attack on hardcore orthodoxy became a direct influence on fIREHOSE, the Meat Puppets' loose SST peers, and later post-hardcore bands like Fugazi.</t>
  </si>
  <si>
    <t xml:space="preserve">Search; Song for El Salvador; History Lesson</t>
  </si>
  <si>
    <t xml:space="preserve">https://en.wikipedia.org/wiki/Minutemen_(band)
https://en.wikipedia.org/wiki/Minutemen_discography</t>
  </si>
  <si>
    <t xml:space="preserve">A1925</t>
  </si>
  <si>
    <t xml:space="preserve">The Replacements</t>
  </si>
  <si>
    <t xml:space="preserve">Sorry Ma, Forgot to Take Out the Trash</t>
  </si>
  <si>
    <t xml:space="preserve">shouted; drawl; funny-sad; short songs (under 2 minutes); rowdy</t>
  </si>
  <si>
    <t xml:space="preserve">Paul Westerberg's teenage band tears through eighteen songs of blown-out, barely-in-tune punk, alternating hardcore blasts like 'Raised in the City' with the first hints of the wrecked, funny-sad ballad writing that would define the band later. Bob Stinson's guitar is sloppy on purpose, bassist Tommy Stinson was barely a teenager, and the whole thing sounds like it could fall apart at any second. It is the sound of the Minneapolis bar-punk scene before the rest of the country was listening.</t>
  </si>
  <si>
    <t xml:space="preserve">The Replacements' Twin/Tone debut; it set the template of drunk, self-sabotaging punk-with-heart shared with Minneapolis peers like Hüsker Dü and Soul Asylum, and 1990s slacker and lo-fi indie rock sound indebted to it.</t>
  </si>
  <si>
    <t xml:space="preserve">Raised in the City; Shiftless When Idle; I'm in Trouble</t>
  </si>
  <si>
    <t xml:space="preserve">https://en.wikipedia.org/wiki/The_Replacements_(band)
https://en.wikipedia.org/wiki/The_Replacements_discography</t>
  </si>
  <si>
    <t xml:space="preserve">A1926</t>
  </si>
  <si>
    <t xml:space="preserve">Youth of America</t>
  </si>
  <si>
    <t xml:space="preserve">feedback; long songs (7+ minutes); bleak; noise wall; political</t>
  </si>
  <si>
    <t xml:space="preserve">A stark leap from the debut's tight songs into long, feedback-drenched dirges, most strikingly the ten-minute-plus title track, which stretches Greg Sage's anxious minimalism into something close to proto-post-rock. The mood is bleaker and more desolate than Is This Real?, matching lyrics about disaffected, purposeless American youth. It is for listeners who want the slow-burning, guitar-tone side of underground punk rather than its shout-along side.</t>
  </si>
  <si>
    <t xml:space="preserve">The Wipers are a documented influence on Nirvana, who covered their songs; this record's long, feedback-based songs sound like a precursor to later Northwest guitar rock and exploratory American underground rock.</t>
  </si>
  <si>
    <t xml:space="preserve">Youth of America; Taking Too Long; No Fair</t>
  </si>
  <si>
    <t xml:space="preserve">https://en.wikipedia.org/wiki/Wipers_(band)
https://www.discogs.com/master/54375-Wipers-Youth-Of-America</t>
  </si>
  <si>
    <t xml:space="preserve">A1927</t>
  </si>
  <si>
    <t xml:space="preserve">Hüsker Dü</t>
  </si>
  <si>
    <t xml:space="preserve">Land Speed Record</t>
  </si>
  <si>
    <t xml:space="preserve">St. Paul, MN</t>
  </si>
  <si>
    <t xml:space="preserve">shouted; rowdy; feedback; short songs (under 2 minutes); live in the room</t>
  </si>
  <si>
    <t xml:space="preserve">Recorded live in Minneapolis and released on the Minutemen's New Alliance label, this is Hüsker Dü at maximum hardcore velocity, seventeen songs blurring together in under half an hour of pure amphetamine noise. There is no melody to speak of yet, just raw speed and Grant Hart's machine-gun drumming. It is more historical artifact than front-to-back listen, but an essential one for understanding the band's arc.</t>
  </si>
  <si>
    <t xml:space="preserve">Released through New Alliance, the label founded by members of the Minutemen, tying Hüsker Dü into the SST/San Pedro hardcore network before the band's own signing to SST.</t>
  </si>
  <si>
    <t xml:space="preserve">All Tensed Up; Data Control; Do You Remember?</t>
  </si>
  <si>
    <t xml:space="preserve">https://en.wikipedia.org/wiki/H%C3%BCsker_D%C3%BC
https://en.wikipedia.org/wiki/H%C3%BCsker_D%C3%BC_discography</t>
  </si>
  <si>
    <t xml:space="preserve">A1928</t>
  </si>
  <si>
    <t xml:space="preserve">Love Tractor</t>
  </si>
  <si>
    <t xml:space="preserve">DB Records</t>
  </si>
  <si>
    <t xml:space="preserve">jangle; harmonized guitars; breezy; fingerpicked acoustic; lo-fi</t>
  </si>
  <si>
    <t xml:space="preserve">Love Tractor's debut is mostly instrumental, twangy post-punk jangle from the same early-80s Athens, Georgia scene that produced R.E.M. and Pylon. Interlocking guitar lines and a loose, homemade feel give it a warm, unhurried character rare among their punkier peers. A key document of Athens' guitar-forward, DIY college-rock beginnings.</t>
  </si>
  <si>
    <t xml:space="preserve">Came up in the Athens, GA scene alongside R.E.M. and Pylon, sharing its stages; its ringing, interlocking guitars sound like an early template for the jangle strand of American underground/college rock.</t>
  </si>
  <si>
    <t xml:space="preserve">Buy Me A Million Dollars; Motorcade; Tropical</t>
  </si>
  <si>
    <t xml:space="preserve">https://www.discogs.com/master/641009-Love-Tractor-Love-Tractor
https://en.wikipedia.org/wiki/Love_Tractor</t>
  </si>
  <si>
    <t xml:space="preserve">A1929</t>
  </si>
  <si>
    <t xml:space="preserve">Meat Puppets</t>
  </si>
  <si>
    <t xml:space="preserve">shouted; feedback; rowdy; short songs (under 2 minutes); lo-fi</t>
  </si>
  <si>
    <t xml:space="preserve">The Kirkwood brothers and Derrick Bostrom's debut is blistering, blown-out hardcore, recorded fast and cheap, with Curt Kirkwood's guitar pure noise and the songs blurring together at hardcore speed. Yet mangled covers like 'Walking Boss' hint, under the racket, at the country roots the band would embrace one album later. It is the extreme starting point of one of SST's strangest, most unpredictable trajectories.</t>
  </si>
  <si>
    <t xml:space="preserve">The Phoenix trio's hardcore SST debut, made before their swerve into cowpunk psychedelia on Meat Puppets II.</t>
  </si>
  <si>
    <t xml:space="preserve">In a Car; Walking Boss; Big House</t>
  </si>
  <si>
    <t xml:space="preserve">https://en.wikipedia.org/wiki/Meat_Puppets
https://www.allmusic.com/artist/meat-puppets-mn0000339577/discography</t>
  </si>
  <si>
    <t xml:space="preserve">A1930</t>
  </si>
  <si>
    <t xml:space="preserve">R.E.M.</t>
  </si>
  <si>
    <t xml:space="preserve">Chronic Town</t>
  </si>
  <si>
    <t xml:space="preserve">I.R.S. Records</t>
  </si>
  <si>
    <t xml:space="preserve">jangle; deadpan; storytelling; small-town; breezy</t>
  </si>
  <si>
    <t xml:space="preserve">Five songs cut in North Carolina, built on Peter Buck's chiming arpeggios and Michael Stipe's murmured, half-legible vocals over Mike Mills and Bill Berry's tight rhythm section. It is rougher and more mysterious than the albums that followed, closer to the Athens art-party scene that spawned it than to the college-radio phenomenon it would become. It is for listeners who like jangle that feels half-remembered and slightly haunted.</t>
  </si>
  <si>
    <t xml:space="preserve">Grew directly out of the Athens, Georgia party-and-art-school scene alongside Pylon and the B-52's; its chime-and-mumble template sounds like the blueprint for a decade of college rock.</t>
  </si>
  <si>
    <t xml:space="preserve">Wolves, Lower; Gardening at Night; 1,000,000</t>
  </si>
  <si>
    <t xml:space="preserve">https://en.wikipedia.org/wiki/R.E.M._discography
https://www.allmusic.com/artist/rem-mn0000325459</t>
  </si>
  <si>
    <t xml:space="preserve">A1931</t>
  </si>
  <si>
    <t xml:space="preserve">Stink</t>
  </si>
  <si>
    <t xml:space="preserve">shouted; rowdy; short songs (under 2 minutes); funny-sad; political</t>
  </si>
  <si>
    <t xml:space="preserve">Eight songs of even faster, meaner hardcore than the debut, opening with the sneering 'Kids Don't Follow', prefaced by a recording of an actual house-party police bust. Songs like 'Fuck School' aim for maximum juvenile offense, but Westerberg's ear for a hook is already sneaking through the noise. It is the loudest, least sentimental record in the band's catalog, a hardcore dare before they let the songwriting show.</t>
  </si>
  <si>
    <t xml:space="preserve">The band's deliberately ugly, joke-filled hardcore EP, cut at the height of Minneapolis's early-80s punk scene alongside Hüsker Dü; it is the extreme end of the sound they would spend the rest of the decade softening.</t>
  </si>
  <si>
    <t xml:space="preserve">Kids Don't Follow; Gary's Got a Boner; Fuck School</t>
  </si>
  <si>
    <t xml:space="preserve">A1932</t>
  </si>
  <si>
    <t xml:space="preserve">The Embarrassment</t>
  </si>
  <si>
    <t xml:space="preserve">Death Travels West</t>
  </si>
  <si>
    <t xml:space="preserve">Fresh Sounds Records</t>
  </si>
  <si>
    <t xml:space="preserve">Wichita, KS</t>
  </si>
  <si>
    <t xml:space="preserve">jangle; deadpan; storytelling; small-town; funny-sad</t>
  </si>
  <si>
    <t xml:space="preserve">A Wichita, Kansas band's early record, mixing angular, new-wave-inflected guitar pop with deadpan, small-town-eccentric lyrics. The band largely stayed in Kansas rather than relocating to a coastal scene, giving their music an outsider, plains-flat quality that distinguishes it from more media-savvy East and West Coast peers. It is for listeners who like nervy, witty guitar pop from far off the usual map.</t>
  </si>
  <si>
    <t xml:space="preserve">A Kansas college-rock band whose flat Midwestern deadpan and quirky guitar pop sounds like an early, little-heard precursor of the region's later underground scenes.</t>
  </si>
  <si>
    <t xml:space="preserve">Elizabeth Montgomery's Face</t>
  </si>
  <si>
    <t xml:space="preserve">https://en.wikipedia.org/wiki/The_Embarrassment
https://www.discogs.com/master/2125717-The-Embarrassment-Death-Travels-West</t>
  </si>
  <si>
    <t xml:space="preserve">A1933</t>
  </si>
  <si>
    <t xml:space="preserve">Everything Falls Apart</t>
  </si>
  <si>
    <t xml:space="preserve">Reflex Records</t>
  </si>
  <si>
    <t xml:space="preserve">shouted; feedback; rowdy; short songs (under 2 minutes); bleak</t>
  </si>
  <si>
    <t xml:space="preserve">Self-released on the band's own Reflex label before SST came calling, this is Hüsker Dü at their rawest and fastest, still closer to hardcore peers like Black Flag than to the melodic songwriting Grant Hart and Bob Mould would develop within a year. The production is thin and the tempos are brutal, but Mould's guitar already has the wall-of-noise density that would define Zen Arcade. It is the sound of a great band before anyone had figured out what made it great.</t>
  </si>
  <si>
    <t xml:space="preserve">The trio's self-released debut LP, made before signing to SST; the leap in songwriting and ambition between this record and Zen Arcade a year later is one of the steepest in American hardcore.</t>
  </si>
  <si>
    <t xml:space="preserve">From the Gut; Punch Drunk; Sunshine Superman</t>
  </si>
  <si>
    <t xml:space="preserve">A1934</t>
  </si>
  <si>
    <t xml:space="preserve">Metal Circus</t>
  </si>
  <si>
    <t xml:space="preserve">shouted; feedback; bleak; rowdy; storytelling</t>
  </si>
  <si>
    <t xml:space="preserve">The seven-song EP where Hüsker Dü's songwriting visibly clicks into place, highlighted by Grant Hart's devastating 'Diane', a first-person narrative sung from the perspective of a real Minnesota murderer over a slow, churning riff that has nothing to do with hardcore speed. The rest of the record is still fast and furious, but the dynamics and melodic sense that would carry Zen Arcade are audibly arriving. It is the SST debut that showed this band was more than a fast hardcore act.</t>
  </si>
  <si>
    <t xml:space="preserve">The band's first release for SST Records, recorded right after signing; 'Diane' is the clearest early sign of the melodic, narrative songwriting Hart and Mould would build Zen Arcade and New Day Rising around.</t>
  </si>
  <si>
    <t xml:space="preserve">Diane; It's Not Funny Anymore; First of the Last Calls</t>
  </si>
  <si>
    <t xml:space="preserve">A1935</t>
  </si>
  <si>
    <t xml:space="preserve">Buzz or Howl Under the Influence of Heat</t>
  </si>
  <si>
    <t xml:space="preserve">shouted; storytelling; funny-sad; short songs (under 2 minutes); political</t>
  </si>
  <si>
    <t xml:space="preserve">A short EP that pushes further into the loose, dubby, almost funk-jazz territory the band had been circling, with Watt's bass often carrying the melody while Boon's guitar scratches and jabs around it. It is looser and warmer than What Makes a Man Start Fires?, closer in spirit to the playful moments of Double Nickels on the Dime. Even at its most exploratory, the band keeps the songs very short.</t>
  </si>
  <si>
    <t xml:space="preserve">A quick SST EP bridging the more abrasive What Makes a Man Start Fires? and the genre-scrambling Double Nickels on the Dime.</t>
  </si>
  <si>
    <t xml:space="preserve">I Felt Like a Gringo; Cut; Little Man With a Gun in His Hand</t>
  </si>
  <si>
    <t xml:space="preserve">A1936</t>
  </si>
  <si>
    <t xml:space="preserve">What Makes a Man Start Fires?</t>
  </si>
  <si>
    <t xml:space="preserve">shouted; political; funny-sad; storytelling; short songs (under 2 minutes)</t>
  </si>
  <si>
    <t xml:space="preserve">Denser and more abrasive than the debut, with George Hurley's drumming pushed forward and D. Boon's guitar leaning into dissonance and start-stop rhythms that owe as much to Captain Beefheart as to punk. The songs remain compact and politically pointed, but the arrangements are more adventurous, hinting at the sprawl of Double Nickels a year later. It is one of the band's thorniest, most experimental records.</t>
  </si>
  <si>
    <t xml:space="preserve">The trio's second SST full-length, tightening the political, funk-punk collage approach of The Punch Line into something stranger, right before it exploded outward on Double Nickels on the Dime.</t>
  </si>
  <si>
    <t xml:space="preserve">Bob Dylan Wrote Propaganda Songs; Life as a Rehearsal; The Anchor</t>
  </si>
  <si>
    <t xml:space="preserve">A1937</t>
  </si>
  <si>
    <t xml:space="preserve">Murmur</t>
  </si>
  <si>
    <t xml:space="preserve">jangle; deadpan; hushed; storytelling; breezy</t>
  </si>
  <si>
    <t xml:space="preserve">Don Dixon and Mitch Easter's production wraps the band's ringing guitars in reverb and low-mixed, near-unintelligible vocals, turning Southern gothic imagery into pure atmosphere rather than plain narrative. Songs like 'Radio Free Europe' and 'Talk About the Passion' move at a deceptively unhurried pace, favoring mood and texture over hooks you can immediately sing back. It became the founding document of American college rock, a commercial and critical alternative to the arena rock and synth-pop dominating 1983 radio.</t>
  </si>
  <si>
    <t xml:space="preserve">Recorded with North Carolina jangle-pop producers Don Dixon and Mitch Easter (also of Let's Active); its blurred-vocal, chiming-guitar approach shaped the entire IRS/college-radio underground that followed.</t>
  </si>
  <si>
    <t xml:space="preserve">Radio Free Europe; Talk About the Passion; Perfect Circle</t>
  </si>
  <si>
    <t xml:space="preserve">https://en.wikipedia.org/wiki/Murmur_(album)
https://en.wikipedia.org/wiki/R.E.M._discography</t>
  </si>
  <si>
    <t xml:space="preserve">A1938</t>
  </si>
  <si>
    <t xml:space="preserve">Hootenanny</t>
  </si>
  <si>
    <t xml:space="preserve">shouted; drawl; funny-sad; storytelling; rowdy</t>
  </si>
  <si>
    <t xml:space="preserve">The band starts deliberately messing with its own hardcore identity here, opening with a joke title track where the members swapped instruments and stumbled through a garage jam, then careening into genuine songwriting on 'Color Me Impressed' and the plaintive 'Within Your Reach.' It is a transitional, sometimes shambolic record, but it is the first place you can hear the Replacements that would make Let It Be, a band as interested in wrecking a song as finishing one. Westerberg's lyrics start getting sharper and sadder underneath the mess.</t>
  </si>
  <si>
    <t xml:space="preserve">A deliberately loose, self-sabotaging transitional record between the band's straight hardcore beginnings and the songwriting-focused Let It Be, made while Minneapolis's Twin/Tone scene was becoming a national underground talking point.</t>
  </si>
  <si>
    <t xml:space="preserve">Color Me Impressed; Within Your Reach; Mr. Whirly</t>
  </si>
  <si>
    <t xml:space="preserve">A1939</t>
  </si>
  <si>
    <t xml:space="preserve">Sonic Youth</t>
  </si>
  <si>
    <t xml:space="preserve">Confusion Is Sex</t>
  </si>
  <si>
    <t xml:space="preserve">Neutral Records</t>
  </si>
  <si>
    <t xml:space="preserve">New York proto-punk and CBGB</t>
  </si>
  <si>
    <t xml:space="preserve">noise wall; feedback; deadpan; bleak; shouted</t>
  </si>
  <si>
    <t xml:space="preserve">An abrasive, guitar-as-noise-generator record built on Thurston Moore and Lee Ranaldo's alternate tunings and objects wedged under the strings, closer to no wave provocation than to any recognizable song form. Kim Gordon's deadpan, half-spoken vocals sit atop grinding, arrhythmic guitar textures that barely resemble rock music at all. It is a difficult, formative document of the downtown New York noise scene the band emerged from before any melodic ambitions crept in.</t>
  </si>
  <si>
    <t xml:space="preserve">Sonic Youth's first full-length, deep in the downtown New York noise-art scene around Glenn Branca, whose guitar ensembles Moore and Ranaldo played in; it established the prepared-guitar noise vocabulary the band would refine for the rest of the decade.</t>
  </si>
  <si>
    <t xml:space="preserve">Shaking Hell; Protect Me You; Confusion Is Next</t>
  </si>
  <si>
    <t xml:space="preserve">https://en.wikipedia.org/wiki/Sonic_Youth
https://www.discogs.com/master/9792-Sonic-Youth-Confusion-Is-Sex</t>
  </si>
  <si>
    <t xml:space="preserve">A1940</t>
  </si>
  <si>
    <t xml:space="preserve">Over the Edge</t>
  </si>
  <si>
    <t xml:space="preserve">Brain Eater Records</t>
  </si>
  <si>
    <t xml:space="preserve">feedback; bleak; shouted; noise wall; political</t>
  </si>
  <si>
    <t xml:space="preserve">The third and final album of the band's foundational trilogy sharpens the tension between Greg Sage's minimal, anxious songwriting and increasingly abrasive guitar noise, with the title track's grinding riff becoming one of the band's most enduring. It keeps the bleak, paranoid atmosphere of Youth of America while tightening the songs back toward the debut's more compact structures. Together with the first two records it forms one of the most influential trilogies in American underground punk, still cited by grunge and noise-rock bands decades later.</t>
  </si>
  <si>
    <t xml:space="preserve">The closing album of the Wipers' influential early trilogy, cementing Greg Sage's reputation as a direct forerunner of Nirvana and the Pacific Northwest grunge sound that emerged in the following decade.</t>
  </si>
  <si>
    <t xml:space="preserve">Over the Edge; So Young; Doom Town</t>
  </si>
  <si>
    <t xml:space="preserve">https://en.wikipedia.org/wiki/Wipers_(band)
https://www.discogs.com/master/54367-Wipers-Over-The-Edge</t>
  </si>
  <si>
    <t xml:space="preserve">A1941</t>
  </si>
  <si>
    <t xml:space="preserve">Zen Arcade</t>
  </si>
  <si>
    <t xml:space="preserve">feedback; shouted; storytelling; long songs (7+ minutes); bleak</t>
  </si>
  <si>
    <t xml:space="preserve">A double-album concept record that follows a teenage runaway through hardcore blasts, acoustic folk detours, backwards tape collage and a long psychedelic instrumental closer. It proved a hardcore band could be as ambitious and emotionally wrecked as any art-rock record without softening the noise. 'Pink Turns to Blue' and 'Turn On the News' show the melodic core hiding inside the roar.</t>
  </si>
  <si>
    <t xml:space="preserve">Recorded for SST at the height of the label's 1984 roster; its scope and ambition look like the turning point that pushed American hardcore toward melodic, album-length songwriting.</t>
  </si>
  <si>
    <t xml:space="preserve">Turn On the News; Never Talking to You Again; Pink Turns to Blue</t>
  </si>
  <si>
    <t xml:space="preserve">https://en.wikipedia.org/wiki/Zen_Arcade
https://en.wikipedia.org/wiki/H%C3%BCsker_D%C3%BC</t>
  </si>
  <si>
    <t xml:space="preserve">A1942</t>
  </si>
  <si>
    <t xml:space="preserve">Meat Puppets II</t>
  </si>
  <si>
    <t xml:space="preserve">cracked or yelping; drawl; cosmic; storytelling; lo-fi</t>
  </si>
  <si>
    <t xml:space="preserve">One of the most startling stylistic pivots in SST's catalog: a hardcore band suddenly playing loose, desert-baked country-psych, with Curt Kirkwood's cracked, off-key voice and rambling guitar lines sounding like Crazy Horse filtered through acid and punk indifference to polish. 'Plateau', 'Oh, Me' and 'Lake of Fire' later became famous through Nirvana's MTV Unplugged covers, but here they are rawer and stranger, closer to a campfire séance than a rock record. It is for anyone who wants cowpunk gone fully cosmic.</t>
  </si>
  <si>
    <t xml:space="preserve">Nirvana covered three of its songs on MTV Unplugged with the Kirkwoods; its hardcore-to-cosmic-country swerve sounds like a forerunner of the psychedelic, Crazy Horse-indebted wing of alt-country and slacker rock.</t>
  </si>
  <si>
    <t xml:space="preserve">Plateau; Oh, Me; Lake of Fire</t>
  </si>
  <si>
    <t xml:space="preserve">https://en.wikipedia.org/wiki/Meat_Puppets_II
https://en.wikipedia.org/wiki/Meat_Puppets</t>
  </si>
  <si>
    <t xml:space="preserve">A1943</t>
  </si>
  <si>
    <t xml:space="preserve">Double Nickels on the Dime</t>
  </si>
  <si>
    <t xml:space="preserve">shouted; political; storytelling; funny-sad; short songs (under 2 minutes)</t>
  </si>
  <si>
    <t xml:space="preserve">A forty-five-song double album made partly as a good-natured response to Hüsker Dü's Zen Arcade, careening through punk, funk, spoken word and country-tinged interludes without settling into one genre for long. D. Boon and Mike Watt trade blue-collar lyrics with real political bite, delivered over some of the most rhythmically inventive punk-adjacent music of the decade. It is the Minutemen's masterpiece and a defining SST record.</t>
  </si>
  <si>
    <t xml:space="preserve">Recorded partly as an answer to Hüsker Dü's double-LP ambitions; Watt and Hurley carried its approach into fIREHOSE, and many later post-hardcore and indie bands sound indebted to its genre-scrambling songwriting.</t>
  </si>
  <si>
    <t xml:space="preserve">Corona; History Lesson - Part II; Political Song for Michael Jackson to Sing</t>
  </si>
  <si>
    <t xml:space="preserve">https://en.wikipedia.org/wiki/Double_Nickels_on_the_Dime
https://en.wikipedia.org/wiki/Minutemen_(band)</t>
  </si>
  <si>
    <t xml:space="preserve">A1944</t>
  </si>
  <si>
    <t xml:space="preserve">Reckoning</t>
  </si>
  <si>
    <t xml:space="preserve">jangle; drawl; storytelling; breezy; anthemic</t>
  </si>
  <si>
    <t xml:space="preserve">Cut quickly and mixed brighter than Murmur, Reckoning trades some of the debut's fog for clearer melodies and a looser, more countryish backbeat, especially on the Mike Mills-sung 'Don't Go Back to Rockville.' Stipe's diction is still oblique but the songs move with more confidence, from the urgent '7 Chinese Bros.' to the tumbling 'So. Central Rain.' It is the sound of a band figuring out how to be a rock band without giving up its mystery.</t>
  </si>
  <si>
    <t xml:space="preserve">The second of the band's IRS albums, moving the Athens jangle sound toward a more country-inflected, road-worn feel that R.E.M.'s IRS-era peers across the college-rock underground would echo.</t>
  </si>
  <si>
    <t xml:space="preserve">So. Central Rain; 7 Chinese Bros.; Don't Go Back to Rockville</t>
  </si>
  <si>
    <t xml:space="preserve">A1945</t>
  </si>
  <si>
    <t xml:space="preserve">Let It Be</t>
  </si>
  <si>
    <t xml:space="preserve">drawl; funny-sad; storytelling; cracked or yelping; heartbreak</t>
  </si>
  <si>
    <t xml:space="preserve">The record where Paul Westerberg's songwriting overtakes the band's hardcore instincts, moving past jokes like 'Gary's Got a Boner' into the aching 'Unsatisfied' and the tender, piano-led portrait of a gender-bending couple in 'Androgynous'. Bob Stinson's guitar still threatens to derail everything, but now it serves songs built to survive the chaos. It is the moment the band proved it could be as emotionally serious as it was loud.</t>
  </si>
  <si>
    <t xml:space="preserve">Named in cheeky defiance of the Beatles, it is the hinge where Twin/Tone-era Minneapolis punk turns into the wrecked, literate songwriting Westerberg carried through the Sire years; later alt-country and slacker-rock bands sound deeply indebted to it.</t>
  </si>
  <si>
    <t xml:space="preserve">Unsatisfied; Androgynous; I Will Dare</t>
  </si>
  <si>
    <t xml:space="preserve">https://en.wikipedia.org/wiki/Let_It_Be_(Replacements_album)
https://en.wikipedia.org/wiki/The_Replacements_(band)
https://en.wikipedia.org/wiki/The_Replacements_discography</t>
  </si>
  <si>
    <t xml:space="preserve">A1946</t>
  </si>
  <si>
    <t xml:space="preserve">Angst</t>
  </si>
  <si>
    <t xml:space="preserve">Lite Life</t>
  </si>
  <si>
    <t xml:space="preserve">jangle; political; drawl; storytelling; breezy</t>
  </si>
  <si>
    <t xml:space="preserve">A San Francisco band on the SST roster whose sound favors clean, politically engaged, folk-tinged punk songwriting over the label's noisier guitar bands. Plainspoken vocals carry lyrics that mix personal and political concerns with an unforced, un-hectoring tone. It stands as one of the more melodic, song-focused entries in SST's noise- and hardcore-heavy mid-80s catalog.</t>
  </si>
  <si>
    <t xml:space="preserve">A San Francisco SST band whose comparatively melodic, politically minded songwriting sounds like a bridge between the hardcore underground and the coming college-rock mainstream.</t>
  </si>
  <si>
    <t xml:space="preserve">Some Things (I Can't Get Used To)</t>
  </si>
  <si>
    <t xml:space="preserve">https://en.wikipedia.org/wiki/Angst_(band)
https://www.allmusic.com/artist/angst-mn0000046365/discography</t>
  </si>
  <si>
    <t xml:space="preserve">A1947</t>
  </si>
  <si>
    <t xml:space="preserve">deadpan; lo-fi; short songs (under 2 minutes); hushed; breezy</t>
  </si>
  <si>
    <t xml:space="preserve">Calvin Johnson, Heather Lewis, and Bret Lunsford's debut is recorded almost defiantly primitively, a few chords and bare drums, with Johnson's flat baritone monotone and Lewis's sweeter counter-vocals trading off over the mess. It sounds nothing like the SST/Homestead bands around it, closer to a children's-record take on rock and roll than to underground punk. It became a template for the lo-fi, twee-adjacent K Records aesthetic that echoed through the following decade's indie underground.</t>
  </si>
  <si>
    <t xml:space="preserve">Calvin Johnson's band is the core of the K Records/Olympia scene; its deliberately amateurish, deadpan pop sounds like a root of 1990s twee-pop and lo-fi home taping.</t>
  </si>
  <si>
    <t xml:space="preserve">Foggy Eyes; Bad Seeds; I Love You</t>
  </si>
  <si>
    <t xml:space="preserve">https://en.wikipedia.org/wiki/Beat_Happening_(album)
https://en.wikipedia.org/wiki/Beat_Happening</t>
  </si>
  <si>
    <t xml:space="preserve">A1948</t>
  </si>
  <si>
    <t xml:space="preserve">Camper Van Beethoven</t>
  </si>
  <si>
    <t xml:space="preserve">Telephone Free Landslide Victory</t>
  </si>
  <si>
    <t xml:space="preserve">Independent Project Records</t>
  </si>
  <si>
    <t xml:space="preserve">Redlands/San Francisco, CA</t>
  </si>
  <si>
    <t xml:space="preserve">storytelling; funny-sad; political; breezy; pop-culture references</t>
  </si>
  <si>
    <t xml:space="preserve">A gleefully genre-agnostic debut that swerves from ska and surf-instrumental pastiche to punk, klezmer-tinged fiddle tunes, and the deadpan stoner-comedy hit 'Take the Skinheads Bowling,' all delivered with a smirking, absurdist sense of humor rare in mid-80s underground rock. Jonathan Segel's violin gives the band a folk-adjacent texture that sets it apart from its more straightforwardly punk SST-scene peers. It announced Camper Van Beethoven as a band that took genre-blending itself as its main subject.</t>
  </si>
  <si>
    <t xml:space="preserve">Released by Independent Project Records from the Southern California college-radio scene; David Lowery later carried the band's wry roots-meets-rock sensibility into Cracker.</t>
  </si>
  <si>
    <t xml:space="preserve">Take the Skinheads Bowling; Where the Hell Is Bill?; Border Ska</t>
  </si>
  <si>
    <t xml:space="preserve">https://en.wikipedia.org/wiki/Telephone_Free_Landslide_Victory
https://en.wikipedia.org/wiki/Camper_Van_Beethoven</t>
  </si>
  <si>
    <t xml:space="preserve">A1949</t>
  </si>
  <si>
    <t xml:space="preserve">Dinosaur Jr.</t>
  </si>
  <si>
    <t xml:space="preserve">Dinosaur</t>
  </si>
  <si>
    <t xml:space="preserve">Amherst, MA</t>
  </si>
  <si>
    <t xml:space="preserve">noise wall; Crazy Horse fuzz; deadpan; feedback; long solos</t>
  </si>
  <si>
    <t xml:space="preserve">The Amherst trio's debut, recorded when J Mascis, Lou Barlow and Murph were barely out of their teens, buries hardcore energy and Neil Young-style guitar heroics under a thick coat of feedback and mud. Mascis's mumbled, disaffected vocals sit low in a mix dominated by squalling, unhinged lead guitar. It is rougher and less song-focused than what followed, but the core Dinosaur Jr. formula, Crazy Horse worship plus hardcore volume, is already in place.</t>
  </si>
  <si>
    <t xml:space="preserve">Recorded for Homestead by three hardcore-scene veterans from Amherst, Massachusetts; its fusion of Crazy Horse guitar tone and hardcore volume sounds like a template for much of 1990s alternative rock.</t>
  </si>
  <si>
    <t xml:space="preserve">Repulsion; Does It Float; The Leper</t>
  </si>
  <si>
    <t xml:space="preserve">https://en.wikipedia.org/wiki/Dinosaur_Jr.
https://www.allmusic.com/artist/dinosaur-jr-mn0000219483/discography</t>
  </si>
  <si>
    <t xml:space="preserve">A1950</t>
  </si>
  <si>
    <t xml:space="preserve">Great Plains</t>
  </si>
  <si>
    <t xml:space="preserve">Naked at the Buy, Sell and Trade</t>
  </si>
  <si>
    <t xml:space="preserve">Homestead</t>
  </si>
  <si>
    <t xml:space="preserve">deadpan; pop-culture references; jangle; short songs (under 2 minutes); funny-sad</t>
  </si>
  <si>
    <t xml:space="preserve">Columbus, Ohio's Great Plains play scrappy, deadpan guitar-pop stuffed with pop-culture jokes and rapid-fire wordplay, closer to a Midwestern update of the Feelies than to hardcore. Ron House's flat, wry vocal delivery over jangly, fast-strummed guitars anticipates the funny-sad Drag City school. A key document of the '80s Homestead/college-rock underground outside the coasts.</t>
  </si>
  <si>
    <t xml:space="preserve">Released by Homestead amid the '80s college-radio underground; Ron House's deadpan, joke-laced songwriting sounds like a forerunner of the Drag City deadpan school (Silver Jews, Pavement).</t>
  </si>
  <si>
    <t xml:space="preserve">Dick Clark; Letter To A Fanzine; Chuck Berry's Orphan</t>
  </si>
  <si>
    <t xml:space="preserve">https://www.discogs.com/master/1518012-Great-Plains-Naked-At-The-Buy-Sell-And-Trade</t>
  </si>
  <si>
    <t xml:space="preserve">A1951</t>
  </si>
  <si>
    <t xml:space="preserve">Flip Your Wig</t>
  </si>
  <si>
    <t xml:space="preserve">feedback; anthemic; storytelling; breezy; shouted</t>
  </si>
  <si>
    <t xml:space="preserve">The band's last SST record before signing to Warner Bros., and its most straightforwardly melodic, with the title track and the jangly 'Makes No Sense at All' pushing the songwriting further from hardcore's roots. The band produced it themselves, and the mix lets the hooks breathe more than on the claustrophobic earlier records. It plays like a preview of the band's major-label run, still loud but unmistakably pop at its core.</t>
  </si>
  <si>
    <t xml:space="preserve">The final SST album before Hüsker Dü moved to Warner Bros.; its cleaner, more pop-focused mix set up the sound Candy Apple Grey and Warehouse would pursue on a bigger budget.</t>
  </si>
  <si>
    <t xml:space="preserve">Makes No Sense at All; Green Eyes; Flip Your Wig</t>
  </si>
  <si>
    <t xml:space="preserve">A1952</t>
  </si>
  <si>
    <t xml:space="preserve">New Day Rising</t>
  </si>
  <si>
    <t xml:space="preserve">feedback; shouted; anthemic; storytelling; bleak</t>
  </si>
  <si>
    <t xml:space="preserve">A tighter, single-LP follow-up to Zen Arcade that keeps the guitar wall but sharpens the songwriting into something closer to pure pop underneath the distortion, especially on 'Celebrated Summer' and the title track's chanted hook. Grant Hart and Bob Mould split songwriting duties, giving the record two distinct emotional registers, manic and melancholy, inside the same wash of noise. It is for listeners who want hooks buried in a roar.</t>
  </si>
  <si>
    <t xml:space="preserve">Its layered guitar-noise-as-pop approach sounds like a direct ancestor of the shoegaze and countrygaze bands that would later bury melody and twang under distortion.</t>
  </si>
  <si>
    <t xml:space="preserve">Celebrated Summer; New Day Rising; I Apologize</t>
  </si>
  <si>
    <t xml:space="preserve">A1953</t>
  </si>
  <si>
    <t xml:space="preserve">Up on the Sun</t>
  </si>
  <si>
    <t xml:space="preserve">cracked or yelping; cosmic; drawl; breezy; long solos</t>
  </si>
  <si>
    <t xml:space="preserve">Brighter and jazzier than the murky Meat Puppets II, built on clean, interlocking guitar lines that ripple and shimmer rather than crash, closer to a desert-rock take on Television than to punk. Curt Kirkwood's voice is still ragged but songs like 'Swimming Ground' float rather than lurch, an almost weightless psychedelia filtered through SST's DIY economy. It is one of the loveliest records on the SST roster.</t>
  </si>
  <si>
    <t xml:space="preserve">Moves even further from hardcore into clean, interwoven-guitar psychedelia that sounds like a forerunner of later jangly desert and cosmic-country indie bands.</t>
  </si>
  <si>
    <t xml:space="preserve">Up on the Sun; Maiden's Milk; Swimming Ground</t>
  </si>
  <si>
    <t xml:space="preserve">A1954</t>
  </si>
  <si>
    <t xml:space="preserve">3-Way Tie (For Last)</t>
  </si>
  <si>
    <t xml:space="preserve">The band's final studio album, released shortly before D. Boon's death in a December 1985 van accident, is still restless and eclectic, mixing Watt and Boon originals with a handful of covers. It is a slightly more relaxed, groove-oriented record than Double Nickels, but no less politically engaged or genre-agnostic, as 'The Big Stick' and 'Political Nightmare' show. Its release under tragic circumstances turned it into an unintended farewell.</t>
  </si>
  <si>
    <t xml:space="preserve">The Minutemen's last album, released just before D. Boon's death ended the band; Mike Watt and George Hurley would carry the group's loose, funk-inflected SST sound forward into fIREHOSE within a year.</t>
  </si>
  <si>
    <t xml:space="preserve">The Big Stick; Political Nightmare; Price of Paradise</t>
  </si>
  <si>
    <t xml:space="preserve">A1955</t>
  </si>
  <si>
    <t xml:space="preserve">Fables of the Reconstruction</t>
  </si>
  <si>
    <t xml:space="preserve">jangle; storytelling; Southern gothic; small-town; bleak</t>
  </si>
  <si>
    <t xml:space="preserve">Recorded in a cold, difficult London session, this is the band's darkest and most Southern-gothic record, full of half-told stories about drifters, eccentrics and small-town ghosts ('Wendell Gee', 'Old Man Kensey'). Strings and horns widen the band's palette even as the mood turns gloomier. It is for listeners who want jangle soaked in rural myth and unease.</t>
  </si>
  <si>
    <t xml:space="preserve">Its storytelling and Southern gothic texture sound rooted in the region's older folk and gothic-literature traditions.</t>
  </si>
  <si>
    <t xml:space="preserve">Driver 8; Life and How to Live It; Can't Get There from Here</t>
  </si>
  <si>
    <t xml:space="preserve">https://en.wikipedia.org/wiki/R.E.M._discography
https://en.wikipedia.org/wiki/Fables_of_the_Reconstruction</t>
  </si>
  <si>
    <t xml:space="preserve">A1956</t>
  </si>
  <si>
    <t xml:space="preserve">Tim</t>
  </si>
  <si>
    <t xml:space="preserve">The band's major-label debut keeps the ragged edges (the muddy, argued-over mix is part of the legend) while writing some of Westerberg's sturdiest songs yet: the punk-rock elegy 'Bastards of Young,' the tour-worn 'Left of the Dial' about hearing your friends' band on college radio at 2 a.m., and the bruised ballad 'Here Comes a Regular.' It captures a band simultaneously breaking through and falling apart, ambivalent about the very success it was chasing.</t>
  </si>
  <si>
    <t xml:space="preserve">The Replacements' Sire/Warner debut, produced in part by Tommy Erdelyi (Tommy Ramone); its self-aware 'Left of the Dial' became college radio's own anthem about itself.</t>
  </si>
  <si>
    <t xml:space="preserve">Bastards of Young; Left of the Dial; Here Comes a Regular</t>
  </si>
  <si>
    <t xml:space="preserve">A1957</t>
  </si>
  <si>
    <t xml:space="preserve">Bad Moon Rising</t>
  </si>
  <si>
    <t xml:space="preserve">noise wall; feedback; bleak; Southern gothic; deadpan</t>
  </si>
  <si>
    <t xml:space="preserve">A loose concept record haunted by Reagan-era American dread, moving through segued, semi-improvised noise passages that dissolve song structure almost entirely. It is the murkiest, most unsettling record in the band's catalog, closer to a horror-movie score than to rock songwriting, with the Manson-haunted 'Death Valley '69', a duet with Lydia Lunch, as its most explicit statement. It is a transitional bridge between the pure noise of Confusion Is Sex and the more structured records to come.</t>
  </si>
  <si>
    <t xml:space="preserve">Released on Homestead, the Sonic Youth record most directly engaged with American gothic imagery and Reagan-era anxiety; its dread-laced atmosphere sounds like a forerunner of the darker corners of later noise rock.</t>
  </si>
  <si>
    <t xml:space="preserve">Death Valley '69; Brave Men Run; I'm Insane</t>
  </si>
  <si>
    <t xml:space="preserve">https://en.wikipedia.org/wiki/Sonic_Youth
https://www.allmusic.com/artist/sonic-youth-mn0000755156/discography</t>
  </si>
  <si>
    <t xml:space="preserve">A1958</t>
  </si>
  <si>
    <t xml:space="preserve">Squirrel Bait</t>
  </si>
  <si>
    <t xml:space="preserve">shouted; cracked or yelping; rowdy; storytelling; short songs (under 2 minutes)</t>
  </si>
  <si>
    <t xml:space="preserve">A teenage Louisville band's debut, caught right at the point where hardcore was mutating into something more melodic and emotionally raw, with Peter Searcy's yelping, straining vocals riding urgent, tightly wound guitar interplay. It is short, intense and unpolished, closer in spirit to the era's emerging post-hardcore than to straightforward punk. Its young members would go on to Slint, Bastro and other pillars of the American underground.</t>
  </si>
  <si>
    <t xml:space="preserve">Members went on to Slint (Brian McMahan) and Bastro/Gastr del Sol (David Grubbs), making this short-lived group an unlikely root of post-rock and the Drag City underground.</t>
  </si>
  <si>
    <t xml:space="preserve">Hammering So Hard; Hate Song; Hollowed</t>
  </si>
  <si>
    <t xml:space="preserve">https://en.wikipedia.org/wiki/Squirrel_Bait
https://trouserpress.com/reviews/squirrel-bait/
https://www.discogs.com/master/50882-Squirrel-Bait-Squirrel-Bait</t>
  </si>
  <si>
    <t xml:space="preserve">A1959</t>
  </si>
  <si>
    <t xml:space="preserve">Volcano Suns</t>
  </si>
  <si>
    <t xml:space="preserve">The Bright Orange Years</t>
  </si>
  <si>
    <t xml:space="preserve">shouted; noise wall; rowdy; storytelling; lo-fi</t>
  </si>
  <si>
    <t xml:space="preserve">Formed by Peter Prescott after Mission of Burma's breakup, Volcano Suns' debut carries over some of Burma's angular, drum-forward attack but pushes it toward a scrappier, more direct Homestead-scene noise-rock. Prescott's drumming remains the record's most distinctive element, propulsive and slightly off-kilter under thick, distorted guitar. It is a raw, unglamorous document of the Boston post-punk underground regrouping after one of its foundational bands broke up.</t>
  </si>
  <si>
    <t xml:space="preserve">Formed from the ashes of Mission of Burma by drummer/singer Peter Prescott; the band carried Burma's angular Boston post-punk attack into the Homestead Records underground for the rest of the decade.</t>
  </si>
  <si>
    <t xml:space="preserve">Kar; Balancing Rock; Jak</t>
  </si>
  <si>
    <t xml:space="preserve">https://en.wikipedia.org/wiki/Volcano_Suns
https://www.allmusic.com/artist/volcano-suns-mn0000228729/discography</t>
  </si>
  <si>
    <t xml:space="preserve">A1960</t>
  </si>
  <si>
    <t xml:space="preserve">Pitch-a-Tent Records</t>
  </si>
  <si>
    <t xml:space="preserve">storytelling; cosmic; funny-sad; breezy; political</t>
  </si>
  <si>
    <t xml:space="preserve">The band's self-titled third album leans further into extended, jam-oriented instrumentals and Eastern European-tinged fiddle melodies, alongside sharper songwriting on tracks like 'The History of Utah' and a spooky reading of 'O Death'. It is a transitional record between the scrappy genre-collage of the first two albums and the more disciplined songwriting of the Virgin-era records. The band's sense of humor stays intact even as the arrangements grow more ambitious.</t>
  </si>
  <si>
    <t xml:space="preserve">Camper Van Beethoven's last self-released album before signing to Virgin Records, showing the band's genre-hopping instincts maturing toward the more focused songwriting of Our Beloved Revolutionary Sweetheart.</t>
  </si>
  <si>
    <t xml:space="preserve">The History of Utah; Good Guys and Bad Guys; Interstellar Overdrive</t>
  </si>
  <si>
    <t xml:space="preserve">https://en.wikipedia.org/wiki/Camper_Van_Beethoven_(album)
https://en.wikipedia.org/wiki/Camper_Van_Beethoven</t>
  </si>
  <si>
    <t xml:space="preserve">A1961</t>
  </si>
  <si>
    <t xml:space="preserve">II &amp; III</t>
  </si>
  <si>
    <t xml:space="preserve">storytelling; funny-sad; breezy; political; cosmic</t>
  </si>
  <si>
    <t xml:space="preserve">Issued on the band's own Pitch-a-Tent label, II &amp; III piles up more ska, surf and folk-punk instrumental sketches alongside wry, deadpan songs, with Jonathan Segel's violin again central to the sound. It is looser and less song-focused than the debut, closer to a scrapbook of the band's ideas than a fully planned album. Even so, it deepens the eclectic, joke-laced sensibility that made the band college-radio favorites.</t>
  </si>
  <si>
    <t xml:space="preserve">The second Camper Van Beethoven album, issued on the band's own Pitch-a-Tent imprint before the jump to Virgin Records for Our Beloved Revolutionary Sweetheart.</t>
  </si>
  <si>
    <t xml:space="preserve">Abundance; Sad Lovers Waltz; Cowboys from Hollywood</t>
  </si>
  <si>
    <t xml:space="preserve">https://en.wikipedia.org/wiki/II_%26_III
https://en.wikipedia.org/wiki/Camper_Van_Beethoven</t>
  </si>
  <si>
    <t xml:space="preserve">A1962</t>
  </si>
  <si>
    <t xml:space="preserve">Christmas</t>
  </si>
  <si>
    <t xml:space="preserve">In Excelsior Dayglo</t>
  </si>
  <si>
    <t xml:space="preserve">deadpan; pop-culture references; jangle; funny-sad; shouted</t>
  </si>
  <si>
    <t xml:space="preserve">Boston's Christmas play jittery, hook-heavy college rock with Michael Cudahy's deadpan, absurdist lyrics riding bright, angular guitars. It's brasher and more new-wave-inflected than its underground peers, with a cartoonish energy that never loses the tunes. A good example of '80s college rock's stranger, funnier fringe.</t>
  </si>
  <si>
    <t xml:space="preserve">Part of the '80s Boston college-rock scene; its jokey, deadpan lyricism sounds akin to the funny-sad songwriting of the later Drag City school.</t>
  </si>
  <si>
    <t xml:space="preserve">Big Plans; Loved Ones; Pumpkinhead</t>
  </si>
  <si>
    <t xml:space="preserve">https://www.discogs.com/master/315748-Christmas-In-Excelsior-Dayglo</t>
  </si>
  <si>
    <t xml:space="preserve">A1963</t>
  </si>
  <si>
    <t xml:space="preserve">The Good Earth</t>
  </si>
  <si>
    <t xml:space="preserve">Coyote Records</t>
  </si>
  <si>
    <t xml:space="preserve">jangle; deadpan; hushed; breezy; storytelling</t>
  </si>
  <si>
    <t xml:space="preserve">Co-produced by R.E.M.'s Peter Buck, the band's long-delayed second album trades Crazy Rhythms' jittery tension for a warmer, more pastoral strum, closer to campfire folk-rock played at a jangle band's tempo. The guitars still interlock intricately, but the mood is calmer and more spacious. It reestablished the Feelies after a six-year gap and set the template for the two A&amp;M albums that followed.</t>
  </si>
  <si>
    <t xml:space="preserve">Produced by Peter Buck, closing the loop between R.E.M. and the band that had influenced them; the Coyote Records deal also connected the Feelies to the Hoboken, NJ scene around Yo La Tengo and Maxwell's club.</t>
  </si>
  <si>
    <t xml:space="preserve">On the Roof; Slipping (Into Something); The High Road</t>
  </si>
  <si>
    <t xml:space="preserve">https://en.wikipedia.org/wiki/The_Feelies
https://www.discogs.com/master/13026-The-Feelies-The-Good-Earth</t>
  </si>
  <si>
    <t xml:space="preserve">A1964</t>
  </si>
  <si>
    <t xml:space="preserve">fIREHOSE</t>
  </si>
  <si>
    <t xml:space="preserve">Ragin', Full On</t>
  </si>
  <si>
    <t xml:space="preserve">shouted; storytelling; political; short songs (under 2 minutes); funny-sad</t>
  </si>
  <si>
    <t xml:space="preserve">Formed within a year of D. Boon's death, fIREHOSE reunited Mike Watt and George Hurley with young Ohio guitarist Ed Crawford, a fan who sought Watt out in San Pedro. The debut carries over the Minutemen's funk-punk economy and streetwise politics, but Crawford's more straightforward guitar leads and singing give the songs a slightly more conventional shape. It is a grief-inflected but genuinely energetic record, proving Watt and Hurley's rhythm section still had somewhere to go.</t>
  </si>
  <si>
    <t xml:space="preserve">Formed by Mike Watt and George Hurley immediately after the Minutemen ended with D. Boon's death; fIREHOSE extended the SST/San Pedro sound into the late 1980s before Watt's later solo and Stooges/Iggy Pop work.</t>
  </si>
  <si>
    <t xml:space="preserve">Brave Captain; Chemical Wire; Locked In</t>
  </si>
  <si>
    <t xml:space="preserve">https://en.wikipedia.org/wiki/Firehose_(band)
https://www.allmusic.com/artist/firehose-mn0000143749/discography</t>
  </si>
  <si>
    <t xml:space="preserve">A1965</t>
  </si>
  <si>
    <t xml:space="preserve">Candy Apple Grey</t>
  </si>
  <si>
    <t xml:space="preserve">feedback; hushed; bleak; anthemic; storytelling</t>
  </si>
  <si>
    <t xml:space="preserve">The band's major-label debut pulls back on the wall-of-noise approach in places, letting acoustic guitar carry the aching 'Hardly Getting Over It' and 'No Promise Have I Made,' while 'Crystal' and 'I Don't Know For Sure' keep the electric fury intact. The push-pull between loud and quiet foreshadows the slowcore and quiet/loud dynamics that would become an indie-rock staple in the following decade. It is a genuinely uneasy, personal record, written as both Mould's and Hart's personal lives were unraveling.</t>
  </si>
  <si>
    <t xml:space="preserve">Signed to Warner Bros. off the strength of SST-era acclaim; its loud/quiet dynamics and confessional songwriting anticipated both the alt-rock mainstream and the slowcore bands (Codeine, Bedhead) that followed.</t>
  </si>
  <si>
    <t xml:space="preserve">Don't Want to Know If You Are Lonely; Hardly Getting Over It; Crystal</t>
  </si>
  <si>
    <t xml:space="preserve">A1966</t>
  </si>
  <si>
    <t xml:space="preserve">Lifes Rich Pageant</t>
  </si>
  <si>
    <t xml:space="preserve">jangle; political; anthemic; storytelling; drawl</t>
  </si>
  <si>
    <t xml:space="preserve">Producer Don Gehman pushed Stipe's vocals up in the mix for the first time, and the result is the band's most direct and muscular record yet, from the environmentalist anthem 'Fall on Me' to the stomping opener 'Begin the Begin.' There is real political anger here, aimed at Reagan-era complacency, delivered with more clarity than the band had allowed itself before. It is the album where R.E.M. starts sounding like a band that could fill bigger rooms without losing its Athens strangeness.</t>
  </si>
  <si>
    <t xml:space="preserve">Marks the turn from the blurred, mysterious early IRS records toward the clearer, more anthemic sound that would carry the band to Document and mainstream success.</t>
  </si>
  <si>
    <t xml:space="preserve">Fall on Me; Cuyahoga; Begin the Begin</t>
  </si>
  <si>
    <t xml:space="preserve">A1967</t>
  </si>
  <si>
    <t xml:space="preserve">EVOL</t>
  </si>
  <si>
    <t xml:space="preserve">noise wall; feedback; deadpan; cosmic; bleak</t>
  </si>
  <si>
    <t xml:space="preserve">The band's SST debut is where actual songs start to emerge from the noise, with Kim Gordon's 'Shadow of a Doubt' and the eerie 'Expressway to Yr Skull' balancing detuned-guitar dissonance against real melodic hooks and, for the first time, a genuine sense of groove. It still sounds alien compared to anything else on college radio at the time, but it is recognizably moving toward the song-based noise-rock of Sister and Daydream Nation. Bob Bert's replacement, drummer Steve Shelley, joined during this era and locked the rhythm section into something more propulsive.</t>
  </si>
  <si>
    <t xml:space="preserve">Sonic Youth's first album for SST, made as the band's prepared-guitar noise vocabulary began fusing with real pop songcraft; it is a key hinge record between the group's no-wave beginnings and its late-80s song-based noise-rock peak.</t>
  </si>
  <si>
    <t xml:space="preserve">Shadow of a Doubt; Expressway to Yr Skull; Tom Violence</t>
  </si>
  <si>
    <t xml:space="preserve">A1968</t>
  </si>
  <si>
    <t xml:space="preserve">Soul Asylum</t>
  </si>
  <si>
    <t xml:space="preserve">Made to Be Broken</t>
  </si>
  <si>
    <t xml:space="preserve">shouted; drawl; rowdy; heartbreak; storytelling</t>
  </si>
  <si>
    <t xml:space="preserve">Produced by Hüsker Dü's Bob Mould, Soul Asylum's second album fuses the melodic punk of their Twin/Tone labelmates with a rootsier, more heartland-rock lean, especially on the title track and 'Ship of Fools.' Dave Pirner's ragged, drawling voice sits somewhere between the Replacements' Westerberg and pure hardcore shout, and the band's energy is loose and unpolished in the best Minneapolis Twin/Tone tradition. It is a key document of the second wave of the same scene that produced the Replacements and Hüsker Dü.</t>
  </si>
  <si>
    <t xml:space="preserve">Produced by Bob Mould, tying Soul Asylum directly into the Minneapolis Twin/Tone axis alongside Hüsker Dü and the Replacements; its roots-rock leanings sound like a preview of the heartland-adjacent turn of their early-90s work.</t>
  </si>
  <si>
    <t xml:space="preserve">Ship of Fools; Never Really Been; Whoa!</t>
  </si>
  <si>
    <t xml:space="preserve">https://en.wikipedia.org/wiki/Soul_Asylum
https://www.allmusic.com/artist/soul-asylum-mn0000755519/discography</t>
  </si>
  <si>
    <t xml:space="preserve">A1969</t>
  </si>
  <si>
    <t xml:space="preserve">While You Were Out</t>
  </si>
  <si>
    <t xml:space="preserve">shouted; drawl; rowdy; storytelling; heartbreak</t>
  </si>
  <si>
    <t xml:space="preserve">Released the same year as Made to Be Broken, this record leans harder into the band's punk instincts while still letting Dave Pirner's melodic sense and increasingly personal lyrics come through. 'Freaks' and 'Long Way Home' show the band tightening its songwriting without losing the loose, bar-band energy that connected it to the Twin/Tone scene around it. It is the sound of a band still finding its own identity between the Replacements' wounded wit and Hüsker Dü's melodic fury.</t>
  </si>
  <si>
    <t xml:space="preserve">The second of two Soul Asylum albums released in 1986 on Twin/Tone, deepening the band's ties to the same Minneapolis punk-to-melodic-rock continuum that produced the Replacements and Hüsker Dü.</t>
  </si>
  <si>
    <t xml:space="preserve">Freaks; Long Way Home; Passing Sad Distant Milkweed</t>
  </si>
  <si>
    <t xml:space="preserve">A1970</t>
  </si>
  <si>
    <t xml:space="preserve">Trip Shakespeare</t>
  </si>
  <si>
    <t xml:space="preserve">Applehead Man</t>
  </si>
  <si>
    <t xml:space="preserve">Gark Records</t>
  </si>
  <si>
    <t xml:space="preserve">jangle; harmonized guitars; close harmonies; storytelling; breezy</t>
  </si>
  <si>
    <t xml:space="preserve">The Minneapolis band's self-released debut favors intricate vocal harmonies and interlocking clean and acoustic guitars over the punk energy of their more famous Twin/Tone-scene neighbors, closer to a chamber-pop take on college rock. The title track shows off the band's unusual arranging instincts, stacking multiple vocal lines over folk-rock chord changes. It is a scrappy, self-produced record that hinted at the more ambitious art-pop the band would pursue on a major label.</t>
  </si>
  <si>
    <t xml:space="preserve">Came out of the same Minneapolis scene as the Replacements and Hüsker Dü but chased a harmony-driven art-pop direction; Dan Wilson and John Munson later formed Semisonic.</t>
  </si>
  <si>
    <t xml:space="preserve">Applehead Man; Fangs; Highway in the Sun</t>
  </si>
  <si>
    <t xml:space="preserve">https://en.wikipedia.org/wiki/Applehead_Man
https://en.wikipedia.org/wiki/Trip_Shakespeare</t>
  </si>
  <si>
    <t xml:space="preserve">A1971</t>
  </si>
  <si>
    <t xml:space="preserve">All-Night Lotus Party</t>
  </si>
  <si>
    <t xml:space="preserve">shouted; noise wall; rowdy; lo-fi; storytelling</t>
  </si>
  <si>
    <t xml:space="preserve">The band's second Homestead album tightens the songwriting while keeping the same thick, unpolished guitar wall and Peter Prescott's insistent drumming and half-shouted vocals. It is louder and more confident than the debut, closer to a full-band roar than the scrappier first record, but still resolutely unglamorous in its Homestead-scene production. It solidified Volcano Suns as one of the more reliable, if less celebrated, bands on the Homestead roster alongside Big Dipper and Salem 66.</t>
  </si>
  <si>
    <t xml:space="preserve">The second Volcano Suns album for Homestead, part of the same Boston post-Mission of Burma underground that produced Big Dipper and Salem 66.</t>
  </si>
  <si>
    <t xml:space="preserve">Cans; White Elephant; .5</t>
  </si>
  <si>
    <t xml:space="preserve">https://en.wikipedia.org/wiki/Volcano_Suns
https://www.discogs.com/master/350562-Volcano-Suns-All-Night-Lotus-Party</t>
  </si>
  <si>
    <t xml:space="preserve">A1972</t>
  </si>
  <si>
    <t xml:space="preserve">The Windbreakers</t>
  </si>
  <si>
    <t xml:space="preserve">Run</t>
  </si>
  <si>
    <t xml:space="preserve">Jackson, MS</t>
  </si>
  <si>
    <t xml:space="preserve">jangle; harmonized guitars; breezy; pop-culture references; short songs (under 2 minutes)</t>
  </si>
  <si>
    <t xml:space="preserve">Bobby Sutliff and Tim Lee's Mississippi band play bright, Byrds-descended jangle-pop with tight vocal harmonies and clean, ringing guitar interplay. It's more melodic and pop-focused than their noisier Southern college-rock peers, closer to Let's Active than to Pylon. A key example of the South's own strand of '80s American jangle/college rock.</t>
  </si>
  <si>
    <t xml:space="preserve">DB Records labelmates of Southern college-rock acts like Pylon and Love Tractor; its clean, Byrds-descended jangle sounds like a forerunner of '90s power-pop and jangle bands.</t>
  </si>
  <si>
    <t xml:space="preserve">Run; This Time-She Said; Visa Cards And Antique Mirrors</t>
  </si>
  <si>
    <t xml:space="preserve">https://www.discogs.com/master/235382-The-Windbreakers-Run
https://en.wikipedia.org/wiki/The_Windbreakers</t>
  </si>
  <si>
    <t xml:space="preserve">A1973</t>
  </si>
  <si>
    <t xml:space="preserve">Ride the Tiger</t>
  </si>
  <si>
    <t xml:space="preserve">Ira Kaplan and Georgia Hubley's debut leans into gentle, Velvet Underground-indebted jangle rock, closer in spirit to the Feelies, whose Hoboken orbit the band shared, than to the noisier records that would come later. Dave Schramm's twangy lead guitar fills out a warm, unhurried sound built around Kaplan's unassuming vocals. It is a modest, tuneful start to a long, constantly shape-shifting career.</t>
  </si>
  <si>
    <t xml:space="preserve">Recorded for Coyote Records, the same Hoboken-scene label that released the Feelies' Good Earth; Yo La Tengo's early jangle sound is directly rooted in the same Maxwell's club scene.</t>
  </si>
  <si>
    <t xml:space="preserve">The Cone of Silence; The Way Some People Die; Screaming Dead Balloons</t>
  </si>
  <si>
    <t xml:space="preserve">https://en.wikipedia.org/wiki/Yo_La_Tengo
https://en.wikipedia.org/wiki/Ride_the_Tiger_(album)</t>
  </si>
  <si>
    <t xml:space="preserve">A1974</t>
  </si>
  <si>
    <t xml:space="preserve">Big Dipper</t>
  </si>
  <si>
    <t xml:space="preserve">Heavens</t>
  </si>
  <si>
    <t xml:space="preserve">jangle; pop-culture references; storytelling; breezy; anthemic</t>
  </si>
  <si>
    <t xml:space="preserve">Formed by veterans of the Embarrassment, Volcano Suns and Dumptruck, Big Dipper's debut LP is a hooky, deceptively simple power-pop record dressed in odd lyrical subjects. The guitars jangle and crunch in equal measure, closer to the tunefulness of the dB's or Let's Active than to the noisier Homestead bands around them. 'She's Fetching' and 'All Going Out Together' are smart, catchy college rock at its best.</t>
  </si>
  <si>
    <t xml:space="preserve">Assembled from members of the Embarrassment, Volcano Suns and Dumptruck, Big Dipper brought a melodic, hook-driven power-pop sensibility to the same Homestead/Boston scene as its noisier labelmates.</t>
  </si>
  <si>
    <t xml:space="preserve">She's Fetching; All Going Out Together; Man O' War</t>
  </si>
  <si>
    <t xml:space="preserve">https://en.wikipedia.org/wiki/Big_Dipper_(band)
https://www.discogs.com/master/238217-Big-Dipper-Heavens</t>
  </si>
  <si>
    <t xml:space="preserve">A1975</t>
  </si>
  <si>
    <t xml:space="preserve">The Connells</t>
  </si>
  <si>
    <t xml:space="preserve">Boylan Heights</t>
  </si>
  <si>
    <t xml:space="preserve">TVT Records</t>
  </si>
  <si>
    <t xml:space="preserve">jangle; storytelling; breezy; drawl; heartbreak</t>
  </si>
  <si>
    <t xml:space="preserve">Named for a historic Raleigh neighborhood, the Connells' second album refines the ringing, R.E.M.-adjacent jangle of their debut into tighter, more melodically assured songwriting. Mike Connell's guitar work favors clean arpeggios and mid-tempo drive over noise or distortion, squarely in the Southern college-rock jangle tradition. It is for listeners who like their jangle wistful, clean and unhurried.</t>
  </si>
  <si>
    <t xml:space="preserve">A North Carolina college-rock band alongside Let's Active and the dB's, sounding indebted to the Southern jangle-pop that R.E.M. popularized out of neighboring Georgia.</t>
  </si>
  <si>
    <t xml:space="preserve">Scotty's Lament; Just Like Us; I Suppose</t>
  </si>
  <si>
    <t xml:space="preserve">https://en.wikipedia.org/wiki/Boylan_Heights_(album)
https://en.wikipedia.org/wiki/The_Connells</t>
  </si>
  <si>
    <t xml:space="preserve">A1976</t>
  </si>
  <si>
    <t xml:space="preserve">You're Living All Over Me</t>
  </si>
  <si>
    <t xml:space="preserve">J Mascis's guitar playing explodes into full, careening lead lines here, drenched in feedback and distortion but shaped by real melodic instinct, while the songwriting sharpens into something closer to actual pop songs buried under noise. 'Little Fury Things' and 'Sludgefeast' pair sludgy riffs with surprisingly tuneful vocal melodies. It is for listeners who want Crazy Horse-sized guitar with a sweet tooth underneath.</t>
  </si>
  <si>
    <t xml:space="preserve">Fuses Crazy Horse-scale guitar heroics with hardcore volume and pop songcraft; Lou Barlow's songwriting here soon spun off into Sebadoh, and the loud-guitar wing of 1990s alternative rock, from My Bloody Valentine to Nirvana, sounds heavily indebted to it.</t>
  </si>
  <si>
    <t xml:space="preserve">Little Fury Things; Sludgefeast; In a Jar</t>
  </si>
  <si>
    <t xml:space="preserve">https://en.wikipedia.org/wiki/You%27re_Living_All_Over_Me
https://en.wikipedia.org/wiki/Dinosaur_Jr.
https://www.discogs.com/master/5466-Dinosaur-Youre-Living-All-Over-Me</t>
  </si>
  <si>
    <t xml:space="preserve">A1977</t>
  </si>
  <si>
    <t xml:space="preserve">Dumptruck</t>
  </si>
  <si>
    <t xml:space="preserve">For the Country</t>
  </si>
  <si>
    <t xml:space="preserve">Big Time Records</t>
  </si>
  <si>
    <t xml:space="preserve">jangle; drawl; breezy; storytelling; heartbreak</t>
  </si>
  <si>
    <t xml:space="preserve">The Boston band's third album leans into a warmer, more country-tinged jangle than its earlier records, closer to the Byrds and Big Star than to the noisier Homestead bands of the era. Seth Tiven's plainspoken vocals and the band's chiming, unhurried guitar interplay give the record an easygoing, open-road feel that stands out from the more abrasive corners of the mid-80s underground. It suits listeners who want college-rock jangle with a faint country accent.</t>
  </si>
  <si>
    <t xml:space="preserve">A Boston college-rock band of the same mid-80s moment as Big Dipper; its warmer, country-inflected guitar sound seems indebted to the Byrds and Big Star.</t>
  </si>
  <si>
    <t xml:space="preserve">Island; Going Nowhere; For the Country</t>
  </si>
  <si>
    <t xml:space="preserve">https://en.wikipedia.org/wiki/For_the_Country
https://en.wikipedia.org/wiki/Dumptruck_(band)</t>
  </si>
  <si>
    <t xml:space="preserve">A1978</t>
  </si>
  <si>
    <t xml:space="preserve">If'n</t>
  </si>
  <si>
    <t xml:space="preserve">storytelling; funny-sad; shouted; political; breezy</t>
  </si>
  <si>
    <t xml:space="preserve">Ed Crawford's songwriting and singing are now comfortably integrated into Watt and Hurley's springy, funk-schooled rhythm section. 'Backatcha' and 'Sicksicksick' show a band that has moved past being a Minutemen tribute act into its own melodic, still politically engaged identity, and 'In Memory of Elizabeth Cotten' nods to the folk guitar tradition. It is for listeners who want wiry, conversational punk-funk with a warm heart.</t>
  </si>
  <si>
    <t xml:space="preserve">Made as the trio's post-Minutemen identity solidified; it kept the SST/San Pedro DIY ethos alive into the late 1980s alongside Sonic Youth's and Dinosaur Jr.'s SST releases.</t>
  </si>
  <si>
    <t xml:space="preserve">Backatcha; Sicksicksick; In Memory of Elizabeth Cotten</t>
  </si>
  <si>
    <t xml:space="preserve">A1979</t>
  </si>
  <si>
    <t xml:space="preserve">Warehouse: Songs and Stories</t>
  </si>
  <si>
    <t xml:space="preserve">feedback; anthemic; storytelling; bleak; long songs (7+ minutes)</t>
  </si>
  <si>
    <t xml:space="preserve">A sprawling double album, the band's last before its acrimonious 1988 breakup, mixing arena-scaled rockers like 'Could You Be the One?' with more brittle, downcast songs that hint at the internal tensions tearing the group apart. It lacks the singular focus of Zen Arcade but contains some of Mould and Hart's best individual songs, spread thin across twenty tracks. In hindsight it plays like a band trying to hold together through sheer volume of material.</t>
  </si>
  <si>
    <t xml:space="preserve">Hüsker Dü's final studio album, made as tensions were fracturing the band; its overstuffed scope closes out the trio's arc from Reflex-label hardcore to Warner Bros. rock band.</t>
  </si>
  <si>
    <t xml:space="preserve">Could You Be the One?; She Floated Away; Ice Cold Ice</t>
  </si>
  <si>
    <t xml:space="preserve">A1980</t>
  </si>
  <si>
    <t xml:space="preserve">Hate Your Friends</t>
  </si>
  <si>
    <t xml:space="preserve">Taang! Records</t>
  </si>
  <si>
    <t xml:space="preserve">shouted; funny-sad; short songs (under 2 minutes); rowdy; storytelling</t>
  </si>
  <si>
    <t xml:space="preserve">Evan Dando and Ben Deily's teenage band debuts with fast, hook-laden hardcore-pop, closer to the Descendents or Hüsker Dü's early speed than to the acoustic-leaning slacker songwriter Dando would later become. Deily's and Dando's songwriting duties are split fairly evenly here, with a blunt, self-lacerating sense of humor running through titles like the title track itself. It is a snotty, energetic record that gives almost no hint of the more melodic direction the band would take within two years.</t>
  </si>
  <si>
    <t xml:space="preserve">The Lemonheads' Taang! Records debut, made while Evan Dando and Ben Deily were still teenagers in the Boston hardcore-pop scene, years before the band's more melodic 1990s slacker-pop turn.</t>
  </si>
  <si>
    <t xml:space="preserve">Hate Your Friends; Second Chance; Sneakyville</t>
  </si>
  <si>
    <t xml:space="preserve">https://en.wikipedia.org/wiki/Hate_Your_Friends
https://en.wikipedia.org/wiki/The_Lemonheads</t>
  </si>
  <si>
    <t xml:space="preserve">A1981</t>
  </si>
  <si>
    <t xml:space="preserve">Huevos</t>
  </si>
  <si>
    <t xml:space="preserve">drawl; long solos; rowdy; Crazy Horse fuzz; breezy</t>
  </si>
  <si>
    <t xml:space="preserve">A deliberate lurch toward straightforward boogie-rock guitar heroics, heavier and more swaggering than anything else in the Meat Puppets catalog, with Curt Kirkwood indulging in long, unapologetic solos over a more conventional rock backbeat. It sacrifices some of the earlier records' strangeness for riff-driven momentum. It is the least cosmic of the band's mid-80s records and the most fun to play loud.</t>
  </si>
  <si>
    <t xml:space="preserve">A pivot toward ZZ Top-style boogie rock, released the same year as Mirage; it shows the Meat Puppets testing how far their SST audience would follow them toward straight rock before Monsters and the major-label years.</t>
  </si>
  <si>
    <t xml:space="preserve">Paradise; Look at the Rain; Peace</t>
  </si>
  <si>
    <t xml:space="preserve">A1982</t>
  </si>
  <si>
    <t xml:space="preserve">Mirage</t>
  </si>
  <si>
    <t xml:space="preserve">cracked or yelping; cosmic; drawl; long solos; storytelling</t>
  </si>
  <si>
    <t xml:space="preserve">A denser, more heavily arranged continuation of Up on the Sun's desert psychedelia, with the Kirkwoods layering more overdubs and studio effects than on any previous record. It trades some of the earlier records' raw immediacy for a more deliberate, atmospheric feel, closer to a Southwestern hallucination than a live band jamming in a room. It suits listeners who want the band's cosmic-country side at its most lush.</t>
  </si>
  <si>
    <t xml:space="preserve">The third record in the Meat Puppets' mid-80s cosmic-country run, made as the band's SST tenure was winding toward its more rock-oriented late-80s phase.</t>
  </si>
  <si>
    <t xml:space="preserve">Get on Down; The Wind and the Rain; Confusion Fog</t>
  </si>
  <si>
    <t xml:space="preserve">A1983</t>
  </si>
  <si>
    <t xml:space="preserve">Miracle Legion</t>
  </si>
  <si>
    <t xml:space="preserve">Surprise Surprise Surprise</t>
  </si>
  <si>
    <t xml:space="preserve">New Haven, CT</t>
  </si>
  <si>
    <t xml:space="preserve">jangle; hushed; storytelling; drawl; breezy</t>
  </si>
  <si>
    <t xml:space="preserve">Mark Mulcahy's Connecticut band builds a ringing, R.E.M.-adjacent jangle around his distinctive, quavering voice, closer in spirit to Southern gothic storytelling than to the punk energy of the SST-scene bands around them. The guitars chime rather than roar, and the songs unfold at an unhurried, reflective pace. It is a quietly literate, melancholy record for listeners who like their college rock literary and bittersweet.</t>
  </si>
  <si>
    <t xml:space="preserve">A Connecticut jangle-pop band whose sound is clearly indebted to R.E.M., carrying the Southern-inflected jangle into New England's college-radio scene.</t>
  </si>
  <si>
    <t xml:space="preserve">Mr. Mingo; All for the Best; Storyteller</t>
  </si>
  <si>
    <t xml:space="preserve">https://en.wikipedia.org/wiki/Surprise_Surprise_Surprise
https://en.wikipedia.org/wiki/Miracle_Legion</t>
  </si>
  <si>
    <t xml:space="preserve">A1984</t>
  </si>
  <si>
    <t xml:space="preserve">Pixies</t>
  </si>
  <si>
    <t xml:space="preserve">Come On Pilgrim</t>
  </si>
  <si>
    <t xml:space="preserve">shouted; cracked or yelping; storytelling; feedback; Southern gothic</t>
  </si>
  <si>
    <t xml:space="preserve">An eight-song mini-album that introduces the Pixies' loud-quiet-loud dynamic fully formed, with Black Francis's screamed, half-Biblical, half-surrealist lyrics ('Levitate Me', 'Vamos') set against Joey Santiago's jagged surf-noise guitar leads. Kim Deal's melodic bass and backing vocals already provide the pop counterweight to Francis's chaos. It is for listeners who want their surf-punk unhinged and a little bilingual.</t>
  </si>
  <si>
    <t xml:space="preserve">The Boston band's 4AD debut, distilled from their earlier Purple Tape demo; its violent whisper-to-scream shifts sound like the template for much of 1990s alternative rock.</t>
  </si>
  <si>
    <t xml:space="preserve">Caribou; Levitate Me; Vamos</t>
  </si>
  <si>
    <t xml:space="preserve">https://en.wikipedia.org/wiki/Pixies_(band)
https://www.allmusic.com/artist/pixies-mn0000895136/discography</t>
  </si>
  <si>
    <t xml:space="preserve">A1985</t>
  </si>
  <si>
    <t xml:space="preserve">Document</t>
  </si>
  <si>
    <t xml:space="preserve">jangle; political; anthemic; pop-culture references; storytelling</t>
  </si>
  <si>
    <t xml:space="preserve">The album that broke the band into the mainstream, powered by the rapid-fire pop-culture collage of 'It's the End of the World as We Know It (And I Feel Fine)' and 'The One I Love', a bitter song wearing a love-song melody. The guitars are louder and the politics sharper than on any previous record, aimed at Cold War paranoia and Reagan-era America. It closed the IRS chapter of the band's career on its highest commercial note.</t>
  </si>
  <si>
    <t xml:space="preserve">The final and best-selling of R.E.M.'s I.R.S. albums; its crossover success looks like a door-opener for other college-rock bands to reach major labels.</t>
  </si>
  <si>
    <t xml:space="preserve">It's the End of the World as We Know It (And I Feel Fine); The One I Love; Welcome to the Occupation</t>
  </si>
  <si>
    <t xml:space="preserve">A1986</t>
  </si>
  <si>
    <t xml:space="preserve">Pleased to Meet Me</t>
  </si>
  <si>
    <t xml:space="preserve">drawl; funny-sad; horns; storytelling; heartbreak</t>
  </si>
  <si>
    <t xml:space="preserve">Recorded as a trio in Memphis after Bob Stinson's firing, with Alex Chilton guesting and name-checked in the jangly single 'Alex Chilton', this is the band's most polished and most soul- and power-pop-indebted record, horns included. 'Skyway' and 'Nightclub Jitters' show a newly restrained, almost delicate side, while 'I.O.U.' still snarls. It is the sound of a band reckoning with growing up without losing its nerve.</t>
  </si>
  <si>
    <t xml:space="preserve">Made at Ardent Studios in Memphis, tying the band directly to the Big Star lineage it idolized; its horn charts and studio polish pushed the Replacements furthest from their Twin/Tone hardcore roots.</t>
  </si>
  <si>
    <t xml:space="preserve">Alex Chilton; Skyway; I.O.U.</t>
  </si>
  <si>
    <t xml:space="preserve">A1987</t>
  </si>
  <si>
    <t xml:space="preserve">Salem 66</t>
  </si>
  <si>
    <t xml:space="preserve">Frequency and Urgency</t>
  </si>
  <si>
    <t xml:space="preserve">close harmonies; drawl; jangle; storytelling; lo-fi</t>
  </si>
  <si>
    <t xml:space="preserve">Salem 66 pair the twin vocals of Judy Grunwald and Beth Kaplan over ringing, mid-tempo guitar rock, part of Homestead Records' Boston-area roster. It leans folkier and more melodic than the label's noisier acts, with plainspoken lyrics and close, conversational harmonies. A representative slice of American underground/college-rock's gentler wing.</t>
  </si>
  <si>
    <t xml:space="preserve">Homestead labelmates of early Dinosaur Jr., part of the '80s college-radio network; its gentle jangle sounds akin to later lo-fi and DIY indie.</t>
  </si>
  <si>
    <t xml:space="preserve">Postcard; Wanderlust; Widow's Walk</t>
  </si>
  <si>
    <t xml:space="preserve">https://www.discogs.com/master/623533-Salem-66-Frequency-And-Urgency
https://en.wikipedia.org/wiki/Salem_66</t>
  </si>
  <si>
    <t xml:space="preserve">A1988</t>
  </si>
  <si>
    <t xml:space="preserve">Sister</t>
  </si>
  <si>
    <t xml:space="preserve">noise wall; feedback; deadpan; cosmic; anthemic</t>
  </si>
  <si>
    <t xml:space="preserve">Loosely inspired by science-fiction writer Philip K. Dick, Sister tightens the noise-rock songwriting of EVOL into something closer to actual anthems, with 'Schizophrenia' and 'Catholic Block' pairing detuned, chiming guitar interplay with real vocal hooks. It is the record where Sonic Youth's mix of avant-garde guitar technique and pop songcraft fully clicks, setting up the sprawling ambition of Daydream Nation the following year. It is for listeners who want noise that still hums a tune.</t>
  </si>
  <si>
    <t xml:space="preserve">Turns Sonic Youth's noise experiments into genuine songwriting and directly sets up Daydream Nation; the coming decade's alternative and noise-rock scenes sound deeply indebted to it.</t>
  </si>
  <si>
    <t xml:space="preserve">Schizophrenia; Catholic Block; Stereo Sanctity</t>
  </si>
  <si>
    <t xml:space="preserve">A1989</t>
  </si>
  <si>
    <t xml:space="preserve">Skag Heaven</t>
  </si>
  <si>
    <t xml:space="preserve">shouted; cracked or yelping; storytelling; rowdy; bleak</t>
  </si>
  <si>
    <t xml:space="preserve">The band's second and final album shows real songwriting growth from the debut, with longer, more structured songs and a heavier, more deliberate attack that points toward the post-hardcore and math-rock directions several members would soon pursue. Peter Searcy's vocals are still raw and straining, but the arrangements have more room to breathe than the frantic debut. It stands as one of the more mature records to come out of the mid-80s hardcore-to-indie transition.</t>
  </si>
  <si>
    <t xml:space="preserve">Squirrel Bait's final record before splitting into Slint and Bastro, closing out one of the most consequential short careers in the Homestead Records catalog.</t>
  </si>
  <si>
    <t xml:space="preserve">Slake; Tin Foil; Black Light Poster Child</t>
  </si>
  <si>
    <t xml:space="preserve">https://trouserpress.com/reviews/squirrel-bait/
https://www.discogs.com/master/50890-Squirrel-Bait-Skag-Heaven</t>
  </si>
  <si>
    <t xml:space="preserve">A1990</t>
  </si>
  <si>
    <t xml:space="preserve">Bumper Crop</t>
  </si>
  <si>
    <t xml:space="preserve">The band's third Homestead record before moving to SST, continuing the same formula of thick, driving guitar noise built around Peter Prescott's propulsive drumming and hoarse vocals. It is a slightly more varied record than its predecessors, with a few more melodic detours, but the core sound stays consistent with the rest of the Homestead-era catalog. It marks the end of the band's most productive Homestead period before the jump to SST for Farced.</t>
  </si>
  <si>
    <t xml:space="preserve">The last Volcano Suns album on Homestead before the band moved to SST, part of the dense late-80s traffic of bands shuttling between the two key American underground labels.</t>
  </si>
  <si>
    <t xml:space="preserve">Jak; Crib Death; Grifter</t>
  </si>
  <si>
    <t xml:space="preserve">A1991</t>
  </si>
  <si>
    <t xml:space="preserve">New Wave Hot Dogs</t>
  </si>
  <si>
    <t xml:space="preserve">jangle; feedback; deadpan; hushed; breezy</t>
  </si>
  <si>
    <t xml:space="preserve">The second Yo La Tengo album starts pulling in more feedback and noisier guitar textures alongside the band's jangly Velvet Underground worship, a first hint of the noise-pop extremes the band would explore later on Painful. Georgia Hubley's drumming and Ira Kaplan's guitar are still restrained by the standards of the band's later work, but the songwriting is already confident and understated. It remains one of the more overlooked entries in the band's early Coyote-era catalog.</t>
  </si>
  <si>
    <t xml:space="preserve">The second of Yo La Tengo's Coyote Records albums, deepening the band's Velvet Underground-derived jangle-and-noise vocabulary that would later flower into Painful and beyond.</t>
  </si>
  <si>
    <t xml:space="preserve">The Story of Jazz; A Shy Dog; Did I Tell You</t>
  </si>
  <si>
    <t xml:space="preserve">https://en.wikipedia.org/wiki/Yo_La_Tengo
https://en.wikipedia.org/wiki/New_Wave_Hot_Dogs</t>
  </si>
  <si>
    <t xml:space="preserve">A1992</t>
  </si>
  <si>
    <t xml:space="preserve">Jamboree</t>
  </si>
  <si>
    <t xml:space="preserve">deadpan; lo-fi; hushed; breezy; storytelling</t>
  </si>
  <si>
    <t xml:space="preserve">Co-produced by Fugazi's Guy Picciotto, Jamboree keeps the trio's minimal, off-key charm but sharpens the songwriting, most memorably on 'Indian Summer,' a hushed, almost unbearably tender love song that became the band's most covered and best-known track. The contrast between Calvin Johnson's droll baritone and Heather Lewis's warmer voice gives the record real emotional range despite the barebones arrangements. It is widely regarded as the group's high-water mark.</t>
  </si>
  <si>
    <t xml:space="preserve">Co-produced by Fugazi's Guy Picciotto, tying the K Records/Olympia scene to the DC post-hardcore underground; 'Indian Summer' became one of the most widely covered songs to come out of American lo-fi indie pop.</t>
  </si>
  <si>
    <t xml:space="preserve">Indian Summer; Bewitched; In Between</t>
  </si>
  <si>
    <t xml:space="preserve">https://en.wikipedia.org/wiki/Jamboree_(Beat_Happening_album)
https://en.wikipedia.org/wiki/Beat_Happening</t>
  </si>
  <si>
    <t xml:space="preserve">A1993</t>
  </si>
  <si>
    <t xml:space="preserve">Craps</t>
  </si>
  <si>
    <t xml:space="preserve">jangle; pop-culture references; breezy; storytelling; anthemic</t>
  </si>
  <si>
    <t xml:space="preserve">A second Homestead album that keeps Heavens' hooky, slightly eccentric power-pop formula intact before the band's move to Epic for Slam. Songs like 'Ron Klaus Wrecked His House' and 'Meet the Witch' pair jangly, crunchy guitars with oddball storytelling. It is for fans of the debut's quirky, bright college-rock hooks.</t>
  </si>
  <si>
    <t xml:space="preserve">Big Dipper's second Homestead album, between the debut Heavens and the Epic Records album Slam.</t>
  </si>
  <si>
    <t xml:space="preserve">Hey! Mr. Lincoln; Meet The Witch; Ron Klaus Wrecked His House</t>
  </si>
  <si>
    <t xml:space="preserve">https://en.wikipedia.org/wiki/Big_Dipper_(band)
https://www.discogs.com/master/319969-Big-Dipper-Craps</t>
  </si>
  <si>
    <t xml:space="preserve">A1994</t>
  </si>
  <si>
    <t xml:space="preserve">Our Beloved Revolutionary Sweetheart</t>
  </si>
  <si>
    <t xml:space="preserve">storytelling; political; cosmic; breezy; strings</t>
  </si>
  <si>
    <t xml:space="preserve">The band's major-label debut tightens the songwriting considerably while keeping the violin-laced eclecticism, moving through Cold War satire, environmental unease and surreal Western imagery with more focus than the earlier scrapbook-style albums. 'Eye of Fatima' and 'Life Is Grand' show David Lowery's lyrics growing sharper and more narrative. It is the record where Camper Van Beethoven's ambitions and budget finally matched up.</t>
  </si>
  <si>
    <t xml:space="preserve">Camper Van Beethoven's Virgin Records debut, made as the band's genre-collage songwriting matured into the more focused style that would carry into Key Lime Pie and, later, Lowery's Cracker.</t>
  </si>
  <si>
    <t xml:space="preserve">Eye of Fatima, Pt. 1; She Divines Water; (I Was Born in a) Laundromat</t>
  </si>
  <si>
    <t xml:space="preserve">https://en.wikipedia.org/wiki/Camper_Van_Beethoven
https://www.allmusic.com/artist/camper-van-beethoven-mn0000647796/discography</t>
  </si>
  <si>
    <t xml:space="preserve">A1995</t>
  </si>
  <si>
    <t xml:space="preserve">Bug</t>
  </si>
  <si>
    <t xml:space="preserve">noise wall; Crazy Horse fuzz; deadpan; feedback; anthemic</t>
  </si>
  <si>
    <t xml:space="preserve">The last Dinosaur Jr. album before Lou Barlow's acrimonious firing, and the most song-focused of the SST-era records, anchored by the churning, catchy 'Freak Scene', which became the band's signature song. The tension that would end the original lineup is audible in the record's mix of aggression and melancholy. It closes the band's most celebrated run on its most immediately catchy note.</t>
  </si>
  <si>
    <t xml:space="preserve">The final SST-era Dinosaur Jr. album before the Mascis-Barlow split; 'Freak Scene' became an indie-rock touchstone, and its loud/quiet swings sound like a preview of early-90s alt-rock dynamics.</t>
  </si>
  <si>
    <t xml:space="preserve">Freak Scene; No Bones; Budge</t>
  </si>
  <si>
    <t xml:space="preserve">https://en.wikipedia.org/wiki/Dinosaur_Jr.
https://www.discogs.com/master/5481-Dinosaur-Jr-Bug</t>
  </si>
  <si>
    <t xml:space="preserve">A1996</t>
  </si>
  <si>
    <t xml:space="preserve">Only Life</t>
  </si>
  <si>
    <t xml:space="preserve">jangle; deadpan; breezy; anthemic; hushed</t>
  </si>
  <si>
    <t xml:space="preserve">The band's major-label debut keeps the interlocking-guitar formula but adds a bit more drive and polish, opening with the rolling, insistent 'It's Only Life'. It is the most straightforwardly accessible Feelies record, still built on the same nervy rhythmic interplay as Crazy Rhythms but with a fuller, more confident sound. It is for listeners who want jangle that hums along like a well-tuned engine.</t>
  </si>
  <si>
    <t xml:space="preserve">The Feelies' A&amp;M debut, made as the Hoboken scene around Maxwell's continued to feed college radio; its confident jangle carries the Velvet Underground-derived guitar-interplay tradition into the late 1980s.</t>
  </si>
  <si>
    <t xml:space="preserve">It's Only Life; Away; The Undertow</t>
  </si>
  <si>
    <t xml:space="preserve">https://en.wikipedia.org/wiki/The_Feelies
https://www.allmusic.com/artist/the-feelies-mn0000762177/discography</t>
  </si>
  <si>
    <t xml:space="preserve">A1997</t>
  </si>
  <si>
    <t xml:space="preserve">Creator</t>
  </si>
  <si>
    <t xml:space="preserve">shouted; funny-sad; storytelling; breezy; short songs (under 2 minutes)</t>
  </si>
  <si>
    <t xml:space="preserve">The band's second album keeps the hardcore-pop speed of the debut but starts letting real melody and a strain of wry, deadpan humor come through more clearly, particularly on 'Clang Bang Clang' and 'Falling.' Evan Dando's songwriting voice is becoming more distinct from Ben Deily's, foreshadowing the split in direction that would eventually leave Dando as the band's sole creative lead. It remains a transitional record, louder and rawer than the Atlantic-era albums but noticeably more melodic than Hate Your Friends.</t>
  </si>
  <si>
    <t xml:space="preserve">The second Lemonheads album for Taang!, showing Evan Dando's songwriting pulling the band from pure hardcore-pop toward the more melodic direction that would define Lick and Lovey.</t>
  </si>
  <si>
    <t xml:space="preserve">Clang Bang Clang; Falling; Postcard</t>
  </si>
  <si>
    <t xml:space="preserve">https://en.wikipedia.org/wiki/Creator_(album)
https://en.wikipedia.org/wiki/The_Lemonheads</t>
  </si>
  <si>
    <t xml:space="preserve">A1998</t>
  </si>
  <si>
    <t xml:space="preserve">Surfer Rosa</t>
  </si>
  <si>
    <t xml:space="preserve">shouted; cracked or yelping; storytelling; feedback; rowdy</t>
  </si>
  <si>
    <t xml:space="preserve">Produced by Steve Albini in his live, room-miked style, the Pixies' full-length debut turns Black Francis's screamed non-sequiturs about incest, surrealism and violence into some of the most striking guitar rock of the decade. The Kim Deal-sung 'Gigantic' provides the record's most purely pop moment, a stark contrast to the abrasive 'Broken Face' and 'Something Against You'. Its raw, dynamics-forward sound echoes through much of the alternative rock that followed.</t>
  </si>
  <si>
    <t xml:space="preserve">Recorded with Steve Albini at his most unadorned; Kurt Cobain later named it a direct influence on Nirvana's loud-quiet-loud songwriting, making it one of the most consequential records to come out of the college-rock underground.</t>
  </si>
  <si>
    <t xml:space="preserve">Gigantic; Where Is My Mind?; Bone Machine</t>
  </si>
  <si>
    <t xml:space="preserve">A1999</t>
  </si>
  <si>
    <t xml:space="preserve">Green</t>
  </si>
  <si>
    <t xml:space="preserve">jangle; mandolin; political; anthemic; breezy</t>
  </si>
  <si>
    <t xml:space="preserve">The band's major-label debut swaps some of the IRS-era murk for brighter production and a wider range of textures, from the mandolin-driven 'You Are the Everything' to the arena-ready 'Stand' and the venomous 'World Leader Pretend.' It is still recognizably the same band, but built for bigger stages, foreshadowing the string-and-mandolin turn Out of Time would take further. Green proved a college-rock band could move to a major without losing its audience.</t>
  </si>
  <si>
    <t xml:space="preserve">R.E.M.'s first record for Warner Bros., bridging the jangle-pop IRS years and the mandolin-and-strings pop of Out of Time and Automatic for the People.</t>
  </si>
  <si>
    <t xml:space="preserve">Stand; Orange Crush; World Leader Pretend</t>
  </si>
  <si>
    <t xml:space="preserve">A2000</t>
  </si>
  <si>
    <t xml:space="preserve">Scrawl</t>
  </si>
  <si>
    <t xml:space="preserve">He's Drunk</t>
  </si>
  <si>
    <t xml:space="preserve">shouted; deadpan; drawl; lo-fi; rowdy</t>
  </si>
  <si>
    <t xml:space="preserve">Scrawl's second album is rough, unglamorous Midwestern guitar rock led by Marcy Mays' and Sue Harshe's plainspoken, alternately deadpan and shouted vocals. The playing is loose and live-sounding, closer to a bar band than a studio project, with blunt lyrics about drinking and bad relationships. A rawer, female-fronted counterpart to the Replacements-style barroom indie of the era.</t>
  </si>
  <si>
    <t xml:space="preserve">Columbus, Ohio contemporaries of Great Plains in the '80s college-rock network; their blunt, loose guitar rock sounds like a precursor to '90s slacker and lo-fi indie.</t>
  </si>
  <si>
    <t xml:space="preserve">Green Beer; Believe; I Feel Your Pain</t>
  </si>
  <si>
    <t xml:space="preserve">https://www.discogs.com/master/33039-Scrawl-Hes-Drunk
https://en.wikipedia.org/wiki/Scrawl</t>
  </si>
  <si>
    <t xml:space="preserve">A2001</t>
  </si>
  <si>
    <t xml:space="preserve">Daydream Nation</t>
  </si>
  <si>
    <t xml:space="preserve">noise wall; feedback; long songs (7+ minutes); cosmic; anthemic</t>
  </si>
  <si>
    <t xml:space="preserve">A sprawling double album that fuses noise-guitar experimentation with structured, even anthemic songwriting. Thurston Moore, Lee Ranaldo and Kim Gordon's interlocking alternate-tuned guitars carry songs like 'Teen Age Riot' and 'Total Trash' from pop hooks into extended noise passages and back. It is the moment the American noise-rock underground proved it could be as expansive as any classic rock double album.</t>
  </si>
  <si>
    <t xml:space="preserve">The last Sonic Youth album before signing to Geffen/DGC; much of the 1990s alternative and indie-rock underground sounds shaped by it.</t>
  </si>
  <si>
    <t xml:space="preserve">Teen Age Riot; Total Trash; Candle</t>
  </si>
  <si>
    <t xml:space="preserve">https://en.wikipedia.org/wiki/Daydream_Nation
https://en.wikipedia.org/wiki/Sonic_Youth</t>
  </si>
  <si>
    <t xml:space="preserve">A2002</t>
  </si>
  <si>
    <t xml:space="preserve">Hang Time</t>
  </si>
  <si>
    <t xml:space="preserve">drawl; anthemic; storytelling; heartbreak; breezy</t>
  </si>
  <si>
    <t xml:space="preserve">The band's major-label debut cleans up the production considerably while keeping Dave Pirner's rough-edged voice and heart-on-sleeve songwriting, leaning into Replacements-style bar-rock catharsis on 'Cartoon' and 'Sometime to Return'. It is a more polished, hookier record than the Twin/Tone albums, a clear bid for the crossover several Minneapolis peers were also attempting. The commercial breakthrough would not come until Grave Dancers Union.</t>
  </si>
  <si>
    <t xml:space="preserve">Soul Asylum's A&amp;M debut, made as the Minneapolis Twin/Tone scene's second generation tried to follow the Replacements and Hüsker Dü onto major labels.</t>
  </si>
  <si>
    <t xml:space="preserve">Cartoon; Sometime to Return; Endless Farewell</t>
  </si>
  <si>
    <t xml:space="preserve">A2003</t>
  </si>
  <si>
    <t xml:space="preserve">Crazy Horse fuzz; drawl; storytelling; heartbreak; noise wall</t>
  </si>
  <si>
    <t xml:space="preserve">Produced by J Mascis, Buffalo Tom's first album wears its Dinosaur Jr. influence plainly, all thick, fuzzed-out guitar and Bill Janovitz's raw, unpolished voice, but with a more direct emotional openness than Mascis's own deadpan delivery. It is a scrappy, unglamorous record, closer in spirit to a bar band than an art project, that set up the more melodic songwriting of Birdbrain and Let Me Come Over. It shows how far the SST guitar-noise template had spread by decade's end.</t>
  </si>
  <si>
    <t xml:space="preserve">Produced by Dinosaur Jr.'s J Mascis, a direct link that transplants the Amherst noise-guitar sound onto a Boston band.</t>
  </si>
  <si>
    <t xml:space="preserve">Sunflower Suit; Racine; Reason Why</t>
  </si>
  <si>
    <t xml:space="preserve">https://en.wikipedia.org/wiki/Buffalo_Tom_(album)
https://en.wikipedia.org/wiki/Buffalo_Tom</t>
  </si>
  <si>
    <t xml:space="preserve">A2004</t>
  </si>
  <si>
    <t xml:space="preserve">Key Lime Pie</t>
  </si>
  <si>
    <t xml:space="preserve">storytelling; drawl; political; cosmic; bleak</t>
  </si>
  <si>
    <t xml:space="preserve">The band's final album before its 1990 breakup pulls back on the earlier records' novelty and leans into moodier, folk- and country-rock-informed songwriting, including a haunting reading of Status Quo's 'Pictures of Matchstick Men'. David Lowery's lyrics turn toward disillusionment and political frustration on songs like 'Jack Ruby', a tonal shift from the earlier absurdist humor. It is the band's most cohesive and melancholy record.</t>
  </si>
  <si>
    <t xml:space="preserve">Camper Van Beethoven's last album before splitting up; its more focused songwriting points directly toward David Lowery's next band, Cracker, and sounds akin to the alt-country wave of the following decade.</t>
  </si>
  <si>
    <t xml:space="preserve">Sweethearts; Jack Ruby; Pictures of Matchstick Men</t>
  </si>
  <si>
    <t xml:space="preserve">https://en.wikipedia.org/wiki/Key_Lime_Pie_(album)
https://en.wikipedia.org/wiki/Camper_Van_Beethoven</t>
  </si>
  <si>
    <t xml:space="preserve">A2005</t>
  </si>
  <si>
    <t xml:space="preserve">fROMOHIO</t>
  </si>
  <si>
    <t xml:space="preserve">storytelling; funny-sad; political; breezy; shouted</t>
  </si>
  <si>
    <t xml:space="preserve">The last of fIREHOSE's SST albums before moving to Columbia, titled in a nod to guitarist Ed Crawford's home state, and noticeably more melodic and radio-friendly than the two records before it. The interplay between Watt's bass and Crawford's guitar is as agile as ever, but songs like 'For the Singer of R.E.M.' show the band explicitly acknowledging its college-rock peers. It closes out the trio's independent-label period on a confident, outward-looking note.</t>
  </si>
  <si>
    <t xml:space="preserve">fIREHOSE's final SST record before signing to Columbia for Flyin' the Flannel; its explicit nod to R.E.M. suggests how close the SST underground and college-rock worlds had grown by the decade's end.</t>
  </si>
  <si>
    <t xml:space="preserve">For the Singer of R.E.M.; Time With You; Riddle of the Eighties</t>
  </si>
  <si>
    <t xml:space="preserve">A2006</t>
  </si>
  <si>
    <t xml:space="preserve">Lick</t>
  </si>
  <si>
    <t xml:space="preserve">breezy; funny-sad; storytelling; heartbreak; drawl</t>
  </si>
  <si>
    <t xml:space="preserve">Patched together largely from unreleased material, B-sides, and covers rather than a single focused session, Lick is nonetheless the record where the Lemonheads' sound noticeably softens into melodic, hook-driven guitar pop, including a surprisingly faithful cover of Suzanne Vega's 'Luka.' Evan Dando's songwriting voice, wry and lovelorn, is now clearly the band's center of gravity. It set the stage directly for the band's Atlantic Records signing and the Lovey/It's a Shame About Ray run that followed.</t>
  </si>
  <si>
    <t xml:space="preserve">A transitional, partly cobbled-together record that nonetheless previewed the melodic slacker-pop sound the Lemonheads would refine on their major-label albums.</t>
  </si>
  <si>
    <t xml:space="preserve">Luka; Glad I Don't Know; Mallo Cup</t>
  </si>
  <si>
    <t xml:space="preserve">https://en.wikipedia.org/wiki/Lick_(album)
https://en.wikipedia.org/wiki/The_Lemonheads</t>
  </si>
  <si>
    <t xml:space="preserve">A2007</t>
  </si>
  <si>
    <t xml:space="preserve">Monsters</t>
  </si>
  <si>
    <t xml:space="preserve">drawl; long solos; anthemic; Crazy Horse fuzz; rowdy</t>
  </si>
  <si>
    <t xml:space="preserve">The Meat Puppets' last SST album pushes further into arena-scaled classic rock, with cleaner production and longer, more conventionally structured songs. It closes out the band's independent-label run on a note that clearly aims at the wider rock audience they pursued with the major-label deal that followed. It is for listeners who like the band's riffs big and their weirdness sanded down.</t>
  </si>
  <si>
    <t xml:space="preserve">The final Meat Puppets album on SST before the band's early-90s major-label period, closing out one of the label's strangest and most musically varied catalogs.</t>
  </si>
  <si>
    <t xml:space="preserve">Attacked by Monsters; Touchdown King; Lake Erie</t>
  </si>
  <si>
    <t xml:space="preserve">A2008</t>
  </si>
  <si>
    <t xml:space="preserve">Doolittle</t>
  </si>
  <si>
    <t xml:space="preserve">shouted; cracked or yelping; storytelling; anthemic; Southern gothic</t>
  </si>
  <si>
    <t xml:space="preserve">Producer Gil Norton smooths out some of Surfer Rosa's rawness in favor of tighter arrangements and stronger hooks, without softening Black Francis's fixation on biblical apocalypse, surrealist violence and body horror. 'Monkey Gone to Heaven' and 'Here Comes Your Man' became the band's best-known singles, while 'Debaser' nods to the surrealist film Un Chien Andalou. It is the Pixies at their most tuneful and most unsettling at once.</t>
  </si>
  <si>
    <t xml:space="preserve">Alongside Sonic Youth's Daydream Nation, it sounds like one of the late-80s American underground records that set the stage for the early-90s alternative rock explosion.</t>
  </si>
  <si>
    <t xml:space="preserve">Debaser; Monkey Gone to Heaven; Here Comes Your Man</t>
  </si>
  <si>
    <t xml:space="preserve">https://en.wikipedia.org/wiki/Doolittle_(album)
https://en.wikipedia.org/wiki/Pixies_(band)</t>
  </si>
  <si>
    <t xml:space="preserve">A2009</t>
  </si>
  <si>
    <t xml:space="preserve">Don't Tell a Soul</t>
  </si>
  <si>
    <t xml:space="preserve">drawl; polished; anthemic; heartbreak; storytelling</t>
  </si>
  <si>
    <t xml:space="preserve">Chasing radio play in earnest, the band lets producer Matt Wallace polish the guitars into something closer to mainstream late-80s rock, with the single 'I'll Be You' becoming their biggest hit. Some of the old recklessness is gone, but Westerberg's melodic instincts and self-lacerating lyrics ('Achin' to Be,' about a woman he clearly identifies with) are still sharp underneath the gloss. It is the sound of a band trying, with visible effort, to become something it was never quite built to be.</t>
  </si>
  <si>
    <t xml:space="preserve">The most radio-oriented Replacements record, made as the band pushed for the mainstream breakthrough that never fully arrived; it shows how far the Twin/Tone-punk band had traveled from Sorry Ma.</t>
  </si>
  <si>
    <t xml:space="preserve">I'll Be You; Achin' to Be; Talent Show</t>
  </si>
  <si>
    <t xml:space="preserve">A2010</t>
  </si>
  <si>
    <t xml:space="preserve">President Yo La Tengo</t>
  </si>
  <si>
    <t xml:space="preserve">jangle; feedback; deadpan; hushed; bleak</t>
  </si>
  <si>
    <t xml:space="preserve">The band's last album on Coyote Records balances hushed, Velvet Underground-style ballads with an increasing willingness to let songs stretch out into noisy, feedback-laced jams. It is a quietly confident record that shows the core duo of Ira Kaplan and Georgia Hubley, soon joined permanently by bassist James McNew, refining the extremes of quiet and loud that would define their 1990s work. It closes out the Hoboken-scene chapter of the band's story.</t>
  </si>
  <si>
    <t xml:space="preserve">The final Yo La Tengo album on the Hoboken-associated Coyote label, closing the band's formative, Feelies-adjacent period before the covers-heavy Fakebook and the noisier 1990s records.</t>
  </si>
  <si>
    <t xml:space="preserve">Barnaby, Hardly Working; Alyda; Drug Test</t>
  </si>
  <si>
    <t xml:space="preserve">https://en.wikipedia.org/wiki/Yo_La_Tengo
https://en.wikipedia.org/wiki/President_Yo_La_Tengo</t>
  </si>
  <si>
    <t xml:space="preserve">A2011</t>
  </si>
  <si>
    <t xml:space="preserve">Birdbrain</t>
  </si>
  <si>
    <t xml:space="preserve">Situation Two/Beggars Banquet</t>
  </si>
  <si>
    <t xml:space="preserve">Crazy Horse fuzz; drawl; storytelling; heartbreak; anthemic</t>
  </si>
  <si>
    <t xml:space="preserve">The second Buffalo Tom album sharpens the songwriting considerably while keeping the thick, Dinosaur Jr.-indebted guitar tone, with Bill Janovitz's voice growing more confident and the hooks more pronounced, especially on the title track. It is a clear step forward from the scrappier debut, closer to a fully formed version of the loud/quiet, emotionally direct sound the band would refine further on Let Me Come Over. It is for listeners who want fuzz-guitar rock with its heart on its sleeve.</t>
  </si>
  <si>
    <t xml:space="preserve">J Mascis produced the band's debut; this follow-up still sounds indebted to Dinosaur Jr.'s thick guitar sound while pushing toward more emotionally direct, song-focused writing.</t>
  </si>
  <si>
    <t xml:space="preserve">Birdbrain; Guy Who Is Me; Fortune Teller</t>
  </si>
  <si>
    <t xml:space="preserve">https://en.wikipedia.org/wiki/Birdbrain_(album)
https://www.allmusic.com/artist/buffalo-tom-mn0000938638/discography</t>
  </si>
  <si>
    <t xml:space="preserve">A2012</t>
  </si>
  <si>
    <t xml:space="preserve">Lovey</t>
  </si>
  <si>
    <t xml:space="preserve">breezy; drawl; heartbreak; storytelling; funny-sad</t>
  </si>
  <si>
    <t xml:space="preserve">The band's Atlantic Records debut is its most consistently melodic record yet, built on Evan Dando's easy, sun-warmed vocal delivery and a cover of Gram Parsons's 'Brass Buttons' that signals the band's growing country-rock leanings. It sits right at the hinge between the band's Taang!-era hardcore-pop past and the polished slacker-pop of It's a Shame About Ray two years later. It is the clearest example on this record of Boston's punk-scene kids growing into classic American songwriting.</t>
  </si>
  <si>
    <t xml:space="preserve">The Lemonheads' major-label debut, moving decisively from Taang! hardcore-pop toward the country-inflected slacker pop of It's a Shame About Ray (1992), which falls just outside this lane's 1979-1991 window.</t>
  </si>
  <si>
    <t xml:space="preserve">Ballarat; Brass Buttons; Half the Time</t>
  </si>
  <si>
    <t xml:space="preserve">https://en.wikipedia.org/wiki/Lovey_(album)
https://en.wikipedia.org/wiki/The_Lemonheads</t>
  </si>
  <si>
    <t xml:space="preserve">A2013</t>
  </si>
  <si>
    <t xml:space="preserve">Bossanova</t>
  </si>
  <si>
    <t xml:space="preserve">cosmic; shouted; storytelling; feedback; breezy</t>
  </si>
  <si>
    <t xml:space="preserve">With Kim Deal contributing no songs, Black Francis pushes the band toward space-and-surf imagery and cleaner, more atmospheric production on tracks like 'Velouria' and 'The Happening', opening with a surf-instrumental cover. It trades some of the earlier records' chaotic energy for a more controlled, widescreen sound. It is for listeners who like reverb-drenched guitars and UFO daydreams.</t>
  </si>
  <si>
    <t xml:space="preserve">The Pixies' third full-length, made as internal tensions with Kim Deal grew; its space-rock imagery and cleaner surf-noise sound would echo in Black Francis's later Frank Black solo work.</t>
  </si>
  <si>
    <t xml:space="preserve">Velouria; Dig for Fire; The Happening</t>
  </si>
  <si>
    <t xml:space="preserve">A2014</t>
  </si>
  <si>
    <t xml:space="preserve">All Shook Down</t>
  </si>
  <si>
    <t xml:space="preserve">drawl; hushed; heartbreak; storytelling; bleak</t>
  </si>
  <si>
    <t xml:space="preserve">Closer in spirit to a Westerberg solo record than a band album, built largely around session players rather than the remaining Replacements, and correspondingly quiet and worn-down in mood. 'Sadly Beautiful' and 'Merry Go Round' trade the old snarl for weary acoustic resignation, a preview of the solo career Westerberg would start soon after the band's 1991 breakup. It is a hungover, deliberately unglamorous farewell to the decade the band had spent falling apart in public.</t>
  </si>
  <si>
    <t xml:space="preserve">The Replacements' final album, functioning as a bridge into Westerberg's solo work and closing out the Twin/Tone-to-major-label arc that began with Sorry Ma nine years earlier.</t>
  </si>
  <si>
    <t xml:space="preserve">Merry Go Round; Sadly Beautiful; When It Began</t>
  </si>
  <si>
    <t xml:space="preserve">A2015</t>
  </si>
  <si>
    <t xml:space="preserve">Goo</t>
  </si>
  <si>
    <t xml:space="preserve">DGC Records</t>
  </si>
  <si>
    <t xml:space="preserve">noise wall; feedback; deadpan; anthemic; pop-culture references</t>
  </si>
  <si>
    <t xml:space="preserve">The band's major-label debut sharpens Daydream Nation's noise-pop into tighter, more radio-friendly songs without abandoning the detuned-guitar vocabulary, most famously on 'Kool Thing', which features a guest turn from Chuck D. Raymond Pettibon's drawn cover art signals the band's ongoing fascination with pop-culture wreckage. It is the record that introduced Sonic Youth's noise-rock language to a much wider MTV-era audience.</t>
  </si>
  <si>
    <t xml:space="preserve">Sonic Youth's first album for Geffen/DGC, translating the band's SST/Homestead-honed noise-guitar vocabulary for a major-label alternative audience just as the underground was about to break into the mainstream.</t>
  </si>
  <si>
    <t xml:space="preserve">Kool Thing; Dirty Boots; Disappearer</t>
  </si>
  <si>
    <t xml:space="preserve">A2016</t>
  </si>
  <si>
    <t xml:space="preserve">Green Mind</t>
  </si>
  <si>
    <t xml:space="preserve">Crazy Horse fuzz; deadpan; long solos; feedback; breezy</t>
  </si>
  <si>
    <t xml:space="preserve">J Mascis's major-label debut, recorded largely alone after Lou Barlow's departure, with Mascis playing nearly every instrument himself. The sound is cleaner and more melodic than the SST records but no less guitar-heavy, with extended, almost jam-band solos on tracks like 'The Wagon.' It marks the moment Dinosaur Jr. effectively became a J Mascis solo project wearing a band name, a shape it would keep for the rest of the decade.</t>
  </si>
  <si>
    <t xml:space="preserve">Dinosaur Jr.'s Sire debut, made after Lou Barlow's firing turned the band largely into a vehicle for J Mascis; its cleaner sound looks like one route by which Crazy Horse-style guitar heroics reached early-90s alternative radio.</t>
  </si>
  <si>
    <t xml:space="preserve">The Wagon; Puke + Cry; Flying Cloud</t>
  </si>
  <si>
    <t xml:space="preserve">https://en.wikipedia.org/wiki/Dinosaur_Jr.
https://www.discogs.com/master/5512-Dinosaur-Jr-Green-Mind</t>
  </si>
  <si>
    <t xml:space="preserve">A2017</t>
  </si>
  <si>
    <t xml:space="preserve">Time for a Witness</t>
  </si>
  <si>
    <t xml:space="preserve">jangle; anthemic; breezy; drum machine; storytelling</t>
  </si>
  <si>
    <t xml:space="preserve">The band's loudest, most rock-oriented record, pushing the guitars further up in the mix and picking up the tempo compared to the more pastoral Good Earth and Only Life. It is the closest the Feelies came to a straightforward rock record, with 'Doin' It Again' and the title track built for a full band sound rather than the earlier records' more restrained interplay. It turned out to be the band's last new album before a long hiatus, not broken until the 2011 reunion record Here Before.</t>
  </si>
  <si>
    <t xml:space="preserve">The final Feelies album of their original run; its Velvet Underground-derived guitar interplay sounds like a direct link to 1990s jangle and slacker indie rock.</t>
  </si>
  <si>
    <t xml:space="preserve">Doin' It Again; Time for a Witness; Waiting</t>
  </si>
  <si>
    <t xml:space="preserve">https://en.wikipedia.org/wiki/The_Feelies
https://www.discogs.com/master/13041-The-Feelies-Time-For-A-Witness</t>
  </si>
  <si>
    <t xml:space="preserve">A2018</t>
  </si>
  <si>
    <t xml:space="preserve">Trompe le Monde</t>
  </si>
  <si>
    <t xml:space="preserve">shouted; feedback; cosmic; anthemic; storytelling</t>
  </si>
  <si>
    <t xml:space="preserve">The band's final album before its 1993 breakup is its loudest and most straightforwardly hard-rocking, with Black Francis largely sidelining Kim Deal's songwriting and vocals in favor of his own increasingly sci-fi and space-obsessed lyrics. 'Planet of Sound' and 'Alec Eiffel' show a band leaning into arena-scale noise-rock more than the earlier records' careful dynamics. It closed out the classic lineup's run just as the alternative rock explosion the Pixies had helped enable was reaching the mainstream.</t>
  </si>
  <si>
    <t xml:space="preserve">The last Pixies album of the band's original run, released the same year as R.E.M.'s Out of Time and Nirvana's Nevermind; it sounds like the close of the college-rock era it had helped define.</t>
  </si>
  <si>
    <t xml:space="preserve">Planet of Sound; Alec Eiffel; Motorway to Roswell</t>
  </si>
  <si>
    <t xml:space="preserve">A2019</t>
  </si>
  <si>
    <t xml:space="preserve">Out of Time</t>
  </si>
  <si>
    <t xml:space="preserve">mandolin; close harmonies; anthemic; breezy; strings</t>
  </si>
  <si>
    <t xml:space="preserve">R.E.M. all but retires the loud guitar band in favor of mandolins, string arrangements, and guest vocals from KRS-One and Kate Pierson, and the gamble pays off with the band's first American number-one album. 'Losing My Religion' turns a mandolin riff and a lyric about obsessive love into an unlikely global hit, while 'Near Wild Heaven' leans into Beach Boys-style close harmony. It closes out the underground-to-mainstream arc that began with Chronic Town nine years earlier.</t>
  </si>
  <si>
    <t xml:space="preserve">The commercial and stylistic capstone of the band's 1980s run, trading the jangle-guitar sound of the IRS years for chamber-pop textures that pointed toward Automatic for the People.</t>
  </si>
  <si>
    <t xml:space="preserve">Losing My Religion; Radio Song; Near Wild Heaven</t>
  </si>
  <si>
    <t xml:space="preserve">A2020</t>
  </si>
  <si>
    <t xml:space="preserve">Dirty</t>
  </si>
  <si>
    <t xml:space="preserve">noise wall; feedback; shouted; anthemic; political</t>
  </si>
  <si>
    <t xml:space="preserve">The band's heaviest, most overtly angry major-label record, produced with Butch Vig fresh off Nevermind and pushed into harder, more compressed guitar tones than Goo. 'Youth Against Fascism' takes direct political aim at the first Bush administration, while 'Sugar Kane' folds a Marilyn Monroe reference into one of the record's catchiest melodies. It is a key later Sonic Youth record, capturing the band at its loudest and most commercially visible just as the alternative underground it helped build went fully mainstream.</t>
  </si>
  <si>
    <t xml:space="preserve">A key later Sonic Youth record, produced by Butch Vig at the height of grunge's crossover; it shows how far the SST/Homestead noise-rock vocabulary the band helped define had traveled into the alternative mainstream by 1992.</t>
  </si>
  <si>
    <t xml:space="preserve">Youth Against Fascism; Sugar Kane; 100%</t>
  </si>
  <si>
    <t xml:space="preserve">A2021</t>
  </si>
  <si>
    <t xml:space="preserve">Where You Been</t>
  </si>
  <si>
    <t xml:space="preserve">Crazy Horse fuzz; deadpan; long solos; anthemic; breezy</t>
  </si>
  <si>
    <t xml:space="preserve">Dinosaur Jr.'s most polished record of the era, arriving amid the alternative-rock boom, with 'Start Choppin'' built on one of Mascis's catchiest riffs. Mascis leans further into big, hooky choruses without sacrificing the extended guitar solos that had become his trademark. It is the fullest, most confidently produced record of the band's original run.</t>
  </si>
  <si>
    <t xml:space="preserve">A later Dinosaur Jr. record made during the post-Nirvana alt-rock boom, showing how far the noisy guitar sound the band helped shape had traveled into the mainstream.</t>
  </si>
  <si>
    <t xml:space="preserve">Start Choppin'; Out There; Not the Same</t>
  </si>
  <si>
    <t xml:space="preserve">https://en.wikipedia.org/wiki/Dinosaur_Jr.
https://www.discogs.com/master/5531-Dinosaur-Jr-Where-You-Been</t>
  </si>
  <si>
    <t xml:space="preserve">A2022</t>
  </si>
  <si>
    <t xml:space="preserve">Washing Machine</t>
  </si>
  <si>
    <t xml:space="preserve">noise wall; feedback; long songs (7+ minutes); cosmic; glacial</t>
  </si>
  <si>
    <t xml:space="preserve">A deliberate move back toward the extended, exploratory guitar passages of the SST years after the tighter songs of Goo and Dirty, climaxing in the nearly twenty-minute closer 'The Diamond Sea'. The mood is more meditative and less confrontational than the preceding major-label records, closer in spirit to Daydream Nation's long-form ambition than to grunge-era alternative rock. It is the point where the band reclaimed its experimental instincts.</t>
  </si>
  <si>
    <t xml:space="preserve">Another key later Sonic Youth record, marking a deliberate return to the extended, noise-guitar song structures of the band's SST years after the more compact hits of Goo and Dirty.</t>
  </si>
  <si>
    <t xml:space="preserve">The Diamond Sea; Little Trouble Girl; Unwind</t>
  </si>
  <si>
    <t xml:space="preserve">A2023</t>
  </si>
  <si>
    <t xml:space="preserve">Beyond</t>
  </si>
  <si>
    <t xml:space="preserve">Crazy Horse fuzz; deadpan; long solos; feedback; anthemic</t>
  </si>
  <si>
    <t xml:space="preserve">The reunion album brings J Mascis, Lou Barlow and Murph back together for the first time since the Bug era, and it sounds like almost no time has passed: the same towering, fuzzed-out guitar solos, the same deadpan half-mumbled vocals. 'Almost Ready' opens with the old roar intact, while Barlow's songs add a gentler counterweight. It began a productive second act for the original trio.</t>
  </si>
  <si>
    <t xml:space="preserve">The reunion record that reunited the original You're Living All Over Me lineup two decades on, proving the Amherst noise-guitar sound the band pioneered on SST still had life in it.</t>
  </si>
  <si>
    <t xml:space="preserve">Almost Ready; Been There All the Time; This Is All I Came to Do</t>
  </si>
  <si>
    <t xml:space="preserve">A2024</t>
  </si>
  <si>
    <t xml:space="preserve">Badfinger</t>
  </si>
  <si>
    <t xml:space="preserve">Straight Up</t>
  </si>
  <si>
    <t xml:space="preserve">Apple Records</t>
  </si>
  <si>
    <t xml:space="preserve">V17 Jangle and power pop, Big Star to GBV</t>
  </si>
  <si>
    <t xml:space="preserve">Swansea, Wales</t>
  </si>
  <si>
    <t xml:space="preserve">close harmonies; harmonized guitars; breezy; polished; anthemic</t>
  </si>
  <si>
    <t xml:space="preserve">Produced partly by George Harrison and Todd Rundgren, Badfinger's third Apple album pairs unabashedly Beatlesque songwriting with crisp, chiming guitar arrangements on "Baby Blue" and "Day After Day." As the Beatles' hand-picked heirs on their own label, Badfinger made the connection between the Beatles and the power-pop genre almost literal. Its influence on the ringing-guitar, big-chorus side of this lane runs in parallel to Big Star's more American, Byrds-inflected version of the same idea.</t>
  </si>
  <si>
    <t xml:space="preserve">A direct, label-sanctioned extension of the Beatles' own pop songwriting; its clean, harmony-driven sound sits at the more polished end of the same Byrds/Beatles lineage Big Star pursued from Memphis.</t>
  </si>
  <si>
    <t xml:space="preserve">Baby Blue; Day After Day; Name of the Game</t>
  </si>
  <si>
    <t xml:space="preserve">https://en.wikipedia.org/wiki/Badfinger
https://www.allmusic.com/artist/badfinger-mn0000064303/discography</t>
  </si>
  <si>
    <t xml:space="preserve">A2025</t>
  </si>
  <si>
    <t xml:space="preserve">Big Star</t>
  </si>
  <si>
    <t xml:space="preserve">#1 Record</t>
  </si>
  <si>
    <t xml:space="preserve">Ardent Records</t>
  </si>
  <si>
    <t xml:space="preserve">jangle; close harmonies; harmonized guitars; breezy; heartbreak</t>
  </si>
  <si>
    <t xml:space="preserve">Alex Chilton and Chris Bell traded lead vocals and wrote separately but arranged together, stacking ringing twelve-string guitars and Beatlesque harmonies over hooks that were far too melodic for the record's near-total commercial failure. Songs like "Thirteen" and "The Ballad of El Goodo" set the template for jangle pop's mix of teenage longing and studio craft. Ardent's Memphis engineering gives it a warm, unhurried polish rare for a band this young.</t>
  </si>
  <si>
    <t xml:space="preserve">Grew directly out of the Byrds and Beatles jangle line filtered through Memphis studio pop; it became the founding document for power pop and jangle pop, cited by R.E.M., the Replacements and the dB's.</t>
  </si>
  <si>
    <t xml:space="preserve">Thirteen; The Ballad of El Goodo; In the Street</t>
  </si>
  <si>
    <t xml:space="preserve">https://en.wikipedia.org/wiki/Big_Star
https://www.allmusic.com/artist/big-star-mn0000051992/discography</t>
  </si>
  <si>
    <t xml:space="preserve">A2026</t>
  </si>
  <si>
    <t xml:space="preserve">Raspberries</t>
  </si>
  <si>
    <t xml:space="preserve">Fresh</t>
  </si>
  <si>
    <t xml:space="preserve">close harmonies; harmonized guitars; breezy; anthemic; polished</t>
  </si>
  <si>
    <t xml:space="preserve">Released the same year as their debut, Fresh refines the Raspberries' sound with glossier production and the hit 'I Wanna Be with You,' doubling down on ringing guitars and stacked harmonies aimed squarely at Top 40 radio. It is arguably a tighter set of songs than the debut, even if it never matched the debut's biggest single for impact. It is for listeners who want power pop at its most polished and radio-ready.</t>
  </si>
  <si>
    <t xml:space="preserve">An early power-pop template, a commercial counterpart to Big Star's more cult-level Memphis take on the same Beatles/Byrds hook worship.</t>
  </si>
  <si>
    <t xml:space="preserve">I Wanna Be with You; Let's Pretend; Nowhere Man</t>
  </si>
  <si>
    <t xml:space="preserve">https://en.wikipedia.org/wiki/Raspberries_(band)
https://www.discogs.com/master/185928-Raspberries-Fresh</t>
  </si>
  <si>
    <t xml:space="preserve">A2027</t>
  </si>
  <si>
    <t xml:space="preserve">close harmonies; harmonized guitars; breezy; anthemic; pop-culture references</t>
  </si>
  <si>
    <t xml:space="preserve">Eric Carmen's Cleveland band opens with 'Go All the Way,' a nearly perfect distillation of British Invasion hooks and glammy American teen-pop energy that helped define what would come to be called power pop. The debut is bubblegum-sweet on the surface but built from genuinely sharp songwriting and tight vocal harmonies. It is more mainstream and radio-ready than the Big Star/dB's strand of this lane, closer to the AM-pop wing of the same jangle-and-hooks family tree.</t>
  </si>
  <si>
    <t xml:space="preserve">A more commercially minded, Beatles/Byrds-descended contemporary of Big Star's debut; its sound seems to anticipate the power pop later carried forward by Cheap Trick, the Knack and later revivalists.</t>
  </si>
  <si>
    <t xml:space="preserve">Go All the Way; Don't Want to Say Goodbye; I Saw the Light</t>
  </si>
  <si>
    <t xml:space="preserve">https://en.wikipedia.org/wiki/Raspberries_(band)
https://www.discogs.com/master/300333-Raspberries-Raspberries</t>
  </si>
  <si>
    <t xml:space="preserve">A2028</t>
  </si>
  <si>
    <t xml:space="preserve">Radio City</t>
  </si>
  <si>
    <t xml:space="preserve">jangle; harmonized guitars; cracked or yelping; breezy; pop-culture references</t>
  </si>
  <si>
    <t xml:space="preserve">With Chris Bell gone, Alex Chilton leads a leaner trio through looser, more ragged performances, letting rough edges and off-mic vocal takes sit next to one of power pop's most perfect songs, 'September Gurls.' The production is thinner and more live-sounding than the debut, trading its gloss for immediacy. It is a touchstone for listeners tracing jangle-pop and college rock back to its source.</t>
  </si>
  <si>
    <t xml:space="preserve">Chilton's post-Bell reinvention of the Big Star sound; the band's documented admirers include the dB's, R.E.M., Teenage Fanclub and the Replacements, who wrote a song named 'Alex Chilton'.</t>
  </si>
  <si>
    <t xml:space="preserve">September Gurls; Back of a Car; Mod Lang</t>
  </si>
  <si>
    <t xml:space="preserve">A2029</t>
  </si>
  <si>
    <t xml:space="preserve">Dwight Twilley Band</t>
  </si>
  <si>
    <t xml:space="preserve">Sincerely</t>
  </si>
  <si>
    <t xml:space="preserve">Shelter Records</t>
  </si>
  <si>
    <t xml:space="preserve">close harmonies; breezy; jangle; pop-culture references; anthemic</t>
  </si>
  <si>
    <t xml:space="preserve">Tulsa's Dwight Twilley and Phil Seymour built this debut around Sun Records-style rockabilly slap and Beatlesque harmony, most famously on the hit 'I'm on Fire.' It mixes Elvis-era Southern rock and roll with 1960s British Invasion melody in a way that sits right at the start of power pop. It is for listeners who want their harmony pop with a little rockabilly echo.</t>
  </si>
  <si>
    <t xml:space="preserve">An early power-pop record fusing rockabilly roots with Beatles-style hooks, sounding like a bridge from the Raspberries and Big Star to the late-1970s power-pop wave.</t>
  </si>
  <si>
    <t xml:space="preserve">I'm on Fire; Could Be Love; Feeling in the Dark</t>
  </si>
  <si>
    <t xml:space="preserve">https://en.wikipedia.org/wiki/Dwight_Twilley
https://www.discogs.com/master/301398-Dwight-Twilley-Band-Sincerely</t>
  </si>
  <si>
    <t xml:space="preserve">A2030</t>
  </si>
  <si>
    <t xml:space="preserve">Flamin' Groovies</t>
  </si>
  <si>
    <t xml:space="preserve">Shake Some Action</t>
  </si>
  <si>
    <t xml:space="preserve">jangle; close harmonies; harmonized guitars; breezy; anthemic</t>
  </si>
  <si>
    <t xml:space="preserve">After years as a garage-rock band, the Flamin' Groovies remade themselves as British Invasion disciples on this record, with the title track stacking ringing Rickenbacker guitars and Beatles/Byrds harmonies into one of power pop's most enduring anthems. Produced by Dave Edmunds, it favors bright, direct hooks over the band's earlier grit. It is a key bridge between 1960s jangle and the power-pop scenes of the late 1970s.</t>
  </si>
  <si>
    <t xml:space="preserve">A San Francisco band's full conversion to Byrds/Beatles jangle worship; its sound anticipates the power-pop movement and the later jangle-pop and paisley-underground bands.</t>
  </si>
  <si>
    <t xml:space="preserve">Shake Some Action; You Tore Me Down</t>
  </si>
  <si>
    <t xml:space="preserve">https://en.wikipedia.org/wiki/Flamin%27_Groovies
https://www.discogs.com/master/102060-Flamin-Groovies-Shake-Some-Action</t>
  </si>
  <si>
    <t xml:space="preserve">A2031</t>
  </si>
  <si>
    <t xml:space="preserve">Cheap Trick</t>
  </si>
  <si>
    <t xml:space="preserve">In Color</t>
  </si>
  <si>
    <t xml:space="preserve">Rockford, IL</t>
  </si>
  <si>
    <t xml:space="preserve">close harmonies; harmonized guitars; anthemic; breezy; pop-culture references</t>
  </si>
  <si>
    <t xml:space="preserve">Cheap Trick's second album trades the debut's scrappy hard-rock edge for a brighter, more Beatles-indebted pop production, epitomized by 'I Want You to Want Me.' It is a much more polished, hook-forward record than the debut, closer to the classic power-pop template of massed guitars and instantly memorable choruses. The Rockford, Illinois band's mix of arena-rock scale and pure pop songcraft made them one of the genre's biggest commercial successes.</t>
  </si>
  <si>
    <t xml:space="preserve">A Midwestern, arena-scale entry that sounds rooted in Beatles-descended power pop, more commercially massive than most of this lane but sharing its hook-first songwriting values.</t>
  </si>
  <si>
    <t xml:space="preserve">I Want You to Want Me; Southern Girls; Downed</t>
  </si>
  <si>
    <t xml:space="preserve">https://en.wikipedia.org/wiki/Cheap_Trick
https://www.discogs.com/artist/132066-Cheap-Trick</t>
  </si>
  <si>
    <t xml:space="preserve">A2032</t>
  </si>
  <si>
    <t xml:space="preserve">Shoes</t>
  </si>
  <si>
    <t xml:space="preserve">Black Vinyl Shoes</t>
  </si>
  <si>
    <t xml:space="preserve">Black Vinyl Records</t>
  </si>
  <si>
    <t xml:space="preserve">Zion, IL</t>
  </si>
  <si>
    <t xml:space="preserve">lo-fi; close harmonies; jangle; breezy; short songs (under 2 minutes)</t>
  </si>
  <si>
    <t xml:space="preserve">Recorded at home in northern Illinois and self-released on their own label, Shoes built a whole album of Beatles/Big Star-style melodicism out of little more than guitars, tape hiss and close harmony. It sounds like a blueprint for DIY pop that predates much of the 1980s home-taping scene. It is an early bedroom-pop record, hiding genuinely gorgeous hooks under deliberately modest means.</t>
  </si>
  <si>
    <t xml:space="preserve">An early, self-made extension of the Big Star/Beatles pop sound whose DIY home-recording ethic sounds like a forerunner of the 1980s-90s lo-fi underground.</t>
  </si>
  <si>
    <t xml:space="preserve">Okay; Tomorrow Night; Say You Love Me</t>
  </si>
  <si>
    <t xml:space="preserve">https://en.wikipedia.org/wiki/Shoes_(band)
https://www.discogs.com/master/293666-Shoes-Black-Vinyl-Shoes</t>
  </si>
  <si>
    <t xml:space="preserve">A2033</t>
  </si>
  <si>
    <t xml:space="preserve">PVC Records</t>
  </si>
  <si>
    <t xml:space="preserve">strings; hushed; bleak; lo-fi; cracked or yelping</t>
  </si>
  <si>
    <t xml:space="preserve">Recorded in 1974 as Big Star fell apart around Alex Chilton and producer Jim Dickinson, this record trades the earlier albums' bright jangle for string-laden, half-collapsing arrangements and songs that sound like they might stop mid-take. Shelved for years before a 1978 release under the title Third (also known as Sister Lovers), it moves between beautiful orchestrated pop like "Nightime" and outright noise. It is the sound of the band's own myth curdling into something stranger and sadder.</t>
  </si>
  <si>
    <t xml:space="preserve">The end point of the original Big Star trilogy; its damaged, orchestral sadness anticipated slowcore and the more fragile side of 1990s indie rock as much as it did jangle pop.</t>
  </si>
  <si>
    <t xml:space="preserve">Kanga Roo; Holocaust; Nighttime</t>
  </si>
  <si>
    <t xml:space="preserve">https://en.wikipedia.org/wiki/Big_Star
https://www.discogs.com/master/13848-Big-Star-3rd</t>
  </si>
  <si>
    <t xml:space="preserve">A2034</t>
  </si>
  <si>
    <t xml:space="preserve">Heaven Tonight</t>
  </si>
  <si>
    <t xml:space="preserve">close harmonies; harmonized guitars; anthemic; feedback; pop-culture references</t>
  </si>
  <si>
    <t xml:space="preserve">Cheap Trick's third album pairs their biggest pop hook yet, on 'Surrender,' with harder, more experimental rock textures, a balance between arena-scale power pop and weirder studio touches. It is tight enough for radio but strange enough to reward repeat listening. Its mix of teenage-bedroom subject matter and massive guitar hooks sounds like a template for later power-pop and pop-punk.</t>
  </si>
  <si>
    <t xml:space="preserve">Cheap Trick's Beatles-descended power pop at full strength; its sound seems to anticipate the pop-punk and power-pop revivalists of the 1990s and 2000s.</t>
  </si>
  <si>
    <t xml:space="preserve">Surrender; Heaven Tonight; On Top of the World</t>
  </si>
  <si>
    <t xml:space="preserve">A2035</t>
  </si>
  <si>
    <t xml:space="preserve">20/20</t>
  </si>
  <si>
    <t xml:space="preserve">Portrait Records</t>
  </si>
  <si>
    <t xml:space="preserve">A Tulsa-to-LA power-pop band's debut, tightly written and tightly played, pairing New Wave-adjacent synth touches with classic ringing-guitar hooks on songs like "Yellow Pills," which later lent its name to a whole series of power-pop compilation albums. It sits at the more polished, late-1970s new-wave end of the genre, alongside the Knack and the Records. The record barely dented the charts but became a touchstone for later power-pop revivalists.</t>
  </si>
  <si>
    <t xml:space="preserve">Part of the late-1970s Los Angeles power-pop scene alongside the Knack and the Plimsouls' predecessor bands, extending the Beatles/Byrds hook lineage into a new-wave-adjacent studio sound.</t>
  </si>
  <si>
    <t xml:space="preserve">Yellow Pills; Cheri; Giving It All</t>
  </si>
  <si>
    <t xml:space="preserve">https://en.wikipedia.org/wiki/20/20_(band)
https://www.discogs.com/artist/884409-2020</t>
  </si>
  <si>
    <t xml:space="preserve">A2036</t>
  </si>
  <si>
    <t xml:space="preserve">Alex Chilton</t>
  </si>
  <si>
    <t xml:space="preserve">Like Flies on Sherbert</t>
  </si>
  <si>
    <t xml:space="preserve">Peabody Records</t>
  </si>
  <si>
    <t xml:space="preserve">lo-fi; shouted; drawl; live in the room; pop-culture references</t>
  </si>
  <si>
    <t xml:space="preserve">Made with producer Jim Dickinson in a deliberately wrecked, drunk-sounding style, this record buries Chilton's pop instincts under distorted vocals, sloppy playing and covers of rockabilly and country obscurities. It reads as a direct rejection of the polished jangle of #1 Record, closer to garage rock and proto-lo-fi than power pop proper. It is for listeners who want Chilton at his most unvarnished and contrary.</t>
  </si>
  <si>
    <t xml:space="preserve">Chilton's post-Big Star turn toward chaos and noise; its scrappy, willfully ragged sound anticipates the lo-fi and indie underground of the 1980s and 1990s.</t>
  </si>
  <si>
    <t xml:space="preserve">My Rival; Hey! Little Child; Like Flies on Sherbert</t>
  </si>
  <si>
    <t xml:space="preserve">https://en.wikipedia.org/wiki/Alex_Chilton
https://en.wikipedia.org/wiki/Like_Flies_on_Sherbert</t>
  </si>
  <si>
    <t xml:space="preserve">A2037</t>
  </si>
  <si>
    <t xml:space="preserve">The Knack</t>
  </si>
  <si>
    <t xml:space="preserve">Get the Knack</t>
  </si>
  <si>
    <t xml:space="preserve">close harmonies; jangle; breezy; anthemic; pop-culture references</t>
  </si>
  <si>
    <t xml:space="preserve">The Knack's debut turned power pop into a genuine chart phenomenon, with 'My Sharona' riding a relentless riff and Doug Fieger's yelped vocals to the top of the Billboard chart. The rest of the record leans on crisp, British Invasion-schooled guitar pop played with new-wave urgency, a very LA take on the Beatles/Byrds hook formula. Its huge, brief success also brought a backlash that made the power-pop tag something of a liability.</t>
  </si>
  <si>
    <t xml:space="preserve">The commercial apex of power pop's Beatles/Byrds hook worship; after it, the style sounds like it retreated to more underground bands like the dB's and Let's Active.</t>
  </si>
  <si>
    <t xml:space="preserve">My Sharona; Good Girls Don't; Maybe Tonight</t>
  </si>
  <si>
    <t xml:space="preserve">https://en.wikipedia.org/wiki/The_Knack
https://www.discogs.com/artist/260190-The-Knack-3</t>
  </si>
  <si>
    <t xml:space="preserve">A2038</t>
  </si>
  <si>
    <t xml:space="preserve">The Records</t>
  </si>
  <si>
    <t xml:space="preserve">Shades in Bed</t>
  </si>
  <si>
    <t xml:space="preserve">jangle; close harmonies; breezy; pop-culture references; anthemic</t>
  </si>
  <si>
    <t xml:space="preserve">A British power-pop debut built around ringing twelve-string guitar and effortless melody, led by 'Starry Eyes,' a near-perfect Byrds-into-new-wave single. Released in the US under a different title and track sequence, it sits right at the intersection of British power pop and the American jangle lineage this lane traces. The band's tight harmonies and chiming hooks suit anyone who loves the Byrds' ring in a new-wave frame.</t>
  </si>
  <si>
    <t xml:space="preserve">A UK counterpart to the American Big Star/dB's jangle-pop line, sharing the same Byrds twelve-string vocabulary as part of the late-1970s international power-pop wave.</t>
  </si>
  <si>
    <t xml:space="preserve">Starry Eyes; Teenarama</t>
  </si>
  <si>
    <t xml:space="preserve">https://en.wikipedia.org/wiki/The_Records_(band)
https://www.discogs.com/master/114194-The-Records-Shades-In-Bed</t>
  </si>
  <si>
    <t xml:space="preserve">A2039</t>
  </si>
  <si>
    <t xml:space="preserve">Present Tense</t>
  </si>
  <si>
    <t xml:space="preserve">jangle; close harmonies; breezy; polished; pop-culture references</t>
  </si>
  <si>
    <t xml:space="preserve">Signed to a major label after Black Vinyl Shoes built a cult following, Shoes cleaned up their sound without losing the plain, close-harmony charm that made the debut work, landing squarely in the classic late-1970s power-pop mold. 'Tomorrow Night' (re-recorded from the debut) and 'Too Late' show a band comfortable writing hooks that sound both effortless and slightly melancholy. It is a quieter cousin to Cheap Trick's louder version of the same instincts.</t>
  </si>
  <si>
    <t xml:space="preserve">Represents the studio-polished, major-label counterpart to Shoes' own DIY debut, part of the same late-1970s power-pop wave as the Records and 20/20.</t>
  </si>
  <si>
    <t xml:space="preserve">Too Late; Tomorrow Night; In My Arms Again</t>
  </si>
  <si>
    <t xml:space="preserve">https://en.wikipedia.org/wiki/Shoes_(band)
https://www.discogs.com/master/193300-Shoes-Present-Tense</t>
  </si>
  <si>
    <t xml:space="preserve">A2040</t>
  </si>
  <si>
    <t xml:space="preserve">Pylon</t>
  </si>
  <si>
    <t xml:space="preserve">Gyrate</t>
  </si>
  <si>
    <t xml:space="preserve">X10</t>
  </si>
  <si>
    <t xml:space="preserve">jangle; shouted; deadpan; feedback; rowdy</t>
  </si>
  <si>
    <t xml:space="preserve">Four Athens art students built this debut around Michael Lachowski's rubbery bass lines, Randy Bewley's angular, occasionally jangly guitar, and Vanessa Briscoe Hay's flat, chanted vocals, closer to a stripped-down funk-punk hybrid than conventional pop. It shares the seed lane's ringing-guitar DNA in flashes but is really a dance-punk record that happened to come out of the same Athens scene as R.E.M. and the B-52's. It is included for that scene connection and the jangle threads running through songs like 'Danger.'</t>
  </si>
  <si>
    <t xml:space="preserve">Emerged from the same Athens, GA art-school scene as R.E.M. and the B-52's; its angular DIY energy runs closer to post-punk than to jangle pop proper, but the two scenes overlapped constantly.</t>
  </si>
  <si>
    <t xml:space="preserve">Danger; Volume; Feast on My Heart</t>
  </si>
  <si>
    <t xml:space="preserve">https://en.wikipedia.org/wiki/Pylon_(band)
https://en.wikipedia.org/wiki/Gyrate_(album)</t>
  </si>
  <si>
    <t xml:space="preserve">A2041</t>
  </si>
  <si>
    <t xml:space="preserve">The dB's</t>
  </si>
  <si>
    <t xml:space="preserve">Repercussion</t>
  </si>
  <si>
    <t xml:space="preserve">Albion Records</t>
  </si>
  <si>
    <t xml:space="preserve">jangle; harmonized guitars; close harmonies; pop-culture references; anthemic</t>
  </si>
  <si>
    <t xml:space="preserve">The second dB's album pushes further into layered guitar interplay between Stamey and Holsapple, with songs like 'Amplifier' and 'Ask for Jill' sharpening the debut's blend of jangle and new-wave nerves into something even more melodic. It still found no commercial foothold despite strong reviews, cementing the band's reputation as critics' favorites rather than hitmakers.</t>
  </si>
  <si>
    <t xml:space="preserve">A direct continuation of Stands for Decibels' jangle-pop template, tightening the songwriting partnership that would influence the Chapel Hill and college-rock scenes of the following decade.</t>
  </si>
  <si>
    <t xml:space="preserve">Amplifier; Ask for Jill; Nothing Is Wrong</t>
  </si>
  <si>
    <t xml:space="preserve">https://en.wikipedia.org/wiki/The_dB%27s
https://en.wikipedia.org/wiki/Repercussion_(album)</t>
  </si>
  <si>
    <t xml:space="preserve">A2042</t>
  </si>
  <si>
    <t xml:space="preserve">Stands for Decibels</t>
  </si>
  <si>
    <t xml:space="preserve">jangle; drum machine; close harmonies; anthemic; pop-culture references</t>
  </si>
  <si>
    <t xml:space="preserve">Chris Stamey and Peter Holsapple, both raised in Winston-Salem, NC before decamping to New York, split songwriting and lead vocals across a debut that mixes chiming jangle with quirky new-wave touches on songs like 'Black and White.' It is tighter and more angular than Big Star while keeping the same hook-first instincts, closer to XTC's nervous energy than to Byrds jangle. It became a foundational text for American power pop and jangle pop.</t>
  </si>
  <si>
    <t xml:space="preserve">Direct heirs of Big Star: Chris Stamey's Car label issued Chris Bell's 'I Am the Cosmos' single, and Stamey's old Winston-Salem bandmate Mitch Easter went on to Let's Active and to produce R.E.M.</t>
  </si>
  <si>
    <t xml:space="preserve">Black and White; Big Brown Eyes; Espionage</t>
  </si>
  <si>
    <t xml:space="preserve">https://en.wikipedia.org/wiki/The_dB%27s
https://en.wikipedia.org/wiki/Stands_for_Decibels</t>
  </si>
  <si>
    <t xml:space="preserve">A2043</t>
  </si>
  <si>
    <t xml:space="preserve">The Plimsouls</t>
  </si>
  <si>
    <t xml:space="preserve">Planet Records</t>
  </si>
  <si>
    <t xml:space="preserve">jangle; shouted; breezy; anthemic; pop-culture references</t>
  </si>
  <si>
    <t xml:space="preserve">Peter Case's band after the short-lived Nerves plays a rawer, more garage-rock-indebted style of power pop than the Records or 20/20, with jangling guitars pushed through a louder, more urgent Los Angeles club-scene energy. Its combination of Byrds twang and punk-adjacent drive made the Plimsouls a key LA link between 1960s jangle and 1980s power pop. Case's raspy, committed vocals set it apart from the genre's smoother entries.</t>
  </si>
  <si>
    <t xml:space="preserve">Grew out of Peter Case's earlier band the Nerves, carrying LA power pop's Byrds-and-British-Invasion hooks into a louder, more club-rock-driven sound.</t>
  </si>
  <si>
    <t xml:space="preserve">Zero Hour; In This Town; Now</t>
  </si>
  <si>
    <t xml:space="preserve">https://en.wikipedia.org/wiki/The_Plimsouls
https://www.discogs.com/master/94013-The-Plimsouls-The-Plimsouls</t>
  </si>
  <si>
    <t xml:space="preserve">A2044</t>
  </si>
  <si>
    <t xml:space="preserve">The Bongos</t>
  </si>
  <si>
    <t xml:space="preserve">Drums Along the Hudson</t>
  </si>
  <si>
    <t xml:space="preserve">Gathering the band's early singles, the Bongos' debut turns Hoboken's tiny club scene into ringing, tightly arranged jangle pop full of quick tempo shifts and bright vocal hooks, closest in spirit to the dB's New York-adjacent version of this sound. 'In the Congo' and 'Telephoto Lens' show a band as interested in art-school arrangement ideas as in straightforward pop songwriting. It is an early document of the Hoboken scene that Yo La Tengo would also come out of.</t>
  </si>
  <si>
    <t xml:space="preserve">A Hoboken, NJ counterpart to the dB's New York jangle pop, sounding like part of the same Maxwell's-era scene as later Hoboken bands such as Yo La Tengo.</t>
  </si>
  <si>
    <t xml:space="preserve">In the Congo; Telephoto Lens; Zebra Club</t>
  </si>
  <si>
    <t xml:space="preserve">https://en.wikipedia.org/wiki/The_Bongos
https://en.wikipedia.org/wiki/Drums_Along_the_Hudson</t>
  </si>
  <si>
    <t xml:space="preserve">A2045</t>
  </si>
  <si>
    <t xml:space="preserve">Chris Stamey</t>
  </si>
  <si>
    <t xml:space="preserve">jangle; synths; hushed; pop-culture references; breezy</t>
  </si>
  <si>
    <t xml:space="preserve">Around his exit from the dB's, Chris Stamey made a stranger, more experimental solo record than anything in that band's catalog, mixing his usual chiming guitar pop with synths and studio effects. It is less immediate than the dB's albums but shows the same songwriting instincts pulled toward art-pop. It suits listeners who like their jangle pop with a restless, tinkering streak.</t>
  </si>
  <si>
    <t xml:space="preserve">Chris Stamey's first solo statement after the dB's, extending the Winston-Salem-rooted jangle-pop scene he came from into more experimental territory.</t>
  </si>
  <si>
    <t xml:space="preserve">Winter of Love; Get a Job; Brushfire in Hoboken</t>
  </si>
  <si>
    <t xml:space="preserve">https://en.wikipedia.org/wiki/Chris_Stamey
https://www.last.fm/music/Chris+Stamey/It%27s+A+Wonderful+Life
https://www.discogs.com/artist/253466-Chris-Stamey</t>
  </si>
  <si>
    <t xml:space="preserve">A2046</t>
  </si>
  <si>
    <t xml:space="preserve">Marshall Crenshaw</t>
  </si>
  <si>
    <t xml:space="preserve">A Detroit-area songwriter with a deep Buddy Holly fixation, Crenshaw pairs plain, unfussy guitar pop on his debut with some of the cleverest, most economical songwriting of the early-1980s power-pop wave. 'Someday, Someway' became a minor hit, but the whole record's mix of rockabilly twang and Byrds-descended jangle is remarkably consistent. It is a pure distillation of early-1960s pop songcraft filtered through a post-punk sensibility.</t>
  </si>
  <si>
    <t xml:space="preserve">Sounds like an extension of the Buddy Holly/Byrds/Beatles hook tradition into the early-1980s American power-pop scene, alongside Big Star's and the dB's strand of the same family.</t>
  </si>
  <si>
    <t xml:space="preserve">Someday, Someway; Cynical Girl; Mary Anne</t>
  </si>
  <si>
    <t xml:space="preserve">https://en.wikipedia.org/wiki/Marshall_Crenshaw
https://www.allmusic.com/artist/marshall-crenshaw-mn0000853492/discography</t>
  </si>
  <si>
    <t xml:space="preserve">A2047</t>
  </si>
  <si>
    <t xml:space="preserve">Everywhere at Once</t>
  </si>
  <si>
    <t xml:space="preserve">jangle; shouted; anthemic; breezy; pop-culture references</t>
  </si>
  <si>
    <t xml:space="preserve">The Plimsouls' major-label album includes 'A Million Miles Away,' a jangling, chiming single used in the film Valley Girl that became the band's defining song. The rest of the record keeps the same combination of Rickenbacker jangle and garage-rock urgency as the debut, with a bigger budget and cleaner mix. It represents the commercial high point of the LA power-pop scene's early-1980s moment.</t>
  </si>
  <si>
    <t xml:space="preserve">The commercial peak of the LA power-pop scene running through the Nerves and the Plimsouls, extending the Byrds' jangle sound into 1980s new-wave-adjacent rock radio.</t>
  </si>
  <si>
    <t xml:space="preserve">A Million Miles Away; Oldest Story in the World; Magic Touch</t>
  </si>
  <si>
    <t xml:space="preserve">https://en.wikipedia.org/wiki/The_Plimsouls
https://www.allmusic.com/artist/the-plimsouls-mn0000486645/discography</t>
  </si>
  <si>
    <t xml:space="preserve">A2048</t>
  </si>
  <si>
    <t xml:space="preserve">Chomp</t>
  </si>
  <si>
    <t xml:space="preserve">shouted; deadpan; feedback; rowdy; funny-sad</t>
  </si>
  <si>
    <t xml:space="preserve">Pylon's second and, in its original run, final album sharpens the debut's funk-punk attack with a slightly more polished studio sound, still driven by Michael Lachowski's bass and Vanessa Briscoe Hay's clipped vocal chant. 'Crazy' became the band's best-known song and was later covered by R.E.M., a reminder of how tightly the Athens scene's bands supported each other. It remains more post-punk than jangle pop, but its DIY energy and Athens pedigree keep it tied to this lane's story.</t>
  </si>
  <si>
    <t xml:space="preserve">A key document of the Athens scene alongside R.E.M., whose cover of 'Crazy' is a direct link between Pylon and the jangle-pop bands that shared its hometown.</t>
  </si>
  <si>
    <t xml:space="preserve">Crazy; Beep; Gyrate</t>
  </si>
  <si>
    <t xml:space="preserve">https://en.wikipedia.org/wiki/Pylon_(band)
https://en.wikipedia.org/wiki/Chomp_(album)</t>
  </si>
  <si>
    <t xml:space="preserve">A2049</t>
  </si>
  <si>
    <t xml:space="preserve">Like This</t>
  </si>
  <si>
    <t xml:space="preserve">Bearsville Records</t>
  </si>
  <si>
    <t xml:space="preserve">jangle; drawl; close harmonies; breezy; storytelling</t>
  </si>
  <si>
    <t xml:space="preserve">With Chris Stamey gone solo, Peter Holsapple takes over as chief songwriter and the band leans into a warmer, more country-tinged version of jangle pop, closer to Byrds twang than the debut's nervous energy. Songs like 'Love Is for Lovers' favor a plainer, more direct style of writing. It is a transitional record, less angular than the first two albums but just as melodically assured.</t>
  </si>
  <si>
    <t xml:space="preserve">Shows the dB's drifting from jangle pop toward countryish, plainspoken songwriting that Holsapple later carried further into roots-rock territory with the Continental Drifters.</t>
  </si>
  <si>
    <t xml:space="preserve">Love Is for Lovers; Rendezvous; A Spy in the House of Love</t>
  </si>
  <si>
    <t xml:space="preserve">https://en.wikipedia.org/wiki/The_dB%27s
https://www.discogs.com/master/36562-The-dBs-Like-This</t>
  </si>
  <si>
    <t xml:space="preserve">A2050</t>
  </si>
  <si>
    <t xml:space="preserve">Guadalcanal Diary</t>
  </si>
  <si>
    <t xml:space="preserve">Walking in the Shadow of the Big Man</t>
  </si>
  <si>
    <t xml:space="preserve">Marietta, GA</t>
  </si>
  <si>
    <t xml:space="preserve">jangle; storytelling; drawl; anthemic; small-town</t>
  </si>
  <si>
    <t xml:space="preserve">This debut pairs ringing R.E.M.-adjacent guitars with Murray Attaway's booming baritone and story-songs about Southern and American history and myth, such as 'Trail of Tears.' It is more muscular and anthemic than the delicate jangle of Big Star or Let's Active, closer to a heartland-rock scale within the same guitar vocabulary. The band's Georgia roots put them in direct conversation with R.E.M. and the broader Athens-adjacent jangle scene.</t>
  </si>
  <si>
    <t xml:space="preserve">Part of the early-1980s Southern jangle-pop wave alongside R.E.M. and Pylon; its ringing guitars sound indebted to the same regional sound while pushing toward bigger, more anthemic songwriting.</t>
  </si>
  <si>
    <t xml:space="preserve">Watusi Rodeo; Trail of Tears; Fire from the Sky</t>
  </si>
  <si>
    <t xml:space="preserve">https://en.wikipedia.org/wiki/Walking_in_the_Shadow_of_the_Big_Man
https://www.allmusic.com/artist/guadalcanal-diary-mn0000648097/discography</t>
  </si>
  <si>
    <t xml:space="preserve">A2051</t>
  </si>
  <si>
    <t xml:space="preserve">Let's Active</t>
  </si>
  <si>
    <t xml:space="preserve">Cypress</t>
  </si>
  <si>
    <t xml:space="preserve">Winston-Salem, NC</t>
  </si>
  <si>
    <t xml:space="preserve">jangle; synths; close harmonies; polished; breezy</t>
  </si>
  <si>
    <t xml:space="preserve">Let's Active's first full-length pushes Mitch Easter's dense, layered production further, adding synths and studio effects to a chiming-guitar base without losing pop concision. Songs like 'Waters Part' and 'Blue Line' show a knack for melody that made Easter's own band a critical favorite even as R.E.M., his production client, became the bigger commercial story. It is a defining record of the mid-1980s American jangle-pop underground.</t>
  </si>
  <si>
    <t xml:space="preserve">Extends the Drive-In Studio sound Easter built with R.E.M. and other Southern bands into a full pop album of his own, keeping the Winston-Salem/Chapel Hill scene's jangle at its center.</t>
  </si>
  <si>
    <t xml:space="preserve">Waters Part; Blue Line; Flags for Everything</t>
  </si>
  <si>
    <t xml:space="preserve">https://en.wikipedia.org/wiki/Let%27s_Active
https://www.allmusic.com/artist/lets-active-mn0000259561/discography</t>
  </si>
  <si>
    <t xml:space="preserve">A2052</t>
  </si>
  <si>
    <t xml:space="preserve">Feudalist Tarts</t>
  </si>
  <si>
    <t xml:space="preserve">New Rose Records</t>
  </si>
  <si>
    <t xml:space="preserve">horns; drawl; breezy; pop-culture references; live in the room</t>
  </si>
  <si>
    <t xml:space="preserve">A short, horn-flecked record that finds Chilton in a looser, soul- and R&amp;B-inflected mode than either Big Star or Like Flies on Sherbert, closer to a bar-band groove than jangle pop. 'Lost My Job' shows off a wry, conversational singer more interested in feel than polish. It is a minor but telling entry in the Chilton catalog, evidence of how far he ranged after Big Star broke up.</t>
  </si>
  <si>
    <t xml:space="preserve">Part of Chilton's mid-1980s small-label comeback, when the college-rock underground treated him as a forefather (the Replacements wrote a song named after him).</t>
  </si>
  <si>
    <t xml:space="preserve">Lost My Job; Thing for You; Thank You John</t>
  </si>
  <si>
    <t xml:space="preserve">https://en.wikipedia.org/wiki/Alex_Chilton
https://www.discogs.com/master/174803-Alex-Chilton-Feudalist-Tarts</t>
  </si>
  <si>
    <t xml:space="preserve">A2053</t>
  </si>
  <si>
    <t xml:space="preserve">Game Theory</t>
  </si>
  <si>
    <t xml:space="preserve">Real Nighttime</t>
  </si>
  <si>
    <t xml:space="preserve">jangle; synths; close harmonies; pop-culture references; breezy</t>
  </si>
  <si>
    <t xml:space="preserve">Produced by Mitch Easter, Scott Miller's band folds Davis, California's paisley-underground jangle into dense, hook-crowded songs full of wordy, self-aware lyrics and layered guitars. It sounds like a direct line from Big Star through Easter's Winston-Salem studio sensibility, filtered through Miller's nerdier, more literate songwriting. It is for listeners who like their power pop smart, busy and a little neurotic.</t>
  </si>
  <si>
    <t xml:space="preserve">Connects the Winston-Salem/Chapel Hill jangle sound to California's paisley underground through producer Mitch Easter, feeding directly into Scott Miller's later band the Loud Family.</t>
  </si>
  <si>
    <t xml:space="preserve">24; Curse of the Frontier Land; Nightime</t>
  </si>
  <si>
    <t xml:space="preserve">https://en.wikipedia.org/wiki/Game_Theory_(band)
https://en.wikipedia.org/wiki/Real_Nighttime
https://www.discogs.com/master/219133-Game-Theory-Real-Nighttime</t>
  </si>
  <si>
    <t xml:space="preserve">A2054</t>
  </si>
  <si>
    <t xml:space="preserve">The Big Shot Chronicles</t>
  </si>
  <si>
    <t xml:space="preserve">jangle; synths; polished; pop-culture references; close harmonies</t>
  </si>
  <si>
    <t xml:space="preserve">Another Mitch Easter production, this one pushes Game Theory's sound toward brighter, more radio-scaled jangle pop without sanding off Scott Miller's dense, references-heavy lyrics. Songs like 'Erica's Word' pair big, ringing choruses with a knowing, bookish sensibility rare in guitar pop of the period. It is a good first stop for newcomers to the band's catalog.</t>
  </si>
  <si>
    <t xml:space="preserve">Continues the Easter-produced link between Game Theory and the Winston-Salem jangle sound, while Miller's literate songwriting pushed power pop toward the more cerebral style the Loud Family would carry on.</t>
  </si>
  <si>
    <t xml:space="preserve">Erica's Word; Book of Millionaires; Where You Going Northern</t>
  </si>
  <si>
    <t xml:space="preserve">https://en.wikipedia.org/wiki/Game_Theory_(band)
https://en.wikipedia.org/wiki/The_Big_Shot_Chronicles</t>
  </si>
  <si>
    <t xml:space="preserve">A2055</t>
  </si>
  <si>
    <t xml:space="preserve">jangle; storytelling; anthemic; drawl; political</t>
  </si>
  <si>
    <t xml:space="preserve">Guadalcanal Diary's second album sharpens the debut's jangle-and-baritone formula into tighter, more radio-friendly songs while keeping Murray Attaway's fascination with American mythology and small-town religion intact. Hookier songs like 'Cattle Prod' and 'Spirit Train' carry the band's ringing guitars into bigger choruses. It is for listeners who want their Southern jangle louder and more anthemic.</t>
  </si>
  <si>
    <t xml:space="preserve">Sounds like an extension of the Southern jangle-pop of R.E.M. and Let's Active, using the same ringing-guitar vocabulary for bigger, more anthemic storytelling songs.</t>
  </si>
  <si>
    <t xml:space="preserve">Cattle Prod; Spirit Train; Michael Rockefeller</t>
  </si>
  <si>
    <t xml:space="preserve">https://en.wikipedia.org/wiki/Jamboree_(Guadalcanal_Diary_album)
https://www.allmusic.com/artist/guadalcanal-diary-mn0000648097/discography</t>
  </si>
  <si>
    <t xml:space="preserve">A2056</t>
  </si>
  <si>
    <t xml:space="preserve">Big Plans for Everybody</t>
  </si>
  <si>
    <t xml:space="preserve">jangle; synths; polished; pop-culture references; breezy</t>
  </si>
  <si>
    <t xml:space="preserve">With a fuller road band behind him, Mitch Easter pushes Let's Active toward a bigger, more electric sound, trading some of Cypress's chamber-pop intimacy for guitar-forward mid-1980s college rock. The hooks stay intact even as the arrangements get busier and more ambitious. It closed out the band's most productive stretch before their final album two years later.</t>
  </si>
  <si>
    <t xml:space="preserve">The peak of Mitch Easter's own band within the Drive-In Studio orbit, running parallel to the R.E.M. and dB's records he helped shape from the production chair.</t>
  </si>
  <si>
    <t xml:space="preserve">In Little Ways; Writing the Book of Last Pages; Last Chance Town</t>
  </si>
  <si>
    <t xml:space="preserve">https://en.wikipedia.org/wiki/Let%27s_Active
https://www.discogs.com/master/211492-Lets-Active-Big-Plans-For-Everybody</t>
  </si>
  <si>
    <t xml:space="preserve">A2057</t>
  </si>
  <si>
    <t xml:space="preserve">The Smithereens</t>
  </si>
  <si>
    <t xml:space="preserve">Especially for You</t>
  </si>
  <si>
    <t xml:space="preserve">Carteret, NJ</t>
  </si>
  <si>
    <t xml:space="preserve">jangle; close harmonies; baritone; breezy; heartbreak</t>
  </si>
  <si>
    <t xml:space="preserve">New Jersey's Smithereens built their debut around Pat DiNizio's dark, plainspoken baritone and Jim Babjak's ringing, British Invasion-schooled guitar, turning 1960s pop songcraft toward slightly moodier, more adult subject matter. "Blood and Roses" and "In a Lonely Place" pair jangling hooks with genuine melancholy, closer in tone to the more heartbroken side of this lane than to bubblegum power pop. It became a college-radio staple and a key document of 1980s power pop's East Coast wing.</t>
  </si>
  <si>
    <t xml:space="preserve">An East Coast power-pop peer of the dB's and Tommy Keene, extending the Beatles/Byrds hook lineage into darker, more adult lyrical territory.</t>
  </si>
  <si>
    <t xml:space="preserve">Blood and Roses; In a Lonely Place; Behind the Wall of Sleep</t>
  </si>
  <si>
    <t xml:space="preserve">https://en.wikipedia.org/wiki/The_Smithereens
https://www.discogs.com/artist/377441-The-Smithereens</t>
  </si>
  <si>
    <t xml:space="preserve">A2058</t>
  </si>
  <si>
    <t xml:space="preserve">Tommy Keene</t>
  </si>
  <si>
    <t xml:space="preserve">Songs from the Film</t>
  </si>
  <si>
    <t xml:space="preserve">Washington, DC</t>
  </si>
  <si>
    <t xml:space="preserve">jangle; close harmonies; breezy; anthemic; pop-culture references</t>
  </si>
  <si>
    <t xml:space="preserve">Washington, DC's Tommy Keene made his major-label debut with a set of big, ringing power-pop songs built for arena-scale choruses. 'Places That Are Gone' and 'Gold Town' pair jangling guitar with a wistful, slightly melancholy edge closer to Big Star's Radio City than to bubblegum power pop. It is for listeners who like their power pop earnest, bittersweet and loud.</t>
  </si>
  <si>
    <t xml:space="preserve">Sounds like a direct continuation of the Big Star/power-pop line into the mid-1980s DC underground.</t>
  </si>
  <si>
    <t xml:space="preserve">Places That Are Gone; Gold Town; In Our Lives</t>
  </si>
  <si>
    <t xml:space="preserve">https://en.wikipedia.org/wiki/Tommy_Keene
https://en.wikipedia.org/wiki/Songs_from_the_Film</t>
  </si>
  <si>
    <t xml:space="preserve">A2059</t>
  </si>
  <si>
    <t xml:space="preserve">The Sound of Music</t>
  </si>
  <si>
    <t xml:space="preserve">jangle; anthemic; pop-culture references; close harmonies; breezy</t>
  </si>
  <si>
    <t xml:space="preserve">The dB's' final album of their original run moves onto I.R.S., the same label as R.E.M., and sounds accordingly bigger and more confident, with Holsapple's melodic sense fully in charge. Songs like 'Never Say When' deliver a fuller, more guitar-driven jangle that fits comfortably alongside mid-1980s college-rock radio. It closed out the band's most productive period before a long hiatus.</t>
  </si>
  <si>
    <t xml:space="preserve">The dB's' closing statement on I.R.S. Records, the same imprint anchoring R.E.M. and Let's Active, tying the Winston-Salem/Chapel Hill jangle-pop scene together on one label roster.</t>
  </si>
  <si>
    <t xml:space="preserve">Never Say When; Any Old Thing; Molly Says</t>
  </si>
  <si>
    <t xml:space="preserve">https://en.wikipedia.org/wiki/The_dB%27s
https://www.allmusic.com/artist/the-dbs-mn0000489209/discography</t>
  </si>
  <si>
    <t xml:space="preserve">A2060</t>
  </si>
  <si>
    <t xml:space="preserve">Lolita Nation</t>
  </si>
  <si>
    <t xml:space="preserve">jangle; synths; lo-fi; pop-culture references; long songs (7+ minutes)</t>
  </si>
  <si>
    <t xml:space="preserve">A sprawling double album that alternates conventional, hook-heavy jangle-pop songs with tape collages, fragments and studio experiments, closer to a college-rock answer to the White Album than a normal power pop record. Scott Miller's ambition here runs well past the tidy song-by-song format of his earlier records. It is the most structurally adventurous release to come out of the Big Star-descended jangle-pop scene.</t>
  </si>
  <si>
    <t xml:space="preserve">The most experimental extension of the jangle-pop line running from Big Star through Mitch Easter's productions, with Easter's production as the direct link.</t>
  </si>
  <si>
    <t xml:space="preserve">We Love You Carol and Alison; Chardonnay; Andy in Ten Years</t>
  </si>
  <si>
    <t xml:space="preserve">https://en.wikipedia.org/wiki/Game_Theory_(band)
https://en.wikipedia.org/wiki/Lolita_Nation</t>
  </si>
  <si>
    <t xml:space="preserve">A2061</t>
  </si>
  <si>
    <t xml:space="preserve">Two Steps from the Middle Ages</t>
  </si>
  <si>
    <t xml:space="preserve">jangle; synths; close harmonies; breezy; pop-culture references</t>
  </si>
  <si>
    <t xml:space="preserve">Game Theory's final studio album under that name tightens back up after Lolita Nation's sprawl, returning to concise, hook-forward songs with the same dense wordplay and ringing guitars. It is a graceful closing statement before Scott Miller retired the band name and regrouped as the Loud Family. The jangle is as bright as anything in the catalog, even as the lineup and label situation grew increasingly unstable.</t>
  </si>
  <si>
    <t xml:space="preserve">Closes out Game Theory's run in the Big Star-to-jangle-pop lineage before Scott Miller carried the same sensibility into the Loud Family.</t>
  </si>
  <si>
    <t xml:space="preserve">Room for One More, Honey; What the Whole World Wants; Rolling with the Moody Girls</t>
  </si>
  <si>
    <t xml:space="preserve">https://en.wikipedia.org/wiki/Game_Theory_(band)
https://en.wikipedia.org/wiki/Two_Steps_from_the_Middle_Ages</t>
  </si>
  <si>
    <t xml:space="preserve">A2062</t>
  </si>
  <si>
    <t xml:space="preserve">Green Thoughts</t>
  </si>
  <si>
    <t xml:space="preserve">jangle; close harmonies; anthemic; breezy; heartbreak</t>
  </si>
  <si>
    <t xml:space="preserve">The Smithereens' second album pushes their ringing-guitar power pop toward bigger, more radio-ready choruses without losing Pat DiNizio's morose lyrical streak, led by the hit 'Only a Memory.' It is a slightly more polished, confident record than the debut, with an ear for the Beatles/Byrds jangle vocabulary at full volume. It kept the band a consistent college-rock and album-rock radio presence through the late 1980s.</t>
  </si>
  <si>
    <t xml:space="preserve">Sounds like an East Coast extension of Big Star/Byrds-style jangle pop into bigger, more anthemic 1980s guitar-rock arrangements.</t>
  </si>
  <si>
    <t xml:space="preserve">Only a Memory; House We Used to Live In; Drown in My Own Tears</t>
  </si>
  <si>
    <t xml:space="preserve">A2063</t>
  </si>
  <si>
    <t xml:space="preserve">Jellyfish</t>
  </si>
  <si>
    <t xml:space="preserve">Bellybutton</t>
  </si>
  <si>
    <t xml:space="preserve">Charisma Records</t>
  </si>
  <si>
    <t xml:space="preserve">close harmonies; harmonized guitars; polished; breezy; pop-culture references</t>
  </si>
  <si>
    <t xml:space="preserve">San Francisco's Jellyfish built an entire aesthetic, from candy-colored stage costumes to meticulously layered studio harmonies, around a maximalist update of Beatles, Queen and Big Star-style pop. 'That Is Why' and 'The King Is Half-Undressed' stack vocal harmonies and guitar overdubs into some of the most densely produced power pop of the era. It signaled the genre's early-1990s revival alongside Matthew Sweet and the Posies.</t>
  </si>
  <si>
    <t xml:space="preserve">A maximalist, studio-obsessed record that sounds rooted in Beatles/Big Star hook-craft, part of the same early-1990s power-pop revival as Matthew Sweet's Girlfriend and the Posies' Dear 23.</t>
  </si>
  <si>
    <t xml:space="preserve">That Is Why; The King Is Half-Undressed; Baby's Coming Back</t>
  </si>
  <si>
    <t xml:space="preserve">https://en.wikipedia.org/wiki/Jellyfish_(band)</t>
  </si>
  <si>
    <t xml:space="preserve">A2064</t>
  </si>
  <si>
    <t xml:space="preserve">The Pooh Sticks</t>
  </si>
  <si>
    <t xml:space="preserve">Formula One Generation</t>
  </si>
  <si>
    <t xml:space="preserve">Fierce Recordings</t>
  </si>
  <si>
    <t xml:space="preserve">jangle; close harmonies; breezy; pop-culture references; shouted</t>
  </si>
  <si>
    <t xml:space="preserve">A Welsh band built almost as a joke around fanzine culture and Ramones-speed bubblegum hooks, the Pooh Sticks pair deliberately trashy, self-aware pop-culture-referencing lyrics with genuinely infectious, Beatles/Byrds-descended melodies. It sits at the winking, indie-pop end of the jangle-pop spectrum, closer to Talulah Gosh's C86 scene than to Big Star's earnestness. Its arch humor about pop fandom itself makes it a strange but telling entry in this lane's story.</t>
  </si>
  <si>
    <t xml:space="preserve">Part of the UK's late-1980s C86/indie-pop scene, a more ironic, fanzine-culture-inflected descendant of the same Byrds/Beatles jangle lineage running through this lane.</t>
  </si>
  <si>
    <t xml:space="preserve">https://en.wikipedia.org/wiki/The_Pooh_Sticks
https://www.discogs.com/artist/243277-The-Pooh-Sticks</t>
  </si>
  <si>
    <t xml:space="preserve">A2065</t>
  </si>
  <si>
    <t xml:space="preserve">The Posies</t>
  </si>
  <si>
    <t xml:space="preserve">Dear 23</t>
  </si>
  <si>
    <t xml:space="preserve">jangle; close harmonies; harmonized guitars; breezy; pop-culture references</t>
  </si>
  <si>
    <t xml:space="preserve">Jon Auer and Ken Stringfellow's major-label debut wraps dense vocal harmonies around ringing guitars, a Pacific Northwest update of the Big Star/Byrds formula released just as grunge was about to swallow the region's scene. 'Golden Blunders' became the album's calling card and was later covered by Ringo Starr. It is one of the most fully realized records in the whole jangle-pop revival, indebted almost entirely to the exact lineage this lane traces.</t>
  </si>
  <si>
    <t xml:space="preserve">A direct 1990s continuation of the Big Star lineage, later made literal when Auer and Stringfellow joined the reunited Big Star themselves for In Space.</t>
  </si>
  <si>
    <t xml:space="preserve">Golden Blunders; Suddenly Mary; Apology</t>
  </si>
  <si>
    <t xml:space="preserve">https://en.wikipedia.org/wiki/The_Posies
https://www.allmusic.com/artist/the-posies-mn0000490554/discography</t>
  </si>
  <si>
    <t xml:space="preserve">A2066</t>
  </si>
  <si>
    <t xml:space="preserve">Teenage Fanclub</t>
  </si>
  <si>
    <t xml:space="preserve">A Catholic Education</t>
  </si>
  <si>
    <t xml:space="preserve">Paperhouse Records</t>
  </si>
  <si>
    <t xml:space="preserve">Glasgow</t>
  </si>
  <si>
    <t xml:space="preserve">jangle; harmonized guitars; feedback; breezy; close harmonies</t>
  </si>
  <si>
    <t xml:space="preserve">Teenage Fanclub's debut buries Big Star and Byrds harmonies under thick, Dinosaur Jr.-style fuzz, recorded quickly and cheaply by a young Glasgow band still finding its footing. The scuzzy guitars sit awkwardly next to genuinely sweet melodies, a combination the band would refine on later records. It is rougher and noisier than the classic jangle-pop model but already carries the same Byrds/Beatles hook sense that would define their career.</t>
  </si>
  <si>
    <t xml:space="preserve">The starting point of Teenage Fanclub's arc from Big Star and Byrds worship through American indie-rock fuzz, launching the Glasgow strand of the jangle-pop lineage.</t>
  </si>
  <si>
    <t xml:space="preserve">Everything Flows; Heavy Metal; Catholic Education</t>
  </si>
  <si>
    <t xml:space="preserve">https://en.wikipedia.org/wiki/Teenage_Fanclub
https://www.discogs.com/artist/107075-Teenage-Fanclub</t>
  </si>
  <si>
    <t xml:space="preserve">A2067</t>
  </si>
  <si>
    <t xml:space="preserve">Material Issue</t>
  </si>
  <si>
    <t xml:space="preserve">International Pop Overthrow</t>
  </si>
  <si>
    <t xml:space="preserve">Chicago trio Material Issue made a tight, hook-dense power-pop record for their major-label debut, with 'Valerie Loves Me' and 'Diane' pairing crunchy guitars with unabashedly catchy choruses. Jim Ellison's songwriting leaned harder into radio-scaled pop hooks than most of the jangle-pop underground, closer to the Knack's directness than Big Star's studio nuance. The title later became the name of a long-running power-pop festival, a sign of the record's place as a genre touchstone.</t>
  </si>
  <si>
    <t xml:space="preserve">A Chicago entry in the early-1990s power-pop revival alongside Matthew Sweet and Velvet Crush, sounding like the Beatles/Byrds hook tradition pushed into a harder-edged alt-rock context.</t>
  </si>
  <si>
    <t xml:space="preserve">Valerie Loves Me; Diane</t>
  </si>
  <si>
    <t xml:space="preserve">https://en.wikipedia.org/wiki/Material_Issue
https://www.discogs.com/artist/261512-Material-Issue</t>
  </si>
  <si>
    <t xml:space="preserve">A2068</t>
  </si>
  <si>
    <t xml:space="preserve">Matthew Sweet</t>
  </si>
  <si>
    <t xml:space="preserve">Girlfriend</t>
  </si>
  <si>
    <t xml:space="preserve">Zoo Entertainment</t>
  </si>
  <si>
    <t xml:space="preserve">Lincoln, NE</t>
  </si>
  <si>
    <t xml:space="preserve">jangle; close harmonies; harmonized guitars; heartbreak; anthemic</t>
  </si>
  <si>
    <t xml:space="preserve">Written in the wake of Sweet's divorce and featuring Television's Richard Lloyd and ex-Voidoid Robert Quine trading searing guitar leads, Girlfriend pairs raw emotional lyrics with the cleanest, most direct power-pop hooks of the early 1990s. The title track and 'I've Been Waiting' show how far Sweet had absorbed Big Star and the Byrds into a confessional singer-songwriter frame. It became the breakthrough that proved the classic jangle-pop sound could still work on alternative radio.</t>
  </si>
  <si>
    <t xml:space="preserve">A Nebraska-born songwriter who came up through the Athens and New York scenes; the record sounds like a full synthesis of the Big Star/Byrds line, alongside Teenage Fanclub and the Posies in the early-1990s power-pop revival.</t>
  </si>
  <si>
    <t xml:space="preserve">Girlfriend; I've Been Waiting; Divine Intervention</t>
  </si>
  <si>
    <t xml:space="preserve">https://en.wikipedia.org/wiki/Matthew_Sweet
https://en.wikipedia.org/wiki/Girlfriend_(Matthew_Sweet_album)</t>
  </si>
  <si>
    <t xml:space="preserve">A2069</t>
  </si>
  <si>
    <t xml:space="preserve">Bandwagonesque</t>
  </si>
  <si>
    <t xml:space="preserve">Creation Records</t>
  </si>
  <si>
    <t xml:space="preserve">jangle; harmonized guitars; close harmonies; breezy; anthemic</t>
  </si>
  <si>
    <t xml:space="preserve">Teenage Fanclub's second album balances the fuzz of their debut with unmistakably Big Star-indebted melodies and vocal harmonies, turning them into the clearest 1990s heirs to the #1 Record/Radio City sound. Famously named album of the year by Spin over Nirvana's Nevermind, it made the Byrds/Beatles jangle lineage feel current again during the height of grunge. Songs like 'Star Sign' and 'What You Do to Me' pair effortless hooks with warm, unhurried guitar tone.</t>
  </si>
  <si>
    <t xml:space="preserve">The clearest modern realization of the Big Star lineage this lane traces, directly citing Big Star and the Byrds while also absorbing Dinosaur Jr.-style fuzz from the American underground.</t>
  </si>
  <si>
    <t xml:space="preserve">Star Sign; What You Do to Me; The Concept</t>
  </si>
  <si>
    <t xml:space="preserve">A2070</t>
  </si>
  <si>
    <t xml:space="preserve">Velvet Crush</t>
  </si>
  <si>
    <t xml:space="preserve">In the Presence of Greatness</t>
  </si>
  <si>
    <t xml:space="preserve">Ringers Lactate/Creation Records</t>
  </si>
  <si>
    <t xml:space="preserve">This debut from the Rhode Island trio Velvet Crush is a nearly academic distillation of Byrds twelve-string jangle and Big Star hooks, filtered through a slight power-pop sheen. Paul Chastain and Ric Menck's close harmonies sit atop ringing guitars on songs built for maximum melodic impact rather than innovation. It is a purist's record, indebted almost entirely to the exact lineage this lane traces.</t>
  </si>
  <si>
    <t xml:space="preserve">A direct, almost scholarly-sounding continuation of the Byrds-to-Big Star jangle line, part of the same early-1990s power-pop revival as the Posies and Teenage Fanclub.</t>
  </si>
  <si>
    <t xml:space="preserve">Walking Out on Love; If Not True</t>
  </si>
  <si>
    <t xml:space="preserve">https://en.wikipedia.org/wiki/Velvet_Crush
https://www.allmusic.com/artist/velvet-crush-mn0000313792/discography</t>
  </si>
  <si>
    <t xml:space="preserve">A2071</t>
  </si>
  <si>
    <t xml:space="preserve">Chris Bell</t>
  </si>
  <si>
    <t xml:space="preserve">I Am the Cosmos</t>
  </si>
  <si>
    <t xml:space="preserve">jangle; hushed; heartbreak; close harmonies; bleak</t>
  </si>
  <si>
    <t xml:space="preserve">Recorded mostly in 1974 and 1975 after Chris Bell left Big Star, these solo sessions stayed in the vault until Rykodisc compiled them into an album fourteen years after his death. The title track and 'You and Your Sister' pair delicate acoustic jangle with despairing lyrics about faith and failure, sung in a fragile voice very different from Alex Chilton's. It is the missing link between Big Star's #1 Record and the more wounded, confessional strain of power pop that followed.</t>
  </si>
  <si>
    <t xml:space="preserve">Bell's own extension of the Big Star sound after leaving the band; its quiet devastation sounds like a forerunner of later power pop that treats the genre as a vehicle for heartbreak rather than pure hooks.</t>
  </si>
  <si>
    <t xml:space="preserve">I Am the Cosmos; You and Your Sister; Speed of Sound</t>
  </si>
  <si>
    <t xml:space="preserve">https://en.wikipedia.org/wiki/I_Am_the_Cosmos
https://www.allmusic.com/artist/chris-bell-mn0000105845/discography</t>
  </si>
  <si>
    <t xml:space="preserve">A2072</t>
  </si>
  <si>
    <t xml:space="preserve">Spilt Milk</t>
  </si>
  <si>
    <t xml:space="preserve">close harmonies; harmonized guitars; polished; strings; anthemic</t>
  </si>
  <si>
    <t xml:space="preserve">Jellyfish's second and final album pushes their layered, Beatles/Queen-descended pop even further, adding orchestral arrangements and denser production to songs like 'The Ghost at Number One' and 'New Mistake.' It is one of the most meticulously crafted power-pop records of its era, a studio-rat's answer to the jangle-pop underground's more modest home-taping ethic. The band split soon after, leaving just two albums.</t>
  </si>
  <si>
    <t xml:space="preserve">The studio-maximalist endpoint of the Beatles/Big Star power-pop line; its density sounds like a model for many 2000s power-pop revivalists.</t>
  </si>
  <si>
    <t xml:space="preserve">The Ghost at Number One; New Mistake; Sebrina, Paste and Plato</t>
  </si>
  <si>
    <t xml:space="preserve">A2073</t>
  </si>
  <si>
    <t xml:space="preserve">The Loud Family</t>
  </si>
  <si>
    <t xml:space="preserve">Plants and Birds and Rocks and Things</t>
  </si>
  <si>
    <t xml:space="preserve">jangle; synths; pop-culture references; close harmonies; breezy</t>
  </si>
  <si>
    <t xml:space="preserve">Scott Miller's first record after retiring the Game Theory name keeps the same dense, referential lyrics and ringing guitars but pushes further into studio experimentation and synth textures. Songs shift between concise jangle-pop hooks and stranger detours, a continuation of the sprawl Miller had explored on Lolita Nation. It is a bridge between 1980s college jangle and 1990s indie rock's more self-aware turn.</t>
  </si>
  <si>
    <t xml:space="preserve">Scott Miller's direct continuation of the Game Theory sound and the wider Big Star-to-jangle-pop lineage, carrying it into the 1990s indie underground.</t>
  </si>
  <si>
    <t xml:space="preserve">Inverness; Rosy Overdrive; Last Honest Face</t>
  </si>
  <si>
    <t xml:space="preserve">https://en.wikipedia.org/wiki/The_Loud_Family
https://en.wikipedia.org/wiki/Plants_and_Birds_and_Rocks_and_Things</t>
  </si>
  <si>
    <t xml:space="preserve">A2074</t>
  </si>
  <si>
    <t xml:space="preserve">Frosting on the Beater</t>
  </si>
  <si>
    <t xml:space="preserve">jangle; close harmonies; harmonized guitars; feedback; anthemic</t>
  </si>
  <si>
    <t xml:space="preserve">The Posies push their jangle-pop harmonies through much louder, grunge-adjacent guitar walls on this follow-up, made during Seattle's early-1990s alt-rock boom without abandoning the vocal blend that defined Dear 23. 'Dream All Day' and 'Flavor of the Month' show the band absorbing the Pacific Northwest's noisier climate while staying melodically rooted in Big Star and the Byrds. It stands as the loudest, most muscular record in the classic jangle-pop lineage.</t>
  </si>
  <si>
    <t xml:space="preserve">Sounds like the Big Star/Byrds jangle line absorbing early-1990s alt-rock fuzz, a move parallel to what Teenage Fanclub was doing in Glasgow at the same time.</t>
  </si>
  <si>
    <t xml:space="preserve">Dream All Day; Flavor of the Month; Definite Door</t>
  </si>
  <si>
    <t xml:space="preserve">A2075</t>
  </si>
  <si>
    <t xml:space="preserve">Thirteen</t>
  </si>
  <si>
    <t xml:space="preserve">jangle; harmonized guitars; close harmonies; polished; breezy</t>
  </si>
  <si>
    <t xml:space="preserve">Thirteen still carries plenty of the ringing, harmony-rich guitar sound that made Bandwagonesque a landmark, with less consistent songwriting and a thicker, more layered production. It is the sound of a band figuring out how to follow up a breakthrough rather than a decisive artistic step, but tracks like 'Radio' hold up well against the rest of the catalog. It is for fans already sold on the band who want the bridge between the fuzzy and polished eras.</t>
  </si>
  <si>
    <t xml:space="preserve">A transitional record between Bandwagonesque's fuzzy jangle and the more polished, Grand Prix-era version of the Big Star/Byrds sound Teenage Fanclub would perfect next.</t>
  </si>
  <si>
    <t xml:space="preserve">Radio; Norman 3; Hang On</t>
  </si>
  <si>
    <t xml:space="preserve">A2076</t>
  </si>
  <si>
    <t xml:space="preserve">The Grays</t>
  </si>
  <si>
    <t xml:space="preserve">Ro Sham Bo</t>
  </si>
  <si>
    <t xml:space="preserve">A short-lived LA power-pop supergroup built around Jason Falkner and Jon Brion, the Grays' only album pairs dense, Beatles/Big Star-schooled arrangements with several members trading songwriting and lead vocals. 'Very Best Years' and 'Same Thing' show off the same maximalist studio instincts Falkner and Brion would each carry into later solo and production work. It is for listeners who like their power pop ornate and harmony-stacked.</t>
  </si>
  <si>
    <t xml:space="preserve">An early-1990s power-pop supergroup extending the Beatles/Big Star lineage through musicians (Falkner, Brion) who would go on to shape the sound of later indie and film-score pop.</t>
  </si>
  <si>
    <t xml:space="preserve">Very Best Years; Same Thing</t>
  </si>
  <si>
    <t xml:space="preserve">https://en.wikipedia.org/wiki/The_Grays_(band)</t>
  </si>
  <si>
    <t xml:space="preserve">A2077</t>
  </si>
  <si>
    <t xml:space="preserve">Sloan</t>
  </si>
  <si>
    <t xml:space="preserve">Twice Removed</t>
  </si>
  <si>
    <t xml:space="preserve">Halifax, Nova Scotia</t>
  </si>
  <si>
    <t xml:space="preserve">Halifax band Sloan set aside the noisier sound of their debut for a warmer, four-songwriter blend of Beatles, Byrds and Kinks-style melody. Songs rotate among all four members, giving the record a varied, harmony-rich feel closer to the classic power-pop template than to their grunge-era peers. It is for listeners who want mid-1990s guitar pop that sounds sunny, witty and unhurried.</t>
  </si>
  <si>
    <t xml:space="preserve">A mid-1990s Canadian entry that sounds squarely in the Byrds/Beatles jangle-pop line, made as the same hook-first songwriting was resurfacing via Teenage Fanclub and Velvet Crush.</t>
  </si>
  <si>
    <t xml:space="preserve">Coax Me; Penpals; Snowsuit Sound</t>
  </si>
  <si>
    <t xml:space="preserve">https://en.wikipedia.org/wiki/Twice_Removed
https://www.discogs.com/artist/321882-Sloan-2</t>
  </si>
  <si>
    <t xml:space="preserve">A2078</t>
  </si>
  <si>
    <t xml:space="preserve">Teenage Symphonies to God</t>
  </si>
  <si>
    <t xml:space="preserve">jangle; close harmonies; harmonized guitars; anthemic; breezy</t>
  </si>
  <si>
    <t xml:space="preserve">With Big Star and Teenage Fanclub connections deepening (Matthew Sweet co-writes, and the album's title nods to Brian Wilson), Velvet Crush deliver their most fully realized record, pairing Byrdsy jangle with a bigger, more confident power-pop sound. Ric Menck's drumming and Paul Chastain's melodic instincts finally match the ambition of the band's obvious influences. It stands as one of the definitive 1990s records in the classic Byrds/Big Star jangle-pop tradition.</t>
  </si>
  <si>
    <t xml:space="preserve">The fullest 1990s realization of the Byrds/Big Star lineage this lane traces, tying together Matthew Sweet, Teenage Fanclub and the wider power-pop revival scene of the era.</t>
  </si>
  <si>
    <t xml:space="preserve">Hold Me Up; Time Wraps Around You; Weird Summer</t>
  </si>
  <si>
    <t xml:space="preserve">https://en.wikipedia.org/wiki/Velvet_Crush
https://en.wikipedia.org/wiki/Teenage_Symphonies_to_God</t>
  </si>
  <si>
    <t xml:space="preserve">A2079</t>
  </si>
  <si>
    <t xml:space="preserve">100% Fun</t>
  </si>
  <si>
    <t xml:space="preserve">Sweet's mid-1990s album keeps Richard Lloyd's guitar work and the same Big Star-descended melodic core as Girlfriend, but with a harder, more compressed alt-rock edge suited to mid-1990s radio. 'Sick of Myself' became his biggest hit, showing how mainstream the classic jangle/power-pop sound had become. It closes out the commercial peak of Sweet's early run.</t>
  </si>
  <si>
    <t xml:space="preserve">A continuation of Sweet's Big Star/Byrds synthesis into the mid-1990s, part of the broader power-pop revival that also produced Velvet Crush's Teenage Symphonies to God the year before.</t>
  </si>
  <si>
    <t xml:space="preserve">Sick of Myself; We're the Same; Get Older</t>
  </si>
  <si>
    <t xml:space="preserve">https://en.wikipedia.org/wiki/100%25_Fun
https://www.discogs.com/artist/27892-Matthew-Sweet</t>
  </si>
  <si>
    <t xml:space="preserve">A2080</t>
  </si>
  <si>
    <t xml:space="preserve">Grand Prix</t>
  </si>
  <si>
    <t xml:space="preserve">Teenage Fanclub tightens up after Thirteen's sprawl, delivering their most consistently melodic set of songs, with Norman Blake, Raymond McGinley and Gerard Love each contributing immaculate, harmony-stacked jangle-pop. It is the record where the band's Big Star and Byrds worship stops sounding like homage and starts sounding entirely like their own voice. 'Sparky's Dream' and 'Mellow Doubt' are as close to the classic power-pop formula as anyone got in the mid-1990s.</t>
  </si>
  <si>
    <t xml:space="preserve">The full flowering of the Big Star/Byrds lineage in a 1990s context, with three songwriters splitting duties much as Chilton and Bell once did in Big Star.</t>
  </si>
  <si>
    <t xml:space="preserve">Sparky's Dream; Mellow Doubt; Neil Jung</t>
  </si>
  <si>
    <t xml:space="preserve">A2081</t>
  </si>
  <si>
    <t xml:space="preserve">Songs from Northern Britain</t>
  </si>
  <si>
    <t xml:space="preserve">jangle; close harmonies; harmonized guitars; breezy; cosmic</t>
  </si>
  <si>
    <t xml:space="preserve">A gentler, more pastoral record than Grand Prix, trading some of its predecessor's guitar crunch for acoustic textures and slower tempos while keeping the same three-way songwriting split and rich vocal harmony. 'Ain't That Enough' and 'Speed of Light' show the band settling into a warm, unhurried version of the Byrds/Beatles sound rather than chasing bigger choruses. It closes out the band's Creation Records run on a confident, mature note.</t>
  </si>
  <si>
    <t xml:space="preserve">A late-1990s continuation of the Big Star/Byrds jangle lineage, showing how far Teenage Fanclub had carried the sound from their fuzzy 1990 debut.</t>
  </si>
  <si>
    <t xml:space="preserve">Ain't That Enough; Speed of Light; I Don't Want Control of You</t>
  </si>
  <si>
    <t xml:space="preserve">A2082</t>
  </si>
  <si>
    <t xml:space="preserve">Howdy!</t>
  </si>
  <si>
    <t xml:space="preserve">jangle; close harmonies; harmonized guitars; breezy; polished</t>
  </si>
  <si>
    <t xml:space="preserve">Moving to Columbia after Creation's collapse, Teenage Fanclub keeps the same unhurried, harmony-rich jangle pop, now with a bigger studio budget and slightly glossier production. It is late-period proof of how durable the band's Big Star/Byrds formula remained a decade after A Catholic Education, even as the songs lean gentler and less urgent than the mid-1990s peak. Included here as one of the lane's later records, past the 1972-1995 core but a direct continuation of it.</t>
  </si>
  <si>
    <t xml:space="preserve">A late continuation of the Big Star/Byrds lineage this whole lane traces, showing the jangle-pop sound persisting well past its 1970s-1990s core period.</t>
  </si>
  <si>
    <t xml:space="preserve">I Need Direction; Dumb Dumb Dumb; Accidental Life</t>
  </si>
  <si>
    <t xml:space="preserve">A2083</t>
  </si>
  <si>
    <t xml:space="preserve">In Space</t>
  </si>
  <si>
    <t xml:space="preserve">jangle; breezy; harmonized guitars; polished; pop-culture references</t>
  </si>
  <si>
    <t xml:space="preserve">The only studio album from Big Star's post-1993 reunion lineup (Chilton, Jody Stephens, and the Posies' Jon Auer and Ken Stringfellow), recorded and released decades after the original trio broke up. It leans brighter and more playful than the 1970s records, closer to sunny power pop than Third's wreckage, with Auer and Stringfellow's harmonies filling in for Chris Bell's old parts. Included here as the band's late coda rather than as an essential entry point.</t>
  </si>
  <si>
    <t xml:space="preserve">A late-period link between the original Big Star and the jangle-pop bands it inspired, since two of its members (Auer and Stringfellow of the Posies) were themselves shaped by the earlier records.</t>
  </si>
  <si>
    <t xml:space="preserve">Dony; Mine Exclusively; Best Chance</t>
  </si>
  <si>
    <t xml:space="preserve">A2084</t>
  </si>
  <si>
    <t xml:space="preserve">The Clean</t>
  </si>
  <si>
    <t xml:space="preserve">Boodle Boodle Boodle</t>
  </si>
  <si>
    <t xml:space="preserve">Flying Nun</t>
  </si>
  <si>
    <t xml:space="preserve">V18 Flying Nun and Antipodean indie</t>
  </si>
  <si>
    <t xml:space="preserve">Dunedin, New Zealand</t>
  </si>
  <si>
    <t xml:space="preserve">Dunedin</t>
  </si>
  <si>
    <t xml:space="preserve">jangle; lo-fi; deadpan; short songs (under 2 minutes); feedback</t>
  </si>
  <si>
    <t xml:space="preserve">The Clean's debut EP, cut fast and cheap, set a template for the Dunedin sound: chiming, slightly out-of-tune guitars, a motorik Velvet Underground pulse, and Robert Scott's bass locking with David Kilgour's ringing lead lines. The vocals barely rise above the mix, and the whole thing sounds homemade in the best way. It is a founding document for homemade New Zealand guitar pop.</t>
  </si>
  <si>
    <t xml:space="preserve">Sounds grown out of the Velvet Underground's drone and the DIY ethic of UK post-punk singles; Robert Scott also led the Bats, and the Clean's sound seems like an ancestor of 1990s American lo-fi jangle bands such as Pavement.</t>
  </si>
  <si>
    <t xml:space="preserve">Anything Could Happen; Point That Thing Somewhere Else; Billy Two</t>
  </si>
  <si>
    <t xml:space="preserve">https://en.wikipedia.org/wiki/The_Clean
https://en.wikipedia.org/wiki/Boodle_Boodle_Boodle</t>
  </si>
  <si>
    <t xml:space="preserve">A2085</t>
  </si>
  <si>
    <t xml:space="preserve">The Go-Betweens</t>
  </si>
  <si>
    <t xml:space="preserve">Send Me a Lullaby</t>
  </si>
  <si>
    <t xml:space="preserve">Missing Link</t>
  </si>
  <si>
    <t xml:space="preserve">deadpan; storytelling; shouted; small-town; lo-fi</t>
  </si>
  <si>
    <t xml:space="preserve">Robert Forster and Grant McLennan's debut is spikier and more minimal than anything they made afterward: brittle, angular guitars, Lindy Morrison's clattering drums, and Forster's flat, literary half-spoken delivery over songs that barely resemble conventional pop structures. 'One Thing Can Hold Us' shows the songwriting gift already there under the post-punk austerity, but the record is closer to Wire or the Monochrome Set than to the lush pop the band later became known for. It is a strange, brittle first statement from a band raised on Brisbane's conservatism and suburban boredom.</t>
  </si>
  <si>
    <t xml:space="preserve">Made in Brisbane under the influence of British post-punk singles and the Velvet Underground's deadpan minimalism; it is the raw starting point from which Forster and McLennan built one of Australia's most acclaimed songwriting partnerships.</t>
  </si>
  <si>
    <t xml:space="preserve">Careless; One Thing Can Hold Us; Midnight to Neon</t>
  </si>
  <si>
    <t xml:space="preserve">https://en.wikipedia.org/wiki/The_Go-Betweens
https://en.wikipedia.org/wiki/Send_Me_a_Lullaby</t>
  </si>
  <si>
    <t xml:space="preserve">A2086</t>
  </si>
  <si>
    <t xml:space="preserve">Great Sounds Great, Good Sounds Good, So-so Sounds So-so, Bad Sounds Bad, Rotten Sounds Rotten</t>
  </si>
  <si>
    <t xml:space="preserve">jangle; lo-fi; deadpan; breezy; short songs (under 2 minutes)</t>
  </si>
  <si>
    <t xml:space="preserve">The Clean's second EP pushes a little further toward pop, with cheap keyboard sounds on songs like 'Beatnik' sitting beside the guitar drone. It keeps the same shoestring recording quality as Boodle Boodle Boodle but leans more on organ and less on pure guitar noise. It is for listeners who want the early Clean at their most tuneful.</t>
  </si>
  <si>
    <t xml:space="preserve">A direct continuation of the Boodle Boodle Boodle sound with more keyboard, showing Flying Nun's DIY recording method producing catchier pop.</t>
  </si>
  <si>
    <t xml:space="preserve">Beatnik</t>
  </si>
  <si>
    <t xml:space="preserve">https://en.wikipedia.org/wiki/The_Clean
https://www.audioculture.co.nz/people/the-clean</t>
  </si>
  <si>
    <t xml:space="preserve">A2087</t>
  </si>
  <si>
    <t xml:space="preserve">Various Artists</t>
  </si>
  <si>
    <t xml:space="preserve">Dunedin Double</t>
  </si>
  <si>
    <t xml:space="preserve">jangle; lo-fi; deadpan; breezy; storytelling</t>
  </si>
  <si>
    <t xml:space="preserve">A two-record, four-band EP, Dunedin Double gave one side each to the Chills, Sneaky Feelings, the Stones, and the Verlaines, all recorded cheaply. Hearing four young bands from the same small university town working the same jangling, reverb-heavy guitar language back to back makes the case for a real scene rather than a handful of unrelated groups. The Chills' 'Kaleidoscope World' and the Verlaines' 'Angela' are the best-remembered tracks.</t>
  </si>
  <si>
    <t xml:space="preserve">The founding document of the Dunedin sound as a named phenomenon, gathering the scene's earliest key bands on one release and setting the template that Flying Nun would build its whole 1980s catalog around.</t>
  </si>
  <si>
    <t xml:space="preserve">Kaleidoscope World; Angela; Pity's Sake</t>
  </si>
  <si>
    <t xml:space="preserve">https://en.wikipedia.org/wiki/Dunedin_Double_(EP)
https://en.wikipedia.org/wiki/Flying_Nun_Records</t>
  </si>
  <si>
    <t xml:space="preserve">A2088</t>
  </si>
  <si>
    <t xml:space="preserve">Before Hollywood</t>
  </si>
  <si>
    <t xml:space="preserve">jangle; storytelling; close harmonies; small-town; breezy</t>
  </si>
  <si>
    <t xml:space="preserve">Before Hollywood is where the Go-Betweens' two songwriters found their mature voices: Grant McLennan's 'Cattle and Cane,' a hazy, nostalgic sketch of a Queensland childhood built on a simple descending guitar figure, became the band's signature song, while Robert Forster's more angular 'A Bad Debt Follows You' keeps a post-punk edge. The interplay between the two writers, one warmer and more melodic, one drier and more literary, is fully formed here for the first time. It remains one of the most purely beautiful records to come out of the Brisbane scene.</t>
  </si>
  <si>
    <t xml:space="preserve">The record where the Go-Betweens moved from post-punk austerity toward literate, melodic jangle pop; it sounds like a forerunner of many later jangle and indie-folk songwriters.</t>
  </si>
  <si>
    <t xml:space="preserve">Cattle and Cane; A Bad Debt Follows You; Dusty in Here</t>
  </si>
  <si>
    <t xml:space="preserve">https://en.wikipedia.org/wiki/The_Go-Betweens
https://en.wikipedia.org/wiki/Before_Hollywood</t>
  </si>
  <si>
    <t xml:space="preserve">A2089</t>
  </si>
  <si>
    <t xml:space="preserve">The Triffids</t>
  </si>
  <si>
    <t xml:space="preserve">Treeless Plain</t>
  </si>
  <si>
    <t xml:space="preserve">Hot Records / Rough Trade</t>
  </si>
  <si>
    <t xml:space="preserve">storytelling; small-town; drawl; shouted; lo-fi</t>
  </si>
  <si>
    <t xml:space="preserve">The Triffids' debut proper is rawer and more post-punk than the widescreen Americana of Born Sandy Devotional, built on David McComb's wordy, novelistic lyrics and a restless, guitar-driven band still finding its sound. 'Red Pony' shows flashes of the outback storytelling the band would later perfect, but the arrangements are scrappier and closer to the UK post-punk records the band grew up on. It captures a young band from isolated Perth already writing well above its resources.</t>
  </si>
  <si>
    <t xml:space="preserve">Made by a Perth band steeped in British post-punk and American literature in equal measure, this is the raw starting point for the widescreen desert-rock sound the Triffids would refine on Born Sandy Devotional.</t>
  </si>
  <si>
    <t xml:space="preserve">Red Pony; My Baby Thinks She's a Train; Place in the Sun</t>
  </si>
  <si>
    <t xml:space="preserve">https://en.wikipedia.org/wiki/The_Triffids
https://en.wikipedia.org/wiki/Treeless_Plain</t>
  </si>
  <si>
    <t xml:space="preserve">A2090</t>
  </si>
  <si>
    <t xml:space="preserve">Spring Hill Fair</t>
  </si>
  <si>
    <t xml:space="preserve">jangle; storytelling; close harmonies; breezy; heartbreak</t>
  </si>
  <si>
    <t xml:space="preserve">Recorded in France for a major label after Before Hollywood's critical success, Spring Hill Fair keeps the band's melodic core intact while adding a slightly glossier, more atmospheric production. 'Bachelor Kisses' is one of Grant McLennan's most straightforwardly gorgeous love songs, while Robert Forster's 'Draining the Pool for You' stays drier and more oblique. It is a transitional record, caught between the band's post-punk roots and the fuller chamber-pop sound of their later Beggars Banquet albums.</t>
  </si>
  <si>
    <t xml:space="preserve">Keeps the McLennan/Forster songwriting balance central even as the production reaches for a bigger sound, setting up the more assured Liberty Belle and Tallulah that followed.</t>
  </si>
  <si>
    <t xml:space="preserve">Bachelor Kisses; Part Company; Draining the Pool for You</t>
  </si>
  <si>
    <t xml:space="preserve">https://en.wikipedia.org/wiki/The_Go-Betweens
https://en.wikipedia.org/wiki/Spring_Hill_Fair</t>
  </si>
  <si>
    <t xml:space="preserve">A2091</t>
  </si>
  <si>
    <t xml:space="preserve">Sneaky Feelings</t>
  </si>
  <si>
    <t xml:space="preserve">Send You</t>
  </si>
  <si>
    <t xml:space="preserve">jangle; close harmonies; breezy; storytelling; drawl</t>
  </si>
  <si>
    <t xml:space="preserve">One of the four bands on the original Dunedin Double EP, Sneaky Feelings made a fuller-length debut in Send You that leans toward 1960s-indebted pop songcraft more than the Clean's drone or the Verlaines' angularity, with David Pine and Matthew Bannister alternating as songwriters. The songs favor clean, melodic tunes, clear hooks and harmony over noise or experimentation. It is one of the most straightforwardly tuneful records the Dunedin scene produced.</t>
  </si>
  <si>
    <t xml:space="preserve">Grew out of the same Dunedin scene and Flying Nun infrastructure as the Chills and the Clean, representing the label's more overtly pop-facing wing, which sounds indebted to the Byrds.</t>
  </si>
  <si>
    <t xml:space="preserve">Waiting for Touchdown; Strangers Again; Throwing Stones</t>
  </si>
  <si>
    <t xml:space="preserve">https://en.wikipedia.org/wiki/Sneaky_Feelings
https://en.wikipedia.org/wiki/Send_You</t>
  </si>
  <si>
    <t xml:space="preserve">A2092</t>
  </si>
  <si>
    <t xml:space="preserve">Ed Kuepper</t>
  </si>
  <si>
    <t xml:space="preserve">Electrical Storm</t>
  </si>
  <si>
    <t xml:space="preserve">Hot Records</t>
  </si>
  <si>
    <t xml:space="preserve">Sydney, Australia</t>
  </si>
  <si>
    <t xml:space="preserve">baritone; storytelling; shouted; lo-fi; drawl</t>
  </si>
  <si>
    <t xml:space="preserve">The Saints' founding guitarist made his first fully solo album a spare, guitar-driven set, keeping the choppy rhythm-guitar attack of his earlier bands while dropping most of the brass. The title track shows Kuepper's songwriting turning drier and more idiosyncratic outside a band name. It set up a prolific solo run through the late 1980s and early 1990s.</t>
  </si>
  <si>
    <t xml:space="preserve">Kuepper carried the rhythm-driven guitar attack he developed in the Saints into a long, prolific solo career, connecting the first wave of Brisbane/Australian punk directly to the country's later independent guitar-rock scene.</t>
  </si>
  <si>
    <t xml:space="preserve">Electrical Storm; Car Headlights; Told Myself</t>
  </si>
  <si>
    <t xml:space="preserve">https://en.wikipedia.org/wiki/Ed_Kuepper
https://en.wikipedia.org/wiki/Electrical_Storm_(album)</t>
  </si>
  <si>
    <t xml:space="preserve">A2093</t>
  </si>
  <si>
    <t xml:space="preserve">The Verlaines</t>
  </si>
  <si>
    <t xml:space="preserve">Hallelujah All the Way Home</t>
  </si>
  <si>
    <t xml:space="preserve">strings; storytelling; bleak; shouted; cracked or yelping</t>
  </si>
  <si>
    <t xml:space="preserve">Graeme Downes was a trained composer as much as a punk, and the Verlaines' debut album shows it: cello and violin cut across jagged, changeable song structures that rarely settle into a simple verse-chorus shape. Literary, morbid lyrics meet Downes's strained, urgent vocal, with slower moments showing the melodic gift under the angularity. It is one of the most ambitious and least straightforwardly jangly records to come out of Dunedin.</t>
  </si>
  <si>
    <t xml:space="preserve">Brought formal composition into the Flying Nun scene's DIY ethic, pushing the Dunedin sound toward an art-rock complexity that later, knottier New Zealand guitar bands seem to echo.</t>
  </si>
  <si>
    <t xml:space="preserve">It Was Raining; The Lady and the Lizard; For the Love of Ash Grey</t>
  </si>
  <si>
    <t xml:space="preserve">https://en.wikipedia.org/wiki/The_Verlaines
https://en.wikipedia.org/wiki/Hallelujah_All_the_Way_Home</t>
  </si>
  <si>
    <t xml:space="preserve">A2094</t>
  </si>
  <si>
    <t xml:space="preserve">The Chills</t>
  </si>
  <si>
    <t xml:space="preserve">Kaleidoscope World</t>
  </si>
  <si>
    <t xml:space="preserve">jangle; cracked or yelping; breezy; lo-fi; anthemic</t>
  </si>
  <si>
    <t xml:space="preserve">This compilation gathers the Chills' early singles and EP tracks into one album, and it is where many listeners outside New Zealand first heard Martin Phillipps's ringing, minor-key guitar pop. Songs like 'Rolling Moon' and 'Pink Frost' pair simple, insistent riffs with a genuine sense of melancholy under the jangle, closer to the Byrds filtered through teenage Dunedin bedrooms than to anything happening in the UK at the time. It is the natural entry point for the Chills.</t>
  </si>
  <si>
    <t xml:space="preserve">Collects the singles that first spread the Dunedin sound abroad; its melancholy jangle sounds like a model for later American jangle-pop and lo-fi bands.</t>
  </si>
  <si>
    <t xml:space="preserve">Pink Frost; Rolling Moon; I Love My Leather Jacket</t>
  </si>
  <si>
    <t xml:space="preserve">https://en.wikipedia.org/wiki/The_Chills_discography
https://en.wikipedia.org/wiki/The_Chills</t>
  </si>
  <si>
    <t xml:space="preserve">A2095</t>
  </si>
  <si>
    <t xml:space="preserve">Died Pretty</t>
  </si>
  <si>
    <t xml:space="preserve">Free Dirt</t>
  </si>
  <si>
    <t xml:space="preserve">Citadel / What Goes On</t>
  </si>
  <si>
    <t xml:space="preserve">storytelling; shouted; cosmic; long songs (7+ minutes); spiritual or gospel</t>
  </si>
  <si>
    <t xml:space="preserve">Died Pretty's debut album pairs Ron Peno's yelping, theatrical vocal with Brett Myers's swirling guitar and heavy organ, closer to the Doors or the Church's psychedelic wing than to the drier jangle of the Dunedin bands. Songs stretch well past conventional pop length into extended, mantra-like builds. It made the band central to the mid-1980s Sydney guitar-rock scene.</t>
  </si>
  <si>
    <t xml:space="preserve">Emerged from the mid-1980s Sydney independent underground around Citadel Records, sharing a psychedelic-leaning, organ-and-guitar language that sounds kin to the Triffids and the Church.</t>
  </si>
  <si>
    <t xml:space="preserve">Next to Nothing; Just Skin; Life to Go (Landsakes)</t>
  </si>
  <si>
    <t xml:space="preserve">https://en.wikipedia.org/wiki/Died_Pretty
https://en.wikipedia.org/wiki/Free_Dirt</t>
  </si>
  <si>
    <t xml:space="preserve">A2096</t>
  </si>
  <si>
    <t xml:space="preserve">Liberty Belle and the Black Diamond Express</t>
  </si>
  <si>
    <t xml:space="preserve">strings; storytelling; close harmonies; breezy; heartbreak</t>
  </si>
  <si>
    <t xml:space="preserve">With violinist Amanda Brown now a full member, Liberty Belle adds strings, oboe, and a lighter, more pastoral touch to the Go-Betweens' songwriting. Grant McLennan's 'Spring Rain' and 'Head Full of Steam' sit easily alongside Robert Forster's drier 'The Wrong Road,' the whole record balanced between wistfulness and wit. It opens the band's run of Beggars Banquet albums, the best place to start with them.</t>
  </si>
  <si>
    <t xml:space="preserve">Amanda Brown's arrival broadened the Go-Betweens' palette from stark jangle-pop toward something closer to folk-inflected chamber pop, directly preparing the ground for Tallulah and 16 Lovers Lane.</t>
  </si>
  <si>
    <t xml:space="preserve">Spring Rain; Head Full of Steam; The Wrong Road</t>
  </si>
  <si>
    <t xml:space="preserve">https://en.wikipedia.org/wiki/The_Go-Betweens
https://en.wikipedia.org/wiki/Liberty_Belle_and_the_Black_Diamond_Express</t>
  </si>
  <si>
    <t xml:space="preserve">A2097</t>
  </si>
  <si>
    <t xml:space="preserve">Sentimental Education</t>
  </si>
  <si>
    <t xml:space="preserve">jangle; close harmonies; breezy; storytelling; heartbreak</t>
  </si>
  <si>
    <t xml:space="preserve">Sneaky Feelings' second album keeps the same clean, harmony-driven pop songwriting as Send You while tightening the arrangements, with David Pine and Matthew Bannister continuing to split songwriting duties. It is a more consistent, better-recorded record than the debut, though it arrived as the band's Flying Nun peers were pushing toward noisier or more experimental territory. The record's unfashionable straightforwardness has aged into a real virtue.</t>
  </si>
  <si>
    <t xml:space="preserve">A continuation of Sneaky Feelings' 1960s-pop-indebted songwriting within the Dunedin scene, sounding like the clearest example of Flying Nun's tuneful, harmony-pop wing alongside the Chills' more anthemic take on the same instincts.</t>
  </si>
  <si>
    <t xml:space="preserve">All You've Done; Walk to the Square; Broken Man</t>
  </si>
  <si>
    <t xml:space="preserve">https://en.wikipedia.org/wiki/Sneaky_Feelings
https://en.wikipedia.org/wiki/Sentimental_Education_(Sneaky_Feelings_album)</t>
  </si>
  <si>
    <t xml:space="preserve">A2098</t>
  </si>
  <si>
    <t xml:space="preserve">Born Sandy Devotional</t>
  </si>
  <si>
    <t xml:space="preserve">White Hot</t>
  </si>
  <si>
    <t xml:space="preserve">storytelling; small-town; strings; drawl; heartbreak</t>
  </si>
  <si>
    <t xml:space="preserve">The Triffids' best-known album widens their sound to cinematic scale, with Jill Birt's keyboards and pedal steel washing under David McComb's baritone on 'Wide Open Road,' a song steeped in the empty distances of Western Australia that became the band's signature. 'Estuary Bed' and 'Lonely Stretch' carry the same sense of vast, lonely landscape, closer to Ennio Morricone than to the claustrophobic Dunedin records of the same era. It is for listeners who want Americana-scale drama from the other side of the world.</t>
  </si>
  <si>
    <t xml:space="preserve">McComb built on the post-punk restlessness of Treeless Plain and Australian outback storytelling; the result sounds like an ancestor of later Australian and American desert-noir Americana.</t>
  </si>
  <si>
    <t xml:space="preserve">Wide Open Road; Estuary Bed; Lonely Stretch</t>
  </si>
  <si>
    <t xml:space="preserve">https://en.wikipedia.org/wiki/The_Triffids
https://en.wikipedia.org/wiki/Born_Sandy_Devotional
https://www.discogs.com/master/87482-The-Triffids-Born-Sandy-Devotional</t>
  </si>
  <si>
    <t xml:space="preserve">A2099</t>
  </si>
  <si>
    <t xml:space="preserve">In the Pines</t>
  </si>
  <si>
    <t xml:space="preserve">Mushroom</t>
  </si>
  <si>
    <t xml:space="preserve">storytelling; small-town; lo-fi; drawl; live in the room</t>
  </si>
  <si>
    <t xml:space="preserve">Recorded quickly and cheaply in a shed on a remote Western Australian farm, In the Pines strips the Triffids down to a stark, almost field-recording intimacy, a deliberate contrast to the more produced Born Sandy Devotional of the same year. David McComb's voice and acoustic guitar sit close in the mix, with the room's natural tone left audible on songs like the title track. It is the most purely country-folk record in the band's catalog, closer to Australian bush balladry than to their usual widescreen rock.</t>
  </si>
  <si>
    <t xml:space="preserve">A deliberately lo-fi counterpoint to the same year's Born Sandy Devotional, showing the same songwriter working in a stripped-down, rural Australian folk mode rather than cinematic rock arrangement.</t>
  </si>
  <si>
    <t xml:space="preserve">Suntrapper; In the Pines; Kathy Knows</t>
  </si>
  <si>
    <t xml:space="preserve">https://en.wikipedia.org/wiki/The_Triffids
https://en.wikipedia.org/wiki/In_the_Pines_(album)</t>
  </si>
  <si>
    <t xml:space="preserve">A2100</t>
  </si>
  <si>
    <t xml:space="preserve">The Able Tasmans</t>
  </si>
  <si>
    <t xml:space="preserve">A Cuppa Tea and a Lie Down</t>
  </si>
  <si>
    <t xml:space="preserve">piano; storytelling; lo-fi; funny-sad; breezy</t>
  </si>
  <si>
    <t xml:space="preserve">Built around Graeme Humphreys's tumbling keyboards rather than guitar, the Able Tasmans' debut is one of the odder, more whimsical records in the Flying Nun catalog, closer to a shambling chamber-pop band than to the label's usual jangle. Childlike melodic turns meet lyrics that veer between funny and melancholy without much warning. It is a homemade-sounding record that sounds like almost nothing else on the label.</t>
  </si>
  <si>
    <t xml:space="preserve">Emerged from Auckland's Flying Nun-adjacent scene as a keyboard-led counterpoint to the label's guitar-heavy Dunedin sound; its whimsical, unpolished arrangements seem to anticipate later New Zealand indie pop.</t>
  </si>
  <si>
    <t xml:space="preserve">Inside the Modern; And We Swam the Magic Bay; Little Hearts</t>
  </si>
  <si>
    <t xml:space="preserve">https://en.wikipedia.org/wiki/The_Able_Tasmans
https://en.wikipedia.org/wiki/Hey_Spinner!
https://www.discogs.com/artist/277320-Able-Tasmans</t>
  </si>
  <si>
    <t xml:space="preserve">A2101</t>
  </si>
  <si>
    <t xml:space="preserve">The Bats</t>
  </si>
  <si>
    <t xml:space="preserve">Daddy's Highway</t>
  </si>
  <si>
    <t xml:space="preserve">Christchurch, New Zealand</t>
  </si>
  <si>
    <t xml:space="preserve">jangle; close harmonies; breezy; drawl; storytelling</t>
  </si>
  <si>
    <t xml:space="preserve">Formed by the Clean's bassist Robert Scott, the Bats' debut album is the gentlest, most purely melodic record to come out of the Flying Nun scene: chiming twin guitars, soft male-female harmonies between Scott and Kaye Woodward, and unhurried mid-tempo songs like 'Block of Wood' and 'Treason' that never raise their voice. It is the clearest single distillation of the label's warmer, more pastoral jangle-pop side. Nothing here is flashy, and that restraint is the whole point.</t>
  </si>
  <si>
    <t xml:space="preserve">Robert Scott carried the Clean's rhythmic sensibility into a gentler, more harmony-driven project; its soft jangle sounds like a template for later melodic bands on Flying Nun and in the American slacker and twee scenes.</t>
  </si>
  <si>
    <t xml:space="preserve">Block of Wood; Treason; North by North</t>
  </si>
  <si>
    <t xml:space="preserve">https://en.wikipedia.org/wiki/The_Bats_(New_Zealand_band)
https://en.wikipedia.org/wiki/Daddy%27s_Highway
https://www.discogs.com/artist/261399-The-Bats</t>
  </si>
  <si>
    <t xml:space="preserve">A2102</t>
  </si>
  <si>
    <t xml:space="preserve">The Cannanes</t>
  </si>
  <si>
    <t xml:space="preserve">The African Man's Tomato</t>
  </si>
  <si>
    <t xml:space="preserve">lo-fi; deadpan; drawl; fingerpicked acoustic; hushed</t>
  </si>
  <si>
    <t xml:space="preserve">This Sydney band's debut is scrappy, conversational lo-fi indie pop, recorded cheaply with shifting vocalists trading deadpan, half-spoken lines over loose, ramshackle arrangements. It shares the homemade DIY spirit of Flying Nun's Dunedin bands but with a drier, more Australian sense of humor. An early document of the Antipodean lo-fi/DIY network that fed international college radio.</t>
  </si>
  <si>
    <t xml:space="preserve">Sounds akin to the Flying Nun bands' Antipodean DIY indie; its homemade, cheaply recorded aesthetic resembles the college-radio-to-Bandcamp DIY lineage.</t>
  </si>
  <si>
    <t xml:space="preserve">Scaled Down; Sweater; Middle Eastern Potentate</t>
  </si>
  <si>
    <t xml:space="preserve">https://www.discogs.com/master/119887-The-Cannanes-The-African-Mans-Tomato
https://en.wikipedia.org/wiki/The_Cannanes</t>
  </si>
  <si>
    <t xml:space="preserve">A2103</t>
  </si>
  <si>
    <t xml:space="preserve">Brave Words</t>
  </si>
  <si>
    <t xml:space="preserve">jangle; cracked or yelping; storytelling; breezy; spiritual or gospel</t>
  </si>
  <si>
    <t xml:space="preserve">The Chills' first proper studio album keeps the churning organ and chiming guitar of the early singles but stretches songs out and adds more layered production, still recorded on a tight Flying Nun budget. Martin Phillipps's lyrics turn toward mortality and the fragility of things on tracks like 'Wet Blanket' and 'Dan Destiny and the Silver Dawn,' while 'Push' keeps the pop instincts of the earlier singles intact. It is a transitional record, less immediate than the singles but a clearer picture of Phillipps as a songwriter rather than just a hitmaker.</t>
  </si>
  <si>
    <t xml:space="preserve">The Chills' debut album proper, made as the band's early singles were already being cited overseas; it set up the more polished major-label albums that followed on Slash.</t>
  </si>
  <si>
    <t xml:space="preserve">Push; Dan Destiny and the Silver Dawn; Wet Blanket</t>
  </si>
  <si>
    <t xml:space="preserve">A2104</t>
  </si>
  <si>
    <t xml:space="preserve">Tallulah</t>
  </si>
  <si>
    <t xml:space="preserve">strings; storytelling; close harmonies; heartbreak; breezy</t>
  </si>
  <si>
    <t xml:space="preserve">Tallulah leans further into the string-laced pop of Liberty Belle, with Amanda Brown's violin and oboe now central to the arrangements on songs like 'Right Here' and 'The House That Jack Kerouac Built.' Robert Forster and Grant McLennan's songwriting stays as sharp as ever, trading verses on relationships gone sideways with the same mix of tenderness and dry wit that defined the whole Beggars Banquet run. It is a slightly less unified record than its neighbors but still full of individually strong songs.</t>
  </si>
  <si>
    <t xml:space="preserve">The penultimate album of the Go-Betweens' original run, continuing the string-driven pop direction established on Liberty Belle and pointing directly toward the more fully realized 16 Lovers Lane.</t>
  </si>
  <si>
    <t xml:space="preserve">Right Here; The House That Jack Kerouac Built; Bye Bye Pride</t>
  </si>
  <si>
    <t xml:space="preserve">https://en.wikipedia.org/wiki/The_Go-Betweens
https://en.wikipedia.org/wiki/Tallulah_(The_Go-Betweens_album)</t>
  </si>
  <si>
    <t xml:space="preserve">A2105</t>
  </si>
  <si>
    <t xml:space="preserve">Calenture</t>
  </si>
  <si>
    <t xml:space="preserve">White/Hot Records / Island</t>
  </si>
  <si>
    <t xml:space="preserve">storytelling; strings; heartbreak; drawl; breezy</t>
  </si>
  <si>
    <t xml:space="preserve">Signed to Island Records after Born Sandy Devotional's acclaim, the Triffids made Calenture as their most polished record, adding brighter string arrangements and cleaner production to David McComb's songwriting without losing the sense of scale. 'Bury Me Deep in Love' and 'Trick of the Light' show a band aiming for wider pop success while keeping McComb's literary bent intact. It sold modestly despite the major-label push, and the band split not long after their following album.</t>
  </si>
  <si>
    <t xml:space="preserve">The Triffids' major-label bid, made as Island tried to translate Born Sandy Devotional's critical acclaim into commercial success, sitting between the band's outback-scale Americana and straightforward 1980s pop production.</t>
  </si>
  <si>
    <t xml:space="preserve">Bury Me Deep in Love; Trick of the Light; Calenture</t>
  </si>
  <si>
    <t xml:space="preserve">https://en.wikipedia.org/wiki/The_Triffids
https://en.wikipedia.org/wiki/Calenture_(album)</t>
  </si>
  <si>
    <t xml:space="preserve">A2106</t>
  </si>
  <si>
    <t xml:space="preserve">Bird-Dog</t>
  </si>
  <si>
    <t xml:space="preserve">Flying Nun / Homestead</t>
  </si>
  <si>
    <t xml:space="preserve">jangle; harmonized guitars; cracked or yelping; storytelling; lo-fi</t>
  </si>
  <si>
    <t xml:space="preserve">Graeme Downes and the Verlaines' second album pairs the Dunedin sound's homemade, chiming guitars with unusually literate, classically-informed songwriting and a raw, garage-recorded punch. Tracks jump between full-band jangle and stripped-back drama, with Downes's cracked, urgent voice carrying it. Essential listening for the Flying Nun catalog's more ambitious songwriting wing.</t>
  </si>
  <si>
    <t xml:space="preserve">Core Dunedin sound / Flying Nun band alongside the Chills and the Clean; its homemade jangle and drone fed the American college-rock and lo-fi scenes that picked up Flying Nun records via Homestead's US distribution.</t>
  </si>
  <si>
    <t xml:space="preserve">Makes No Difference; Bird-Dog; Slow Sad Love Song</t>
  </si>
  <si>
    <t xml:space="preserve">https://en.wikipedia.org/wiki/The_Verlaines
https://www.discogs.com/master/149661-Verlaines-Bird-Dog</t>
  </si>
  <si>
    <t xml:space="preserve">A2107</t>
  </si>
  <si>
    <t xml:space="preserve">Bailter Space</t>
  </si>
  <si>
    <t xml:space="preserve">Tanker</t>
  </si>
  <si>
    <t xml:space="preserve">Flying Nun Records</t>
  </si>
  <si>
    <t xml:space="preserve">noise wall; feedback; drawl; long solos; glacial</t>
  </si>
  <si>
    <t xml:space="preserve">Formed by two ex-members of the Gordons, Bailter Space's debut trades the Dunedin sound's chime for churning, noise-caked guitar rock, closer to Flying Nun's harder, feedback-driven edge. Vocals are buried and monotone under waves of distortion and heavy, motorik rhythms. A key bridge between New Zealand's DIY guitar scene and the noisier post-punk/shoegaze lineage.</t>
  </si>
  <si>
    <t xml:space="preserve">Grew directly out of Christchurch post-punk band the Gordons through shared members; its noise-wall guitar sound resembles both Flying Nun's noisier '90s bands and the international shoegaze/noise-rock scene.</t>
  </si>
  <si>
    <t xml:space="preserve">Tanker; Titan; Grader Spader</t>
  </si>
  <si>
    <t xml:space="preserve">https://en.wikipedia.org/wiki/Bailter_Space
https://www.discogs.com/master/21537-Bailter-Space-Tanker</t>
  </si>
  <si>
    <t xml:space="preserve">A2108</t>
  </si>
  <si>
    <t xml:space="preserve">16 Lovers Lane</t>
  </si>
  <si>
    <t xml:space="preserve">Mushroom / Beggars Banquet</t>
  </si>
  <si>
    <t xml:space="preserve">Widely regarded as the Go-Betweens' masterpiece, 16 Lovers Lane is the fullest realization of the sound the band had been building since Liberty Belle: warm, string-touched pop with Grant McLennan and Robert Forster's two songwriting voices in perfect balance. 'Streets of Your Town' is deceptively bright and hooky pop about domestic violence, while 'Love Goes On!' and 'Quiet Heart' show the band at its most emotionally direct. It is the record where a decade of refinement finally produced something close to a perfect pop album, right before the band split.</t>
  </si>
  <si>
    <t xml:space="preserve">The culmination of the Go-Betweens' original 1977-1989 run, and a record often cited by later jangle-pop and indie-folk songwriters.</t>
  </si>
  <si>
    <t xml:space="preserve">Streets of Your Town; Love Goes On!; Quiet Heart</t>
  </si>
  <si>
    <t xml:space="preserve">https://en.wikipedia.org/wiki/The_Go-Betweens
https://en.wikipedia.org/wiki/16_Lovers_Lane</t>
  </si>
  <si>
    <t xml:space="preserve">A2109</t>
  </si>
  <si>
    <t xml:space="preserve">Straitjacket Fits</t>
  </si>
  <si>
    <t xml:space="preserve">Hail</t>
  </si>
  <si>
    <t xml:space="preserve">Flying Nun / Rough Trade</t>
  </si>
  <si>
    <t xml:space="preserve">noise wall; feedback; shouted; jangle; cracked or yelping</t>
  </si>
  <si>
    <t xml:space="preserve">Straitjacket Fits pushed the Dunedin sound toward something louder and more distorted than their peers, with Shayne Carter's high, straining vocal cutting through layers of sweetly distorted guitar noise. The title track keeps pop hooks buried under the volume rather than abandoning them, closer to early Sonic Youth or the Chameleons than to the Clean's dry jangle. It gave Flying Nun a heavier, more muscular record to set against the label's gentler acts.</t>
  </si>
  <si>
    <t xml:space="preserve">Takes the scene's founding jangle-pop songwriting through much louder, more distorted guitar textures, sounding close to the American noise-pop and shoegaze-adjacent underground of the late 1980s.</t>
  </si>
  <si>
    <t xml:space="preserve">Dead Heat; Hail; Telling Tales</t>
  </si>
  <si>
    <t xml:space="preserve">https://en.wikipedia.org/wiki/Straitjacket_Fits
https://en.wikipedia.org/wiki/Hail_(album)</t>
  </si>
  <si>
    <t xml:space="preserve">A2110</t>
  </si>
  <si>
    <t xml:space="preserve">Chris Knox</t>
  </si>
  <si>
    <t xml:space="preserve">Seizure</t>
  </si>
  <si>
    <t xml:space="preserve">lo-fi; drum machine; deadpan; funny-sad; shouted</t>
  </si>
  <si>
    <t xml:space="preserve">Chris Knox's solo album keeps the same cheap four-track, home-recording methods as Tall Dwarfs, but the songwriting turns more directly confessional, with the love song 'Not Given Lightly' becoming one of the best-loved songs in the whole Flying Nun catalog. Elsewhere the record swings between tenderness and confrontation, Knox's cracked voice equally suited to a lullaby or a rant. It is one of the clearest statements of the New Zealand lo-fi aesthetic Knox had spent a decade developing.</t>
  </si>
  <si>
    <t xml:space="preserve">A direct extension of the home-recording method Knox developed in Toy Love and Tall Dwarfs, carried into his most personal songwriting.</t>
  </si>
  <si>
    <t xml:space="preserve">Not Given Lightly; The Face of Fashion; Statement of Intent</t>
  </si>
  <si>
    <t xml:space="preserve">https://en.wikipedia.org/wiki/Chris_Knox
https://en.wikipedia.org/wiki/Seizure_(album)</t>
  </si>
  <si>
    <t xml:space="preserve">A2111</t>
  </si>
  <si>
    <t xml:space="preserve">The Dead C</t>
  </si>
  <si>
    <t xml:space="preserve">Eusa Kills</t>
  </si>
  <si>
    <t xml:space="preserve">noise wall; feedback; lo-fi; long songs (7+ minutes); bleak</t>
  </si>
  <si>
    <t xml:space="preserve">The Dead C pushed the Dunedin scene's four-track amateurism to its logical, most extreme endpoint: long, sprawling, deliberately unresolved guitar-noise pieces recorded on cheap equipment with almost no concern for conventional song structure. Tracks like 'Maggot' stretch out into feedback and tape hiss, a world away from the Clean's tight pop economy even though the recording methods are similar. It sits at the far, most experimental edge of what Flying Nun released.</t>
  </si>
  <si>
    <t xml:space="preserve">Took the same lo-fi, home-recorded methods behind the Clean's jangle pop and pushed them toward drone and noise; the band's later releases on the American label Siltbreeze tie it to the US noise-rock underground.</t>
  </si>
  <si>
    <t xml:space="preserve">Phantom Power; Maggot; Scary Nest</t>
  </si>
  <si>
    <t xml:space="preserve">https://en.wikipedia.org/wiki/The_Dead_C
https://en.wikipedia.org/wiki/Eusa_Kills</t>
  </si>
  <si>
    <t xml:space="preserve">A2112</t>
  </si>
  <si>
    <t xml:space="preserve">Hey Spinner!</t>
  </si>
  <si>
    <t xml:space="preserve">piano; storytelling; funny-sad; breezy; lo-fi</t>
  </si>
  <si>
    <t xml:space="preserve">The Able Tasmans' second album keeps Graeme Humphreys's piano-led whimsy front and center, with songs like 'Wednesday (She's Coming Round)' and the title track balancing childlike melody against a wry, sometimes bleak undertow. It is a slightly more confident, better-recorded record than the debut without losing the band's genuinely odd character within the Flying Nun catalog.</t>
  </si>
  <si>
    <t xml:space="preserve">A continuation of the piano-driven, off-kilter songwriting the Able Tasmans staked out on their debut, representing Flying Nun's whimsical, chamber-pop-adjacent fringe alongside the label's more dominant guitar bands.</t>
  </si>
  <si>
    <t xml:space="preserve">Hey, Spinner!; Wednesday (she's coming round); Michael Fay</t>
  </si>
  <si>
    <t xml:space="preserve">https://en.wikipedia.org/wiki/The_Able_Tasmans
https://en.wikipedia.org/wiki/Hey_Spinner!</t>
  </si>
  <si>
    <t xml:space="preserve">A2113</t>
  </si>
  <si>
    <t xml:space="preserve">The Law of Things</t>
  </si>
  <si>
    <t xml:space="preserve">jangle; close harmonies; breezy; drawl; hushed</t>
  </si>
  <si>
    <t xml:space="preserve">The Bats' second album refines the formula of Daddy's Highway without changing it much: ringing interlocked guitars, Robert Scott's plainspoken drawl answered by Kaye Woodward's higher harmony, and tightly written pop songs that rarely stretch past four minutes. 'Smoking Her Wings' and 'Time to Get Ready' show the band getting more confident with tempo and dynamics while keeping the same unforced melodicism. It is a quieter, more consistent record than a flashy one, built for repeated listening rather than single moments.</t>
  </si>
  <si>
    <t xml:space="preserve">A direct continuation of the sound Robert Scott established on Daddy's Highway, reinforcing the Bats' place as Flying Nun's steadiest, most purely melodic band across the late 1980s and 1990s.</t>
  </si>
  <si>
    <t xml:space="preserve">Smoking Her Wings; Time to Get Ready; Other Side of You</t>
  </si>
  <si>
    <t xml:space="preserve">https://en.wikipedia.org/wiki/The_Bats_(New_Zealand_band)
https://en.wikipedia.org/wiki/The_Law_of_Things
https://www.discogs.com/artist/261399-The-Bats</t>
  </si>
  <si>
    <t xml:space="preserve">A2114</t>
  </si>
  <si>
    <t xml:space="preserve">Submarine Bells</t>
  </si>
  <si>
    <t xml:space="preserve">Flying Nun / Slash</t>
  </si>
  <si>
    <t xml:space="preserve">jangle; anthemic; breezy; cosmic; close harmonies</t>
  </si>
  <si>
    <t xml:space="preserve">The Chills' first album for a major-distributed label polishes the production without losing the ringing guitar hooks, and the single 'Heavenly Pop Hit' became their biggest chart success, an almost impossibly bright three minutes. 'Effloresce and Deliquesce' works on a grander, more orchestrated scale than anything on the earlier Flying Nun releases. It is the sound of a great singles band finally getting a real recording budget and mostly using it well.</t>
  </si>
  <si>
    <t xml:space="preserve">The commercial peak of the Chills' run, made after years of Flying Nun singles had built an overseas cult; it is the closest the Dunedin sound came to genuine international chart success.</t>
  </si>
  <si>
    <t xml:space="preserve">Heavenly Pop Hit; Effloresce and Deliquesce; Part Past Part Fiction</t>
  </si>
  <si>
    <t xml:space="preserve">https://en.wikipedia.org/wiki/The_Chills_discography
https://en.wikipedia.org/wiki/Submarine_Bells</t>
  </si>
  <si>
    <t xml:space="preserve">A2115</t>
  </si>
  <si>
    <t xml:space="preserve">Vehicle</t>
  </si>
  <si>
    <t xml:space="preserve">jangle; drawl; storytelling; breezy; lo-fi</t>
  </si>
  <si>
    <t xml:space="preserve">Reunited after the members had spent the 1980s in other bands and projects, Vehicle is the Clean's first proper full-length, trading the earlier EPs' amphetamine speed for a looser, more melodic pace. David Kilgour's guitar rings clean over Robert Scott's melodic bass on songs like 'Diamond Shine,' while Hamish Kilgour's drumming stays loose and conversational throughout. It sounds like a band that has nothing to prove, content to let songs breathe.</t>
  </si>
  <si>
    <t xml:space="preserve">A decade after Boodle Boodle Boodle, the Clean apply their original template to a full album; its easy jangle sounds of a piece with the American slacker-rock bands on labels like Matador and Merge.</t>
  </si>
  <si>
    <t xml:space="preserve">Diamond Shine; I Wait Around; Draw(in)g to a (W)hole</t>
  </si>
  <si>
    <t xml:space="preserve">https://en.wikipedia.org/wiki/The_Clean
https://en.wikipedia.org/wiki/Vehicle_(The_Clean_album)</t>
  </si>
  <si>
    <t xml:space="preserve">A2116</t>
  </si>
  <si>
    <t xml:space="preserve">Robert Forster</t>
  </si>
  <si>
    <t xml:space="preserve">Danger in the Past</t>
  </si>
  <si>
    <t xml:space="preserve">strings; baritone; storytelling; deadpan; hushed</t>
  </si>
  <si>
    <t xml:space="preserve">Made in Berlin, Robert Forster's solo debut trades the string-pop sheen of the late Go-Betweens for something drier and more theatrical, his flat voice delivering wry, literate narratives over spare, sometimes stark arrangements. 'Baby Stones' and the title track show the same dry wit that defined his half of the Go-Betweens' songwriting, now without Grant McLennan's warmer counterpoint. It is a distinctly European-sounding record for an Australian songwriter, made right after his old band's split.</t>
  </si>
  <si>
    <t xml:space="preserve">Made shortly after the Go-Betweens' 1989 breakup, this album carries Forster's dry, literary songwriting voice into a starker, more European art-rock setting before the eventual reunion with McLennan a decade later.</t>
  </si>
  <si>
    <t xml:space="preserve">Baby Stones; Danger in the Past; Dear Black Dream</t>
  </si>
  <si>
    <t xml:space="preserve">https://en.wikipedia.org/wiki/Robert_Forster_(musician)
https://en.wikipedia.org/wiki/Danger_in_the_Past</t>
  </si>
  <si>
    <t xml:space="preserve">A2117</t>
  </si>
  <si>
    <t xml:space="preserve">Snapper</t>
  </si>
  <si>
    <t xml:space="preserve">Shotgun Blossom</t>
  </si>
  <si>
    <t xml:space="preserve">noise wall; feedback; drum machine; shouted; lo-fi</t>
  </si>
  <si>
    <t xml:space="preserve">Built around founding Clean member Peter Gutteridge's droning, Velvet Underground-indebted guitar and organ, Snapper's first full album stretches simple, repetitive riffs into hypnotic, feedback-caked jams. It is louder and more abrasive than the Dunedin scene's first wave, closer to the Dead C's noise experiments than to the Clean's tight pop, though it keeps an insistent, motorik pulse under the distortion. Gutteridge's presence in both the Clean's original lineup and this record ties two very different generations of the scene together.</t>
  </si>
  <si>
    <t xml:space="preserve">Made by a founding figure of the earliest Dunedin scene (Peter Gutteridge was an original 1978 member of the Clean and briefly of the Chills), Shotgun Blossom shows that scene's drone lineage pushed toward heavier, more repetitive noise-rock.</t>
  </si>
  <si>
    <t xml:space="preserve">Pop Your Top; Can; Dead Pictures</t>
  </si>
  <si>
    <t xml:space="preserve">https://en.wikipedia.org/wiki/Snapper_(band)
https://en.wikipedia.org/wiki/Shotgun_Blossom</t>
  </si>
  <si>
    <t xml:space="preserve">A2118</t>
  </si>
  <si>
    <t xml:space="preserve">Melt</t>
  </si>
  <si>
    <t xml:space="preserve">jangle; feedback; shouted; cracked or yelping; anthemic</t>
  </si>
  <si>
    <t xml:space="preserve">Straitjacket Fits' second album is a little more melodic and controlled than Hail without losing the guitar volume, with Shayne Carter's strained vocal driving the louder material. Andrew Brough's songs, including the band's best-known track 'Down in Splendour,' add a softer, sweeter counterpoint (he would later leave to form Bike). It matches the noise of Hail to stronger individual songs.</t>
  </si>
  <si>
    <t xml:space="preserve">Refined the loud, jangle-noise hybrid of Hail into tighter songwriting, and Andrew Brough's parallel work here fed directly into his later band Bike, another Flying Nun jangle act.</t>
  </si>
  <si>
    <t xml:space="preserve">Down in Splendour; Bad Note for a Heart; Missing Presumed Drowned</t>
  </si>
  <si>
    <t xml:space="preserve">https://en.wikipedia.org/wiki/Straitjacket_Fits
https://en.wikipedia.org/wiki/Melt_(Straitjacket_Fits_album)</t>
  </si>
  <si>
    <t xml:space="preserve">A2119</t>
  </si>
  <si>
    <t xml:space="preserve">Tall Dwarfs</t>
  </si>
  <si>
    <t xml:space="preserve">Weeville</t>
  </si>
  <si>
    <t xml:space="preserve">lo-fi; drum machine; deadpan; short songs (under 2 minutes); feedback</t>
  </si>
  <si>
    <t xml:space="preserve">Chris Knox and Alec Bathgate's Tall Dwarfs worked at home on cheap multitrack gear, and Weeville is a full expression of that method: short, off-kilter pop songs built from tape loops, clattering percussion, and Knox's cracked, conversational voice. It turns primitive recording into a genuine style rather than a limitation. It is one of the purest lo-fi records to come out of the Flying Nun catalog.</t>
  </si>
  <si>
    <t xml:space="preserve">Grew out of Knox and Bathgate's earlier band Toy Love and a string of Tall Dwarfs EPs through the 1980s; its cheap, tape-loop home recording sounds like a precursor of the American lo-fi movement around Guided by Voices and Sebadoh.</t>
  </si>
  <si>
    <t xml:space="preserve">Crawl; Lag; Hallelujah Boy</t>
  </si>
  <si>
    <t xml:space="preserve">https://en.wikipedia.org/wiki/Tall_Dwarfs
https://en.wikipedia.org/wiki/Weeville</t>
  </si>
  <si>
    <t xml:space="preserve">A2120</t>
  </si>
  <si>
    <t xml:space="preserve">Some Disenchanted Evening</t>
  </si>
  <si>
    <t xml:space="preserve">storytelling; shouted; bleak; funny-sad; drawl</t>
  </si>
  <si>
    <t xml:space="preserve">Graeme Downes's later Verlaines album keeps the band's literate, structurally restless songwriting but leans harder into full-band rock energy than the chamber-pop touches of the debut. 'Jesus What a Jerk' shows typical Downes wit turned savage, while other songs stretch out into longer, more brooding arrangements. It is a dense, wordy record that rewards close listening more than immediate hooks.</t>
  </si>
  <si>
    <t xml:space="preserve">A later-period Verlaines album made as the Dunedin scene's original bands were scattering onto different labels and countries, carrying the same restless, literary songwriting Downes had established a half-decade earlier.</t>
  </si>
  <si>
    <t xml:space="preserve">Jesus What a Jerk; Damn Shame; Faithfully Yours</t>
  </si>
  <si>
    <t xml:space="preserve">https://en.wikipedia.org/wiki/The_Verlaines
https://en.wikipedia.org/wiki/Some_Disenchanted_Evening</t>
  </si>
  <si>
    <t xml:space="preserve">A2121</t>
  </si>
  <si>
    <t xml:space="preserve">Fear of God</t>
  </si>
  <si>
    <t xml:space="preserve">Flying Nun / Mammoth</t>
  </si>
  <si>
    <t xml:space="preserve">jangle; close harmonies; drawl; breezy; storytelling</t>
  </si>
  <si>
    <t xml:space="preserve">Released in the US by Mammoth Records, Fear of God keeps the Bats' unhurried jangle intact. 'Straight Image' and the title track show the band leaning slightly harder into rock dynamics without losing the softness of Kaye Woodward's harmonies. It is a solid, reliable entry in a catalog defined by consistency rather than reinvention.</t>
  </si>
  <si>
    <t xml:space="preserve">Its US release on Mammoth carried the Bats' gentle jangle template, first set on Daddy's Highway, to American college-radio listeners.</t>
  </si>
  <si>
    <t xml:space="preserve">Fear of God; Straight Image; Jetsam</t>
  </si>
  <si>
    <t xml:space="preserve">https://en.wikipedia.org/wiki/The_Bats_(New_Zealand_band)
https://en.wikipedia.org/wiki/Fear_of_God_(The_Bats_album)
https://www.discogs.com/artist/261399-The-Bats</t>
  </si>
  <si>
    <t xml:space="preserve">A2122</t>
  </si>
  <si>
    <t xml:space="preserve">David Kilgour</t>
  </si>
  <si>
    <t xml:space="preserve">Here Come the Cars</t>
  </si>
  <si>
    <t xml:space="preserve">jangle; breezy; cosmic; drawl; lo-fi</t>
  </si>
  <si>
    <t xml:space="preserve">The Clean's guitarist made his first proper solo album a looser, more atmospheric extension of that band's sound, stretching songs into longer, more hypnotic shapes than the Clean's tight pop economy usually allowed. Kilgour's guitar tone, warm and slightly out of focus, stays the clear through-line across a record that drifts between concise songs and extended instrumental passages. It is a quieter, more personal statement than anything credited to the full band.</t>
  </si>
  <si>
    <t xml:space="preserve">Extended the guitar language David Kilgour developed with the Clean into a solo context, giving him room for the more meditative, extended arrangements that the band format didn't always allow.</t>
  </si>
  <si>
    <t xml:space="preserve">Here Come the Cars; Sometimes; Uplift</t>
  </si>
  <si>
    <t xml:space="preserve">https://en.wikipedia.org/wiki/David_Kilgour_(musician)
https://en.wikipedia.org/wiki/Here_Come_the_Cars</t>
  </si>
  <si>
    <t xml:space="preserve">A2123</t>
  </si>
  <si>
    <t xml:space="preserve">Grant McLennan</t>
  </si>
  <si>
    <t xml:space="preserve">Watershed</t>
  </si>
  <si>
    <t xml:space="preserve">White Label / Beggars Banquet</t>
  </si>
  <si>
    <t xml:space="preserve">jangle; storytelling; breezy; heartbreak; close harmonies</t>
  </si>
  <si>
    <t xml:space="preserve">Grant McLennan's solo debut keeps the warm, melodic pop instincts of his Go-Betweens songwriting largely intact, working through a set of unhurried, hook-driven songs like 'Easy Come Easy Go' and 'Haven't I Been a Fool' without Robert Forster's drier counterpoint to balance against. It is a gentler, more straightforwardly pretty record than Forster's solo work from the same period, closer in spirit to Liberty Belle and 16 Lovers Lane than to anything experimental. McLennan's gift for a plainly beautiful melody carries the whole record.</t>
  </si>
  <si>
    <t xml:space="preserve">Released shortly after the Go-Betweens' split, Watershed shows McLennan's half of that band's songwriting partnership standing on its own, carrying the same warm melodicism into a solo career that ran until the band's 2000 reunion.</t>
  </si>
  <si>
    <t xml:space="preserve">Easy Come Easy Go; Haven't I Been a Fool; Black Mule</t>
  </si>
  <si>
    <t xml:space="preserve">https://en.wikipedia.org/wiki/Grant_McLennan
https://en.wikipedia.org/wiki/Watershed_(Grant_McLennan_album)</t>
  </si>
  <si>
    <t xml:space="preserve">A2124</t>
  </si>
  <si>
    <t xml:space="preserve">Look Blue Go Purple</t>
  </si>
  <si>
    <t xml:space="preserve">jangle; close harmonies; breezy; lo-fi; storytelling</t>
  </si>
  <si>
    <t xml:space="preserve">Look Blue Go Purple were an all-women five-piece from Dunedin who never released a full studio album during their active years, only three EPs between 1985 and 1988; this compilation gathers Bewitched, LBGPEP2, and This Is This into the one record most listeners now use to hear the band. Songs like 'Circumspect Penelope' and 'Cactus Cat' carry the same chiming-guitar Dunedin template as the Clean or the Chills but with a warmer, more collective vocal blend. The band is a reminder that the scene's history is not only the small set of male-fronted groups usually cited first.</t>
  </si>
  <si>
    <t xml:space="preserve">Formed within the same University of Otago student circles and Flying Nun infrastructure as the Chills and the Verlaines, Look Blue Go Purple represent the scene's often-overlooked women-led wing.</t>
  </si>
  <si>
    <t xml:space="preserve">Circumspect Penelope; Cactus Cat; I Don't Want You Anyway</t>
  </si>
  <si>
    <t xml:space="preserve">https://en.wikipedia.org/wiki/Look_Blue_Go_Purple</t>
  </si>
  <si>
    <t xml:space="preserve">A2125</t>
  </si>
  <si>
    <t xml:space="preserve">Fork Songs</t>
  </si>
  <si>
    <t xml:space="preserve">lo-fi; drum machine; deadpan; short songs (under 2 minutes); funny-sad</t>
  </si>
  <si>
    <t xml:space="preserve">The second Tall Dwarfs full-length keeps the same shoebox-studio methods as Weeville, stacking short, hooky fragments that rarely run past two or three minutes. Knox's lyrics stay wry and self-deprecating even when the subject matter turns dark, a tone later echoed by American lo-fi songwriters working in the same bedroom-recording tradition. It is dense with ideas packed into a small running time.</t>
  </si>
  <si>
    <t xml:space="preserve">A continuation of Tall Dwarfs' cassette-culture aesthetic whose home-recording methods sound close to the American lo-fi scene around K Records and early Sebadoh.</t>
  </si>
  <si>
    <t xml:space="preserve">Dare to Tread; We Bleed Love; Wings</t>
  </si>
  <si>
    <t xml:space="preserve">https://en.wikipedia.org/wiki/Tall_Dwarfs
https://en.wikipedia.org/wiki/Fork_Songs</t>
  </si>
  <si>
    <t xml:space="preserve">A2126</t>
  </si>
  <si>
    <t xml:space="preserve">The 3Ds</t>
  </si>
  <si>
    <t xml:space="preserve">Hellzapoppin'</t>
  </si>
  <si>
    <t xml:space="preserve">jangle; feedback; shouted; lo-fi; cracked or yelping</t>
  </si>
  <si>
    <t xml:space="preserve">The 3Ds' debut album, made by a band with two guitarist-singers trading vocal leads, is rawer and noisier than the mid-1980s Dunedin bands that preceded them, closer to the loud, scrappy end of American college rock than to the original Boodle Boodle Boodle jangle. Distorted, interlocking guitar lines push against shouted, overlapping vocals. It represents a second, louder generation of the Dunedin scene.</t>
  </si>
  <si>
    <t xml:space="preserve">A later, noisier wave of the Dunedin scene that sounds like the Clean and the Verlaines' DIY guitar-band template turned up into a louder, more American-college-rock-inflected sound.</t>
  </si>
  <si>
    <t xml:space="preserve">Outer Space; Hellzapoppin'; Sunken Head</t>
  </si>
  <si>
    <t xml:space="preserve">https://en.wikipedia.org/wiki/The_3Ds
https://en.wikipedia.org/wiki/Hellzapoppin%27_(album)</t>
  </si>
  <si>
    <t xml:space="preserve">A2127</t>
  </si>
  <si>
    <t xml:space="preserve">Soft Bomb</t>
  </si>
  <si>
    <t xml:space="preserve">Slash / Liberation</t>
  </si>
  <si>
    <t xml:space="preserve">strings; storytelling; bleak; breezy; anthemic</t>
  </si>
  <si>
    <t xml:space="preserve">Made after a chaotic run of lineup changes and personal crises for Martin Phillipps, Soft Bomb layers strings and horns over the band's usual jangle, aiming for a more baroque, orchestrated pop sound than Submarine Bells. Songs like 'Male Monster from the Id' carry a darker, more anxious lyric than the earlier hits, even when the arrangements stay lush. It is an ambitious, underrated close to their classic period.</t>
  </si>
  <si>
    <t xml:space="preserve">The close of the Chills' major-label era, pushing the band's jangle-pop songwriting toward chamber-pop orchestration in a way that sounds like a forerunner of widescreen indie-folk.</t>
  </si>
  <si>
    <t xml:space="preserve">Male Monster from the Id; Soft Bomb</t>
  </si>
  <si>
    <t xml:space="preserve">A2128</t>
  </si>
  <si>
    <t xml:space="preserve">The Venus Trail</t>
  </si>
  <si>
    <t xml:space="preserve">The 3Ds' second album pushes further into distortion and volume than Hellzapoppin', with longer, noisier tracks like 'Ice' stretching past six minutes into feedback-driven jamming. David Saunders and Denise Roughan's dual vocals still trade off over interlocking guitars, but the pop hooks of the debut are increasingly buried under sheer volume. It represents the loudest, most abrasive end of what the Dunedin scene's guitar-band template could become a decade after the Clean's first EP.</t>
  </si>
  <si>
    <t xml:space="preserve">Continued the noisier, second-generation Dunedin sound established on Hellzapoppin', pushing the scene's original jangle template toward the volume and feedback of American noise-rock and early shoegaze.</t>
  </si>
  <si>
    <t xml:space="preserve">Ice; Hey Seuss; Man on the Verge of a Nervous Breakdown</t>
  </si>
  <si>
    <t xml:space="preserve">https://en.wikipedia.org/wiki/The_3Ds
https://en.wikipedia.org/wiki/The_Venus_Trail</t>
  </si>
  <si>
    <t xml:space="preserve">A2129</t>
  </si>
  <si>
    <t xml:space="preserve">Silverbeet</t>
  </si>
  <si>
    <t xml:space="preserve">Named after a leafy green vegetable in typically understated Bats fashion, Silverbeet keeps the band's chiming-guitar formula intact while pushing a little further into warmer, more layered production. Songs like 'Courage' carry the same unhurried melodicism the band had built its whole career on. By this point the Bats' sound was less a style than a settled identity, and Silverbeet is a comfortable, confident example of it.</t>
  </si>
  <si>
    <t xml:space="preserve">The Bats' fourth album, made as Flying Nun's original Dunedin-scene bands were well into their second decade, still working the same gentle jangle-pop seam Robert Scott had staked out with Daddy's Highway.</t>
  </si>
  <si>
    <t xml:space="preserve">Courage; Sighting the Sound; Green</t>
  </si>
  <si>
    <t xml:space="preserve">https://en.wikipedia.org/wiki/The_Bats_(New_Zealand_band)
https://en.wikipedia.org/wiki/Silverbeet_(album)</t>
  </si>
  <si>
    <t xml:space="preserve">A2130</t>
  </si>
  <si>
    <t xml:space="preserve">Jean-Paul Sartre Experience</t>
  </si>
  <si>
    <t xml:space="preserve">Bleeding Star</t>
  </si>
  <si>
    <t xml:space="preserve">Matador / Flying Nun</t>
  </si>
  <si>
    <t xml:space="preserve">feedback; jangle; shouted; anthemic; noise wall</t>
  </si>
  <si>
    <t xml:space="preserve">The Jean-Paul Sartre Experience's third and final album, picked up by Matador for US release as the label was actively mining Flying Nun's catalog, pushes the band's hooky, chorus-pedal guitar pop toward a noisier, more layered sound. 'Into You' and 'Ray of Shine' keep the big, anthemic choruses of the band's earlier singles, but the guitars now sit under more distortion and studio effect than on their scrappier mid-1980s work. It is a fitting, fuller-sounding close to a band that had spent most of the decade honing hooky, slightly shoegaze-adjacent guitar pop.</t>
  </si>
  <si>
    <t xml:space="preserve">Signed by Matador Records at the same moment the American label was licensing the Clean and the 3Ds, Bleeding Star shows a later-generation Auckland band's hooky, effects-laden guitar pop reaching directly toward the American slacker/noise-pop audience.</t>
  </si>
  <si>
    <t xml:space="preserve">Into You; Ray of Shine; Bleeding Star</t>
  </si>
  <si>
    <t xml:space="preserve">https://en.wikipedia.org/wiki/JPSE
https://en.wikipedia.org/wiki/Bleeding_Star</t>
  </si>
  <si>
    <t xml:space="preserve">A2131</t>
  </si>
  <si>
    <t xml:space="preserve">Sugar Mouth</t>
  </si>
  <si>
    <t xml:space="preserve">jangle; fingerpicked acoustic; lo-fi; breezy; hushed</t>
  </si>
  <si>
    <t xml:space="preserve">The Clean guitarist's second solo album is warmer and more song-based than his band's drone-heavy jangle, with hushed vocals over unhurried, softly fuzzed guitar melodies. The homemade production keeps the Dunedin sound's lo-fi character while leaning toward gentle pop songcraft. A good solo counterpart to the Clean's more driving records.</t>
  </si>
  <si>
    <t xml:space="preserve">Extends the Dunedin sound / Flying Nun lineage he helped define with the Clean; its quiet, homemade jangle sounds akin to the '90s and 2000s lo-fi indie pop that followed internationally.</t>
  </si>
  <si>
    <t xml:space="preserve">Fallaway; Filter; Listen To The Rain</t>
  </si>
  <si>
    <t xml:space="preserve">https://www.discogs.com/master/87166-David-Kilgour-Sugar-Mouth
https://en.wikipedia.org/wiki/David_Kilgour_(musician)</t>
  </si>
  <si>
    <t xml:space="preserve">A2132</t>
  </si>
  <si>
    <t xml:space="preserve">The Friends of Rachel Worth</t>
  </si>
  <si>
    <t xml:space="preserve">W. Minc</t>
  </si>
  <si>
    <t xml:space="preserve">Reuniting after more than a decade apart, Robert Forster and Grant McLennan recorded this comeback album in Portland with members of Sleater-Kinney backing them, giving the songs a slightly rawer, more guitar-driven edge than the string-heavy late-1980s records. 'Spirit' and 'Surfing Magazines' show the two writers had lost none of their melodic instincts, even with a younger American backing band in the room. It is a genuinely successful reunion record rather than a nostalgia exercise.</t>
  </si>
  <si>
    <t xml:space="preserve">Made after an eleven-year split with Sleater-Kinney members in the backing band, directly connecting the original Brisbane songwriting partnership to a younger American indie-rock generation.</t>
  </si>
  <si>
    <t xml:space="preserve">Spirit; Surfing Magazines; The Clock</t>
  </si>
  <si>
    <t xml:space="preserve">https://en.wikipedia.org/wiki/The_Go-Betweens
https://en.wikipedia.org/wiki/The_Friends_of_Rachel_Worth</t>
  </si>
  <si>
    <t xml:space="preserve">A2133</t>
  </si>
  <si>
    <t xml:space="preserve">Getaway</t>
  </si>
  <si>
    <t xml:space="preserve">jangle; drawl; breezy; cosmic; lo-fi</t>
  </si>
  <si>
    <t xml:space="preserve">Released on Merge, Getaway stretches the Clean's jangle out into longer, more hypnotic shapes, mixing concise pop songs like 'Stars' with extended, krautrock-indebted instrumentals. It is unhurried and a little psychedelic, the sound of a veteran band stretching out. David Kilgour's guitar tone stays instantly recognizable even as the arrangements get roomier.</t>
  </si>
  <si>
    <t xml:space="preserve">Made for Merge after two decades in which American indie bands sounded indebted to the Clean, the album feels like that influence feeding back into the band itself.</t>
  </si>
  <si>
    <t xml:space="preserve">Stars; Silence or Something Else; Crazy</t>
  </si>
  <si>
    <t xml:space="preserve">https://en.wikipedia.org/wiki/The_Clean
https://en.wikipedia.org/wiki/Getaway_(The_Clean_album)</t>
  </si>
  <si>
    <t xml:space="preserve">A2134</t>
  </si>
  <si>
    <t xml:space="preserve">Anthology</t>
  </si>
  <si>
    <t xml:space="preserve">jangle; lo-fi; deadpan; feedback; breezy</t>
  </si>
  <si>
    <t xml:space="preserve">Merge's two-disc Anthology gathers the Clean's scattered, mostly vinyl-only early work into one place for the first time: the 'Tally Ho!' single, the complete Boodle Boodle Boodle EP, and the Great Sounds Great EP, plus rarities. It is the standard entry point for American listeners discovering the band through Pavement and Yo La Tengo's frequent shout-outs, and it plays as a single, consistent argument for the Clean as the root of American 1990s lo-fi guitar pop. This is the canonical way most people outside New Zealand first hear the band.</t>
  </si>
  <si>
    <t xml:space="preserve">Assembled decades after the fact by Merge, a label itself shaped by Flying Nun's example, Anthology is the bridge that made the Clean's early-1980s Dunedin recordings legible to the American indie audience that had absorbed their influence secondhand through Pavement and Guided by Voices.</t>
  </si>
  <si>
    <t xml:space="preserve">Tally Ho!; Anything Could Happen; Beatnik</t>
  </si>
  <si>
    <t xml:space="preserve">https://en.wikipedia.org/wiki/The_Clean
https://en.wikipedia.org/wiki/Anthology_(The_Clean_album)</t>
  </si>
  <si>
    <t xml:space="preserve">A2135</t>
  </si>
  <si>
    <t xml:space="preserve">Oceans Apart</t>
  </si>
  <si>
    <t xml:space="preserve">LO-MAX</t>
  </si>
  <si>
    <t xml:space="preserve">The last Go-Betweens studio album before Grant McLennan's sudden death in 2006, Oceans Apart returns to the string-touched, melodic pop of the band's late-1980s peak. 'Boundary Rider' and 'Darlinghurst Nights' show both writers still working at a high level two decades into the partnership, with none of the rawer edge of Friends of Rachel Worth. Heard now, it plays as an unplanned but fitting closing statement to one of Australia's great songwriting careers.</t>
  </si>
  <si>
    <t xml:space="preserve">The final chapter of the Forster-McLennan partnership, closing the loop on a catalog that runs from the spiky Send Me a Lullaby through three decades of increasingly assured, string-laced pop songwriting.</t>
  </si>
  <si>
    <t xml:space="preserve">Boundary Rider; Finding You; Darlinghurst Nights</t>
  </si>
  <si>
    <t xml:space="preserve">https://en.wikipedia.org/wiki/The_Go-Betweens
https://en.wikipedia.org/wiki/Oceans_Apart</t>
  </si>
  <si>
    <t xml:space="preserve">A2136</t>
  </si>
  <si>
    <t xml:space="preserve">Mister Pop</t>
  </si>
  <si>
    <t xml:space="preserve">jangle; breezy; cosmic; lo-fi; deadpan</t>
  </si>
  <si>
    <t xml:space="preserve">Mister Pop is the Clean at their most relaxed, letting instrumentals like 'Loog' and 'Asleep in the Tunnel' drift on warm organ and reverbed guitar. The album keeps the band's original economy but adds a hazier, more meditative feel than the wired early EPs. It is late-period work by a band that had, by then, spent about thirty years quietly inventing and re-inventing the same sound.</t>
  </si>
  <si>
    <t xml:space="preserve">The most recent full Clean album, it closes the loop on a catalog that runs from 1981's Boodle Boodle Boodle through nearly three decades of Flying Nun and Merge releases, still recognizably the same three musicians.</t>
  </si>
  <si>
    <t xml:space="preserve">Loog; Are You Really on Drugs?; Back in the Day</t>
  </si>
  <si>
    <t xml:space="preserve">https://en.wikipedia.org/wiki/The_Clean
https://en.wikipedia.org/wiki/Mister_Pop</t>
  </si>
  <si>
    <t xml:space="preserve">A2137</t>
  </si>
  <si>
    <t xml:space="preserve">Rodney Crowell</t>
  </si>
  <si>
    <t xml:space="preserve">Ain't Living Long Like This</t>
  </si>
  <si>
    <t xml:space="preserve">Warner Bros.</t>
  </si>
  <si>
    <t xml:space="preserve">V19 1980s country rebels</t>
  </si>
  <si>
    <t xml:space="preserve">Telecaster twang; drawl; storytelling; road songs; funny-sad</t>
  </si>
  <si>
    <t xml:space="preserve">Crowell's debut is a Nashville-outsider record with a rock and roll attitude, built on loose, Telecaster-driven country-rock and harmony vocals from his circle of friends. Originals like the title track, 'Leaving Louisiana in the Broad Daylight' and 'Voila, An American Dream' show the songwriting that other artists would draw on for years. Its loose sound and refusal to chase a single set the pattern Crowell would keep returning to for the next decade.</t>
  </si>
  <si>
    <t xml:space="preserve">Grew directly out of Crowell's time in Emmylou Harris's Hot Band; its loose, Nashville-outsider sound seems to anticipate both the cowpunk/LA roots scene (V14) and Crowell's own late-'80s hits.</t>
  </si>
  <si>
    <t xml:space="preserve">Ain't Living Long Like This; Leaving Louisiana in the Broad Daylight; Voilá, An American Dream</t>
  </si>
  <si>
    <t xml:space="preserve">https://en.wikipedia.org/wiki/Ain%27t_Living_Long_Like_This
https://en.wikipedia.org/wiki/Rodney_Crowell</t>
  </si>
  <si>
    <t xml:space="preserve">A2138</t>
  </si>
  <si>
    <t xml:space="preserve">T Bone Burnett</t>
  </si>
  <si>
    <t xml:space="preserve">Truth Decay</t>
  </si>
  <si>
    <t xml:space="preserve">Telecaster twang; drawl; political; storytelling; road songs</t>
  </si>
  <si>
    <t xml:space="preserve">Burnett's first solo album after the Alpha Band is a dry, unglamorous roots-rock record cut for Takoma, running country and blues changes through a flat, talk-singing delivery on 'House of Mirrors' and 'Madison Avenue.' Its lyrics needle consumer culture and media noise with a wry, almost punk-adjacent skepticism rather than any Nashville sentiment, closer to Randy Newman or the LA cowpunk scene than to country radio. It set up Burnett's reputation as a roots-music thinker and future producer as much as a performer.</t>
  </si>
  <si>
    <t xml:space="preserve">Grew out of Burnett's time with the Alpha Band and Bob Dylan's Rolling Thunder Revue; its wry, unglamorous roots rock sounds like a meeting point of Texas songwriting and the LA cowpunk scene (V14).</t>
  </si>
  <si>
    <t xml:space="preserve">House of Mirrors; Madison Avenue; Boomerang</t>
  </si>
  <si>
    <t xml:space="preserve">https://en.wikipedia.org/wiki/Truth_Decay_(T_Bone_Burnett_album)
https://en.wikipedia.org/wiki/T_Bone_Burnett</t>
  </si>
  <si>
    <t xml:space="preserve">A2139</t>
  </si>
  <si>
    <t xml:space="preserve">Guy Clark</t>
  </si>
  <si>
    <t xml:space="preserve">The South Coast of Texas</t>
  </si>
  <si>
    <t xml:space="preserve">fingerpicked acoustic; storytelling; drawl; small-town; road songs</t>
  </si>
  <si>
    <t xml:space="preserve">Produced by Rodney Crowell, this transitional record keeps Clark's plainspoken, detail-driven songwriting intact while pulling in a more polished, Nashville-session sound than his 1970s RCA albums. 'South Coast of Texas' and 'Rita Ballou' stick to the same exact, unhurried character sketches as Old No. 1, and 'She's Crazy for Leavin',' co-written with Crowell, later became a number-one hit for Crowell himself on Diamonds &amp; Dirt. It bridges toward the style Clark settled into on Better Days two years on.</t>
  </si>
  <si>
    <t xml:space="preserve">Produced by Rodney Crowell, whose own later hit version of 'She's Crazy for Leavin'' makes this a direct, documented link between two of this lane's core songwriters.</t>
  </si>
  <si>
    <t xml:space="preserve">South Coast of Texas; Rita Ballou; She's Crazy for Leavin'</t>
  </si>
  <si>
    <t xml:space="preserve">https://en.wikipedia.org/wiki/The_South_Coast_of_Texas
https://en.wikipedia.org/wiki/Guy_Clark</t>
  </si>
  <si>
    <t xml:space="preserve">A2140</t>
  </si>
  <si>
    <t xml:space="preserve">Joe Ely</t>
  </si>
  <si>
    <t xml:space="preserve">Musta Notta Gotta Lotta</t>
  </si>
  <si>
    <t xml:space="preserve">MCA</t>
  </si>
  <si>
    <t xml:space="preserve">Lubbock</t>
  </si>
  <si>
    <t xml:space="preserve">Telecaster twang; drawl; rowdy; road songs; storytelling</t>
  </si>
  <si>
    <t xml:space="preserve">Cut just after Ely's band opened for the Clash on tour, Musta Notta Gotta Lotta keeps the rowdy, rock-tempo West Texas sound of his late-'70s MCA records but with an even harder-driving, punk-adjacent edge. The title track's boogie-woogie stomp became one of his signature live songs, and the record as a whole leans into the sweat-through-the-shirt energy captured on the preceding live album rather than any Nashville polish. It is the clearest studio evidence of how directly the punk audience Ely picked up in London fed back into his own honky-tonk bar-band sound.</t>
  </si>
  <si>
    <t xml:space="preserve">A direct continuation of Ely's Lubbock-scene records now filtered through his real-world punk connections (the Clash tour), making explicit the cowpunk crossover this lane traces alongside T Bone Burnett and the Blasters (V14).</t>
  </si>
  <si>
    <t xml:space="preserve">https://en.wikipedia.org/wiki/Joe_Ely_discography
https://en.wikipedia.org/wiki/Joe_Ely</t>
  </si>
  <si>
    <t xml:space="preserve">A2141</t>
  </si>
  <si>
    <t xml:space="preserve">Rosanne Cash</t>
  </si>
  <si>
    <t xml:space="preserve">Seven Year Ache</t>
  </si>
  <si>
    <t xml:space="preserve">Telecaster twang; drawl; heartbreak; polished; road songs</t>
  </si>
  <si>
    <t xml:space="preserve">Cash's breakthrough pairs her plainspoken, slightly weary alto with husband Rodney Crowell's rock-leaning production, and the title track (a number-one country hit that crossed onto the pop chart) sets the template: clean electric guitar, a steady rock backbeat, and lyrics that read like a diary entry rather than a Nashville formula song. 'My Baby Thinks He's a Train' and 'Blue Moon with Heartache' keep the same mix of honky-tonk twang and singer-songwriter directness, closer in spirit to Crowell's own records than to the countrypolitan mainstream. It showed that a rock-informed, gloss-averse country record could top the country charts.</t>
  </si>
  <si>
    <t xml:space="preserve">Produced by Rodney Crowell out of the same Nashville songwriter circle as Guy Clark and Emmylou Harris (V24, V21), and its rock-informed but plainspoken sound sits at the commercial edge of this lane's country-rebel idea.</t>
  </si>
  <si>
    <t xml:space="preserve">Seven Year Ache; My Baby Thinks He's a Train; Blue Moon with Heartache</t>
  </si>
  <si>
    <t xml:space="preserve">https://en.wikipedia.org/wiki/Seven_Year_Ache
https://en.wikipedia.org/wiki/Rosanne_Cash</t>
  </si>
  <si>
    <t xml:space="preserve">A2142</t>
  </si>
  <si>
    <t xml:space="preserve">Better Days</t>
  </si>
  <si>
    <t xml:space="preserve">fingerpicked acoustic; storytelling; drawl; small-town; funny-sad</t>
  </si>
  <si>
    <t xml:space="preserve">Better Days continues the same Rodney Crowell-produced, Nashville-session sound as South Coast of Texas, with full arrangements around Clark's dry, unhurried voice. 'Homegrown Tomatoes' is the record's best-known song, a wry, plainspoken ode to a garden vegetable that became one of his most quoted lyrics, while 'The Carpenter' and the title track keep the exact, small-detail storytelling of his 1970s work intact. It closed out Clark's most Nashville-embedded stretch before a long recording gap and his move to the more stripped-down Sugar Hill sound.</t>
  </si>
  <si>
    <t xml:space="preserve">The second of two Rodney Crowell-produced 1980s records that kept Clark's exacting Texas songwriting alive inside the Nashville studio system, directly feeding the Americana songwriter circle (V13) that formed around Sugar Hill Records in the following decade.</t>
  </si>
  <si>
    <t xml:space="preserve">Better Days; Homegrown Tomatoes; Blowin' Like a Bandit</t>
  </si>
  <si>
    <t xml:space="preserve">https://en.wikipedia.org/wiki/Better_Days_(Guy_Clark_album)
https://en.wikipedia.org/wiki/Guy_Clark</t>
  </si>
  <si>
    <t xml:space="preserve">A2143</t>
  </si>
  <si>
    <t xml:space="preserve">Proof Through the Night</t>
  </si>
  <si>
    <t xml:space="preserve">Telecaster twang; political; storytelling; drawl; rowdy</t>
  </si>
  <si>
    <t xml:space="preserve">Burnett's Warner Bros. album is a harder-rocking, still lyrically cynical record than Truth Decay, featuring 'The Murder Weapon' and 'The Sixties,' a pointed look back at that decade's failed idealism. The songs keep the same wordy, skeptical character studies as before but with a bigger, more rock-scaled sound behind them. It is the clearest statement of Burnett's early-'80s persona: a roots traditionalist writing like a disillusioned punk about American consumer culture.</t>
  </si>
  <si>
    <t xml:space="preserve">Extends Truth Decay's wry, politically skeptical roots rock with a heavier band sound, sounding of a piece with the early-'80s LA scene that bridged cowpunk (V14) and Texas/Nashville songwriting.</t>
  </si>
  <si>
    <t xml:space="preserve">The Murder Weapon; The Sixties; Fatally Beautiful</t>
  </si>
  <si>
    <t xml:space="preserve">https://en.wikipedia.org/wiki/Proof_Through_the_Night
https://en.wikipedia.org/wiki/T_Bone_Burnett</t>
  </si>
  <si>
    <t xml:space="preserve">A2144</t>
  </si>
  <si>
    <t xml:space="preserve">Hi-Res</t>
  </si>
  <si>
    <t xml:space="preserve">Telecaster twang; synths; road songs; storytelling; drawl</t>
  </si>
  <si>
    <t xml:space="preserve">Ely's early-80s MCA album pushes his Lubbock roots-rock toward new-wave-inflected production, with synths and drum machines alongside his Telecaster twang and rasping voice. It's a stranger, more experimental record than his earlier Texas honky-tonk albums, chasing a rootsy new-wave crossover in the vein of Joe King Carrasco. A curiosity for fans tracing how '80s country outsiders wrestled with mainstream rock production.</t>
  </si>
  <si>
    <t xml:space="preserve">Part of the Flatlanders/Lubbock songwriter circle with Butch Hancock and Jimmie Dale Gilmore; Ely's restless border-rock songwriting fed the alt-country and Americana movements of the '90s.</t>
  </si>
  <si>
    <t xml:space="preserve">Cool Rockin' Loretta; Letter To Laredo; Locked In A Boxcar With The Queen Of Spain</t>
  </si>
  <si>
    <t xml:space="preserve">https://en.wikipedia.org/wiki/Joe_Ely
https://www.discogs.com/master/226079-Joe-Ely-Hi-Res</t>
  </si>
  <si>
    <t xml:space="preserve">A2145</t>
  </si>
  <si>
    <t xml:space="preserve">The Ballad of Sally Rose</t>
  </si>
  <si>
    <t xml:space="preserve">storytelling; close harmonies; drawl; heartbreak; spiritual or gospel</t>
  </si>
  <si>
    <t xml:space="preserve">Harris's concept album traces a singer named Sally Rose through a romance with a troubled musician-mentor who dies on tour, a thinly veiled echo of her own history with Gram Parsons. Co-written with her then-husband Paul Kennerley, it moves between the narrative ache of 'Timberline' and 'White Line' and warmer, harmony-soaked moments. It is a far riskier, more personal record than the interpretation albums that made her famous, a country opera about the scene this whole lane grew out of.</t>
  </si>
  <si>
    <t xml:space="preserve">Directly processes Harris's history with Gram Parsons and the Flying Burrito Brothers (V21), turning the cosmic American music lineage this atlas traces back into explicit narrative on record.</t>
  </si>
  <si>
    <t xml:space="preserve">Timberline; White Line; Diamond in My Crown</t>
  </si>
  <si>
    <t xml:space="preserve">https://en.wikipedia.org/wiki/The_Ballad_of_Sally_Rose
https://en.wikipedia.org/wiki/Emmylou_Harris</t>
  </si>
  <si>
    <t xml:space="preserve">A2146</t>
  </si>
  <si>
    <t xml:space="preserve">Once in a Very Blue Moon</t>
  </si>
  <si>
    <t xml:space="preserve">Philo</t>
  </si>
  <si>
    <t xml:space="preserve">fingerpicked acoustic; fiddle; banjo; drawl; storytelling</t>
  </si>
  <si>
    <t xml:space="preserve">This is the album where Griffith's folk beginnings fully absorbed a country and bluegrass backbone. The title track and 'Roseville Fair' (a Bill Staines cover) run on fingerpicked acoustic guitar, banjo rolls and fiddle rather than the sparser sound of her first two records, while her clear, slightly nasal Texas voice keeps the songs grounded in plainspoken storytelling. It is where her mature style, folk songwriting dressed in acoustic country-bluegrass clothes, first clicks into place.</t>
  </si>
  <si>
    <t xml:space="preserve">Bridges Griffith's Austin folk beginnings with Nashville acoustic-country playing; its plainspoken Texas storytelling sounds kin to Lyle Lovett's early records.</t>
  </si>
  <si>
    <t xml:space="preserve">Once in a Very Blue Moon; Roseville Fair; Ghost in the Music</t>
  </si>
  <si>
    <t xml:space="preserve">https://en.wikipedia.org/wiki/Once_in_a_Very_Blue_Moon
https://en.wikipedia.org/wiki/Nanci_Griffith</t>
  </si>
  <si>
    <t xml:space="preserve">A2147</t>
  </si>
  <si>
    <t xml:space="preserve">Dwight Yoakam</t>
  </si>
  <si>
    <t xml:space="preserve">Guitars, Cadillacs, Etc., Etc.</t>
  </si>
  <si>
    <t xml:space="preserve">Reprise</t>
  </si>
  <si>
    <t xml:space="preserve">pedal steel; Telecaster twang; drawl; fiddle; road songs</t>
  </si>
  <si>
    <t xml:space="preserve">Yoakam and guitarist-producer Pete Anderson expanded his 1984 indie EP into a full Bakersfield-revival album, opening on a cover of Johnny Horton's Honky Tonk Man and the title track's stark pedal-steel-and-fiddle sound. Recorded in Los Angeles rather than Nashville, with Jay Dee Maness on pedal steel and Brantley Kearns on fiddle, it plays like Buck Owens run through a leaner, punk-adjacent LA rock club circuit rather than Music Row. South of Cincinnati shows the record's other mode, a slow, aching ballad that balances the uptempo shuffle numbers.</t>
  </si>
  <si>
    <t xml:space="preserve">A direct continuation of Buck Owens and Merle Haggard's Bakersfield sound (V26), filtered through the LA cowpunk and Paisley Underground clubs (V14, V15) Yoakam was playing before he got a deal.</t>
  </si>
  <si>
    <t xml:space="preserve">Honky Tonk Man; Guitars, Cadillacs; South of Cincinnati</t>
  </si>
  <si>
    <t xml:space="preserve">https://en.wikipedia.org/wiki/Guitars,_Cadillacs,_Etc.,_Etc.
https://en.wikipedia.org/wiki/Dwight_Yoakam</t>
  </si>
  <si>
    <t xml:space="preserve">A2148</t>
  </si>
  <si>
    <t xml:space="preserve">Lyle Lovett</t>
  </si>
  <si>
    <t xml:space="preserve">MCA/Curb</t>
  </si>
  <si>
    <t xml:space="preserve">Houston, TX</t>
  </si>
  <si>
    <t xml:space="preserve">fingerpicked acoustic; drawl; funny-sad; storytelling; deadpan</t>
  </si>
  <si>
    <t xml:space="preserve">Lovett's debut, cut in Scottsdale with Tony Brown co-producing, is spare Texas songwriting dressed in just enough Nashville sheen to get on country radio: acoustic guitar, Matt Rollings' piano and Ray Herndon's clean electric fills behind a dry, unhurried baritone. Cowboy Man and God Will show the deadpan wit that set him apart from Music Row immediately, while Farther Down the Line is a straighter, more traditional heartbreak song. It reads as a Texas singer-songwriter record wearing just enough of a country label's clothes to get in the door.</t>
  </si>
  <si>
    <t xml:space="preserve">Grew out of the same Texas songwriter tradition as Guy Clark and Townes Van Zandt (V24), and its wry, literate songwriting is a direct ancestor of the deadpan school (V2) that runs through Drag City decades later.</t>
  </si>
  <si>
    <t xml:space="preserve">Cowboy Man; God Will; Farther Down the Line</t>
  </si>
  <si>
    <t xml:space="preserve">https://en.wikipedia.org/wiki/Lyle_Lovett_(album)
https://en.wikipedia.org/wiki/Lyle_Lovett</t>
  </si>
  <si>
    <t xml:space="preserve">A2149</t>
  </si>
  <si>
    <t xml:space="preserve">The Last of the True Believers</t>
  </si>
  <si>
    <t xml:space="preserve">fingerpicked acoustic; fiddle; banjo; storytelling; small-town</t>
  </si>
  <si>
    <t xml:space="preserve">Griffith's fourth album pushes further into full-band country-folk arrangement while keeping her clear-diction, front-porch storytelling intact. 'Love at the Five and Dime' (later a hit for Kathy Mattea) sketches a whole small-town marriage in under four minutes, the kind of concrete, novelistic detail that runs through the whole record. It is the clearest statement of her 1980s folk-into-country period before the more mainstream Nashville sound of Lone Star State of Mind.</t>
  </si>
  <si>
    <t xml:space="preserve">Continues the acoustic-country-folk direction of Once in a Very Blue Moon, and Kathy Mattea's hit cover of 'Love at the Five and Dime' carried Griffith's plainspoken storytelling beyond the folk circuit.</t>
  </si>
  <si>
    <t xml:space="preserve">Love at the Five and Dime; The Last of the True Believers; Lookin' for the Time (Workin' Girl)</t>
  </si>
  <si>
    <t xml:space="preserve">https://en.wikipedia.org/wiki/The_Last_of_the_True_Believers
https://en.wikipedia.org/wiki/Nanci_Griffith</t>
  </si>
  <si>
    <t xml:space="preserve">A2150</t>
  </si>
  <si>
    <t xml:space="preserve">The O'Kanes</t>
  </si>
  <si>
    <t xml:space="preserve">fingerpicked acoustic; mandolin; close harmonies; duets; storytelling</t>
  </si>
  <si>
    <t xml:space="preserve">Songwriters Jamie O'Hara and Kieran Kane stripped their sound down to acoustic guitars, mandolin and tight two-part harmony for this debut, a conscious rejection of the synthesizer-and-drum-machine records dominating the charts around them. 'Oh Darlin' (Why Don't You Care for Me No More)' and 'Can't Stop My Heart from Loving You' run on the same close-harmony, bluegrass-adjacent pull as the Louvin Brothers, updated just enough to work as 1986 country radio hits. It is proof that bare-bones arrangements and a great vocal blend could still reach the country top ten.</t>
  </si>
  <si>
    <t xml:space="preserve">A direct, self-conscious return to Louvin Brothers/Everly Brothers close-harmony duo singing (R1), proving in 1986 that a record with almost no studio polish could still be a mainstream country hit.</t>
  </si>
  <si>
    <t xml:space="preserve">Oh Darlin' (Why Don't You Care for Me No More); Can't Stop My Heart from Loving You; Bluegrass Blues</t>
  </si>
  <si>
    <t xml:space="preserve">https://en.wikipedia.org/wiki/The_O%27Kanes_(album)
https://en.wikipedia.org/wiki/The_O%27Kanes</t>
  </si>
  <si>
    <t xml:space="preserve">A2151</t>
  </si>
  <si>
    <t xml:space="preserve">Guitar Town</t>
  </si>
  <si>
    <t xml:space="preserve">Telecaster twang; drawl; road songs; small-town; storytelling</t>
  </si>
  <si>
    <t xml:space="preserve">Steve Earle's debut fuses a hard Telecaster twang with a heartland-rock drive, opening on the title track's restless highway hum and staying in that same road-worn, blue-collar voice through 'Someday' and 'Fearless Heart.' Produced by Emory Gordy Jr. and Tony Brown with Earle's band the Dukes, it sounds like a bar band raised on both Merle Haggard and the Replacements, full of clipped verses about small towns with no future in them. It arrived just as mainstream Nashville was chasing synth-pop gloss, and its stripped-down, guitar-first sound set a model for alt-country.</t>
  </si>
  <si>
    <t xml:space="preserve">Grew out of Earle's years in Nashville's Guy Clark and Townes Van Zandt circle; its rough, rock-leaning country sounds like a direct precursor of Uncle Tupelo and the No Depression scene (V9).</t>
  </si>
  <si>
    <t xml:space="preserve">Guitar Town; Someday; Fearless Heart</t>
  </si>
  <si>
    <t xml:space="preserve">https://en.wikipedia.org/wiki/Guitar_Town
https://en.wikipedia.org/wiki/Steve_Earle_discography</t>
  </si>
  <si>
    <t xml:space="preserve">A2152</t>
  </si>
  <si>
    <t xml:space="preserve">Sweethearts of the Rodeo</t>
  </si>
  <si>
    <t xml:space="preserve">close harmonies; Telecaster twang; drawl; duets; road songs</t>
  </si>
  <si>
    <t xml:space="preserve">Sisters Kristine Arnold and Janis Gill (taking their name from the Byrds' country-rock landmark) built their debut on tight sibling harmony over rock-tinged country arrangements. 'Hey Doll Baby' and 'Since I Found You' pair a rock rhythm section with the kind of close vocal blend usually associated with bluegrass duos, closer to the Everly Brothers than to the era's countrypolitan production. The record reached the country top ten and put a rare female duo at the center of the same neotraditional wave Dwight Yoakam and the Desert Rose Band were riding.</t>
  </si>
  <si>
    <t xml:space="preserve">Named directly after the Byrds' Sweetheart of the Rodeo (V21), carrying that record's country-rock harmony style into the mid-1980s neotraditional boom.</t>
  </si>
  <si>
    <t xml:space="preserve">Hey Doll Baby; Since I Found You; I Can't Resist</t>
  </si>
  <si>
    <t xml:space="preserve">https://en.wikipedia.org/wiki/Sweethearts_of_the_Rodeo_(album)</t>
  </si>
  <si>
    <t xml:space="preserve">A2153</t>
  </si>
  <si>
    <t xml:space="preserve">The Desert Rose Band</t>
  </si>
  <si>
    <t xml:space="preserve">V21</t>
  </si>
  <si>
    <t xml:space="preserve">pedal steel; close harmonies; Telecaster twang; road songs; storytelling</t>
  </si>
  <si>
    <t xml:space="preserve">Led by former Byrds and Flying Burrito Brothers member Chris Hillman alongside Herb Pedersen and guitarist John Jorgenson, this debut turns '60s country-rock harmony singing into tight, radio-ready honky-tonk. 'One Step Forward' and 'Ashes of Love' pair JayDee Maness's pedal steel with the same close two- and three-part harmonies Hillman had been singing since the Byrds, now aimed squarely at the country chart rather than the rock underground. It is a direct through-line from '60s Southern California country-rock to the neotraditional country boom happening around it in 1987.</t>
  </si>
  <si>
    <t xml:space="preserve">Chris Hillman carries the Byrds/Flying Burrito Brothers country-rock lineage (V21) straight into the 1980s neotraditional movement, making the band a living bridge between the two eras this atlas maps.</t>
  </si>
  <si>
    <t xml:space="preserve">One Step Forward; Ashes of Love; He's Back and I'm Blue</t>
  </si>
  <si>
    <t xml:space="preserve">https://en.wikipedia.org/wiki/The_Desert_Rose_Band_(album)
https://en.wikipedia.org/wiki/The_Desert_Rose_Band</t>
  </si>
  <si>
    <t xml:space="preserve">A2154</t>
  </si>
  <si>
    <t xml:space="preserve">Dolly Parton, Linda Ronstadt and Emmylou Harris</t>
  </si>
  <si>
    <t xml:space="preserve">Trio</t>
  </si>
  <si>
    <t xml:space="preserve">close harmonies; pedal steel; duets; spiritual or gospel; heartbreak</t>
  </si>
  <si>
    <t xml:space="preserve">A decade in the making, Trio finally paired three of country music's most distinct voices on a set of covers and new songs built largely around acoustic guitar, mandolin and pedal steel rather than any of the trio's more polished pop-country production. Songs like 'To Know Him Is to Love Him' and 'The Pain of Loving You' showcase the interplay between Parton's high lonesome, Ronstadt's clear pop instrument and Harris's aching mid-range. It stands as a quiet, harmony-first rebuke to Nashville's contemporary production values by three of its biggest stars.</t>
  </si>
  <si>
    <t xml:space="preserve">Brings Dolly Parton's Appalachian hard-country roots directly into Emmylou Harris's cosmic-country circle (V21), a documented crossing of two of this atlas's core lineages on one record.</t>
  </si>
  <si>
    <t xml:space="preserve">To Know Him Is to Love Him; The Pain of Loving You; Making Plans</t>
  </si>
  <si>
    <t xml:space="preserve">https://en.wikipedia.org/wiki/Trio_(Dolly_Parton,_Linda_Ronstadt_and_Emmylou_Harris_album)
https://en.wikipedia.org/wiki/Emmylou_Harris</t>
  </si>
  <si>
    <t xml:space="preserve">A2155</t>
  </si>
  <si>
    <t xml:space="preserve">Hillbilly Deluxe</t>
  </si>
  <si>
    <t xml:space="preserve">pedal steel; Telecaster twang; drawl; road songs; rowdy</t>
  </si>
  <si>
    <t xml:space="preserve">Yoakam's second Reprise album keeps Pete Anderson's lean, hard-twanging production but leans further into original songwriting, with Little Ways and Please, Please Baby built on the same Bakersfield shuffle as the debut. A cover of Lefty Frizzell's Always Late with Your Kisses and the Doc Pomus/Mort Shuman oldie Little Sister sit comfortably beside Yoakam's own songs, underlining how closely he modeled his writing on 1950s and '60s hard country. It is a tighter, more confident record than the debut without softening any of its Telecaster-and-pedal-steel core.</t>
  </si>
  <si>
    <t xml:space="preserve">Extends Guitars, Cadillacs' Bakersfield revival, and its blend of classic covers with new songwriting is echoed directly by the neo-traditional and new-outlaw country of this lane's child lane V7.</t>
  </si>
  <si>
    <t xml:space="preserve">Little Ways; Please, Please Baby; Little Sister</t>
  </si>
  <si>
    <t xml:space="preserve">https://en.wikipedia.org/wiki/Hillbilly_Deluxe_(Dwight_Yoakam_album)
https://en.wikipedia.org/wiki/Dwight_Yoakam</t>
  </si>
  <si>
    <t xml:space="preserve">A2156</t>
  </si>
  <si>
    <t xml:space="preserve">Foster &amp; Lloyd</t>
  </si>
  <si>
    <t xml:space="preserve">Telecaster twang; close harmonies; jangle; road songs; funny-sad</t>
  </si>
  <si>
    <t xml:space="preserve">Radney Foster and Bill Lloyd's debut duo album runs on ringing, almost power-pop guitar hooks laid over straightforward country song structures, with 'Crazy Over You' and 'Sure Thing' both becoming top-ten country hits despite sounding closer to the Everly Brothers or Buddy Holly than to contemporary Nashville radio. The record's jangly, tightly harmonized sound owes as much to new-wave pop as to honky-tonk. It is a clear example of 1980s Nashville rewarding a genuinely odd, guitar-pop-inflected record because the songwriting and harmonies were too good to ignore.</t>
  </si>
  <si>
    <t xml:space="preserve">Brings Beatles/Everly Brothers-style jangle-pop harmony singing into mainstream country radio, a crossover move that runs parallel to what Lyle Lovett and k.d. lang were doing from other angles the same year.</t>
  </si>
  <si>
    <t xml:space="preserve">Crazy Over You; Sure Thing; What Do You Want from Me This Time</t>
  </si>
  <si>
    <t xml:space="preserve">https://en.wikipedia.org/wiki/Foster_%26_Lloyd_(album)
https://en.wikipedia.org/wiki/Foster_%26_Lloyd</t>
  </si>
  <si>
    <t xml:space="preserve">A2157</t>
  </si>
  <si>
    <t xml:space="preserve">Highway 101</t>
  </si>
  <si>
    <t xml:space="preserve">Fronted by Paulette Carlson's raw, twangy alto, Highway 101's debut runs on steel guitar and full-band honky-tonk drive, helping to anchor the neotraditional wave alongside the Desert Rose Band. 'Whiskey, If You Were a Woman' and 'Somewhere Tonight' keep the arrangements close to bar-band hard country rather than the countrypolitan pop still dominating radio in 1987. The band's West Coast roots give its sound a rougher, less studio-polished edge than most of that year's country top ten.</t>
  </si>
  <si>
    <t xml:space="preserve">A West Coast counterpart to the Desert Rose Band and Dwight Yoakam's Bakersfield revival, sounding like part of the same mid-'80s neotraditional wave pushing back against Nashville's countrypolitan gloss.</t>
  </si>
  <si>
    <t xml:space="preserve">Whiskey, If You Were a Woman; Somewhere Tonight; Cry, Cry, Cry</t>
  </si>
  <si>
    <t xml:space="preserve">https://en.wikipedia.org/wiki/Highway_101_(album)
https://en.wikipedia.org/wiki/Highway_101</t>
  </si>
  <si>
    <t xml:space="preserve">A2158</t>
  </si>
  <si>
    <t xml:space="preserve">Lord of the Highway</t>
  </si>
  <si>
    <t xml:space="preserve">HighTone</t>
  </si>
  <si>
    <t xml:space="preserve">Telecaster twang; drawl; road songs; storytelling; rowdy</t>
  </si>
  <si>
    <t xml:space="preserve">After a gap of several years and a label change to the roots-rock independent HighTone, Ely made a looser, more ragged record than his MCA albums. Guitarist David Grissom helps push 'Row of Dominoes' and 'Me and Billy the Kid' toward a wry, unheroic take on outlaw mythology rather than straight honky-tonk. Its loose, guitar-driven feel owes something to the Rolling Stones, fitting for a Texas songwriter who had toured with the Clash earlier in the decade.</t>
  </si>
  <si>
    <t xml:space="preserve">Marks Ely's move from a major label to the independent, roots-focused HighTone Records, part of the same underground/DIY shift that runs through this lane's cowpunk and No Depression lineages (V14, V9).</t>
  </si>
  <si>
    <t xml:space="preserve">Lord of the Highway; Row of Dominoes; Me and Billy the Kid</t>
  </si>
  <si>
    <t xml:space="preserve">https://en.wikipedia.org/wiki/Lord_of_the_Highway
https://en.wikipedia.org/wiki/Joe_Ely_discography</t>
  </si>
  <si>
    <t xml:space="preserve">A2159</t>
  </si>
  <si>
    <t xml:space="preserve">k.d. lang and the Reclines</t>
  </si>
  <si>
    <t xml:space="preserve">Angel with a Lariat</t>
  </si>
  <si>
    <t xml:space="preserve">Sire</t>
  </si>
  <si>
    <t xml:space="preserve">Consort, Alberta, Canada</t>
  </si>
  <si>
    <t xml:space="preserve">pedal steel; cracked or yelping; drawl; rowdy; road songs</t>
  </si>
  <si>
    <t xml:space="preserve">lang's first album for Sire was produced by rockabilly veteran Dave Edmunds, and it leans into a rowdy, cowpunk-adjacent take on honky-tonk: 'Turn Me Round' and the title track ride hard shuffle rhythms while lang's voice swings between a full-throated yelp and a classic country croon. The Reclines' backing stays loose and a little ragged rather than polished. The record announced her as a country outsider who loved the tradition's forms but had no interest in Nashville's production values.</t>
  </si>
  <si>
    <t xml:space="preserve">Emerges from lang's Alberta cowpunk beginnings and Patsy Cline fandom, a version of the country-rebel stance this lane is built around that runs parallel to Dwight Yoakam's Bakersfield revival happening the same year.</t>
  </si>
  <si>
    <t xml:space="preserve">Turn Me Round; Angel with a Lariat; Three Cigarettes in an Ashtray</t>
  </si>
  <si>
    <t xml:space="preserve">https://en.wikipedia.org/wiki/Angel_with_a_Lariat
https://en.wikipedia.org/wiki/K.d._lang</t>
  </si>
  <si>
    <t xml:space="preserve">A2160</t>
  </si>
  <si>
    <t xml:space="preserve">Pontiac</t>
  </si>
  <si>
    <t xml:space="preserve">fingerpicked acoustic; drawl; deadpan; storytelling; bleak</t>
  </si>
  <si>
    <t xml:space="preserve">Pontiac is a darker, more spacious record than the debut, moving from 'If I Had a Boat' to 'L.A. County,' a matter-of-fact murder ballad delivered in the same flat drawl Lovett uses for jokes. 'She's No Lady' and the title track keep the wry character sketches going, but the arrangements thin out compared to 1986, leaving more room around his voice. It balances the funny and the genuinely unsettling about as evenly as anything he made.</t>
  </si>
  <si>
    <t xml:space="preserve">Deepens the plainspoken, story-first songwriting Lovett inherited from the Texas songwriter tradition (V24), and its deadpan delivery of dark material anticipates the barroom storytellers (C2) of the modern Core scene.</t>
  </si>
  <si>
    <t xml:space="preserve">If I Had a Boat; L.A. County; Pontiac</t>
  </si>
  <si>
    <t xml:space="preserve">https://en.wikipedia.org/wiki/Pontiac_(album)
https://en.wikipedia.org/wiki/Lyle_Lovett</t>
  </si>
  <si>
    <t xml:space="preserve">A2161</t>
  </si>
  <si>
    <t xml:space="preserve">King's Record Shop</t>
  </si>
  <si>
    <t xml:space="preserve">Telecaster twang; drawl; storytelling; polished; heartbreak</t>
  </si>
  <si>
    <t xml:space="preserve">King's Record Shop is Cash's most fully realized record, running from the loping 'Rosie Strike Back' through several number-one country singles, including a cover of her father's 'Tennessee Flat Top Box' reworked with a clean, ringing electric arrangement. 'The Way We Make a Broken Heart' and 'If You Change Your Mind' keep the same clear-eyed, unsentimental writing about failing relationships that ran through Seven Year Ache, now dressed in tighter, more confident production. It is the record where the rock-and-country hybrid she and Crowell had been refining since 1981 finally sounded effortless.</t>
  </si>
  <si>
    <t xml:space="preserve">The peak of Cash's Nashville-but-not-gloss run, directly continuing the sound of Seven Year Ache before her turn toward sparse, introspective songwriting on Interiors.</t>
  </si>
  <si>
    <t xml:space="preserve">Tennessee Flat Top Box; The Way We Make a Broken Heart; Rosie Strike Back</t>
  </si>
  <si>
    <t xml:space="preserve">https://en.wikipedia.org/wiki/King%27s_Record_Shop
https://en.wikipedia.org/wiki/Rosanne_Cash</t>
  </si>
  <si>
    <t xml:space="preserve">A2162</t>
  </si>
  <si>
    <t xml:space="preserve">Exit 0</t>
  </si>
  <si>
    <t xml:space="preserve">Earle's second album with the Dukes pushes the Guitar Town formula louder, opening on the churning Nowhere Road and running through San Antonio Girl and I Ain't Ever Satisfied with more electric muscle and less pedal steel than the debut. The songs stay fixed on drifters, dead-end jobs and restless women, sung in Earle's flat, unpolished rasp over a full rock rhythm section. It confirmed Guitar Town wasn't a fluke, cementing Earle as the era's clearest bridge between honky-tonk songwriting and guitar-rock intensity.</t>
  </si>
  <si>
    <t xml:space="preserve">A direct continuation of Guitar Town's hard-country-meets-rock template, extending Earle's influence on the alt-country and No Depression scene (V9) that followed within a few years.</t>
  </si>
  <si>
    <t xml:space="preserve">Nowhere Road; San Antonio Girl; I Ain't Ever Satisfied</t>
  </si>
  <si>
    <t xml:space="preserve">https://en.wikipedia.org/wiki/Exit_0
https://en.wikipedia.org/wiki/Steve_Earle_discography</t>
  </si>
  <si>
    <t xml:space="preserve">A2163</t>
  </si>
  <si>
    <t xml:space="preserve">Buenas Noches from a Lonely Room</t>
  </si>
  <si>
    <t xml:space="preserve">pedal steel; Telecaster twang; drawl; duets; road songs</t>
  </si>
  <si>
    <t xml:space="preserve">The centerpiece here is 'Streets of Bakersfield,' a duet with Buck Owens himself that pulled the Bakersfield godfather back onto the country charts and made the lineage from Owens to Yoakam explicit rather than implied. Pedal steel and accordion widen the record's palette slightly, while 'I Sang Dixie' is a stark ballad about a dying man far from home. It is the fullest, most collaborative record of Yoakam's original run.</t>
  </si>
  <si>
    <t xml:space="preserve">The Buck Owens duet makes explicit the Bakersfield-to-neotraditionalist lineage (V26 to V19) that Yoakam's whole catalog had been implying since his debut.</t>
  </si>
  <si>
    <t xml:space="preserve">Streets of Bakersfield; I Sang Dixie; Buenas Noches from a Lonely Room</t>
  </si>
  <si>
    <t xml:space="preserve">https://en.wikipedia.org/wiki/Buenas_Noches_from_a_Lonely_Room
https://en.wikipedia.org/wiki/Dwight_Yoakam</t>
  </si>
  <si>
    <t xml:space="preserve">A2164</t>
  </si>
  <si>
    <t xml:space="preserve">Dig All Night</t>
  </si>
  <si>
    <t xml:space="preserve">Hightone Records</t>
  </si>
  <si>
    <t xml:space="preserve">Telecaster twang; road songs; drawl; storytelling; rowdy</t>
  </si>
  <si>
    <t xml:space="preserve">After his major-label detour, Ely landed on the independent Hightone label for this leaner, guitar-driven roots-rock record. It restores the Telecaster twang and bar-band drive of his classic Texas sound, with road-worn storytelling and a rougher, more direct production. A return-to-form that anticipated the alt-country movement's embrace of unpolished, guitar-first Americana.</t>
  </si>
  <si>
    <t xml:space="preserve">Continues the Flatlanders/Lubbock lineage of West Texas roots-rock; Hightone's roster (also home to Dave Alvin) placed Ely alongside the artists who directly built the No Depression / alt-country audience of the following decade.</t>
  </si>
  <si>
    <t xml:space="preserve">Dig All Night; Settle For Love; Drivin' Man</t>
  </si>
  <si>
    <t xml:space="preserve">https://en.wikipedia.org/wiki/Joe_Ely
https://www.discogs.com/master/296680-Joe-Ely-Dig-All-Night</t>
  </si>
  <si>
    <t xml:space="preserve">A2165</t>
  </si>
  <si>
    <t xml:space="preserve">k.d. lang</t>
  </si>
  <si>
    <t xml:space="preserve">Shadowland</t>
  </si>
  <si>
    <t xml:space="preserve">pedal steel; close harmonies; baritone; hushed; duets</t>
  </si>
  <si>
    <t xml:space="preserve">Shadowland is a deliberate detour into Patsy Cline-style countrypolitan torch balladry, produced by Nashville Sound architect Owen Bradley, who had produced Cline's own records decades earlier. 'Black Coffee' and the title track set lang's rich, smoky alto over lush strings and brushed drums, while the 'Honky Tonk Angels' Medley' brings in Kitty Wells, Loretta Lynn and Brenda Lee to sing alongside her. It is less rock than her debut and more openly a tribute record, spelling out the classic-country lineage her whole persona was built from.</t>
  </si>
  <si>
    <t xml:space="preserve">A direct, hands-on link to the Nashville Sound and Patsy Cline (via producer Owen Bradley and the Honky Tonk Angels guests), grounding lang's cowpunk energy in the classic country the whole V atlas traces back to.</t>
  </si>
  <si>
    <t xml:space="preserve">Black Coffee; Western Stars; Honky Tonk Angels' Medley</t>
  </si>
  <si>
    <t xml:space="preserve">https://en.wikipedia.org/wiki/Shadowland_(k.d._lang_album)
https://en.wikipedia.org/wiki/K.d._lang</t>
  </si>
  <si>
    <t xml:space="preserve">A2166</t>
  </si>
  <si>
    <t xml:space="preserve">Diamonds &amp; Dirt</t>
  </si>
  <si>
    <t xml:space="preserve">Telecaster twang; drawl; duets; storytelling; heartbreak</t>
  </si>
  <si>
    <t xml:space="preserve">After a decade of critically loved but commercially ignored records, Diamonds &amp; Dirt became Crowell's breakthrough, setting a record with five consecutive number-one country singles including She's Crazy for Leavin' (co-written with Guy Clark) and a duet with Rosanne Cash on It's Such a Small World. Co-produced with Tony Brown, it keeps the same plainspoken, Telecaster-forward sound as Crowell's earlier records but with sharper hooks and tighter arrangements built for country radio. It proved the neotraditional, gloss-averse sound this whole lane is built around could still be a commercial country smash.</t>
  </si>
  <si>
    <t xml:space="preserve">The commercial vindication of the sound Crowell had been developing since Ain't Living Long Like This, co-written in part with Guy Clark (V24) and directly parallel to Rosanne Cash's own late-'80s Columbia records.</t>
  </si>
  <si>
    <t xml:space="preserve">It's Such a Small World; She's Crazy for Leavin'; After All This Time</t>
  </si>
  <si>
    <t xml:space="preserve">https://en.wikipedia.org/wiki/Diamonds_%26_Dirt
https://en.wikipedia.org/wiki/Rodney_Crowell</t>
  </si>
  <si>
    <t xml:space="preserve">A2167</t>
  </si>
  <si>
    <t xml:space="preserve">Copperhead Road</t>
  </si>
  <si>
    <t xml:space="preserve">Uni</t>
  </si>
  <si>
    <t xml:space="preserve">Telecaster twang; storytelling; political; rowdy; drawl</t>
  </si>
  <si>
    <t xml:space="preserve">Copperhead Road opens on a churning, distorted title track about a moonshiner's grandson turned Vietnam-vet marijuana grower, the loudest and most rock-scaled record Earle had made yet. 'Johnny Come Lately' brings in the Pogues for a stomping song about a soldier's homecoming, while 'The Devil's Right Hand' keeps the record's plainspoken, story-first songwriting intact underneath bigger guitars. It is the record where Earle sounds like a rock and roots songwriter rather than country-radio product.</t>
  </si>
  <si>
    <t xml:space="preserve">Pushes Guitar Town's hard-country base toward outright rock and Celtic-punk energy via the Pogues guest spot, a hybrid that sounds like a forerunner of the Southern storytelling rock of Drive-By Truckers (V3).</t>
  </si>
  <si>
    <t xml:space="preserve">Copperhead Road; The Devil's Right Hand; Johnny Come Lately</t>
  </si>
  <si>
    <t xml:space="preserve">https://en.wikipedia.org/wiki/Copperhead_Road
https://en.wikipedia.org/wiki/Steve_Earle_discography</t>
  </si>
  <si>
    <t xml:space="preserve">A2168</t>
  </si>
  <si>
    <t xml:space="preserve">Absolute Torch and Twang</t>
  </si>
  <si>
    <t xml:space="preserve">pedal steel; cracked or yelping; drawl; close harmonies; road songs</t>
  </si>
  <si>
    <t xml:space="preserve">Absolute Torch and Twang fuses the cowpunk energy of the debut with the torch-song polish of Shadowland, hitting its high points on 'Full Moon Full of Love' and 'Pullin' Back the Reins.' lang's voice moves fluidly between a hard country belt and a jazz-inflected croon, backed by pedal steel and upright bass rather than the era's typical Nashville sheen. It won a Grammy for Best Female Country Vocal Performance and was her last explicitly country record before she moved toward pop with Ingenue.</t>
  </si>
  <si>
    <t xml:space="preserve">The fullest synthesis of lang's cowpunk roots and classic-country torch persona, closing out her run as an explicitly country artist before her 1990s pop crossover.</t>
  </si>
  <si>
    <t xml:space="preserve">Full Moon Full of Love; Pullin' Back the Reins; Three Days</t>
  </si>
  <si>
    <t xml:space="preserve">https://en.wikipedia.org/wiki/Absolute_Torch_and_Twang
https://en.wikipedia.org/wiki/K.d._lang</t>
  </si>
  <si>
    <t xml:space="preserve">A2169</t>
  </si>
  <si>
    <t xml:space="preserve">Lyle Lovett and His Large Band</t>
  </si>
  <si>
    <t xml:space="preserve">horns; piano; storytelling; deadpan; funny-sad</t>
  </si>
  <si>
    <t xml:space="preserve">Lovett swaps his small acoustic combo for a full horn-driven big band on this record, opening on an instrumental swing number before 'Here I Am' and 'Nobody Knows Me' fold jazz and gospel phrasing into his usual dry, conversational songwriting. A cover of Tammy Wynette's 'Stand by Your Man,' sung completely straight-faced, is the record's clearest joke and its best illustration of how far Lovett was willing to stretch what counted as a country record. It confirmed he was never going to be a Nashville singles artist.</t>
  </si>
  <si>
    <t xml:space="preserve">Pulls Lovett's Texas songwriting toward Western swing and big-band jazz, a genre-crossing move that keeps this lane's 'fought Nashville's gloss' idea alive by refusing Nashville's format entirely.</t>
  </si>
  <si>
    <t xml:space="preserve">Here I Am; Nobody Knows Me; Stand by Your Man</t>
  </si>
  <si>
    <t xml:space="preserve">https://en.wikipedia.org/wiki/Lyle_Lovett_and_His_Large_Band
https://en.wikipedia.org/wiki/Lyle_Lovett</t>
  </si>
  <si>
    <t xml:space="preserve">A2170</t>
  </si>
  <si>
    <t xml:space="preserve">Marty Stuart</t>
  </si>
  <si>
    <t xml:space="preserve">Hillbilly Rock</t>
  </si>
  <si>
    <t xml:space="preserve">Telecaster twang; mandolin; rowdy; road songs; drawl</t>
  </si>
  <si>
    <t xml:space="preserve">After years as a sideman for Lester Flatt and Johnny Cash, Stuart's MCA debut plants a flag for a rockabilly-edged, rhinestone-and-mandolin version of hard country, from the title track's driving Telecaster riff and 'Western Girls' to a stomping take on a Johnny Cash classic that owes as much to Sun Records rockabilly as to contemporary Nashville. Stuart's own bluegrass mandolin chops surface throughout even as the tempos stay closer to rock and roll than to honky-tonk shuffle. It set the template, hillbilly roots played with rock and roll energy and showmanship, that he would keep refining for the rest of his career.</t>
  </si>
  <si>
    <t xml:space="preserve">Carries Stuart's bluegrass and Johnny Cash sideman background (via Flatt and Cash, both R1-adjacent) into a rockabilly-flavored neotraditional record that helped define the genre's late-'80s 'hillbilly rock' strand.</t>
  </si>
  <si>
    <t xml:space="preserve">Hillbilly Rock; Western Girls; Cry! Cry! Cry!</t>
  </si>
  <si>
    <t xml:space="preserve">https://en.wikipedia.org/wiki/Marty_Stuart
https://en.wikipedia.org/wiki/Marty_Stuart_discography</t>
  </si>
  <si>
    <t xml:space="preserve">A2171</t>
  </si>
  <si>
    <t xml:space="preserve">If There Was a Way</t>
  </si>
  <si>
    <t xml:space="preserve">Yoakam's fourth album is his longest and most varied original-era record, pairing uptempo shuffles like Turn It On, Turn It Up, Turn Me Loose with the aching Since I Started Drinkin' Again and a Patty Loveless duet, Send a Message to My Heart. Pete Anderson's production stays close to the earlier records' hard twang, but there is more studio polish and a wider emotional range than the leaner Guitars, Cadillacs. You're the One and Nothing's Changed Here show the ballad side of Yoakam's writing getting more room than on his rowdier early records.</t>
  </si>
  <si>
    <t xml:space="preserve">Keeps Yoakam's Bakersfield-honky-tonk sound intact into the new decade, and its bigger, more varied songwriting anticipates the platinum-selling This Time three years later.</t>
  </si>
  <si>
    <t xml:space="preserve">Turn It On, Turn It Up, Turn Me Loose; You're the One; Nothing's Changed Here</t>
  </si>
  <si>
    <t xml:space="preserve">https://en.wikipedia.org/wiki/If_There_Was_a_Way
https://en.wikipedia.org/wiki/Dwight_Yoakam</t>
  </si>
  <si>
    <t xml:space="preserve">A2172</t>
  </si>
  <si>
    <t xml:space="preserve">Well Travelled Love</t>
  </si>
  <si>
    <t xml:space="preserve">Telecaster twang; drawl; road songs; heartbreak; storytelling</t>
  </si>
  <si>
    <t xml:space="preserve">Produced by Tony Brown, Willis's debut is a lean, twang-forward honky-tonk record built around her clear, slightly husky young voice. 'I Don't Want to Love You (But I Do)' and 'River of Love' keep the arrangements close to traditional Telecaster-and-pedal-steel country rather than the polished pop-country climbing the charts around it. It established the young Austin singer as a clear inheritor of the decade's neotraditional sound just as it was winding down.</t>
  </si>
  <si>
    <t xml:space="preserve">An Austin-scene extension of the Bakersfield-and-honky-tonk revival Dwight Yoakam and Rosie Flores were also part of, arriving right at the tail end of this lane's core era.</t>
  </si>
  <si>
    <t xml:space="preserve">I Don't Want to Love You (But I Do); River of Love; Drive South</t>
  </si>
  <si>
    <t xml:space="preserve">https://en.wikipedia.org/wiki/Well_Travelled_Love
https://en.wikipedia.org/wiki/Kelly_Willis</t>
  </si>
  <si>
    <t xml:space="preserve">A2173</t>
  </si>
  <si>
    <t xml:space="preserve">Interiors</t>
  </si>
  <si>
    <t xml:space="preserve">fingerpicked acoustic; baritone; bleak; hushed; storytelling</t>
  </si>
  <si>
    <t xml:space="preserve">Interiors strips away the radio gloss of King's Record Shop almost entirely: Cash produced it herself, working mostly with acoustic guitar, piano and minimal percussion behind unflinching songs about a marriage coming apart. 'On the Surface' and 'What We Really Want' trade the earlier records' hooks for quiet, exposed confession, while 'I Want a Cure' is as bleak as anything in her catalog. It is the clearest break from Nashville's commercial expectations in her whole catalog.</t>
  </si>
  <si>
    <t xml:space="preserve">Marks Cash's decisive turn away from country radio toward singer-songwriter introspection, a move that foreshadows the plainspoken confessional songwriting later carried by V13's Americana songwriters.</t>
  </si>
  <si>
    <t xml:space="preserve">On the Surface; What We Really Want; I Want a Cure</t>
  </si>
  <si>
    <t xml:space="preserve">https://en.wikipedia.org/wiki/Interiors_(Rosanne_Cash_album)
https://en.wikipedia.org/wiki/Rosanne_Cash</t>
  </si>
  <si>
    <t xml:space="preserve">A2174</t>
  </si>
  <si>
    <t xml:space="preserve">The Hard Way</t>
  </si>
  <si>
    <t xml:space="preserve">Telecaster twang; drawl; storytelling; political; bleak</t>
  </si>
  <si>
    <t xml:space="preserve">Credited to Steve Earle &amp; the Dukes, The Hard Way is a darker, more overtly rock record than its predecessors, opening on 'The Other Kind' and moving into 'Billy Austin,' a first-person narrative sung from a death-row inmate's point of view. The production leans harder into electric guitars than Copperhead Road did, with less obvious twang and more of a bar-band roar, matching lyrics about addiction, capital punishment and small-time crime. It closed out Earle's MCA-era run before the personal collapse and hiatus that preceded his 1990s Americana records (V13).</t>
  </si>
  <si>
    <t xml:space="preserve">The end point of the Guitar Town-to-Copperhead Road arc; its rock-first sound and bleak character studies seem to anticipate Earle's 1990s Americana albums that this atlas places in V13.</t>
  </si>
  <si>
    <t xml:space="preserve">The Other Kind; Billy Austin; Esmeralda's Hollywood</t>
  </si>
  <si>
    <t xml:space="preserve">https://en.wikipedia.org/wiki/The_Hard_Way_(Steve_Earle_album)
https://en.wikipedia.org/wiki/Steve_Earle_discography</t>
  </si>
  <si>
    <t xml:space="preserve">A2175</t>
  </si>
  <si>
    <t xml:space="preserve">Joshua Judges Ruth</t>
  </si>
  <si>
    <t xml:space="preserve">piano; spiritual or gospel; storytelling; deadpan; funny-sad</t>
  </si>
  <si>
    <t xml:space="preserve">Joshua Judges Ruth leans into the gospel and blues shading the Large Band record had introduced, from the call-and-response 'I've Been to Memphis' to 'Church,' a joke about a preacher who won't stop that doubles as a real gospel arrangement. 'North Dakota' pulls back for one of his plainest, least ironic love songs, a contrast that shows the emotional range underneath the deadpan persona. It continues the same mix of genres and dry humor as the two records before it while pushing further into spiritual material.</t>
  </si>
  <si>
    <t xml:space="preserve">Continues Lovett's genre-blurring, Texas-rooted songwriting into the early '90s, closing out the run of records this lane tracks before his catalog moves toward the broader Americana and Nashville songwriter circle.</t>
  </si>
  <si>
    <t xml:space="preserve">I've Been to Memphis; Church; North Dakota</t>
  </si>
  <si>
    <t xml:space="preserve">https://en.wikipedia.org/wiki/Joshua_Judges_Ruth
https://en.wikipedia.org/wiki/Lyle_Lovett</t>
  </si>
  <si>
    <t xml:space="preserve">A2176</t>
  </si>
  <si>
    <t xml:space="preserve">This Time</t>
  </si>
  <si>
    <t xml:space="preserve">pedal steel; Telecaster twang; drawl; polished; road songs</t>
  </si>
  <si>
    <t xml:space="preserve">This Time is Yoakam and Pete Anderson's most polished record and his commercial peak, carried by 'Ain't That Lonely Yet,' 'A Thousand Miles from Nowhere' and 'Fast as You.' The Bakersfield core is still there in the pedal steel and Telecaster interplay, but the arrangements are fuller and more radio-ready than the leaner mid-'80s records, closer to a rock band that happens to twang. It is an early-'90s extension of the neotraditional project Yoakam started with Guitars, Cadillacs, not a break from it.</t>
  </si>
  <si>
    <t xml:space="preserve">The commercial payoff of the Bakersfield-revival sound Yoakam had been building since 1986, closing out the run of records this lane tracks before his catalog drifts toward straight mainstream country (X1).</t>
  </si>
  <si>
    <t xml:space="preserve">Ain't That Lonely Yet; A Thousand Miles from Nowhere; Fast as You</t>
  </si>
  <si>
    <t xml:space="preserve">https://en.wikipedia.org/wiki/This_Time_(Dwight_Yoakam_album)
https://en.wikipedia.org/wiki/Dwight_Yoakam</t>
  </si>
  <si>
    <t xml:space="preserve">A2177</t>
  </si>
  <si>
    <t xml:space="preserve">Buffalo Springfield</t>
  </si>
  <si>
    <t xml:space="preserve">Atco</t>
  </si>
  <si>
    <t xml:space="preserve">V20 Neil Young and the Crazy Horse universe</t>
  </si>
  <si>
    <t xml:space="preserve">Ontario (via California)</t>
  </si>
  <si>
    <t xml:space="preserve">The Los Angeles quintet's debut pairs Stephen Stills and Richie Furay's ringing, Byrds-indebted folk rock with Neil Young's first songs on record, including 'Burned' and 'Out of My Mind.' The record is mostly clean and pretty, built on twin guitars and close vocal blend, but it is where Young's reedy voice and restless writing first show up. It matters here as a root of what came downstream: Young's solo career, CSNY and Poco.</t>
  </si>
  <si>
    <t xml:space="preserve">Formed in LA in 1966 by Stephen Stills, Richie Furay and Neil Young (with Bruce Palmer and Dewey Martin); the band is the shared origin point for Young's solo career, CSNY, and Poco.</t>
  </si>
  <si>
    <t xml:space="preserve">Burned; Out of My Mind; Go and Say Goodbye</t>
  </si>
  <si>
    <t xml:space="preserve">https://en.wikipedia.org/wiki/Buffalo_Springfield
https://en.wikipedia.org/wiki/Neil_Young_discography
https://en.wikipedia.org/wiki/Buffalo_Springfield_(album)</t>
  </si>
  <si>
    <t xml:space="preserve">A2178</t>
  </si>
  <si>
    <t xml:space="preserve">Buffalo Springfield Again</t>
  </si>
  <si>
    <t xml:space="preserve">harmonized guitars; strings; horns; storytelling; breezy</t>
  </si>
  <si>
    <t xml:space="preserve">Each of the band's three songwriters got room to stretch on this second LP: Stills's 'Bluebird' and 'Rock &amp; Roll Woman,' Furay's country-leaning 'A Child's Claim to Fame,' and Young's 'Mr. Soul,' the orchestrated 'Expecting to Fly' and the multi-part collage 'Broken Arrow.' It is more ambitious and more fractured than the debut, cut in pieces as the band's internal tension grew. The Young songs already sound like a solo artist auditioning inside someone else's band.</t>
  </si>
  <si>
    <t xml:space="preserve">Buffalo Springfield's most ambitious record, made as the band was already splintering; 'Broken Arrow' sounds like an early sketch of the song-suite instincts Young would later pursue on records like Greendale.</t>
  </si>
  <si>
    <t xml:space="preserve">Bluebird; Expecting to Fly; Broken Arrow</t>
  </si>
  <si>
    <t xml:space="preserve">https://en.wikipedia.org/wiki/Buffalo_Springfield
https://en.wikipedia.org/wiki/Neil_Young_discography
https://en.wikipedia.org/wiki/Buffalo_Springfield_Again</t>
  </si>
  <si>
    <t xml:space="preserve">A2179</t>
  </si>
  <si>
    <t xml:space="preserve">Last Time Around</t>
  </si>
  <si>
    <t xml:space="preserve">pedal steel; harmonized guitars; close harmonies; storytelling; breezy</t>
  </si>
  <si>
    <t xml:space="preserve">Assembled from leftover sessions after the band had effectively broken up, with the members rarely in a room together, this closing LP leans toward Furay's country-rock instincts (pedal steel on 'Kind Woman') even as Young contributes 'On the Way Home' and the fragile 'I Am a Child.' It is looser and sadder than the first two records, a band's epitaph rather than a statement. Furay and Jim Messina would carry the country-rock half of this sound straight into Poco.</t>
  </si>
  <si>
    <t xml:space="preserve">Buffalo Springfield's farewell record, split between Furay's country-rock turn (feeding directly into Poco) and Young's folk songs, which sound like a preview of his solo debut the same year.</t>
  </si>
  <si>
    <t xml:space="preserve">On the Way Home; I Am a Child; Kind Woman</t>
  </si>
  <si>
    <t xml:space="preserve">https://en.wikipedia.org/wiki/Buffalo_Springfield
https://en.wikipedia.org/wiki/Neil_Young_discography
https://en.wikipedia.org/wiki/Last_Time_Around</t>
  </si>
  <si>
    <t xml:space="preserve">A2180</t>
  </si>
  <si>
    <t xml:space="preserve">Neil Young</t>
  </si>
  <si>
    <t xml:space="preserve">strings; piano; hushed; breezy; cosmic</t>
  </si>
  <si>
    <t xml:space="preserve">Young's first solo album is a lush, string-and-woodwind-laden folk-rock record, shaped by Jack Nitzsche's orchestral arrangements rather than the ragged band sound he would soon build with Crazy Horse. Songs like 'The Loner' and 'The Old Laughing Lady' already carry his strange, reedy phrasing even under all the studio polish. It sets out the moody, wandering songwriting he would spend the next decade refining.</t>
  </si>
  <si>
    <t xml:space="preserve">Young's solo launch straight out of Buffalo Springfield, still wearing 1960s orchestral-pop production before Crazy Horse stripped the sound down.</t>
  </si>
  <si>
    <t xml:space="preserve">The Loner; The Old Laughing Lady; Here We Are in the Years</t>
  </si>
  <si>
    <t xml:space="preserve">https://en.wikipedia.org/wiki/Neil_Young_discography
https://www.allmusic.com/artist/neil-young-mn0000379125/discography</t>
  </si>
  <si>
    <t xml:space="preserve">A2181</t>
  </si>
  <si>
    <t xml:space="preserve">Everybody Knows This Is Nowhere</t>
  </si>
  <si>
    <t xml:space="preserve">Crazy Horse fuzz; long solos; cracked or yelping; feedback; live in the room</t>
  </si>
  <si>
    <t xml:space="preserve">Young's second solo album is the true beginning of this lane: his first record with Danny Whitten, Billy Talbot and Ralph Molina as Crazy Horse, cut fast and loose after the orchestral polish of the debut. 'Cinnamon Girl,' 'Down by the River' and 'Cowgirl in the Sand' were reportedly written in a single feverish afternoon, and the two long tracks stretch out into raw, one-note guitar solos that became Young's signature. It is the blueprint for every long, fuzzy, half-in-tune guitar jam that follows in this lane.</t>
  </si>
  <si>
    <t xml:space="preserve">The founding document of the Neil Young/Crazy Horse sound, with Danny Whitten's rhythm guitar setting the template that feeds everything from Zuma through Ragged Glory to Wednesday and MJ Lenderman decades later.</t>
  </si>
  <si>
    <t xml:space="preserve">Cinnamon Girl; Down by the River; Cowgirl in the Sand</t>
  </si>
  <si>
    <t xml:space="preserve">https://en.wikipedia.org/wiki/Neil_Young_discography
https://en.wikipedia.org/wiki/Everybody_Knows_This_Is_Nowhere
https://www.allmusic.com/artist/neil-young-mn0000379125/discography</t>
  </si>
  <si>
    <t xml:space="preserve">A2182</t>
  </si>
  <si>
    <t xml:space="preserve">Crosby, Stills, Nash &amp; Young</t>
  </si>
  <si>
    <t xml:space="preserve">Déjà Vu</t>
  </si>
  <si>
    <t xml:space="preserve">close harmonies; strings; harmonized guitars; breezy; political</t>
  </si>
  <si>
    <t xml:space="preserve">Neil Young's first album as a full member of CSN, adding his songs ('Helpless' and the 'Country Girl' suite) and his guitar to their close three- and four-part harmonies. It is a Laurel Canyon landmark that fused folk-rock harmony singing with harder electric guitar than CSN alone had used. Young's presence pulls the sound toward the ragged, guitar-forward end of the spectrum compared with the group's smoother 1969 debut.</t>
  </si>
  <si>
    <t xml:space="preserve">David Crosby, Stephen Stills and Graham Nash's trio expanded to include Neil Young, straight out of the same Los Angeles folk-rock world that produced Buffalo Springfield and the Byrds.</t>
  </si>
  <si>
    <t xml:space="preserve">Helpless; Woodstock; Teach Your Children</t>
  </si>
  <si>
    <t xml:space="preserve">https://en.wikipedia.org/wiki/Crosby,_Stills,_Nash_%26_Young
https://en.wikipedia.org/wiki/Neil_Young_discography
https://www.discogs.com/artist/285408-Crosby-Stills-Nash-Young</t>
  </si>
  <si>
    <t xml:space="preserve">A2183</t>
  </si>
  <si>
    <t xml:space="preserve">After the Gold Rush</t>
  </si>
  <si>
    <t xml:space="preserve">fingerpicked acoustic; piano; harmonica; cracked or yelping; hushed</t>
  </si>
  <si>
    <t xml:space="preserve">Recorded mostly at Young's home studio with a shifting cast including Stephen Stills and a very young Nils Lofgren on piano, this is the quiet, high, cracked-voice side of Young's writing: 'Only Love Can Break Your Heart,' 'Tell Me Why,' and the title track's strange, apocalyptic imagery over simple piano chords. 'Southern Man' is the record's one loud detour, a fuzzy electric protest song that Lynyrd Skynyrd would later answer. It set the template for the acoustic, plainspoken side of Young that keeps resurfacing across his catalog.</t>
  </si>
  <si>
    <t xml:space="preserve">Young's move from Crazy Horse's electric sprawl to hushed piano-and-guitar songwriting, a direct ancestor of the folk side of this whole lane and of records like Harvest and Comes a Time.</t>
  </si>
  <si>
    <t xml:space="preserve">Only Love Can Break Your Heart; After the Gold Rush; Southern Man</t>
  </si>
  <si>
    <t xml:space="preserve">A2184</t>
  </si>
  <si>
    <t xml:space="preserve">Crazy Horse</t>
  </si>
  <si>
    <t xml:space="preserve">Crazy Horse fuzz; close harmonies; cracked or yelping; hushed; breezy</t>
  </si>
  <si>
    <t xml:space="preserve">Cut without Neil Young while Danny Whitten was still alive, this is the band's own debut, featuring Whitten's own compositions (including 'I Don't Want to Talk About It,' later covered by Rod Stewart and Everything but the Girl) and Nils Lofgren, then a teenager, on piano and guitar. It's gentler and more song-based than the records the band would make backing Young, closer to Laurel Canyon soft rock than to the fuzz-heavy jams to come. Whitten's death the following year makes this record a bittersweet document of what the band might have become on its own.</t>
  </si>
  <si>
    <t xml:space="preserve">The band's own debut while Danny Whitten was still alive, giving the Crazy Horse name and sound an identity independent of Neil Young before Whitten's 1972 death.</t>
  </si>
  <si>
    <t xml:space="preserve">I Don't Want to Talk About It; Dance Dance Dance; Beggars Day</t>
  </si>
  <si>
    <t xml:space="preserve">https://en.wikipedia.org/wiki/Crazy_Horse_(band)
https://en.wikipedia.org/wiki/Neil_Young_discography
https://en.wikipedia.org/wiki/Crazy_Horse_(album)</t>
  </si>
  <si>
    <t xml:space="preserve">A2185</t>
  </si>
  <si>
    <t xml:space="preserve">4 Way Street</t>
  </si>
  <si>
    <t xml:space="preserve">close harmonies; harmonized guitars; fingerpicked acoustic; political; long solos</t>
  </si>
  <si>
    <t xml:space="preserve">A sprawling double live album pairing the group's acoustic close-harmony sets with much harder electric jamming, including an extended, Crazy Horse-adjacent 'Southern Man' that runs well past ten minutes. It captures the group at its most fractious and its most powerful simultaneously, right before the original quartet's long, on-and-off breakup began in earnest. The electric side previews how far Young would push the loud half of his sound once he left the group behind for Crazy Horse full-time.</t>
  </si>
  <si>
    <t xml:space="preserve">The quartet's live document showing the acoustic-harmony and electric-jam halves of the CSNY sound side by side, a split that resembles the one Young would use again on Rust Never Sleeps.</t>
  </si>
  <si>
    <t xml:space="preserve">Southern Man; Ohio; Love the One You're With</t>
  </si>
  <si>
    <t xml:space="preserve">https://en.wikipedia.org/wiki/Crosby,_Stills,_Nash_%26_Young
https://en.wikipedia.org/wiki/Neil_Young_discography
https://www.discogs.com/master/65169-Crosby-Stills-Nash-Young-4-Way-Street</t>
  </si>
  <si>
    <t xml:space="preserve">A2186</t>
  </si>
  <si>
    <t xml:space="preserve">At Crooked Lake</t>
  </si>
  <si>
    <t xml:space="preserve">Crazy Horse fuzz; breezy; close harmonies; rowdy; road songs</t>
  </si>
  <si>
    <t xml:space="preserve">The band's third album and first on a different label (Epic rather than Reprise), continuing the loose, mid-tempo rock sound of Loose without Neil Young's involvement. It is a minor, little-remembered record, notable mostly as evidence of how hard the rhythm section of Talbot and Molina kept trying to sustain Crazy Horse as its own band. The group would not release another album under its own name for six years.</t>
  </si>
  <si>
    <t xml:space="preserve">A minor, independent Crazy Horse record from the band's early-1970s attempt to sustain a career apart from Neil Young.</t>
  </si>
  <si>
    <t xml:space="preserve">https://en.wikipedia.org/wiki/Crazy_Horse_(band)
https://www.discogs.com/artist/268789-Crazy-Horse</t>
  </si>
  <si>
    <t xml:space="preserve">A2187</t>
  </si>
  <si>
    <t xml:space="preserve">Crazy Horse fuzz; long solos; breezy; close harmonies; rowdy</t>
  </si>
  <si>
    <t xml:space="preserve">The band's second album, made after Danny Whitten's departure, with new guitarists stepping in and leaning into looser, jammier arrangements than the debut. It is one of the least discussed records in the whole Crazy Horse orbit, but it shows the rhythm section of Billy Talbot and Ralph Molina, the band's true constant, holding the group together through a lineup crisis. A minor, transitional record but a real link between the debut and the band's later independent efforts.</t>
  </si>
  <si>
    <t xml:space="preserve">Crazy Horse regrouping after Danny Whitten's exit, with Talbot and Molina as the constant thread that would carry the band through decades of Neil Young albums and its own occasional records.</t>
  </si>
  <si>
    <t xml:space="preserve">Look at All the Things; Kind of Woman; All Alone Now</t>
  </si>
  <si>
    <t xml:space="preserve">https://en.wikipedia.org/wiki/Crazy_Horse_(band)
https://en.wikipedia.org/wiki/Neil_Young_discography
https://en.wikipedia.org/wiki/Loose_(Crazy_Horse_album)</t>
  </si>
  <si>
    <t xml:space="preserve">A2188</t>
  </si>
  <si>
    <t xml:space="preserve">Harvest</t>
  </si>
  <si>
    <t xml:space="preserve">pedal steel; harmonica; strings; close harmonies; breezy</t>
  </si>
  <si>
    <t xml:space="preserve">Young's commercial peak, cut partly in Nashville with the Stray Gators (Ben Keith's pedal steel is all over it) and partly with a full orchestra in London for 'A Man Needs a Maid' and 'There's a World.' 'Heart of Gold' went to number one and made Young a reluctant star, something he'd spend the rest of the decade running from. It is the most straightforwardly pretty record in this catalog, the country-folk side of the lane at its most polished.</t>
  </si>
  <si>
    <t xml:space="preserve">The commercial high point of Young's country-folk side, cut with the same Nashville pedal-steel band sound as Harvest Moon two decades later; its success is the thing Tonight's the Night and On the Beach deliberately reject.</t>
  </si>
  <si>
    <t xml:space="preserve">Heart of Gold; Old Man; The Needle and the Damage Done</t>
  </si>
  <si>
    <t xml:space="preserve">https://en.wikipedia.org/wiki/Neil_Young_discography
https://en.wikipedia.org/wiki/Harvest_(Neil_Young_album)</t>
  </si>
  <si>
    <t xml:space="preserve">A2189</t>
  </si>
  <si>
    <t xml:space="preserve">Time Fades Away</t>
  </si>
  <si>
    <t xml:space="preserve">pedal steel; cracked or yelping; live in the room; drinking songs; road songs</t>
  </si>
  <si>
    <t xml:space="preserve">Recorded live on the disastrous, drug-strained 1973 tour that followed Harvest's success, with a band that barely rehearsed the new songs before playing them to arenas expecting more 'Heart of Gold.' None of these songs were ever released in studio versions, which makes the record feel like a document of a breakdown in real time, all ragged edges and cracked high notes. It is the first record of what fans call Young's 'ditch trilogy,' turning hard away from the polish that made him famous.</t>
  </si>
  <si>
    <t xml:space="preserve">Commonly grouped as the opening record of Young's 'ditch trilogy,' made after Harvest's mainstream success and sharing its ragged, unpolished mood with On the Beach and Tonight's the Night.</t>
  </si>
  <si>
    <t xml:space="preserve">Time Fades Away; Don't Be Denied; Last Dance</t>
  </si>
  <si>
    <t xml:space="preserve">A2190</t>
  </si>
  <si>
    <t xml:space="preserve">On the Beach</t>
  </si>
  <si>
    <t xml:space="preserve">slide guitar; cracked or yelping; bleak; drinking songs; lo-fi</t>
  </si>
  <si>
    <t xml:space="preserve">The second leg of the ditch trilogy, cut with a loose, murky sound that matches its hungover mood. 'Revolution Blues' is a menacing song written in the voice of a Manson-like cult leader, while the closing 'Ambulance Blues' rambles for close to nine minutes over a simple acoustic figure. It is one of the bleakest, least commercial records Young released on a major label, and exactly the record Harvest's audience did not want.</t>
  </si>
  <si>
    <t xml:space="preserve">The middle of the 'ditch trilogy,' recorded in deliberate retreat from Harvest's success and sharing its hungover, unpolished mood with Tonight's the Night, recorded around the same period.</t>
  </si>
  <si>
    <t xml:space="preserve">Revolution Blues; Ambulance Blues; On the Beach</t>
  </si>
  <si>
    <t xml:space="preserve">https://en.wikipedia.org/wiki/Neil_Young_discography
https://en.wikipedia.org/wiki/On_the_Beach_(Neil_Young_album)</t>
  </si>
  <si>
    <t xml:space="preserve">A2191</t>
  </si>
  <si>
    <t xml:space="preserve">Neil Young and Crazy Horse</t>
  </si>
  <si>
    <t xml:space="preserve">Tonight's the Night</t>
  </si>
  <si>
    <t xml:space="preserve">Crazy Horse fuzz; cracked or yelping; bleak; live in the room; drinking songs</t>
  </si>
  <si>
    <t xml:space="preserve">Recorded in 1973 but held back for two years, this is Young's grief record for two friends who died of heroin overdoses: Crazy Horse guitarist Danny Whitten and roadie Bruce Berry. The vocals are shredded, off-key and barely holding together on songs like the title track and 'Tired Eyes.' It is the rawest, least polished record in this catalog, more a wake caught on tape than a finished album.</t>
  </si>
  <si>
    <t xml:space="preserve">Young's bleakest record, made in mourning for Danny Whitten with Crazy Horse's rhythm section; its ragged, barely-in-control sound seems an ancestor of the loose, live-in-the-room ethic this atlas keeps returning to.</t>
  </si>
  <si>
    <t xml:space="preserve">Tonight's the Night; Tired Eyes; Mellow My Mind</t>
  </si>
  <si>
    <t xml:space="preserve">https://en.wikipedia.org/wiki/Neil_Young_discography
https://en.wikipedia.org/wiki/Tonight%27s_the_Night
https://en.wikipedia.org/wiki/Tonight's_the_Night_(Neil_Young_album)</t>
  </si>
  <si>
    <t xml:space="preserve">A2192</t>
  </si>
  <si>
    <t xml:space="preserve">Zuma</t>
  </si>
  <si>
    <t xml:space="preserve">Crazy Horse fuzz; long solos; harmonized guitars; cracked or yelping; breezy</t>
  </si>
  <si>
    <t xml:space="preserve">Crazy Horse's first record after Danny Whitten's death, with Frank 'Poncho' Sampedro joining on rhythm guitar in a lineup that would last for decades. The long, slow-building 'Cortez the Killer' is the centerpiece, a patient lead-guitar showcase over a loping groove. After two bleak ditch-trilogy records, Zuma sounds like the band finding its footing again, still ragged but warmer and more open.</t>
  </si>
  <si>
    <t xml:space="preserve">The record where the classic four-piece Crazy Horse lineup (Young, Talbot, Molina, Sampedro) locks into place, the same lineup behind Ragged Glory and Sleeps with Angels.</t>
  </si>
  <si>
    <t xml:space="preserve">Cortez the Killer; Danger Bird; Drive Back</t>
  </si>
  <si>
    <t xml:space="preserve">https://en.wikipedia.org/wiki/Neil_Young_discography
https://en.wikipedia.org/wiki/Zuma_(Neil_Young_and_Crazy_Horse_album)</t>
  </si>
  <si>
    <t xml:space="preserve">A2193</t>
  </si>
  <si>
    <t xml:space="preserve">The Stills-Young Band</t>
  </si>
  <si>
    <t xml:space="preserve">Long May You Run</t>
  </si>
  <si>
    <t xml:space="preserve">harmonized guitars; close harmonies; breezy; road songs; Telecaster twang</t>
  </si>
  <si>
    <t xml:space="preserve">A duo record between Stephen Stills and Neil Young that began life as a planned Crosby, Stills, Nash &amp; Young reunion before Crosby and Nash's vocals were stripped off and Young abruptly quit the tour partway through, leaving only a cryptic telegram behind by way of explanation. What's left is a warm, mid-tempo country-rock record anchored by the title track, an ode to Young's old hearse. It's a strange, half-finished-feeling footnote, but it's a direct line back to the original Buffalo Springfield partnership.</t>
  </si>
  <si>
    <t xml:space="preserve">A Stills/Young reunion assembled from an aborted CSNY comeback, the last time this particular Buffalo Springfield pairing worked together before decades of on-and-off CSNY activity.</t>
  </si>
  <si>
    <t xml:space="preserve">Long May You Run; Ocean Girl; Fontainebleau</t>
  </si>
  <si>
    <t xml:space="preserve">https://en.wikipedia.org/wiki/Neil_Young_discography
https://www.discogs.com/artist/138556-Neil-Young</t>
  </si>
  <si>
    <t xml:space="preserve">A2194</t>
  </si>
  <si>
    <t xml:space="preserve">American Stars 'n Bars</t>
  </si>
  <si>
    <t xml:space="preserve">pedal steel; close harmonies; duets; drinking songs; breezy</t>
  </si>
  <si>
    <t xml:space="preserve">A patchwork record stitched from several different sessions, pairing rowdy honky-tonk numbers cut with a country band (Emmylou Harris sings harmony on several tracks) with a leftover Crazy Horse cut and the solo acoustic 'Will to Love.' The mismatched sequencing gives it a loose, tossed-off feel, but 'Like a Hurricane,' with its long, droning guitar solo over a wash of organ, is one of Young's most enduring live staples. It sits right at the crossroads of the country and Crazy Horse sides of this lane.</t>
  </si>
  <si>
    <t xml:space="preserve">A grab-bag that sums up the whole V20 lane in one record: honky-tonk numbers with Emmylou Harris singing harmony on one side, a distorted Crazy Horse epic on the other.</t>
  </si>
  <si>
    <t xml:space="preserve">Like a Hurricane; Bite the Bullet; Will to Love</t>
  </si>
  <si>
    <t xml:space="preserve">A2195</t>
  </si>
  <si>
    <t xml:space="preserve">Crazy Moon</t>
  </si>
  <si>
    <t xml:space="preserve">Crazy Horse fuzz; close harmonies; breezy; duets; road songs</t>
  </si>
  <si>
    <t xml:space="preserve">A late-1970s return of the Crazy Horse name on yet another label (RCA), leaning on Billy Talbot and Ralph Molina's steady rhythm section with a rotating cast of guitarists. It arrived the same year as Young's own Comes a Time, and its straightforward mid-tempo rock shows the band's persistence in building an identity outside its most famous employer. Like the band's other standalone records, it is mostly for Young completists.</t>
  </si>
  <si>
    <t xml:space="preserve">Another attempt by Talbot and Molina to sustain Crazy Horse as an independent band, arriving the same year as Young's own Comes a Time.</t>
  </si>
  <si>
    <t xml:space="preserve">Crazy Moon; Rock and Roll Band</t>
  </si>
  <si>
    <t xml:space="preserve">A2196</t>
  </si>
  <si>
    <t xml:space="preserve">Comes a Time</t>
  </si>
  <si>
    <t xml:space="preserve">fiddle; close harmonies; duets; hushed; breezy</t>
  </si>
  <si>
    <t xml:space="preserve">A warm, mostly acoustic country-folk record built around close vocal harmonies with Nicolette Larson, who sings on much of the album, including the duet 'Lotta Love' and the cover 'Four Strong Winds.' The arrangements are gentle and unhurried, with fiddle and acoustic guitars up front. It is the gentlest record between Zuma and Rust Never Sleeps, closer in spirit to Harvest than to Crazy Horse.</t>
  </si>
  <si>
    <t xml:space="preserve">The clearest bridge between Harvest's Nashville-pop side and Harvest Moon a decade and a half later, with Nicolette Larson's harmonies doing what Emmylou Harris's did on American Stars 'n Bars.</t>
  </si>
  <si>
    <t xml:space="preserve">Comes a Time; Lotta Love; Four Strong Winds</t>
  </si>
  <si>
    <t xml:space="preserve">A2197</t>
  </si>
  <si>
    <t xml:space="preserve">Live Rust</t>
  </si>
  <si>
    <t xml:space="preserve">Crazy Horse fuzz; long solos; feedback; live in the room; cracked or yelping</t>
  </si>
  <si>
    <t xml:space="preserve">The full-length concert document of the same 1978 tour that produced Rust Never Sleeps, pairing solo acoustic renditions with extended, feedback-drenched Crazy Horse jams on 'Cortez the Killer' and 'Like a Hurricane.' It captures the theatrical stage show, with giant amps and road crew dressed as hooded 'road-eyes.' As a document of the band stretching out in real time, it is some of the purest recorded evidence of the Crazy Horse jam at full length.</t>
  </si>
  <si>
    <t xml:space="preserve">The concert-length companion to Rust Never Sleeps, showing the acoustic/electric split of that record played out live at length.</t>
  </si>
  <si>
    <t xml:space="preserve">Like a Hurricane; Cortez the Killer; Sedan Delivery</t>
  </si>
  <si>
    <t xml:space="preserve">A2198</t>
  </si>
  <si>
    <t xml:space="preserve">Rust Never Sleeps</t>
  </si>
  <si>
    <t xml:space="preserve">Crazy Horse fuzz; fingerpicked acoustic; feedback; cracked or yelping; long solos</t>
  </si>
  <si>
    <t xml:space="preserve">Split cleanly down the middle, side one solo acoustic and side two full-volume Crazy Horse, the record bookends itself with 'My My, Hey Hey (Out of the Blue)' and its electric twin 'Hey Hey, My My (Into the Black),' the songs that gave punk-era Young the line 'it's better to burn out than to fade away.' 'Powderfinger,' a narrative death ballad, sits at the album's emotional center. Assembled from a 1978 tour with a stage set built to look like giant amps and roadies dressed as hooded 'road-eyes,' it is Young's most theatrical statement of the two sides of his sound.</t>
  </si>
  <si>
    <t xml:space="preserve">The record that most explicitly states this lane's whole thesis, an acoustic folk side and a distorted Crazy Horse side on one LP, cited for decades by punk and grunge musicians as proof Young never went soft.</t>
  </si>
  <si>
    <t xml:space="preserve">My My, Hey Hey (Out of the Blue); Powderfinger; Hey Hey, My My (Into the Black)</t>
  </si>
  <si>
    <t xml:space="preserve">https://en.wikipedia.org/wiki/Neil_Young_discography
https://en.wikipedia.org/wiki/Rust_Never_Sleeps</t>
  </si>
  <si>
    <t xml:space="preserve">A2199</t>
  </si>
  <si>
    <t xml:space="preserve">Hawks &amp; Doves</t>
  </si>
  <si>
    <t xml:space="preserve">fiddle; fingerpicked acoustic; political; breezy; short songs (under 2 minutes)</t>
  </si>
  <si>
    <t xml:space="preserve">A brief, patchwork record split between leftover mellow acoustic songs from the mid-1970s and a handful of new, flag-waving country tunes, including the title track's blunt, almost jingoistic patriotism. It runs under 30 minutes and reads more like a transitional sketch than a statement. The fiddle-and-harmony country side points toward the Nashville detours Young would take later in the decade.</t>
  </si>
  <si>
    <t xml:space="preserve">A minor, transitional record that shows Young's country-folk side turning overtly political, a mood that resembles the one he'd revisit decades later on Living with War.</t>
  </si>
  <si>
    <t xml:space="preserve">Coastline; Union Man; Comin' Apart at Every Nail</t>
  </si>
  <si>
    <t xml:space="preserve">A2200</t>
  </si>
  <si>
    <t xml:space="preserve">Re-ac-tor</t>
  </si>
  <si>
    <t xml:space="preserve">Crazy Horse fuzz; long solos; drum machine; feedback; rowdy</t>
  </si>
  <si>
    <t xml:space="preserve">A blunt, repetitive, almost mechanical Crazy Horse record, made during a hard stretch in Young's family life. 'T-Bone' repeats essentially one line about mashed potatoes for nine minutes over a churning riff. It is one of the least song-oriented, most purely textural records in the catalog, closer to proto-noise-rock than anything else Young made in this period.</t>
  </si>
  <si>
    <t xml:space="preserve">The most repetitive, riff-obsessed Crazy Horse record, sounding like a forerunner of the noise and drone experiments Young would return to on Arc a decade later.</t>
  </si>
  <si>
    <t xml:space="preserve">Rapid Transit; T-Bone; Shots</t>
  </si>
  <si>
    <t xml:space="preserve">A2201</t>
  </si>
  <si>
    <t xml:space="preserve">Trans</t>
  </si>
  <si>
    <t xml:space="preserve">Geffen</t>
  </si>
  <si>
    <t xml:space="preserve">synths; drum machine; cracked or yelping; cosmic; polished</t>
  </si>
  <si>
    <t xml:space="preserve">Young's strangest detour, built around vocoder-processed vocals and synthesizers, made in part while he was trying to find a way to communicate with his nonverbal son. It confused his label and audience at the time and began the run of genre-hopping Geffen records that ended in the label suing him. Heard now, it plays like an outsider new-wave record more than a Crazy Horse album, proof of how far Young was willing to stretch the sound.</t>
  </si>
  <si>
    <t xml:space="preserve">The most electronic record in Young's catalog and the first of his Geffen genre detours; it sounds like a strange cousin to the drum-machine and synth experiments on indie music's country-adjacent fringes.</t>
  </si>
  <si>
    <t xml:space="preserve">Sample and Hold; Transformer Man; Computer Age</t>
  </si>
  <si>
    <t xml:space="preserve">A2202</t>
  </si>
  <si>
    <t xml:space="preserve">Neil Young and the Shocking Pinks</t>
  </si>
  <si>
    <t xml:space="preserve">Everybody's Rockin'</t>
  </si>
  <si>
    <t xml:space="preserve">Telecaster twang; short songs (under 2 minutes); rowdy; breezy; drinking songs</t>
  </si>
  <si>
    <t xml:space="preserve">A short, deliberately retro rockabilly pastiche, cut with a new backing band (the Shocking Pinks) doing 1950s-style slap-bass and doo-wop harmonies, clocking in under 25 minutes. It was another entry in the run of genre experiments that prompted Geffen's lawsuit against Young for delivering music 'unrepresentative' of his usual sound. It's a minor, oddball record, but it shows the same restlessness that runs through Trans and Old Ways, Young refusing to repeat himself even at commercial cost.</t>
  </si>
  <si>
    <t xml:space="preserve">Part of Young's contrarian early-80s run of genre exercises for Geffen, sandwiched between the synth-pop of Trans and the straight country of Old Ways.</t>
  </si>
  <si>
    <t xml:space="preserve">Wonderin'; Kinda Fonda Wanda; Bright Lights, Big City</t>
  </si>
  <si>
    <t xml:space="preserve">A2203</t>
  </si>
  <si>
    <t xml:space="preserve">Old Ways</t>
  </si>
  <si>
    <t xml:space="preserve">pedal steel; fiddle; duets; drinking songs; close harmonies</t>
  </si>
  <si>
    <t xml:space="preserve">A straight-up Nashville country record with pedal steel and fiddle throughout and guest vocals from Waylon Jennings and Willie Nelson, closer to outlaw country than anything else Young made. It is the most fully realized of his Geffen-era genre detours. A minor record in his catalog but a real data point for how directly this lane touches outlaw and honky-tonk country.</t>
  </si>
  <si>
    <t xml:space="preserve">Young's most straightforward country record, cut with Waylon Jennings and Willie Nelson, connecting this lane directly to outlaw country's Nashville mainstream.</t>
  </si>
  <si>
    <t xml:space="preserve">Old Ways; Get Back to the Country; Are There Any More Real Cowboys?</t>
  </si>
  <si>
    <t xml:space="preserve">A2204</t>
  </si>
  <si>
    <t xml:space="preserve">Landing on Water</t>
  </si>
  <si>
    <t xml:space="preserve">synths; drum machine; shouted; polished; political</t>
  </si>
  <si>
    <t xml:space="preserve">A harsh, drum-machine-and-synth-driven rock record from his least-loved commercial period. It has little of the loose Crazy Horse feel; the production is cold, digital and very mid-1980s, with Young's voice pushed into a shouted upper register on songs like 'Hippie Dream.' It is included here mainly as a completist marker of how far this artist could stray from the sound this lane is built around.</t>
  </si>
  <si>
    <t xml:space="preserve">A low ebb of Young's 1980s wandering, directly preceding his return to Crazy Horse on Life the following year.</t>
  </si>
  <si>
    <t xml:space="preserve">Weight of the World; Hippie Dream; Touch the Night</t>
  </si>
  <si>
    <t xml:space="preserve">A2205</t>
  </si>
  <si>
    <t xml:space="preserve">Life</t>
  </si>
  <si>
    <t xml:space="preserve">Crazy Horse fuzz; synths; long solos; political; shouted</t>
  </si>
  <si>
    <t xml:space="preserve">Crazy Horse's first Neil Young studio record since Re-ac-tor, though the 1980s production (gated drums, synth pads) sits oddly over the band's usual raw sound. 'Mideast Vacation' and 'Long Walk Home' carry blunt political commentary about the Reagan era. It is a transitional, imperfect record, but it is the hinge between the Geffen years and the band's full-force comeback on Ragged Glory three years later.</t>
  </si>
  <si>
    <t xml:space="preserve">Crazy Horse's return to a Neil Young studio album after Re-ac-tor, still burdened by 80s production but pointing the way back to the raw sound of Ragged Glory.</t>
  </si>
  <si>
    <t xml:space="preserve">Mideast Vacation; Long Walk Home; Prisoners of Rock 'n' Roll</t>
  </si>
  <si>
    <t xml:space="preserve">A2206</t>
  </si>
  <si>
    <t xml:space="preserve">American Dream</t>
  </si>
  <si>
    <t xml:space="preserve">close harmonies; synths; political; polished; breezy</t>
  </si>
  <si>
    <t xml:space="preserve">The full quartet's first studio reunion in eighteen years, cut with glossy, very-1988 production (synth pads and gated drums) that dates it more than almost anything else in this catalog. Young's songs, including the title track and 'Name of Love,' bring some sharper political bite to an otherwise soft-rock record. It is not a fan favorite for any of the four members, but it is a real data point in the group's long on-and-off history.</t>
  </si>
  <si>
    <t xml:space="preserve">The full quartet's belated studio reunion after Déjà Vu, arriving the same late-80s stretch as Young's own wandering Geffen-era records.</t>
  </si>
  <si>
    <t xml:space="preserve">American Dream; Got It Made; Name of Love</t>
  </si>
  <si>
    <t xml:space="preserve">https://en.wikipedia.org/wiki/Crosby,_Stills,_Nash_%26_Young
https://en.wikipedia.org/wiki/Neil_Young_discography
https://en.wikipedia.org/wiki/American_Dream_(Crosby,_Stills,_Nash_%26_Young_album)</t>
  </si>
  <si>
    <t xml:space="preserve">A2207</t>
  </si>
  <si>
    <t xml:space="preserve">This Note's for You</t>
  </si>
  <si>
    <t xml:space="preserve">horns; baritone; political; shouted; rowdy</t>
  </si>
  <si>
    <t xml:space="preserve">A horn-driven blues-and-R&amp;B record cut with a big band called the Bluenotes, built around the title track's blunt swipe at rock stars doing beer and soda commercials. It is an outlier in this catalog stylistically, more bar-band blues than Crazy Horse fuzz. Still, it shows the same restless, contrarian streak that runs through Young's late-1980s return to Reprise.</t>
  </si>
  <si>
    <t xml:space="preserve">One of Young's genre-hopping detours back at Reprise, swapping Crazy Horse's guitars for a horn section, with a blunt, contrarian streak that resembles Living with War almost twenty years later.</t>
  </si>
  <si>
    <t xml:space="preserve">This Note's for You; Ten Men Workin'; Life in the City</t>
  </si>
  <si>
    <t xml:space="preserve">A2208</t>
  </si>
  <si>
    <t xml:space="preserve">Left for Dead</t>
  </si>
  <si>
    <t xml:space="preserve">Crazy Horse fuzz; long solos; rowdy; live in the room; road songs</t>
  </si>
  <si>
    <t xml:space="preserve">A late Crazy Horse album under the band's own name, cut on an independent label the same year Young released Freedom. It is a low-budget, little-heard record, more a curio for completists than an essential entry, with plain, workmanlike rock arrangements. Talbot and Molina remain the constant across all of these self-directed records, just as they remain the constant across decades of Neil Young albums.</t>
  </si>
  <si>
    <t xml:space="preserve">A Crazy Horse album made apart from Neil Young, part of the band's parallel independent career just before its work with Young entered its 1990s renaissance.</t>
  </si>
  <si>
    <t xml:space="preserve">Downtown</t>
  </si>
  <si>
    <t xml:space="preserve">A2209</t>
  </si>
  <si>
    <t xml:space="preserve">Crazy Horse fuzz; fingerpicked acoustic; political; cracked or yelping; feedback</t>
  </si>
  <si>
    <t xml:space="preserve">Young's comeback record after a wandering decade, bookended by acoustic and electric versions of 'Rockin' in the Free World,' the song that became his signature protest anthem. The record mixes solo acoustic tracks with full-band, occasionally Crazy Horse-adjacent noise, and it sounds like Young reclaiming his own voice after the Geffen years. It set up the next decade of alternating loud and quiet records that defines this lane.</t>
  </si>
  <si>
    <t xml:space="preserve">The record where Young reclaims his own template after a decade of genre experiments, its acoustic/electric 'Rockin' in the Free World' bookends echoing Rust Never Sleeps a decade earlier.</t>
  </si>
  <si>
    <t xml:space="preserve">Rockin' in the Free World; Crime in the City; Hangin' on a Limb</t>
  </si>
  <si>
    <t xml:space="preserve">A2210</t>
  </si>
  <si>
    <t xml:space="preserve">Ragged Glory</t>
  </si>
  <si>
    <t xml:space="preserve">Crazy Horse fuzz; long solos; feedback; live in the room; rowdy</t>
  </si>
  <si>
    <t xml:space="preserve">Recorded live off the floor at Young's ranch, this is Crazy Horse at maximum volume and maximum sprawl, several tracks running past ten minutes of distorted, barely-in-tune guitar interplay. It landed just as grunge was breaking, and Sonic Youth opened the arena tour that followed. It is the clearest single-album distillation of the 'Crazy Horse fuzz' this whole lane is built around.</t>
  </si>
  <si>
    <t xml:space="preserve">Sonic Youth opened the tour behind it, and its roaring guitar sound resembles and seems to have emboldened Dinosaur Jr. and the 1990s noisy-guitar underground.</t>
  </si>
  <si>
    <t xml:space="preserve">Country Home; Over and Over; Love to Burn</t>
  </si>
  <si>
    <t xml:space="preserve">https://en.wikipedia.org/wiki/Neil_Young_discography
https://en.wikipedia.org/wiki/Ragged_Glory</t>
  </si>
  <si>
    <t xml:space="preserve">A2211</t>
  </si>
  <si>
    <t xml:space="preserve">Arc</t>
  </si>
  <si>
    <t xml:space="preserve">feedback; noise wall; long solos; glacial; bleak</t>
  </si>
  <si>
    <t xml:space="preserve">A roughly 35-minute collage of feedback, amp hum and song fragments edited together from the Ragged Glory tour, originally sold packaged with the live album Weld. It has almost no conventional songwriting on it at all, just texture, drone and distortion, making it Young's most explicitly avant-garde release. It reads as an unlikely handshake between a 1960s folk-rock veteran and the noise underground he was touring alongside.</t>
  </si>
  <si>
    <t xml:space="preserve">Young's pure noise experiment, assembled from Ragged Glory tour feedback while Sonic Youth were opening the shows; it sounds closer to the noise-rock underground than to anything else in his catalog.</t>
  </si>
  <si>
    <t xml:space="preserve">A2212</t>
  </si>
  <si>
    <t xml:space="preserve">Weld</t>
  </si>
  <si>
    <t xml:space="preserve">Crazy Horse fuzz; feedback; long solos; live in the room; rowdy</t>
  </si>
  <si>
    <t xml:space="preserve">A double live album from the Ragged Glory tour, with Sonic Youth opening, capturing Crazy Horse at its loudest and most extended, with 'Like a Hurricane' and 'Cortez the Killer' stretched into long, feedback-soaked workouts. It was originally packaged with the companion noise collage Arc, framing feedback itself as part of the performance. It is the sound of an older band matching the young noise-rock bands that sound built in its image.</t>
  </si>
  <si>
    <t xml:space="preserve">The live document of the Ragged Glory tour, on which Sonic Youth opened; its extended, feedback-heavy guitar rock resembles and seems to have encouraged the early-1990s alternative scene.</t>
  </si>
  <si>
    <t xml:space="preserve">Like a Hurricane; Cortez the Killer; Fuckin' Up</t>
  </si>
  <si>
    <t xml:space="preserve">A2213</t>
  </si>
  <si>
    <t xml:space="preserve">Harvest Moon</t>
  </si>
  <si>
    <t xml:space="preserve">pedal steel; close harmonies; fingerpicked acoustic; hushed; breezy</t>
  </si>
  <si>
    <t xml:space="preserve">A deliberate, twenty-years-later sequel to Harvest, reuniting the Stray Gators musicians (Ben Keith's pedal steel again central) for a warm, mostly acoustic country-folk record. It arrived at the height of grunge, an unfashionable, unhurried move that still connected with a large audience. Songs like 'Unknown Legend' and 'From Hank to Hendrix' explicitly look backward, tying the catalog's threads together.</t>
  </si>
  <si>
    <t xml:space="preserve">A direct, self-aware sequel to Harvest with the same Nashville-pedal-steel band, showing the country-folk half of this lane at its most comfortable and popular.</t>
  </si>
  <si>
    <t xml:space="preserve">Harvest Moon; Unknown Legend; From Hank to Hendrix</t>
  </si>
  <si>
    <t xml:space="preserve">A2214</t>
  </si>
  <si>
    <t xml:space="preserve">Unplugged</t>
  </si>
  <si>
    <t xml:space="preserve">pedal steel; fingerpicked acoustic; close harmonies; hushed; live in the room</t>
  </si>
  <si>
    <t xml:space="preserve">Young's MTV Unplugged set, recorded acoustic with a small band including Nicolette Larson and Ben Keith, reworking songs from across his catalog including a 'Like a Hurricane' recast on pump organ. It is one of the more purely pretty documents of the acoustic, country-folk side of this lane, sequenced almost like a career overview. Gentle tempos and harmony vocals keep the whole set warm and unhurried.</t>
  </si>
  <si>
    <t xml:space="preserve">A career-spanning acoustic overview that puts the quiet, country-folk half of Young's catalog (Harvest, Comes a Time, After the Gold Rush) side by side in one set.</t>
  </si>
  <si>
    <t xml:space="preserve">Like a Hurricane; Stringman; Helpless</t>
  </si>
  <si>
    <t xml:space="preserve">A2215</t>
  </si>
  <si>
    <t xml:space="preserve">Sleeps with Angels</t>
  </si>
  <si>
    <t xml:space="preserve">Crazy Horse fuzz; long solos; bleak; cracked or yelping; hushed</t>
  </si>
  <si>
    <t xml:space="preserve">Recorded in the shadow of Kurt Cobain's death (Cobain had quoted 'it's better to burn out than to fade away' in his suicide note), this is a hushed, mournful, occasionally still very loud Crazy Horse record, split between quiet dirges and the sprawling 'Change Your Mind.' The mood is heavier and more grief-stricken than Ragged Glory, closer in spirit to Tonight's the Night's wake-like atmosphere. It is one of the most emotionally weighted records in the whole catalog.</t>
  </si>
  <si>
    <t xml:space="preserve">A grief record shadowed by Kurt Cobain's death and his quotation of Young's own lyric, closing a loop between Young's influence on grunge and grunge's cost.</t>
  </si>
  <si>
    <t xml:space="preserve">My Heart; Change Your Mind; Safeway Cart</t>
  </si>
  <si>
    <t xml:space="preserve">https://en.wikipedia.org/wiki/Neil_Young_discography
https://www.discogs.com/master/38757-Neil-Young-And-Crazy-Horse-Sleeps-With-Angels</t>
  </si>
  <si>
    <t xml:space="preserve">A2216</t>
  </si>
  <si>
    <t xml:space="preserve">Mirror Ball</t>
  </si>
  <si>
    <t xml:space="preserve">Crazy Horse fuzz; feedback; shouted; live in the room; rowdy</t>
  </si>
  <si>
    <t xml:space="preserve">Young backed by Pearl Jam rather than Crazy Horse, cut live off the floor in a handful of days with almost no overdubs, the raw production leaving songs ending in unplanned feedback and count-offs. Eddie Vedder sings lead on one track ('Peace and Love'), and the whole record sounds like a grunge-era update of the Ragged Glory formula with a younger band supplying the muscle. It is the clearest single document of Young's direct hand in shaping the sound of the bands he'd influenced.</t>
  </si>
  <si>
    <t xml:space="preserve">Young backed by Pearl Jam instead of Crazy Horse, making explicit the influence line running from Ragged Glory into 1990s grunge.</t>
  </si>
  <si>
    <t xml:space="preserve">Song X; Downtown; I'm the Ocean</t>
  </si>
  <si>
    <t xml:space="preserve">https://en.wikipedia.org/wiki/Neil_Young_discography
https://en.wikipedia.org/wiki/Mirror_Ball_(Neil_Young_album)</t>
  </si>
  <si>
    <t xml:space="preserve">A2217</t>
  </si>
  <si>
    <t xml:space="preserve">Broken Arrow</t>
  </si>
  <si>
    <t xml:space="preserve">Crazy Horse fuzz; long solos; live in the room; cracked or yelping; bleak</t>
  </si>
  <si>
    <t xml:space="preserve">A loose, sometimes shambolic Crazy Horse record that closes with a murky bar-room recording of a Jimmy Reed cover. It leans further into deliberate rawness than even Ragged Glory, with long, meandering solos on 'Big Time' and 'Slip Away' that sound closer to a rehearsal tape than a finished master. Its unfinished quality is the draw for longtime Young listeners.</t>
  </si>
  <si>
    <t xml:space="preserve">Crazy Horse pushing deliberate looseness even further than Ragged Glory; its lo-fi bar-tape closer sounds like an ancestor of the DIY-recording ethic prized elsewhere in this atlas.</t>
  </si>
  <si>
    <t xml:space="preserve">Big Time; Slip Away; Music Arcade</t>
  </si>
  <si>
    <t xml:space="preserve">A2218</t>
  </si>
  <si>
    <t xml:space="preserve">Year of the Horse</t>
  </si>
  <si>
    <t xml:space="preserve">A live album (and companion Jim Jarmusch concert film) from the 1996 Broken Arrow tour, leaning into long, loose, sometimes shaggy extended jams rather than tight renditions. Jarmusch's accompanying black-and-white film was shot in deliberately gritty, unglamorous 16mm, matching the record's rough-edged mood. It's a minor entry compared to Weld or Live Rust, valued mostly by committed fans for how far the band was willing to stretch songs in concert.</t>
  </si>
  <si>
    <t xml:space="preserve">A shaggier companion to Weld, capturing Crazy Horse's mid-90s live sound and its ongoing appeal to filmmakers and musicians drawn to its unpolished, in-the-room feel.</t>
  </si>
  <si>
    <t xml:space="preserve">Barstool Blues; Big Time; Like a Hurricane</t>
  </si>
  <si>
    <t xml:space="preserve">A2219</t>
  </si>
  <si>
    <t xml:space="preserve">Looking Forward</t>
  </si>
  <si>
    <t xml:space="preserve">close harmonies; harmonized guitars; political; breezy; duets</t>
  </si>
  <si>
    <t xml:space="preserve">The quartet's final studio album together, moved to Young's own label Reprise and leaning more acoustic and song-driven than American Dream's glossy 1980s production. Young contributes several of the record's stronger tracks, including 'Slowpoke' and the title song, while the group's harmony blend, by now three decades old, remains the record's clearest strength. It closed out CSNY's studio career on a quieter, more graceful note than the group had managed in years.</t>
  </si>
  <si>
    <t xml:space="preserve">The last CSNY studio album, closing a three-decade-long, on-and-off partnership that started with Déjà Vu and traces back to Buffalo Springfield and the Byrds.</t>
  </si>
  <si>
    <t xml:space="preserve">Looking Forward; Slowpoke; Stand and Be Counted</t>
  </si>
  <si>
    <t xml:space="preserve">A2220</t>
  </si>
  <si>
    <t xml:space="preserve">Silver &amp; Gold</t>
  </si>
  <si>
    <t xml:space="preserve">pedal steel; fingerpicked acoustic; close harmonies; hushed; breezy</t>
  </si>
  <si>
    <t xml:space="preserve">A quiet, largely acoustic record built from songs Young had been sitting on for years, some dating back to the Harvest Moon and Unplugged era, with Ben Keith's pedal steel again anchoring the sound. It is gentle almost to a fault, closer in spirit to Comes a Time than to anything loud, arriving as a deliberate change of pace after the noisier Year of the Horse. 'Daddy Went Walkin'' and 'Distant Camera' show Young turning reflective and domestic as he moved into his fifties.</t>
  </si>
  <si>
    <t xml:space="preserve">A late entry in the quiet, pedal-steel-driven country-folk lineage running from Harvest through Comes a Time and Harvest Moon.</t>
  </si>
  <si>
    <t xml:space="preserve">Distant Camera; Daddy Went Walkin'; Buffalo Springfield Again</t>
  </si>
  <si>
    <t xml:space="preserve">A2221</t>
  </si>
  <si>
    <t xml:space="preserve">Greendale</t>
  </si>
  <si>
    <t xml:space="preserve">Crazy Horse fuzz; storytelling; small-town; political; long solos</t>
  </si>
  <si>
    <t xml:space="preserve">A concept record and accompanying film telling a loose, multi-generational story about a fictional California town called Greendale, sung mostly in character and stretched out with long, repetitive Crazy Horse grooves under the narrative. It is one of the most overtly storytelling-driven records in Young's catalog, closer to a folk opera than a normal album, touching on media, the environment and small-town life. It pushes the 'ragged guitar plus plainspoken story' idea that runs through this lane about as far as it can go.</t>
  </si>
  <si>
    <t xml:space="preserve">Young's most explicit storytelling concept record, sounding like his earlier multi-part songwriting ('Broken Arrow') stretched into a full small-town saga with Crazy Horse underneath.</t>
  </si>
  <si>
    <t xml:space="preserve">Falling from Above; Bandit; Be the Rain</t>
  </si>
  <si>
    <t xml:space="preserve">A2222</t>
  </si>
  <si>
    <t xml:space="preserve">Prairie Wind</t>
  </si>
  <si>
    <t xml:space="preserve">pedal steel; banjo; strings; close harmonies; hushed</t>
  </si>
  <si>
    <t xml:space="preserve">Recorded in Nashville shortly before surgery for a brain aneurysm, with Emmylou Harris singing harmony and a return to the pedal-steel, string-and-horn arrangements of Harvest and Harvest Moon. Songs like 'Far from Home' and 'This Old Guitar' are openly reflective about mortality and family history, giving the record a valedictory feel. It is sometimes grouped with Harvest and Harvest Moon as the gentlest chapter of an informal trilogy.</t>
  </si>
  <si>
    <t xml:space="preserve">Often grouped with Harvest and Harvest Moon, with Emmylou Harris on harmony and the same pedal-steel country-folk sound as those records.</t>
  </si>
  <si>
    <t xml:space="preserve">Far from Home; This Old Guitar; The Painter</t>
  </si>
  <si>
    <t xml:space="preserve">A2223</t>
  </si>
  <si>
    <t xml:space="preserve">Living with War</t>
  </si>
  <si>
    <t xml:space="preserve">horns; shouted; political; anthemic; rowdy</t>
  </si>
  <si>
    <t xml:space="preserve">A fast, blunt protest record against the Iraq War and the Bush administration, cut in about two weeks with a 100-voice choir and a trumpet player standing in for a guitar solo on several tracks. 'Let's Impeach the President' is as direct as protest songwriting gets, naming its target outright over a driving rock arrangement. It's one of the most overtly political records in his catalog, continuing a streak of topical songwriting that runs back through Ohio and Southern Man.</t>
  </si>
  <si>
    <t xml:space="preserve">A blunt-force protest record in the direct lineage of 'Ohio' and 'Southern Man,' Young's political songwriting turned all the way up against the Iraq War.</t>
  </si>
  <si>
    <t xml:space="preserve">Let's Impeach the President; Shock and Awe; After the Garden</t>
  </si>
  <si>
    <t xml:space="preserve">A2224</t>
  </si>
  <si>
    <t xml:space="preserve">Chrome Dreams II</t>
  </si>
  <si>
    <t xml:space="preserve">Crazy Horse fuzz; long solos; horns; spiritual or gospel; breezy</t>
  </si>
  <si>
    <t xml:space="preserve">A sequel in name only to the long-unreleased 1977 Chrome Dreams, mixing choir and horn arrangements with the sprawling, eighteen-minute guitar showcase 'Ordinary People,' a song Young had been sitting on since the 1980s. It is a genuinely varied record, jumping between styles more than most of his 2000s output, and 'Ordinary People' stretches the Crazy Horse-style solo to its limit. It shares only a title with the original Chrome Dreams, which did not see official release until 2023.</t>
  </si>
  <si>
    <t xml:space="preserve">A stylistic grab-bag that borrows its name from the legendary unreleased 1977 Chrome Dreams while extending the long-solo, horn-and-choir experiments of Young's mid-2000s work.</t>
  </si>
  <si>
    <t xml:space="preserve">Ordinary People; The Believer; Spirit Road</t>
  </si>
  <si>
    <t xml:space="preserve">A2225</t>
  </si>
  <si>
    <t xml:space="preserve">Live at Massey Hall 1971</t>
  </si>
  <si>
    <t xml:space="preserve">fingerpicked acoustic; harmonica; cracked or yelping; hushed; live in the room</t>
  </si>
  <si>
    <t xml:space="preserve">Recorded solo acoustic in Toronto in January 1971, right between After the Gold Rush and Harvest, and held in the vault for 36 years before release in Young's Archives Performance Series. It captures early versions of 'Old Man' and 'Heart of Gold' before they appeared on Harvest, along with songs played solo on guitar and piano. A between-albums snapshot of the quiet, country-folk half of Young's sound at its most intimate.</t>
  </si>
  <si>
    <t xml:space="preserve">An archival release (recorded 1971, released 2007) capturing Young solo and acoustic between After the Gold Rush and Harvest, with early versions of songs that would define both records.</t>
  </si>
  <si>
    <t xml:space="preserve">Old Man; Helpless; Cowgirl in the Sand</t>
  </si>
  <si>
    <t xml:space="preserve">https://en.wikipedia.org/wiki/Neil_Young_discography
https://www.discogs.com/master/38727-Neil-Young-Live-At-Massey-Hall-1971</t>
  </si>
  <si>
    <t xml:space="preserve">A2226</t>
  </si>
  <si>
    <t xml:space="preserve">Le Noise</t>
  </si>
  <si>
    <t xml:space="preserve">feedback; noise wall; cracked or yelping; long solos; bleak</t>
  </si>
  <si>
    <t xml:space="preserve">A stark solo-electric record produced by Daniel Lanois, who wrapped Young's guitar and voice in loops, echo and dub-style processing rather than a full band, so the record sounds like Crazy Horse's fuzz distilled down to one guitar and a room full of reverb. Songs like 'Hitchhiker' and 'Angry World' are largely just Young alone with his instrument, made huge and strange through Lanois's studio treatment. One of the more unusual late-career reinventions of the raw, distorted sound this lane is built around.</t>
  </si>
  <si>
    <t xml:space="preserve">A radical solo reduction of the 'Crazy Horse fuzz' sound, one guitar and Daniel Lanois's studio treatments standing in for the whole band.</t>
  </si>
  <si>
    <t xml:space="preserve">Love and War; Hitchhiker; Angry World</t>
  </si>
  <si>
    <t xml:space="preserve">https://en.wikipedia.org/wiki/Neil_Young_discography
https://en.wikipedia.org/wiki/Le_Noise
https://www.allmusic.com/artist/neil-young-mn0000379125/discography</t>
  </si>
  <si>
    <t xml:space="preserve">A2227</t>
  </si>
  <si>
    <t xml:space="preserve">Americana</t>
  </si>
  <si>
    <t xml:space="preserve">Crazy Horse fuzz; long solos; storytelling; spiritual or gospel; rowdy</t>
  </si>
  <si>
    <t xml:space="preserve">A covers record reworking old folk standards and songbook staples ('Oh Susannah,' 'Clementine,' 'This Land Is Your Land') as full-volume Crazy Horse jams, treating nursery-rhyme-familiar songs like unreleased Ragged Glory outtakes. It is a strange, funny, sometimes genuinely unsettling record, closing with a lumbering 'God Save the Queen.' It reunited the classic Crazy Horse lineup and set up the same-year Psychedelic Pill.</t>
  </si>
  <si>
    <t xml:space="preserve">Old-time American folk songs run through the Crazy Horse fuzz machine, tying this lane's Crazy Horse sound directly back to the pre-1965 folk roots the whole atlas traces to.</t>
  </si>
  <si>
    <t xml:space="preserve">Oh Susannah; Clementine; God Save the Queen/America the Beautiful</t>
  </si>
  <si>
    <t xml:space="preserve">A2228</t>
  </si>
  <si>
    <t xml:space="preserve">Psychedelic Pill</t>
  </si>
  <si>
    <t xml:space="preserve">Crazy Horse fuzz; long solos; feedback; live in the room; cosmic</t>
  </si>
  <si>
    <t xml:space="preserve">A sprawling double album recorded right after Americana with the same reunited Crazy Horse lineup, opening with the 27-minute jam 'Driftin' Back,' one of the longest tracks Young ever released. It is the fullest, most unhurried expression of the Crazy Horse fuzz-and-feedback sound in his late catalog, songs given room to wander for ten or twenty minutes at a stretch. A late-period high point for listeners who want the band at full length.</t>
  </si>
  <si>
    <t xml:space="preserve">The 2010s peak of the classic four-piece Crazy Horse sound, letting the band's long-solo instincts run further than almost any record since Ragged Glory.</t>
  </si>
  <si>
    <t xml:space="preserve">Driftin' Back; Ramada Inn; Walk Like a Giant</t>
  </si>
  <si>
    <t xml:space="preserve">A2229</t>
  </si>
  <si>
    <t xml:space="preserve">Live at the Cellar Door</t>
  </si>
  <si>
    <t xml:space="preserve">fingerpicked acoustic; piano; cracked or yelping; hushed; live in the room</t>
  </si>
  <si>
    <t xml:space="preserve">Drawn from six solo shows at a small Washington, D.C. club in late 1970, this archival release captures Young alone on guitar and piano just before Harvest, including an early solo reading of 'Old Man' cut before the song had a full-band arrangement. It's a quieter, more intimate companion to Live at Massey Hall 1971, recorded only weeks apart, and it fills in another piece of the gap between After the Gold Rush and Harvest. Being a small-club document rather than a concert-hall one, it has an even closer, more conversational feel between songs.</t>
  </si>
  <si>
    <t xml:space="preserve">An archival release (recorded 1970, released 2013) from the same solo-acoustic period as Live at Massey Hall 1971, filling out the picture of Young between After the Gold Rush and Harvest.</t>
  </si>
  <si>
    <t xml:space="preserve">Old Man; Bad Fog of Loneliness; Cinnamon Girl</t>
  </si>
  <si>
    <t xml:space="preserve">https://en.wikipedia.org/wiki/Neil_Young_discography
https://en.wikipedia.org/wiki/Live_at_the_Cellar_Door</t>
  </si>
  <si>
    <t xml:space="preserve">A2230</t>
  </si>
  <si>
    <t xml:space="preserve">Hitchhiker</t>
  </si>
  <si>
    <t xml:space="preserve">fingerpicked acoustic; harmonica; cracked or yelping; hushed; lo-fi</t>
  </si>
  <si>
    <t xml:space="preserve">A single-session solo acoustic album cut in one night in August 1976 with producer David Briggs, with Young running through early, spare versions of songs that would later appear on Rust Never Sleeps, American Stars 'n Bars and other records. The close, minimal recording makes it feel like sitting in the room with him. It works almost like a Rosetta Stone for a stretch of Young's mid-1970s songwriting, showing the bare bones under songs such as 'Powderfinger.'</t>
  </si>
  <si>
    <t xml:space="preserve">An archival release (recorded 1976, released 2017) showing the solo-acoustic origins of songs later released on Rust Never Sleeps, American Stars 'n Bars and other records.</t>
  </si>
  <si>
    <t xml:space="preserve">Powderfinger; Pocahontas; Ride My Llama</t>
  </si>
  <si>
    <t xml:space="preserve">https://en.wikipedia.org/wiki/Neil_Young_discography
https://en.wikipedia.org/wiki/Hitchhiker_(album)</t>
  </si>
  <si>
    <t xml:space="preserve">A2231</t>
  </si>
  <si>
    <t xml:space="preserve">Colorado</t>
  </si>
  <si>
    <t xml:space="preserve">Crazy Horse fuzz; long solos; political; spiritual or gospel; breezy</t>
  </si>
  <si>
    <t xml:space="preserve">Crazy Horse's first studio album in seven years and the first to feature Nils Lofgren on guitar in place of the retired Frank Sampedro, recorded high in the Colorado Rockies. It splits between long, fuzzy jams ('She Showed Me Love' stretches past thirteen minutes) and gentler, more overtly environmentalist songwriting. It reads as a late-career reaffirmation of the classic sound after Young's mostly solo and archival 2010s output.</t>
  </si>
  <si>
    <t xml:space="preserve">The reunion record that brought Nils Lofgren, who first played with Young back on After the Gold Rush, into the Crazy Horse guitar chair.</t>
  </si>
  <si>
    <t xml:space="preserve">She Showed Me Love; Olden Days; Rainbow of Colors</t>
  </si>
  <si>
    <t xml:space="preserve">A2232</t>
  </si>
  <si>
    <t xml:space="preserve">Neil Young and the Stray Gators</t>
  </si>
  <si>
    <t xml:space="preserve">Tuscaloosa</t>
  </si>
  <si>
    <t xml:space="preserve">pedal steel; harmonica; close harmonies; cracked or yelping; live in the room</t>
  </si>
  <si>
    <t xml:space="preserve">A concert recording from early in the troubled 1973 tour later documented on Time Fades Away, capturing the Stray Gators with Ben Keith's pedal steel before a drummer change and the tour's unraveling. It is a calmer, more together-sounding document than Time Fades Away, closer to how Harvest's songs were meant to sound live. Released decades later in the Archives series, it works as a companion piece showing the tour's steadier chapter.</t>
  </si>
  <si>
    <t xml:space="preserve">An archival release (recorded 1973, released 2019) from the same tour as Time Fades Away, with the Stray Gators' earlier lineup, showing the country-rock side of that period before it frayed.</t>
  </si>
  <si>
    <t xml:space="preserve">Heart of Gold; Alabama; New Mama</t>
  </si>
  <si>
    <t xml:space="preserve">https://en.wikipedia.org/wiki/Neil_Young_discography
https://en.wikipedia.org/wiki/Tuscaloosa_(album)
https://www.discogs.com/artist/138556-Neil-Young</t>
  </si>
  <si>
    <t xml:space="preserve">A2233</t>
  </si>
  <si>
    <t xml:space="preserve">Homegrown</t>
  </si>
  <si>
    <t xml:space="preserve">fingerpicked acoustic; pedal steel; harmonica; hushed; bleak</t>
  </si>
  <si>
    <t xml:space="preserve">A long-shelved 1974-75 album about the end of Young's relationship with actress Carrie Snodgress, pulled from the release schedule at the last minute in favor of the harsher Tonight's the Night and left in the vault for 45 years. It is mostly acoustic and quietly devastated rather than drunk and howling, with early versions of songs like 'Star of Bethlehem' that later turned up elsewhere. Its long-delayed release closed one of the most famous gaps in his catalog.</t>
  </si>
  <si>
    <t xml:space="preserve">An archival release (recorded 1974-75, released 2020), shelved originally in favor of Tonight's the Night; its gentle country-folk sound sits between Harvest and Comes a Time.</t>
  </si>
  <si>
    <t xml:space="preserve">Try; Star of Bethlehem; Homegrown</t>
  </si>
  <si>
    <t xml:space="preserve">https://en.wikipedia.org/wiki/Neil_Young_discography
https://en.wikipedia.org/wiki/Homegrown_(Neil_Young_album)</t>
  </si>
  <si>
    <t xml:space="preserve">A2234</t>
  </si>
  <si>
    <t xml:space="preserve">Barn</t>
  </si>
  <si>
    <t xml:space="preserve">Crazy Horse fuzz; long solos; live in the room; spiritual or gospel; cosmic</t>
  </si>
  <si>
    <t xml:space="preserve">Recorded live off the floor inside a restored 19th-century log barn in the Colorado Rockies, using the room's natural sound instead of studio reverb, this is Crazy Horse leaning fully into the live-in-the-room ethic that has run through their records since Ragged Glory. It was accompanied by a documentary film of the sessions. Songs like 'Song of the Seasons' mix accordion into the usual guitar-heavy sound, giving the record a slightly rustic, campfire edge.</t>
  </si>
  <si>
    <t xml:space="preserve">A late-period return to the barn-recorded, live-off-the-floor method Young and Crazy Horse first used on Ragged Glory three decades earlier.</t>
  </si>
  <si>
    <t xml:space="preserve">Heading West; Song of the Seasons; Human Race</t>
  </si>
  <si>
    <t xml:space="preserve">https://en.wikipedia.org/wiki/Neil_Young_discography
https://en.wikipedia.org/wiki/Barn_(album)</t>
  </si>
  <si>
    <t xml:space="preserve">A2235</t>
  </si>
  <si>
    <t xml:space="preserve">Toast</t>
  </si>
  <si>
    <t xml:space="preserve">Crazy Horse fuzz; baritone; bleak; hushed; long solos</t>
  </si>
  <si>
    <t xml:space="preserve">Recorded in 2000-01 during a hard stretch in Young's personal life and shelved for two decades while he released Are You Passionate? instead, this is a moody, atmospheric Crazy Horse record. It is quieter and more restrained than most Crazy Horse records, closer in mood to Sleeps with Angels or Tonight's the Night than to Ragged Glory's roar. Its long-delayed 2022 release brought a genuinely dark chapter of the band's history into daylight.</t>
  </si>
  <si>
    <t xml:space="preserve">An archival release (recorded 2000-01, released 2022) documenting a somber Crazy Horse session shelved for two decades, closer in mood to Sleeps with Angels than to the band's louder records.</t>
  </si>
  <si>
    <t xml:space="preserve">Standing in the Light of Love; Boom Boom Boom; Timberline</t>
  </si>
  <si>
    <t xml:space="preserve">https://en.wikipedia.org/wiki/Neil_Young_discography
https://en.wikipedia.org/wiki/Toast_(Neil_Young_and_Crazy_Horse_album)</t>
  </si>
  <si>
    <t xml:space="preserve">A2236</t>
  </si>
  <si>
    <t xml:space="preserve">World Record</t>
  </si>
  <si>
    <t xml:space="preserve">Crazy Horse fuzz; long solos; spiritual or gospel; political; breezy</t>
  </si>
  <si>
    <t xml:space="preserve">Co-produced with Rick Rubin, this Crazy Horse record leans into environmental and personal themes across loose, warm arrangements. It is less about volume than mood, a mellower late-period Crazy Horse record than Barn or Colorado, closer in spirit to the reflective side of Harvest Moon than to Ragged Glory's roar. It continued the string of albums the Lofgren-era lineup put out in the early 2020s.</t>
  </si>
  <si>
    <t xml:space="preserve">A Rick Rubin-produced late-period Crazy Horse record, mellower than Barn or Colorado but continuing the same reunited lineup's run of 2020s albums.</t>
  </si>
  <si>
    <t xml:space="preserve">Break the Chain; The World (Is in Trouble Now); This Old Planet</t>
  </si>
  <si>
    <t xml:space="preserve">https://en.wikipedia.org/wiki/Neil_Young_discography
https://en.wikipedia.org/wiki/World_Record_(Neil_Young_and_Crazy_Horse_album)</t>
  </si>
  <si>
    <t xml:space="preserve">A2237</t>
  </si>
  <si>
    <t xml:space="preserve">Chrome Dreams</t>
  </si>
  <si>
    <t xml:space="preserve">fingerpicked acoustic; pedal steel; Crazy Horse fuzz; cracked or yelping; storytelling</t>
  </si>
  <si>
    <t xml:space="preserve">One of rock's most famous unreleased albums, assembled as an acetate in 1977 from sessions dating back to 1974 and widely bootlegged for decades before Young finally issued it officially. It mixes solo acoustic tracks with full-band Crazy Horse cuts, including songs like 'Powderfinger' and 'Like a Hurricane' that fans had known from later official releases. The belated 2023 release finally let listeners hear it as sequenced.</t>
  </si>
  <si>
    <t xml:space="preserve">An archival release (recorded 1974-77, released 2023) of one of the most legendary unreleased albums in rock history, sitting at the source of songs later spread across American Stars 'n Bars, Comes a Time and Rust Never Sleeps.</t>
  </si>
  <si>
    <t xml:space="preserve">Pocahontas; Powderfinger; Like a Hurricane</t>
  </si>
  <si>
    <t xml:space="preserve">https://en.wikipedia.org/wiki/Neil_Young_discography
https://en.wikipedia.org/wiki/Chrome_Dreams
https://www.discogs.com/master/409419-Neil-Young-Chrome-Dreams</t>
  </si>
  <si>
    <t xml:space="preserve">A2238</t>
  </si>
  <si>
    <t xml:space="preserve">Early Daze</t>
  </si>
  <si>
    <t xml:space="preserve">An archival collection of early recordings by the original Crazy Horse lineup (Danny Whitten, Billy Talbot, Ralph Molina) from the era of Everybody Knows This Is Nowhere. It includes alternate takes and songs left off the albums of the time, offering a wider window into the band's first years before Whitten's death in 1972. For a lane built around this lineup's guitar interplay, it is a direct look at the moment the sound was first invented.</t>
  </si>
  <si>
    <t xml:space="preserve">An archival release (released 2024) documenting the founding Crazy Horse lineup around the time of Everybody Knows This Is Nowhere.</t>
  </si>
  <si>
    <t xml:space="preserve">Dance Dance Dance; Everybody's Alone; Winterlong</t>
  </si>
  <si>
    <t xml:space="preserve">https://en.wikipedia.org/wiki/Neil_Young_discography
https://www.discogs.com/master/3527069-Neil-Young-With-Crazy-Horse-Early-Daze</t>
  </si>
  <si>
    <t xml:space="preserve">A2239</t>
  </si>
  <si>
    <t xml:space="preserve">Neil Young with Crazy Horse</t>
  </si>
  <si>
    <t xml:space="preserve">Fu##in' Up</t>
  </si>
  <si>
    <t xml:space="preserve">Crazy Horse fuzz; long solos; live in the room; rowdy; feedback</t>
  </si>
  <si>
    <t xml:space="preserve">A secret November 2023 club show at Toronto's tiny Rivoli, where Crazy Horse played Ragged Glory front to back for an audience of a few hundred, released the following spring as a Record Store Day live album with songs retitled from lyric fragments. It's a loose, sweaty, low-stakes document, the opposite of an arena spectacle, and it plays like the band checking in on a thirty-four-year-old record to see if the fuzz still holds up. It does.</t>
  </si>
  <si>
    <t xml:space="preserve">A full live run-through of Ragged Glory more than three decades later, with Talbot and Molina revisiting the album most identified with the 'Crazy Horse fuzz' sound.</t>
  </si>
  <si>
    <t xml:space="preserve">https://exclaim.ca/music/article/neil-young-and-crazy-horse-detail-new-album-fuckin-up
https://www.discogs.com/release/30424547-Neil-Young-Crazy-Horse-Fuin-Up</t>
  </si>
  <si>
    <t xml:space="preserve">A2240</t>
  </si>
  <si>
    <t xml:space="preserve">Oceanside Countryside</t>
  </si>
  <si>
    <t xml:space="preserve">pedal steel; fingerpicked acoustic; harmonica; breezy; hushed</t>
  </si>
  <si>
    <t xml:space="preserve">Another long-shelved album from the extremely prolific 1974-77 stretch, mixing relaxed acoustic songs with a loose, countryish backing band, sitting alongside Homegrown and the official Chrome Dreams as one more piece of the vault Young spent the 2020s finally opening. Several of its songs had already surfaced elsewhere in different versions, so this release functions mainly as a snapshot of how they were originally sequenced and arranged. It's a minor entry next to Homegrown or Chrome Dreams, but it rounds out a remarkably clear picture of just how much material Young was sitting on during that period.</t>
  </si>
  <si>
    <t xml:space="preserve">An archival release (recorded 1977, released 2025) from the same prolific mid-70s vault as Homegrown and Chrome Dreams, filling in yet another piece of that period's songwriting.</t>
  </si>
  <si>
    <t xml:space="preserve">Sail Away; Field of Opportunity; Sad Movies</t>
  </si>
  <si>
    <t xml:space="preserve">https://en.wikipedia.org/wiki/Neil_Young_discography
https://en.wikipedia.org/wiki/Oceanside_Countryside
https://www.discogs.com/master/3772635-Neil-Young-Oceanside-Countryside</t>
  </si>
  <si>
    <t xml:space="preserve">A2241</t>
  </si>
  <si>
    <t xml:space="preserve">Neil Young and the Chrome Hearts</t>
  </si>
  <si>
    <t xml:space="preserve">Talkin to the Trees</t>
  </si>
  <si>
    <t xml:space="preserve">Crazy Horse fuzz; political; harmonica; piano; storytelling</t>
  </si>
  <si>
    <t xml:space="preserve">Young's first album with a new backing band, the Chrome Hearts (Micah Nelson on guitar, Spooner Oldham on keys, plus a rhythm section), continuing the same ragged, plainspoken songwriting this lane is built on. 'Family Life' and the pointed protest song 'Big Change' set distorted guitar and blunt lyrics side by side, much as Crazy Horse records have for decades. It is the newest entry in a lineage that runs back to Buffalo Springfield.</t>
  </si>
  <si>
    <t xml:space="preserve">A new backing band, the Chrome Hearts, sounding like it has stepped into the role Crazy Horse has long occupied, keeping the ragged-guitar, cracked-voice sound going into a new decade.</t>
  </si>
  <si>
    <t xml:space="preserve">Big Change; Family Life; Let's Roll Again</t>
  </si>
  <si>
    <t xml:space="preserve">https://en.wikipedia.org/wiki/Talkin_to_the_Trees
https://en.wikipedia.org/wiki/Neil_Young_discography</t>
  </si>
  <si>
    <t xml:space="preserve">A2242</t>
  </si>
  <si>
    <t xml:space="preserve">The Byrds</t>
  </si>
  <si>
    <t xml:space="preserve">Mr. Tambourine Man</t>
  </si>
  <si>
    <t xml:space="preserve">V21 Country rock and Cosmic American Music</t>
  </si>
  <si>
    <t xml:space="preserve">jangle; close harmonies; harmonized guitars; breezy</t>
  </si>
  <si>
    <t xml:space="preserve">Roger McGuinn's chiming twelve-string Rickenbacker and the group's tight three-part harmonies turned Dylan covers and Gene Clark originals into the template for American folk rock. It is not yet country music, but the vocal blend and the open, sunlit sound point toward what McGuinn and Chris Hillman would build on Sweetheart of the Rodeo three years later. This is the folk-rock landmark the rest of the lane grows out of.</t>
  </si>
  <si>
    <t xml:space="preserve">Formed out of the Los Angeles folk scene around McGuinn, Gene Clark and David Crosby; its jangle led into the country turn of later Byrds records and sounds like the root of the wider jangle-pop line (Big Star, Tom Petty).</t>
  </si>
  <si>
    <t xml:space="preserve">Mr. Tambourine Man; Chimes of Freedom; The Bells of Rhymney</t>
  </si>
  <si>
    <t xml:space="preserve">https://en.wikipedia.org/wiki/The_Byrds_discography
https://www.allmusic.com/artist/the-byrds-mn0000631774</t>
  </si>
  <si>
    <t xml:space="preserve">A2243</t>
  </si>
  <si>
    <t xml:space="preserve">Younger Than Yesterday</t>
  </si>
  <si>
    <t xml:space="preserve">jangle; close harmonies; harmonized guitars; pedal steel</t>
  </si>
  <si>
    <t xml:space="preserve">A transitional record: Chris Hillman steps up as a songwriter, David Crosby pushes toward jazz-psych, and 'Time Between' brings in Clarence White's twangy Telecaster for one of the most country-flavored Byrds tracks yet. It still sounds like a jangle-pop band, but the country seams are showing. The record matters here as an early step toward Sweetheart of the Rodeo.</t>
  </si>
  <si>
    <t xml:space="preserve">Bridges the Byrds' folk-rock period and their 1968 country-rock turn; 'Time Between' sounds like a direct precursor to the Sweetheart sessions.</t>
  </si>
  <si>
    <t xml:space="preserve">Time Between; So You Want to Be a Rock 'n' Roll Star; My Back Pages</t>
  </si>
  <si>
    <t xml:space="preserve">A2244</t>
  </si>
  <si>
    <t xml:space="preserve">Gene Clark</t>
  </si>
  <si>
    <t xml:space="preserve">Gene Clark with the Gosdin Brothers</t>
  </si>
  <si>
    <t xml:space="preserve">close harmonies; strings; harmonica; drawl</t>
  </si>
  <si>
    <t xml:space="preserve">Gene Clark's first record after leaving the Byrds mixes folk-rock, baroque string arrangements and early country touches, with Vern and Rex Gosdin's close harmony singing giving several tracks a real country-gospel feel. It was overshadowed by his old band, but songs like 'Echoes' show the songwriting depth that would carry through his whole catalog. It is a quieter, more orchestral record than what the Byrds or Burritos were doing at the same moment.</t>
  </si>
  <si>
    <t xml:space="preserve">Gene Clark's solo debut just after leaving the Byrds, planting the country-folk seeds that grow into Dillard &amp; Clark and his later solo albums.</t>
  </si>
  <si>
    <t xml:space="preserve">Echoes; Tried So Hard; So You Say You Lost Your Baby</t>
  </si>
  <si>
    <t xml:space="preserve">https://en.wikipedia.org/wiki/Gene_Clark_with_the_Gosdin_Brothers
https://www.allmusic.com/artist/gene-clark-mn0000194036</t>
  </si>
  <si>
    <t xml:space="preserve">A2245</t>
  </si>
  <si>
    <t xml:space="preserve">Hearts &amp; Flowers</t>
  </si>
  <si>
    <t xml:space="preserve">Now Is the Time for Hearts and Flowers</t>
  </si>
  <si>
    <t xml:space="preserve">close harmonies; fingerpicked acoustic; pedal steel; hushed</t>
  </si>
  <si>
    <t xml:space="preserve">A Los Angeles folk-rock trio whose debut sits right at the folk-to-country-rock hinge, with gentle three-part harmonies, autoharp and light steel touches a year before Sweetheart of the Rodeo made the move explicit. The band is now mostly remembered as a stepping stone for its members' later, better-known bands. It is a real if minor document of the style forming.</t>
  </si>
  <si>
    <t xml:space="preserve">An early, little-heard Los Angeles folk-rock record that sounds like it anticipates the country turn the Byrds would make explicit the following year.</t>
  </si>
  <si>
    <t xml:space="preserve">Rock and Roll Gypsies; Reason to Believe; Try to Live On</t>
  </si>
  <si>
    <t xml:space="preserve">https://en.wikipedia.org/wiki/Hearts_%26_Flowers
https://www.discogs.com/master/321652-Hearts-And-Flowers-Now-Is-The-Time-For-Hearts-And-Flowers</t>
  </si>
  <si>
    <t xml:space="preserve">A2246</t>
  </si>
  <si>
    <t xml:space="preserve">Sweetheart of the Rodeo</t>
  </si>
  <si>
    <t xml:space="preserve">pedal steel; Telecaster twang; close harmonies; drawl; storytelling</t>
  </si>
  <si>
    <t xml:space="preserve">New Byrd Gram Parsons steered the band to Nashville to cut a record of Dylan, Merle Haggard and Woody Guthrie songs alongside his own 'Hickory Wind,' with steel players Lloyd Green and JayDee Maness giving it real Nashville twang. It confused both rock and country audiences at the time, but it is the record the whole genre points back to. Parsons' lead vocals were partly replaced by Roger McGuinn over contract problems, which only adds to its mythology.</t>
  </si>
  <si>
    <t xml:space="preserve">The founding document of country rock: it pulls the Byrds' folk-rock harmonies into hard country instrumentation and sets the template Parsons then carried into the Flying Burrito Brothers and his solo records.</t>
  </si>
  <si>
    <t xml:space="preserve">Hickory Wind; You Ain't Goin' Nowhere; I Am a Pilgrim</t>
  </si>
  <si>
    <t xml:space="preserve">https://en.wikipedia.org/wiki/Sweetheart_of_the_Rodeo
https://en.wikipedia.org/wiki/The_Byrds_discography</t>
  </si>
  <si>
    <t xml:space="preserve">A2247</t>
  </si>
  <si>
    <t xml:space="preserve">The Notorious Byrd Brothers</t>
  </si>
  <si>
    <t xml:space="preserve">pedal steel; harmonized guitars; close harmonies; cosmic</t>
  </si>
  <si>
    <t xml:space="preserve">Made as the band was falling apart (Crosby fired mid-sessions, Michael Clarke gone by the end), this record pairs Moog experiments with country-tinged guitar on 'Wasn't Born to Follow' and vocal harmonies that still recall the earlier jangle sound. It sits right on the border between psychedelia and the country turn the next record would complete. Producer Gary Usher shaped its lush, layered feel.</t>
  </si>
  <si>
    <t xml:space="preserve">The last Byrds album before Gram Parsons joined and pushed the group fully into country rock on Sweetheart of the Rodeo.</t>
  </si>
  <si>
    <t xml:space="preserve">Wasn't Born to Follow; Goin' Back; Draft Morning</t>
  </si>
  <si>
    <t xml:space="preserve">A2248</t>
  </si>
  <si>
    <t xml:space="preserve">Dillard &amp; Clark</t>
  </si>
  <si>
    <t xml:space="preserve">The Fantastic Expedition of Dillard &amp; Clark</t>
  </si>
  <si>
    <t xml:space="preserve">banjo; mandolin; fingerpicked acoustic; close harmonies; storytelling</t>
  </si>
  <si>
    <t xml:space="preserve">Gene Clark paired with bluegrass banjo picker Doug Dillard for a mostly acoustic record that leans further into old-time and bluegrass shapes than anything else in this lane, with Bernie Leadon's guitar and mandolin filling out the band. It is warmer and more rustic than the Byrds' or Burritos' electric country rock, closer to a front-porch record dressed up with studio polish. 'Train Leaves Here This Morning' was later covered by the early Eagles.</t>
  </si>
  <si>
    <t xml:space="preserve">Gene Clark's post-Byrds bluegrass-leaning project with Doug Dillard, feeding directly into Bernie Leadon's later work with the Flying Burrito Brothers and the Eagles.</t>
  </si>
  <si>
    <t xml:space="preserve">Train Leaves Here This Morning; Out on the Side; She Darked the Sun</t>
  </si>
  <si>
    <t xml:space="preserve">https://en.wikipedia.org/wiki/Gene_Clark
https://www.allmusic.com/artist/dillard-clark-mn0000823012</t>
  </si>
  <si>
    <t xml:space="preserve">A2249</t>
  </si>
  <si>
    <t xml:space="preserve">The Dillards</t>
  </si>
  <si>
    <t xml:space="preserve">Wheatstraw Suite</t>
  </si>
  <si>
    <t xml:space="preserve">banjo; mandolin; close harmonies; strings; fingerpicked acoustic</t>
  </si>
  <si>
    <t xml:space="preserve">A bluegrass band from the Ozarks, relocated to Los Angeles and known for appearing on The Andy Griffith Show, plugged in and added drums, steel and strings for this record, arriving at country rock from the bluegrass side just as the Byrds arrived from folk rock. It came out the same year as Sweetheart of the Rodeo but is gentler and more string-band rooted. It is a key, underrated bridge record for the style.</t>
  </si>
  <si>
    <t xml:space="preserve">A bluegrass band's own move toward country rock, made in the same Los Angeles scene and same year as Sweetheart of the Rodeo, connecting the genre's electric wing back to real Ozark string-band tradition.</t>
  </si>
  <si>
    <t xml:space="preserve">Listen to the Sound; Reason to Believe; Tribal Gathering</t>
  </si>
  <si>
    <t xml:space="preserve">https://en.wikipedia.org/wiki/The_Dillards
https://www.discogs.com/master/269695-The-Dillards-Wheatstraw-Suite</t>
  </si>
  <si>
    <t xml:space="preserve">A2250</t>
  </si>
  <si>
    <t xml:space="preserve">The Everly Brothers</t>
  </si>
  <si>
    <t xml:space="preserve">Roots</t>
  </si>
  <si>
    <t xml:space="preserve">close harmonies; pedal steel; drawl; spiritual or gospel</t>
  </si>
  <si>
    <t xml:space="preserve">The Everlys, already a decade past their teen-pop peak, wove snippets of old family radio broadcasts between new recordings of songs by Merle Haggard and Randy Newman, arriving at a country-rock record the same year as Sweetheart of the Rodeo. Their tight sibling harmonies are a model the Byrds, Burritos and many duet acts in this lane drew on. A quiet landmark of the country-rock turn.</t>
  </si>
  <si>
    <t xml:space="preserve">Released the same year as Sweetheart of the Rodeo, this record shows two 1950s rock and roll pioneers arriving at country rock from the other direction, and its close-harmony singing is a direct ancestor of the vocal blend Gram Parsons and Emmylou Harris later used.</t>
  </si>
  <si>
    <t xml:space="preserve">Mama Tried; T for Texas; Ridin' High (I'm a Song)</t>
  </si>
  <si>
    <t xml:space="preserve">https://en.wikipedia.org/wiki/Roots_(Everly_Brothers_album)
https://www.discogs.com/artist/145071-Everly-Brothers</t>
  </si>
  <si>
    <t xml:space="preserve">A2251</t>
  </si>
  <si>
    <t xml:space="preserve">Of Horses, Kids and Forgotten Women</t>
  </si>
  <si>
    <t xml:space="preserve">pedal steel; close harmonies; fingerpicked acoustic; breezy</t>
  </si>
  <si>
    <t xml:space="preserve">The trio's second and final album pushes further into country-rock territory with more prominent pedal steel than the debut, released in the same year as Sweetheart of the Rodeo and Safe at Home. Larry Murray's songwriting and the band's harmonies hold it together, and the group broke up soon after. Bernie Leadon moved on from this band to Dillard &amp; Clark.</t>
  </si>
  <si>
    <t xml:space="preserve">Hearts &amp; Flowers' final album, released in the same pivotal year as Sweetheart of the Rodeo and Safe at Home, just before guitarist Bernie Leadon moved on into Dillard &amp; Clark.</t>
  </si>
  <si>
    <t xml:space="preserve">Extra Extra; Green Fuz; Two Little Sisters</t>
  </si>
  <si>
    <t xml:space="preserve">https://en.wikipedia.org/wiki/Hearts_%26_Flowers</t>
  </si>
  <si>
    <t xml:space="preserve">A2252</t>
  </si>
  <si>
    <t xml:space="preserve">International Submarine Band</t>
  </si>
  <si>
    <t xml:space="preserve">Safe at Home</t>
  </si>
  <si>
    <t xml:space="preserve">LHI Records</t>
  </si>
  <si>
    <t xml:space="preserve">pedal steel; Telecaster twang; drawl; drinking songs</t>
  </si>
  <si>
    <t xml:space="preserve">Gram Parsons' first band cut this before he joined the Byrds, and it is arguably the first true country-rock album: covers of Merle Haggard and Johnny Cash honky-tonk played by long-haired rock kids, plus Parsons originals like 'Luxury Liner.' It came and went on Lee Hazlewood's small LHI label, but it previews everything Parsons would do next. The band had already broken up by the time it was released.</t>
  </si>
  <si>
    <t xml:space="preserve">Predates Sweetheart of the Rodeo and effectively invents the sound Parsons then brought to the Byrds and the Flying Burrito Brothers.</t>
  </si>
  <si>
    <t xml:space="preserve">Luxury Liner; Blue Eyes; Folsom Prison Blues</t>
  </si>
  <si>
    <t xml:space="preserve">https://en.wikipedia.org/wiki/Gram_Parsons
https://www.discogs.com/master/162966-The-International-Submarine-Band-Safe-At-Home</t>
  </si>
  <si>
    <t xml:space="preserve">A2253</t>
  </si>
  <si>
    <t xml:space="preserve">Ballad of Easy Rider</t>
  </si>
  <si>
    <t xml:space="preserve">pedal steel; close harmonies; road songs; breezy</t>
  </si>
  <si>
    <t xml:space="preserve">Built around the title theme written for the film Easy Rider, this record settles into a gentler, more consistent country-rock groove than its predecessor, with Clarence White's guitar and steady harmonies carrying songs about drifting and the road. It is less mythologized than Sweetheart but a solid, easy-going entry in the Byrds' country period.</t>
  </si>
  <si>
    <t xml:space="preserve">Continues the country-rock sound established on Sweetheart of the Rodeo into a calmer, road-song-focused register.</t>
  </si>
  <si>
    <t xml:space="preserve">Ballad of Easy Rider; Jack Tarr the Sailor; Tulsa County</t>
  </si>
  <si>
    <t xml:space="preserve">A2254</t>
  </si>
  <si>
    <t xml:space="preserve">Dr. Byrds &amp; Mr. Hyde</t>
  </si>
  <si>
    <t xml:space="preserve">pedal steel; Telecaster twang; harmonized guitars; breezy</t>
  </si>
  <si>
    <t xml:space="preserve">With Clarence White now a full member, this record leans harder into his string-bending Telecaster and continues the country-rock direction Sweetheart opened, alongside some harder rock tracks. It mixes originals with covers and shows the touring band's road-honed chemistry on tracks like 'Nashville West.' It is a lesser-loved entry but a real link in the Byrds' country arc.</t>
  </si>
  <si>
    <t xml:space="preserve">Extends the country-rock sound of Sweetheart of the Rodeo with Clarence White's lead guitar now central to the band's identity.</t>
  </si>
  <si>
    <t xml:space="preserve">This Wheel's on Fire; Drug Store Truck Drivin' Man; Nashville West</t>
  </si>
  <si>
    <t xml:space="preserve">A2255</t>
  </si>
  <si>
    <t xml:space="preserve">Through the Morning, Through the Night</t>
  </si>
  <si>
    <t xml:space="preserve">banjo; mandolin; close harmonies; fiddle; heartbreak</t>
  </si>
  <si>
    <t xml:space="preserve">The second and final Dillard &amp; Clark record brings in Donna Washburn's harmony vocals for a more duet-driven, gospel-tinged sound, plus a cover of the Everly Brothers' 'So Sad' and Clark's own title track. Byron Berline's fiddle deepens the bluegrass side of the sound compared to the first record. The duo split soon after it came out.</t>
  </si>
  <si>
    <t xml:space="preserve">Closes out the Dillard &amp; Clark project, its Byron Berline connection linking forward to Berline's later Country Gazette.</t>
  </si>
  <si>
    <t xml:space="preserve">Through the Morning, Through the Night; Polly; The Radio Song</t>
  </si>
  <si>
    <t xml:space="preserve">A2256</t>
  </si>
  <si>
    <t xml:space="preserve">The Flying Burrito Brothers</t>
  </si>
  <si>
    <t xml:space="preserve">The Gilded Palace of Sin</t>
  </si>
  <si>
    <t xml:space="preserve">pedal steel; close harmonies; drawl; spiritual or gospel; cosmic</t>
  </si>
  <si>
    <t xml:space="preserve">Gram Parsons and Chris Hillman, fresh out of the Byrds, dressed in rhinestone Nudie suits (Parsons' embroidered with pills and marijuana leaves) and cut what Parsons called Cosmic American Music: heartbreak country fused with soul and gospel changes. Sneaky Pete Kleinow's fuzzed, woozy pedal steel became the sound this whole lane chases. 'Hot Burrito #1' and 'Sin City' are as sad and as strange as country rock gets.</t>
  </si>
  <si>
    <t xml:space="preserve">The Flying Burrito Brothers' debut is the fullest early statement of Cosmic American Music, carrying Parsons and Hillman's Byrds-honed country turn into its most soulful, psychedelic form and setting the pedal-steel template for the whole lane.</t>
  </si>
  <si>
    <t xml:space="preserve">Sin City; Hot Burrito #1; Christine's Tune</t>
  </si>
  <si>
    <t xml:space="preserve">https://en.wikipedia.org/wiki/The_Gilded_Palace_of_Sin
https://www.discogs.com/master/12299-The-Flying-Burrito-Bros-The-Gilded-Palace-Of-Sin</t>
  </si>
  <si>
    <t xml:space="preserve">A2257</t>
  </si>
  <si>
    <t xml:space="preserve">Mason Proffit</t>
  </si>
  <si>
    <t xml:space="preserve">Wanted</t>
  </si>
  <si>
    <t xml:space="preserve">Happy Tiger Records</t>
  </si>
  <si>
    <t xml:space="preserve">pedal steel; banjo; close harmonies; political</t>
  </si>
  <si>
    <t xml:space="preserve">Led by brothers Terry and John Michael Talbot, Mason Proffit's debut mixes pedal steel and close harmony singing with pointed antiwar and pro-Native-American songs, giving it a more overtly political edge than most country rock of its day. 'Two Hangmen' is the sharpest example, a folk-style protest story set to a twangy band arrangement. It suits listeners who want first-wave country rock with something to say.</t>
  </si>
  <si>
    <t xml:space="preserve">A Midwest band whose pedal steel country rock sounds indebted to the Byrds and Burritos, applied to explicitly political songwriting.</t>
  </si>
  <si>
    <t xml:space="preserve">Two Hangmen; Eugene Pratt; Buffalo, Where Have You Gone</t>
  </si>
  <si>
    <t xml:space="preserve">https://en.wikipedia.org/wiki/Mason_Proffit
https://music.apple.com/us/artist/mason-proffit/78427024</t>
  </si>
  <si>
    <t xml:space="preserve">A2258</t>
  </si>
  <si>
    <t xml:space="preserve">Poco</t>
  </si>
  <si>
    <t xml:space="preserve">Pickin' Up the Pieces</t>
  </si>
  <si>
    <t xml:space="preserve">pedal steel; harmonized guitars; close harmonies; breezy</t>
  </si>
  <si>
    <t xml:space="preserve">Formed by Buffalo Springfield alumni Richie Furay and Jim Messina, Poco's debut set the template for a sweeter, more harmony-pop-leaning strain of country rock than the Byrds/Burritos axis, built around Rusty Young's pedal steel. Randy Meisner played bass before leaving to eventually join the Eagles. It is bright, optimistic and radio-friendly in a way that quietly shaped the sound the Eagles would take to arena scale.</t>
  </si>
  <si>
    <t xml:space="preserve">Poco's debut grew directly out of Buffalo Springfield's breakup, and bassist Randy Meisner moved on to the Eagles, whose harmony-driven country rock sounds modeled on this record.</t>
  </si>
  <si>
    <t xml:space="preserve">Pickin' Up the Pieces; Grand Junction; What a Day</t>
  </si>
  <si>
    <t xml:space="preserve">https://en.wikipedia.org/wiki/Poco_discography
https://www.allmusic.com/artist/poco-mn0000297894</t>
  </si>
  <si>
    <t xml:space="preserve">A2259</t>
  </si>
  <si>
    <t xml:space="preserve">(Untitled)</t>
  </si>
  <si>
    <t xml:space="preserve">pedal steel; long solos; harmonized guitars; storytelling</t>
  </si>
  <si>
    <t xml:space="preserve">A double LP split between a live disc (with an extended 'Eight Miles High') and a studio disc of new songs, several co-written with Jacques Levy, this is the late-period Byrds' most confident record, balancing jam-band stretch with tight country-rock songwriting like 'Chestnut Mare.' Clarence White's string-bending guitar is front and center throughout. It shows the band still evolving two years after Sweetheart.</t>
  </si>
  <si>
    <t xml:space="preserve">A peak for the post-Parsons Byrds lineup, extending the country-rock sound into longer live jamming.</t>
  </si>
  <si>
    <t xml:space="preserve">Chestnut Mare; Eight Miles High (live); You All Look Alike</t>
  </si>
  <si>
    <t xml:space="preserve">A2260</t>
  </si>
  <si>
    <t xml:space="preserve">Burrito Deluxe</t>
  </si>
  <si>
    <t xml:space="preserve">A rowdier, less consistent follow-up to Gilded Palace, recorded as Parsons' focus drifted toward the Rolling Stones; it is best known for introducing "Wild Horses" a year before the Stones' own version. Bernie Leadon joined on guitar here, foreshadowing his later role in the Eagles. Parsons was fired by the band shortly after its release.</t>
  </si>
  <si>
    <t xml:space="preserve">Second Flying Burrito Brothers album, carrying the Gilded Palace sound forward even as Gram Parsons' involvement waned; Bernie Leadon's presence links this record forward to the Eagles' countrier side.</t>
  </si>
  <si>
    <t xml:space="preserve">Wild Horses; Older Guys; Man in the Fog</t>
  </si>
  <si>
    <t xml:space="preserve">https://en.wikipedia.org/wiki/The_Flying_Burrito_Brothers
https://www.allmusic.com/artist/the-flying-burrito-brothers-mn0000194703</t>
  </si>
  <si>
    <t xml:space="preserve">A2261</t>
  </si>
  <si>
    <t xml:space="preserve">Goose Creek Symphony</t>
  </si>
  <si>
    <t xml:space="preserve">Goose Creek Symphony (Est. 1970)</t>
  </si>
  <si>
    <t xml:space="preserve">banjo; fiddle; harmonica; rowdy; breezy</t>
  </si>
  <si>
    <t xml:space="preserve">An Arizona band led by Charlie Gearheart, cutting a rowdier, more countrified jug-band-adjacent take on country rock than the Los Angeles session-player axis, with banjo, fiddle and harmonica pushed up front. It is loose and good-humored rather than polished, and it shows the genre spreading beyond the Byrds/Burritos orbit into its own regional scenes.</t>
  </si>
  <si>
    <t xml:space="preserve">Works the same country-rock vocabulary as the Los Angeles scene and sounds indebted to it, showing the sound's spread beyond its founding city.</t>
  </si>
  <si>
    <t xml:space="preserve">Hey Little Woman; Ohio; Big Bear</t>
  </si>
  <si>
    <t xml:space="preserve">https://en.wikipedia.org/wiki/Goose_Creek_Symphony</t>
  </si>
  <si>
    <t xml:space="preserve">A2262</t>
  </si>
  <si>
    <t xml:space="preserve">Michael Nesmith &amp; the First National Band</t>
  </si>
  <si>
    <t xml:space="preserve">Loose Salute</t>
  </si>
  <si>
    <t xml:space="preserve">RCA Victor</t>
  </si>
  <si>
    <t xml:space="preserve">pedal steel; Telecaster twang; drawl; road songs</t>
  </si>
  <si>
    <t xml:space="preserve">The second First National Band record, released the same year as Magnetic South, keeps the same Red Rhodes-driven sound and includes Nesmith's own version of 'Different Drum', the song he wrote that made Linda Ronstadt's Stone Poneys famous. It is a slightly more relaxed, road-worn record than the debut.</t>
  </si>
  <si>
    <t xml:space="preserve">Continues the First National Band's country-rock sound from Magnetic South within the same year.</t>
  </si>
  <si>
    <t xml:space="preserve">Different Drum; Silver Moon; Conditions</t>
  </si>
  <si>
    <t xml:space="preserve">https://en.wikipedia.org/wiki/Michael_Nesmith
https://www.discogs.com/artist/372124-Michael-Nesmith-The-First-National-Band</t>
  </si>
  <si>
    <t xml:space="preserve">A2263</t>
  </si>
  <si>
    <t xml:space="preserve">Magnetic South</t>
  </si>
  <si>
    <t xml:space="preserve">pedal steel; Telecaster twang; drawl; breezy</t>
  </si>
  <si>
    <t xml:space="preserve">Fresh out of the Monkees, Nesmith formed the First National Band around pedal steel player Red Rhodes and cut a record of loose, warm country rock built on his own wry, plainspoken songwriting. Joanne became his biggest solo hit, but the whole album has the same unhurried, Bakersfield-tinged feel. It is often overlooked next to the Byrds/Burritos axis but was recorded and released right alongside them.</t>
  </si>
  <si>
    <t xml:space="preserve">Michael Nesmith's first post-Monkees country-rock album, built around steel guitarist Red Rhodes' playing, which became as identifiable a voice in this lane as Sneaky Pete's.</t>
  </si>
  <si>
    <t xml:space="preserve">Joanne; Calico Girlfriend; Nine Times Blue</t>
  </si>
  <si>
    <t xml:space="preserve">A2264</t>
  </si>
  <si>
    <t xml:space="preserve">pedal steel; harmonized guitars; close harmonies; long solos</t>
  </si>
  <si>
    <t xml:space="preserve">The self-titled second album stretches out more than the debut, including the nearly nineteen-minute jam 'Nobody's Fool/El Tonto de Nadie, Regresa,' while keeping the tight vocal harmonies and Rusty Young's steel work at the center. Timothy B. Schmit joined on bass here, later following Meisner's path into the Eagles. It shows the band's live jamming side more than the debut did.</t>
  </si>
  <si>
    <t xml:space="preserve">Poco's second album, extending the country-rock harmony sound of the debut with longer instrumental jamming.</t>
  </si>
  <si>
    <t xml:space="preserve">You Better Think Twice; Nobody's Fool; C'mon</t>
  </si>
  <si>
    <t xml:space="preserve">A2265</t>
  </si>
  <si>
    <t xml:space="preserve">Rick Nelson &amp; the Stone Canyon Band</t>
  </si>
  <si>
    <t xml:space="preserve">Rick Sings Nelson</t>
  </si>
  <si>
    <t xml:space="preserve">The former teen idol reinvented himself with a country-rock backing band that included a young Randy Meisner on bass, and this was the first album on which Nelson wrote every song himself. It is a quiet, confident record that traded his old pop-idol sound for the same pedal-steel-driven feel the Byrds and Burritos were chasing at the same moment. It set up his comeback single Garden Party two years later.</t>
  </si>
  <si>
    <t xml:space="preserve">Rick Nelson's country-rock reinvention with the Stone Canyon Band, part of the same early-70s Los Angeles scene as Poco and the Flying Burrito Brothers, sharing personnel through bassist Randy Meisner.</t>
  </si>
  <si>
    <t xml:space="preserve">Look at Mary; How Long; We Got Such a Long Way to Go</t>
  </si>
  <si>
    <t xml:space="preserve">https://en.wikipedia.org/wiki/Rick_Sings_Nelson
https://www.discogs.com/master/369811-Rick-Nelson-The-Stone-Canyon-Band-Rick-Sings-Nelson</t>
  </si>
  <si>
    <t xml:space="preserve">A2266</t>
  </si>
  <si>
    <t xml:space="preserve">Commander Cody and His Lost Planet Airmen</t>
  </si>
  <si>
    <t xml:space="preserve">Lost in the Ozone</t>
  </si>
  <si>
    <t xml:space="preserve">Paramount Records</t>
  </si>
  <si>
    <t xml:space="preserve">pedal steel; piano; drawl; rowdy</t>
  </si>
  <si>
    <t xml:space="preserve">An Ann Arbor band relocated to the San Francisco Bay Area, mixing western swing, boogie-woogie piano and hot-rod rockabilly into a rowdier, funnier take on the country-rock boom than the more solemn Byrds/Burritos axis; their cover of 'Hot Rod Lincoln' became a hit single. It is closer to a bar-band party record than a mournful one, with Commander Cody himself (George Frayne) pounding honky-tonk piano.</t>
  </si>
  <si>
    <t xml:space="preserve">A rowdier, western-swing-leaning cousin of the Los Angeles country-rock scene that sounds like the same longhairs-playing-country impulse turned into good-time bar-band music.</t>
  </si>
  <si>
    <t xml:space="preserve">Hot Rod Lincoln; Seeds and Stems (Again); Family Bible</t>
  </si>
  <si>
    <t xml:space="preserve">https://en.wikipedia.org/wiki/Commander_Cody_and_His_Lost_Planet_Airmen
https://www.discogs.com/artist/290316-Commander-Cody-And-His-Lost-Planet-Airmen</t>
  </si>
  <si>
    <t xml:space="preserve">A2267</t>
  </si>
  <si>
    <t xml:space="preserve">The Flying Burrito Bros</t>
  </si>
  <si>
    <t xml:space="preserve">pedal steel; close harmonies; drawl; breezy</t>
  </si>
  <si>
    <t xml:space="preserve">By the third album, Gram Parsons was gone and Rick Roberts had taken over as a main singer and writer; the record leans toward a smoother, more straightforward country-rock sound than the earlier records' gospel-soul weirdness. It keeps the pedal-steel-driven format going with a new frontman, on originals like 'Colorado' and covers like 'White Line Fever.' A solid, easygoing listen for fans of the band's early sound.</t>
  </si>
  <si>
    <t xml:space="preserve">The Flying Burrito Brothers' third album, carrying the band's sound forward under Rick Roberts after Gram Parsons' departure, with Chris Hillman still aboard before his later work in Souther-Hillman-Furay.</t>
  </si>
  <si>
    <t xml:space="preserve">Colorado; White Line Fever; To Ramona</t>
  </si>
  <si>
    <t xml:space="preserve">A2268</t>
  </si>
  <si>
    <t xml:space="preserve">White Light</t>
  </si>
  <si>
    <t xml:space="preserve">A stripped-down, largely acoustic singer-songwriter record produced by Jesse Ed Davis, closer in spirit to Dylan than to the electric country rock of the Byrds; Clark's voice sits low and plainspoken over sparse guitar and occasional slide. The title track and 'For a Spanish Guitar' are among his finest songs. It shows the more private, folk-leaning side of the Cosmic American Music lineage.</t>
  </si>
  <si>
    <t xml:space="preserve">Gene Clark's first true solo record after Dillard &amp; Clark, moving him toward a quieter singer-songwriter mode that feeds the country-folk wing of the lane.</t>
  </si>
  <si>
    <t xml:space="preserve">White Light; For a Spanish Guitar; Where My Love Lies Asleep</t>
  </si>
  <si>
    <t xml:space="preserve">https://en.wikipedia.org/wiki/Gene_Clark
https://www.discogs.com/master/125255-Gene-Clark-White-Light</t>
  </si>
  <si>
    <t xml:space="preserve">A2269</t>
  </si>
  <si>
    <t xml:space="preserve">Movin' Toward Happiness</t>
  </si>
  <si>
    <t xml:space="preserve">pedal steel; banjo; close harmonies; storytelling</t>
  </si>
  <si>
    <t xml:space="preserve">Mason Proffit's second album keeps the pedal steel and brotherly harmonies of the debut while leaning toward more personal songwriting. It is warm, unhurried country rock with acoustic guitars and banjo under the Talbot brothers' voices. It is a solid, representative document of the Midwest side of the country-rock boom.</t>
  </si>
  <si>
    <t xml:space="preserve">Continues the sound of Mason Proffit's debut, a country rock that sounds indebted to the Byrds and Burritos.</t>
  </si>
  <si>
    <t xml:space="preserve">Walk on Down the Road; Rocky Mountain Lady; Gone, Gone, Gone</t>
  </si>
  <si>
    <t xml:space="preserve">A2270</t>
  </si>
  <si>
    <t xml:space="preserve">Nevada Fighter</t>
  </si>
  <si>
    <t xml:space="preserve">The First National Band's third and final album mixes originals with outside songwriters and leans a touch more pop than the first two, recorded as the band was already starting to dissolve. It closes out Nesmith's most straightforwardly country-rock period before he moved toward looser, odder solo records with the Second National Band. Red Rhodes' steel is still the record's signature texture.</t>
  </si>
  <si>
    <t xml:space="preserve">The last First National Band record, closing that chapter before Nesmith's more eclectic Second National Band and solo work.</t>
  </si>
  <si>
    <t xml:space="preserve">Nevada Fighter; Grand Ennui; Propinquity</t>
  </si>
  <si>
    <t xml:space="preserve">A2271</t>
  </si>
  <si>
    <t xml:space="preserve">From the Inside</t>
  </si>
  <si>
    <t xml:space="preserve">Produced by Steve Cropper of Booker T. and the M.G.'s, this record pulls slightly toward soul-inflected rhythm section playing while keeping Poco's signature harmony vocals and Rusty Young's steel up front. The songs are compact and bright, with the band's harmonies doing most of the work. 'Just for Me and You' is a highlight of Furay's writing here.</t>
  </si>
  <si>
    <t xml:space="preserve">Continues Poco's country-rock harmony sound with outside production from Stax veteran Steve Cropper.</t>
  </si>
  <si>
    <t xml:space="preserve">Just for Me and You; Hoe Down; Bad Weather</t>
  </si>
  <si>
    <t xml:space="preserve">A2272</t>
  </si>
  <si>
    <t xml:space="preserve">Swampwater</t>
  </si>
  <si>
    <t xml:space="preserve">fiddle; pedal steel; drawl; breezy</t>
  </si>
  <si>
    <t xml:space="preserve">Formed by Nashville West alumnus Gib Guilbeau, Swampwater worked as Linda Ronstadt's backing band before cutting their own loose, cajun-tinged country rock. Guilbeau's fiddle and a relaxed pedal-steel sway give it a rootsier flavor than the Byrds or Burritos records. It is a minor, little-heard record for listeners who want the swampier edge of first-wave country rock.</t>
  </si>
  <si>
    <t xml:space="preserve">Formed by Nashville West veteran Gib Guilbeau, Swampwater's own records extended that band's country-picking lineage while also backing Linda Ronstadt, tying it into the wider Los Angeles country-rock session scene.</t>
  </si>
  <si>
    <t xml:space="preserve">Marie; Trail of Tears; Blue Bayou</t>
  </si>
  <si>
    <t xml:space="preserve">https://en.wikipedia.org/wiki/Swampwater
https://www.discogs.com/release/3002662-Swampwater-Swampwater</t>
  </si>
  <si>
    <t xml:space="preserve">A2273</t>
  </si>
  <si>
    <t xml:space="preserve">Bobby Charles</t>
  </si>
  <si>
    <t xml:space="preserve">Abbeville, LA</t>
  </si>
  <si>
    <t xml:space="preserve">Woodstock</t>
  </si>
  <si>
    <t xml:space="preserve">piano; slide guitar; drawl; hushed; spiritual or gospel</t>
  </si>
  <si>
    <t xml:space="preserve">Louisiana swamp-pop songwriter Bobby Charles cut this warm, unhurried record at Bearsville with three members of the Band (Rick Danko, Levon Helm, Garth Hudson) plus Dr. John and Paul Butterfield, landing somewhere between country, Cajun roots and rock. It is less overtly pedal-steel country than the Byrds/Burritos axis but shares the same loose, live-in-the-room feel and small-town sincerity. Small Town Talk, co-written with Danko, became a minor standard.</t>
  </si>
  <si>
    <t xml:space="preserve">A Louisiana songwriter's country-inflected roots record, produced with Band members at Bearsville Studios, sharing the same laid-back, unhurried aesthetic as the Cosmic American Music scene despite being made far from Los Angeles.</t>
  </si>
  <si>
    <t xml:space="preserve">Small Town Talk; Street People; Tennessee Blues</t>
  </si>
  <si>
    <t xml:space="preserve">https://en.wikipedia.org/wiki/Bobby_Charles_(album)
https://www.discogs.com/master/392827-Bobby-Charles-Bobby-Charles</t>
  </si>
  <si>
    <t xml:space="preserve">A2274</t>
  </si>
  <si>
    <t xml:space="preserve">Country Gazette</t>
  </si>
  <si>
    <t xml:space="preserve">A Traitor in Our Midst</t>
  </si>
  <si>
    <t xml:space="preserve">United Artists Records</t>
  </si>
  <si>
    <t xml:space="preserve">banjo; mandolin; fiddle; long solos</t>
  </si>
  <si>
    <t xml:space="preserve">Led by Flying Burrito Brothers fiddler Byron Berline, Country Gazette's debut pushes the lane's bluegrass-picking side to its most virtuosic, playing fast instrumental breakdowns alongside vocal numbers. It is closer to straight bluegrass than to the electric country rock of the Byrds or Burritos, but it grew directly out of that scene's player network. It is for listeners who want fiddle and banjo fireworks over drums and electric guitars.</t>
  </si>
  <si>
    <t xml:space="preserve">Formed by Flying Burrito Brothers sideman Byron Berline, Country Gazette carries the bluegrass-picking strand of the Los Angeles country-rock scene into its own dedicated band.</t>
  </si>
  <si>
    <t xml:space="preserve">Farewell Blues; This World Is Not My Home; Little Rock Getaway</t>
  </si>
  <si>
    <t xml:space="preserve">https://en.wikipedia.org/wiki/Country_Gazette_(band)</t>
  </si>
  <si>
    <t xml:space="preserve">A2275</t>
  </si>
  <si>
    <t xml:space="preserve">Last of the Red Hot Burritos</t>
  </si>
  <si>
    <t xml:space="preserve">pedal steel; fiddle; long solos; rowdy</t>
  </si>
  <si>
    <t xml:space="preserve">Recorded on the 1971 tour with Byron Berline sitting in on fiddle, this live set pushes the band toward bluegrass-flavored jamming rather than the earlier records' gothic country-soul. It is looser and more instrumentally showy than the studio albums, closing out the group's original run before it splintered further. Berline's presence points toward his later work in Country Gazette.</t>
  </si>
  <si>
    <t xml:space="preserve">Closes the original Flying Burrito Brothers lineup's story and connects it to the bluegrass-leaning Country Gazette through fiddler Byron Berline.</t>
  </si>
  <si>
    <t xml:space="preserve">Devil in Disguise; Losing Game; Six Days on the Road</t>
  </si>
  <si>
    <t xml:space="preserve">A2276</t>
  </si>
  <si>
    <t xml:space="preserve">Michael Nesmith</t>
  </si>
  <si>
    <t xml:space="preserve">And the Hits Just Keep On Comin'</t>
  </si>
  <si>
    <t xml:space="preserve">pedal steel; fingerpicked acoustic; drawl; breezy</t>
  </si>
  <si>
    <t xml:space="preserve">A stripped-back duo record with just Nesmith and steel guitarist Red Rhodes, re-recording some earlier songs such as 'Different Drum' alongside new ones in a spare, intimate setting. It is one of Nesmith's most purely country records, closer to a living-room session than a produced album. It shows how central Rhodes' steel was to Nesmith's whole sound.</t>
  </si>
  <si>
    <t xml:space="preserve">A stripped-down, acoustic-leaning Michael Nesmith record built entirely around his long partnership with steel guitarist Red Rhodes.</t>
  </si>
  <si>
    <t xml:space="preserve">Bonaparte's Retreat; Different Drum; Roll With the Flow</t>
  </si>
  <si>
    <t xml:space="preserve">https://en.wikipedia.org/wiki/Michael_Nesmith
https://www.discogs.com/master/286783-Michael-Nesmith-And-The-Hits-Just-Keep-On-Comin</t>
  </si>
  <si>
    <t xml:space="preserve">A2277</t>
  </si>
  <si>
    <t xml:space="preserve">A Good Feelin' to Know</t>
  </si>
  <si>
    <t xml:space="preserve">pedal steel; harmonized guitars; close harmonies; anthemic</t>
  </si>
  <si>
    <t xml:space="preserve">One of Poco's brightest records, with some of the band's most anthemic harmony choruses, especially on Richie Furay's title track. Rusty Young's steel and the band's layered vocals keep it firmly in sunny country-rock territory. Timothy B. Schmit's growing role as a singer is more apparent here than before.</t>
  </si>
  <si>
    <t xml:space="preserve">The penultimate Poco album with founding member Richie Furay, who left after Crazy Eyes to co-found the Souther-Hillman-Furay Band.</t>
  </si>
  <si>
    <t xml:space="preserve">A Good Feelin' to Know; Restrain; Sweet Lovin'</t>
  </si>
  <si>
    <t xml:space="preserve">A2278</t>
  </si>
  <si>
    <t xml:space="preserve">Pure Prairie League</t>
  </si>
  <si>
    <t xml:space="preserve">Bustin' Out</t>
  </si>
  <si>
    <t xml:space="preserve">pedal steel; close harmonies; harmonized guitars; breezy</t>
  </si>
  <si>
    <t xml:space="preserve">Released the same year as the debut, this record contains 'Amie', the gentle acoustic-and-pedal-steel love song that became a hit single years after the album first came out and made the band's career. Craig Fuller left the band before that success arrived. It is the most enduring example of the softer, radio-friendly wing of country rock.</t>
  </si>
  <si>
    <t xml:space="preserve">Pure Prairie League's second album, whose harmony-pop country rock sounds indebted to the softer wing that Poco established.</t>
  </si>
  <si>
    <t xml:space="preserve">Amie; Two Lane Highway; Falling In and Out of Love</t>
  </si>
  <si>
    <t xml:space="preserve">https://en.wikipedia.org/wiki/Pure_Prairie_League
https://www.allmusic.com/artist/pure-prairie-league-mn0000371879</t>
  </si>
  <si>
    <t xml:space="preserve">A2279</t>
  </si>
  <si>
    <t xml:space="preserve">An Ohio band's debut, with a Norman Rockwell Saturday Evening Post painting on the cover, plays gentle, harmony-driven country rock closer to Poco than to the grittier Burritos sound. Craig Fuller's high, clear lead vocal is the record's defining voice, carried over light acoustic strumming and pedal steel. It suits listeners who like their country rock soft and melodic.</t>
  </si>
  <si>
    <t xml:space="preserve">An Ohio band whose harmony country rock sounds indebted to Poco, bringing that style to the Midwest.</t>
  </si>
  <si>
    <t xml:space="preserve">Boulder Skies; Early Morning Riser; Harmony Song</t>
  </si>
  <si>
    <t xml:space="preserve">A2280</t>
  </si>
  <si>
    <t xml:space="preserve">pedal steel; Telecaster twang; drawl; storytelling</t>
  </si>
  <si>
    <t xml:space="preserve">Named for the title track, written after Nelson was booed at a 1971 Madison Square Garden oldies show for playing new material, this record is his commercial comeback and clearest country-rock statement. The title song became a top-ten hit about refusing to be a nostalgia act. Its relaxed, steel-tinged band sound is the Stone Canyon Band at its most assured.</t>
  </si>
  <si>
    <t xml:space="preserve">Rick Nelson's country-rock comeback album, its title track a direct response to being pigeonholed as a 1950s pop nostalgia act rather than a serious country-rock artist.</t>
  </si>
  <si>
    <t xml:space="preserve">Garden Party; Palace Guard; Are You Really Real</t>
  </si>
  <si>
    <t xml:space="preserve">https://en.wikipedia.org/wiki/Garden_Party_(album)
https://www.discogs.com/master/216286-Rick-Nelson-The-Stone-Canyon-Band-Garden-Party</t>
  </si>
  <si>
    <t xml:space="preserve">A2281</t>
  </si>
  <si>
    <t xml:space="preserve">Roadmaster</t>
  </si>
  <si>
    <t xml:space="preserve">pedal steel; harmonized guitars; drawl; breezy</t>
  </si>
  <si>
    <t xml:space="preserve">Assembled from unreleased 1970-72 sessions and released only in the Netherlands, this collects a reunited-Byrds single and Flying Burrito Brothers-backed tracks alongside newer material, giving it a more electric, band-driven feel than White Light. It never got a proper US release at the time, which kept it obscure for years. It is a transitional record bridging Clark's early-70s sessions toward No Other.</t>
  </si>
  <si>
    <t xml:space="preserve">A between-albums Gene Clark release drawing on both his ex-Byrds and Flying Burrito Brothers connections, bridging White Light and No Other.</t>
  </si>
  <si>
    <t xml:space="preserve">She's the Kind of Girl; One in a Hundred; Full Circle Song</t>
  </si>
  <si>
    <t xml:space="preserve">https://en.wikipedia.org/wiki/Roadmaster_(album)
https://www.allmusic.com/artist/gene-clark-mn0000194036</t>
  </si>
  <si>
    <t xml:space="preserve">A2282</t>
  </si>
  <si>
    <t xml:space="preserve">Gene Parsons</t>
  </si>
  <si>
    <t xml:space="preserve">Kindling</t>
  </si>
  <si>
    <t xml:space="preserve">banjo; pedal steel; fingerpicked acoustic; drawl</t>
  </si>
  <si>
    <t xml:space="preserve">Byrds and Nashville West drummer Gene Parsons' solo debut is a homespun country-folk record, drawing on the same picking-and-steel vocabulary he brought to the late-period Byrds. Parsons plays much of it himself, and the StringBender guitar mechanism he built with Clarence White gives the guitar lines their pedal-steel-like bends. A warm, modest record for fans of the late Byrds' country side.</t>
  </si>
  <si>
    <t xml:space="preserve">A late-Byrds sideman's solo record, carrying the country-picking style he developed in Nashville West and the Byrds into a quieter singer-songwriter format.</t>
  </si>
  <si>
    <t xml:space="preserve">Kindling; Yesterday's Gone; California Ramble</t>
  </si>
  <si>
    <t xml:space="preserve">https://en.wikipedia.org/wiki/Gene_Parsons
https://www.discogs.com/release/2289944-Gene-Parsons-Kindling</t>
  </si>
  <si>
    <t xml:space="preserve">A2283</t>
  </si>
  <si>
    <t xml:space="preserve">Gram Parsons</t>
  </si>
  <si>
    <t xml:space="preserve">GP</t>
  </si>
  <si>
    <t xml:space="preserve">pedal steel; duets; drawl; heartbreak; cosmic</t>
  </si>
  <si>
    <t xml:space="preserve">Parsons' first solo album introduced Emmylou Harris as his duet partner and leaned on Elvis's own backing players (James Burton on guitar, Glen D. Hardin on piano) to cut a set of heartbreak country that is plainer and sadder than the Burritos' records. It is one of the purest statements of what Parsons called Cosmic American Music, from 'She' to 'A Song for You.' Harris's high, keening harmony vocal is as central to the sound as Parsons' own cracked lead.</t>
  </si>
  <si>
    <t xml:space="preserve">Gram Parsons' solo debut, pairing him with Emmylou Harris for the first time and setting up both his own Grievous Angel and Harris's entire subsequent solo career.</t>
  </si>
  <si>
    <t xml:space="preserve">A Song for You; We'll Sweep Out the Ashes in the Morning; She</t>
  </si>
  <si>
    <t xml:space="preserve">https://en.wikipedia.org/wiki/Gram_Parsons
https://www.discogs.com/master/12270-Gram-Parsons-GP</t>
  </si>
  <si>
    <t xml:space="preserve">A2284</t>
  </si>
  <si>
    <t xml:space="preserve">Crazy Eyes</t>
  </si>
  <si>
    <t xml:space="preserve">pedal steel; harmonized guitars; close harmonies; long songs (7+ minutes)</t>
  </si>
  <si>
    <t xml:space="preserve">Richie Furay's last record with Poco, built around the nearly ten-minute title track, his long-gestating song about Gram Parsons, who died around the time of its release. The arrangements stretch out with strings and steel while keeping the band's close harmonies. It is one of the band's most emotionally direct records, a quiet chapter in the wider Cosmic American Music story.</t>
  </si>
  <si>
    <t xml:space="preserve">Richie Furay's farewell to Poco, with a title track written about Gram Parsons, just before Furay left to co-found the Souther-Hillman-Furay Band.</t>
  </si>
  <si>
    <t xml:space="preserve">Crazy Eyes; Blue Water; Fool's Gold</t>
  </si>
  <si>
    <t xml:space="preserve">A2285</t>
  </si>
  <si>
    <t xml:space="preserve">No Other</t>
  </si>
  <si>
    <t xml:space="preserve">Asylum Records</t>
  </si>
  <si>
    <t xml:space="preserve">strings; horns; close harmonies; spiritual or gospel; cosmic</t>
  </si>
  <si>
    <t xml:space="preserve">A famously expensive record that blends country roots with funk bass, gospel choirs and orchestral strings into something far more ambitious than anything else in this lane, produced by Thomas Jefferson Kaye. It flopped on release but has since been reclaimed as a lost masterpiece. The eight minutes of 'Some Misunderstanding' are the emotional center of the record.</t>
  </si>
  <si>
    <t xml:space="preserve">Gene Clark's most ambitious solo statement, stretching Cosmic American Music toward orchestral funk and gospel far beyond the Byrds/Burritos template; its lush sound seems to echo in later cosmic-country revivalists.</t>
  </si>
  <si>
    <t xml:space="preserve">No Other; Some Misunderstanding; Life's Greatest Fool</t>
  </si>
  <si>
    <t xml:space="preserve">https://en.wikipedia.org/wiki/No_Other
https://www.allmusic.com/artist/gene-clark-mn0000194036</t>
  </si>
  <si>
    <t xml:space="preserve">A2286</t>
  </si>
  <si>
    <t xml:space="preserve">Grievous Angel</t>
  </si>
  <si>
    <t xml:space="preserve">Released four months after Parsons died of an overdose at 26, this is the fullest realization of Cosmic American Music: Emmylou Harris sings with him on nearly every track, the band plays lean, unshowy country behind him, and songs like '$1000 Wedding' and 'In My Hour of Darkness' sound like they already know the record is a eulogy. It is the text later cosmic-country revivalists keep returning to. Harris was left off the front cover by Parsons' widow, a slight that has become part of the record's legend.</t>
  </si>
  <si>
    <t xml:space="preserve">Gram Parsons' final statement and the clearest single distillation of Cosmic American Music, cementing Emmylou Harris as his musical heir and setting the template for everything that followed in this lane.</t>
  </si>
  <si>
    <t xml:space="preserve">$1000 Wedding; In My Hour of Darkness; Brass Buttons</t>
  </si>
  <si>
    <t xml:space="preserve">https://en.wikipedia.org/wiki/Grievous_Angel
https://en.wikipedia.org/wiki/Gram_Parsons</t>
  </si>
  <si>
    <t xml:space="preserve">A2287</t>
  </si>
  <si>
    <t xml:space="preserve">Souther-Hillman-Furay Band</t>
  </si>
  <si>
    <t xml:space="preserve">The Souther-Hillman-Furay Band</t>
  </si>
  <si>
    <t xml:space="preserve">A country-rock supergroup pairing Byrds/Burritos bassist Chris Hillman and Poco founder Richie Furay with singer-songwriter J.D. Souther. Al Perkins' pedal steel keeps it grounded in the same sound as the Burritos even as Souther's presence pulls it toward smoother Laurel Canyon songwriting. 'Fallin' in Love' shows the three-way harmony blend at its catchiest.</t>
  </si>
  <si>
    <t xml:space="preserve">Formed by two founding figures of this lane (Hillman and Furay) with J.D. Souther, whose own career sits closer to the Laurel Canyon soft-rock scene (X13), making this band a direct bridge between the two.</t>
  </si>
  <si>
    <t xml:space="preserve">Fallin' in Love; Trouble in Paradise; Border Town</t>
  </si>
  <si>
    <t xml:space="preserve">https://en.wikipedia.org/wiki/Souther-Hillman-Furay_Band
https://www.discogs.com/artist/509254-The-Souther-Hillman-Furay-Band</t>
  </si>
  <si>
    <t xml:space="preserve">A2288</t>
  </si>
  <si>
    <t xml:space="preserve">Elite Hotel</t>
  </si>
  <si>
    <t xml:space="preserve">pedal steel; close harmonies; drawl; heartbreak</t>
  </si>
  <si>
    <t xml:space="preserve">Harris's second major-label album topped the country album chart and includes several Parsons songs ('Sin City,' 'Wheels') alongside Buck Owens' 'Together Again' and other country standards, all filtered through the Hot Band's tight, twangy backing. It is more confident and more purely country than Pieces of the Sky, and it is where her interpretive gift for other writers' songs really locks in. Rodney Crowell's harmony vocals become a fixture here.</t>
  </si>
  <si>
    <t xml:space="preserve">Consolidates the sound of Pieces of the Sky and directly channels Gram Parsons' Burrito Brothers songbook into a mainstream country hit.</t>
  </si>
  <si>
    <t xml:space="preserve">Sin City; One of These Days; Together Again</t>
  </si>
  <si>
    <t xml:space="preserve">https://en.wikipedia.org/wiki/Emmylou_Harris_albums_discography
https://www.discogs.com/master/104184-Emmylou-Harris-Elite-Hotel</t>
  </si>
  <si>
    <t xml:space="preserve">A2289</t>
  </si>
  <si>
    <t xml:space="preserve">Pieces of the Sky</t>
  </si>
  <si>
    <t xml:space="preserve">Harris's first major-label solo album after Parsons' death, produced by Brian Ahern with players including guitarist James Burton, turned her grief and his influence into a clear, ringing country-rock sound of her own. Her cover of the Louvin Brothers' 'If I Could Only Win Your Love' became a country hit, and 'Boulder to Birmingham' is her elegy for Parsons. It set the pattern of song selection and duet-friendly arrangements she would follow for years.</t>
  </si>
  <si>
    <t xml:space="preserve">Emmylou Harris's solo debut, carrying Gram Parsons' Cosmic American Music forward into a full career and establishing her as the lane's central woman's voice.</t>
  </si>
  <si>
    <t xml:space="preserve">Boulder to Birmingham; If I Could Only Win Your Love; Bluebird Wine</t>
  </si>
  <si>
    <t xml:space="preserve">https://en.wikipedia.org/wiki/Emmylou_Harris_albums_discography
https://www.discogs.com/master/119998-Emmylou-Harris-Pieces-Of-The-Sky</t>
  </si>
  <si>
    <t xml:space="preserve">A2290</t>
  </si>
  <si>
    <t xml:space="preserve">Trouble in Paradise</t>
  </si>
  <si>
    <t xml:space="preserve">The trio's second and final album leans further into polished mid-1970s Los Angeles studio rock than the countrier debut, reflecting the pull between Souther's pop instincts and Hillman and Furay's rootsier leanings. The band broke up shortly after. Al Perkins' steel and the group's harmony blend are still the clearest link back to the Burritos and Poco.</t>
  </si>
  <si>
    <t xml:space="preserve">The Souther-Hillman-Furay Band's second and final album before splitting, after which Hillman returned to more country-rooted solo work and Furay to gospel-inflected music.</t>
  </si>
  <si>
    <t xml:space="preserve">Prisoner in Disguise; Bird in a Cage; Rise and Fall</t>
  </si>
  <si>
    <t xml:space="preserve">A2291</t>
  </si>
  <si>
    <t xml:space="preserve">Chris Hillman</t>
  </si>
  <si>
    <t xml:space="preserve">Slippin' Away</t>
  </si>
  <si>
    <t xml:space="preserve">The Byrds and Flying Burrito Brothers bassist's first true solo album after the Souther-Hillman-Furay Band folded, played by a tight Los Angeles band with pedal steel and mandolin in the mix. It is direct, unpretentious country rock without the pop gloss of the previous band. It suits listeners who want Hillman's clear tenor and picking without the supergroup trappings.</t>
  </si>
  <si>
    <t xml:space="preserve">Chris Hillman's first true solo record, returning to a leaner country-rock sound after the more polished Souther-Hillman-Furay Band, and carrying his Byrds/Burritos pedigree forward on his own.</t>
  </si>
  <si>
    <t xml:space="preserve">Slippin' Away; Take It On the Run; Witching Hour</t>
  </si>
  <si>
    <t xml:space="preserve">https://www.allmusic.com/album/slippin-away-mw0000203793
https://en.wikipedia.org/wiki/Chris_Hillman_discography</t>
  </si>
  <si>
    <t xml:space="preserve">A2292</t>
  </si>
  <si>
    <t xml:space="preserve">Clear Sailin'</t>
  </si>
  <si>
    <t xml:space="preserve">Hillman's second solo album continues in the same clean, band-driven country-rock vein as Slippin' Away, again drawing on Los Angeles session players. His solo career stalled after it before he resurfaced with McGuinn, Clark and Hillman and later the Desert Rose Band. It closes out the 1970s run of ex-Byrds solo country-rock records.</t>
  </si>
  <si>
    <t xml:space="preserve">Chris Hillman's second and final Asylum solo album, closing out the direct post-Byrds/Burritos country-rock line before his later work moved toward the more mainstream Nashville country of the Desert Rose Band.</t>
  </si>
  <si>
    <t xml:space="preserve">Clear Sailin'; Down in the Churchyard; El Camino</t>
  </si>
  <si>
    <t xml:space="preserve">https://en.wikipedia.org/wiki/Chris_Hillman_discography
https://www.discogs.com/master/250742-Chris-Hillman-Clear-Sailin</t>
  </si>
  <si>
    <t xml:space="preserve">A2293</t>
  </si>
  <si>
    <t xml:space="preserve">Luxury Liner</t>
  </si>
  <si>
    <t xml:space="preserve">pedal steel; duets; drawl; road songs</t>
  </si>
  <si>
    <t xml:space="preserve">Named for and opening with a Gram Parsons song, this record finds room for both a barreling Chuck Berry cover and Townes Van Zandt's 'Pancho and Lefty.' It is her hardest-rocking country record of the run, with hot, twangy lead guitar right up front. The Hot Band's road-tested chemistry from constant touring shows throughout.</t>
  </si>
  <si>
    <t xml:space="preserve">Continues Harris's project of canonizing Gram Parsons' songbook while widening her sources to Townes Van Zandt and rock and roll covers.</t>
  </si>
  <si>
    <t xml:space="preserve">Luxury Liner; Pancho and Lefty; Making Believe</t>
  </si>
  <si>
    <t xml:space="preserve">A2294</t>
  </si>
  <si>
    <t xml:space="preserve">Two Sides to Every Story</t>
  </si>
  <si>
    <t xml:space="preserve">RSO Records</t>
  </si>
  <si>
    <t xml:space="preserve">pedal steel; strings; drawl; heartbreak</t>
  </si>
  <si>
    <t xml:space="preserve">After No Other's commercial failure, Clark pulled back toward a more conventional country-rock and soft-rock sound, splitting the record between country-leaning songs and more polished, string-laden pop, with Emmylou Harris among the guests. It is less adventurous than No Other but has real songs, from the traditional 'In the Pines' to 'Home Run King.' It was his last solo album of the decade.</t>
  </si>
  <si>
    <t xml:space="preserve">Closes out Gene Clark's 1970s run with a return to a more commercial country-rock sound after No Other's ambitious detour.</t>
  </si>
  <si>
    <t xml:space="preserve">Sister Moon; Home Run King; In the Pines</t>
  </si>
  <si>
    <t xml:space="preserve">https://en.wikipedia.org/wiki/Gene_Clark
https://www.allmusic.com/artist/gene-clark-mn0000194036</t>
  </si>
  <si>
    <t xml:space="preserve">A2295</t>
  </si>
  <si>
    <t xml:space="preserve">Quarter Moon in a Ten Cent Town</t>
  </si>
  <si>
    <t xml:space="preserve">A slightly slicker entry that still runs on the same Brian Ahern-produced, Hot Band-driven formula as her mid-1970s run, mixing Dolly Parton's 'To Daddy' with several Rodney Crowell songs. The pedal steel and harmony vocals are still front and center, with the production a touch glossier than before. Included here as a late straggler of the same Cosmic American Music lineage.</t>
  </si>
  <si>
    <t xml:space="preserve">A late entry in Harris's 1970s run that grew out of the Gram Parsons partnership, sounding a shade more polished than her earlier records.</t>
  </si>
  <si>
    <t xml:space="preserve">To Daddy; Two More Bottles of Wine; Even Cowgirls Get the Blues</t>
  </si>
  <si>
    <t xml:space="preserve">https://en.wikipedia.org/wiki/Emmylou_Harris_albums_discography
https://en.wikipedia.org/wiki/Emmylou_Harris</t>
  </si>
  <si>
    <t xml:space="preserve">A2296</t>
  </si>
  <si>
    <t xml:space="preserve">Nashville West</t>
  </si>
  <si>
    <t xml:space="preserve">Sierra Records</t>
  </si>
  <si>
    <t xml:space="preserve">pedal steel; Telecaster twang; banjo; rowdy</t>
  </si>
  <si>
    <t xml:space="preserve">A live club recording of the short-lived quartet of Clarence White, Gene Parsons, Gib Guilbeau and Wayne Moore, playing hot instrumental country and rockabilly with Telecaster twang and banjo up front. It came out on Sierra in 1978, years after the band had split, and the rough fidelity is part of its charm. It is a prehistory document for listeners tracing where the Byrds' and Burritos' later pickers learned their chops.</t>
  </si>
  <si>
    <t xml:space="preserve">A recording of the pre-Byrds, pre-Burritos band that trained several of this lane's key players (Clarence White, Gene Parsons, Gib Guilbeau) in hot country picking before they scattered into the Byrds, Flying Burrito Brothers and Swampwater.</t>
  </si>
  <si>
    <t xml:space="preserve">Nashville West; Truck Drivin' Man; Sing Me Back Home</t>
  </si>
  <si>
    <t xml:space="preserve">https://en.wikipedia.org/wiki/Nashville_West
https://www.discogs.com/artist/870464-Nashville-West</t>
  </si>
  <si>
    <t xml:space="preserve">A2297</t>
  </si>
  <si>
    <t xml:space="preserve">Bob Dylan</t>
  </si>
  <si>
    <t xml:space="preserve">Bringing It All Back Home</t>
  </si>
  <si>
    <t xml:space="preserve">V22 Dylan and The Band</t>
  </si>
  <si>
    <t xml:space="preserve">New York / Woodstock, NY</t>
  </si>
  <si>
    <t xml:space="preserve">Greenwich Village folk</t>
  </si>
  <si>
    <t xml:space="preserve">harmonica; storytelling; political; pop-culture references; long songs (7+ minutes)</t>
  </si>
  <si>
    <t xml:space="preserve">Dylan splits the record down the middle: one side of a loud electric band driving surreal, joke-cracking talking blues, one side of solo acoustic guitar and harmonica carrying his most abstract lyrics yet. It is the record where folk-club Dylan becomes rock Dylan without fully leaving either behind, and it set the template for treating rock lyrics as literature.</t>
  </si>
  <si>
    <t xml:space="preserve">Grows directly out of the Greenwich Village folk revival (Guthrie, Van Ronk) and electric Chicago/Chess blues; its fusion of rock band and literary lyric is the founding document the whole V22 lane, and later Neil Young and The Band, build on.</t>
  </si>
  <si>
    <t xml:space="preserve">Subterranean Homesick Blues; Mr. Tambourine Man; It's Alright, Ma (I'm Only Bleeding)</t>
  </si>
  <si>
    <t xml:space="preserve">https://en.wikipedia.org/wiki/Bob_Dylan_discography
https://en.wikipedia.org/wiki/Bringing_It_All_Back_Home</t>
  </si>
  <si>
    <t xml:space="preserve">A2298</t>
  </si>
  <si>
    <t xml:space="preserve">Highway 61 Revisited</t>
  </si>
  <si>
    <t xml:space="preserve">harmonica; storytelling; long songs (7+ minutes); political; rowdy</t>
  </si>
  <si>
    <t xml:space="preserve">A full-band electric record built on Mike Bloomfield's guitar and Al Kooper's improvised organ, moving from the six-minute single 'Like a Rolling Stone' to the eleven-minute closing ballad 'Desolation Row'. The songs are dense with carnival imagery, biblical and pop-culture references, sung in a sneering, speed-of-thought delivery that reinvented what a rock lyric could hold.</t>
  </si>
  <si>
    <t xml:space="preserve">Follows directly from Bringing It All Back Home's electric side; later roots-rock songwriters from The Band to Drive-By Truckers sound indebted to its extended narrative-song form.</t>
  </si>
  <si>
    <t xml:space="preserve">Like a Rolling Stone; Ballad of a Thin Man; Desolation Row</t>
  </si>
  <si>
    <t xml:space="preserve">https://en.wikipedia.org/wiki/Bob_Dylan_discography
https://en.wikipedia.org/wiki/Highway_61_Revisited</t>
  </si>
  <si>
    <t xml:space="preserve">A2299</t>
  </si>
  <si>
    <t xml:space="preserve">Blonde on Blonde</t>
  </si>
  <si>
    <t xml:space="preserve">harmonica; storytelling; long songs (7+ minutes); heartbreak; piano</t>
  </si>
  <si>
    <t xml:space="preserve">A double album cut mostly in Nashville with top session players, giving Dylan's wild-mercury wordplay a loose, bluesy backing instead of a garage-rock one. It stretches from the tumbling wordplay of 'Rainy Day Women #12 &amp; 35' to the eleven-minute side-long 'Sad Eyed Lady of the Lowlands', and its use of Nashville cats previews the country turn to come.</t>
  </si>
  <si>
    <t xml:space="preserve">Extends the electric trilogy begun on Bringing It All Back Home and Highway 61 Revisited; the Nashville sessions directly set up Dylan's later country records and the whole Nashville-adjacent wing of the V zone.</t>
  </si>
  <si>
    <t xml:space="preserve">Visions of Johanna; Rainy Day Women #12 &amp; 35; Sad Eyed Lady of the Lowlands</t>
  </si>
  <si>
    <t xml:space="preserve">https://en.wikipedia.org/wiki/Bob_Dylan_discography
https://en.wikipedia.org/wiki/Blonde_on_Blonde</t>
  </si>
  <si>
    <t xml:space="preserve">A2300</t>
  </si>
  <si>
    <t xml:space="preserve">John Wesley Harding</t>
  </si>
  <si>
    <t xml:space="preserve">harmonica; storytelling; spiritual or gospel; hushed; Southern gothic</t>
  </si>
  <si>
    <t xml:space="preserve">Recorded quickly in Nashville after Dylan's motorcycle-accident seclusion, this is a deliberately plain, parable-like record: mostly just guitar, bass and drums behind biblical outlaw ballads. Arriving amid psychedelia's excess, its austerity and Old West/gospel imagery pointed rock songwriting back toward roots music.</t>
  </si>
  <si>
    <t xml:space="preserve">Follows the Basement Tapes sessions with The Band, and sounds like it anticipates Dylan's own country records and the country-rock turn of the Byrds and Gram Parsons.</t>
  </si>
  <si>
    <t xml:space="preserve">All Along the Watchtower; I Dreamed I Saw St. Augustine; Drifter's Escape</t>
  </si>
  <si>
    <t xml:space="preserve">https://www.noexpectations.fyi/p/visas-for-foreign-touring-bands-movie-tickets</t>
  </si>
  <si>
    <t xml:space="preserve">https://en.wikipedia.org/wiki/Bob_Dylan_discography
https://en.wikipedia.org/wiki/John_Wesley_Harding_(album)</t>
  </si>
  <si>
    <t xml:space="preserve">A2301</t>
  </si>
  <si>
    <t xml:space="preserve">The Band</t>
  </si>
  <si>
    <t xml:space="preserve">Music from Big Pink</t>
  </si>
  <si>
    <t xml:space="preserve">Capitol</t>
  </si>
  <si>
    <t xml:space="preserve">Toronto / Woodstock, NY</t>
  </si>
  <si>
    <t xml:space="preserve">piano; close harmonies; storytelling; Southern gothic; drawl</t>
  </si>
  <si>
    <t xml:space="preserve">The debut album by Dylan's former backing band, cut in the same Woodstock, NY orbit as the Basement Tapes and drawing on two Dylan co-writes plus Robbie Robertson originals like 'The Weight'. Its warm, unhurried blend of country, gospel, R&amp;B and rock, with three lead singers trading verses, arrived as a direct rebuke to psychedelia and reoriented a generation of rock musicians toward roots music.</t>
  </si>
  <si>
    <t xml:space="preserve">Grew directly out of The Band's years backing Dylan and the informal Basement Tapes sessions; Eric Clapton has said the record's plainness helped break up Cream, and it is a founding document for Southern rock, country rock and Americana alike.</t>
  </si>
  <si>
    <t xml:space="preserve">The Weight; Tears of Rage; Chest Fever</t>
  </si>
  <si>
    <t xml:space="preserve">https://en.wikipedia.org/wiki/The_Band_discography
https://en.wikipedia.org/wiki/Music_from_Big_Pink</t>
  </si>
  <si>
    <t xml:space="preserve">A2302</t>
  </si>
  <si>
    <t xml:space="preserve">piano; close harmonies; storytelling; Southern gothic; small-town; drawl</t>
  </si>
  <si>
    <t xml:space="preserve">Recorded in a converted pool house in Sammy Davis Jr.'s Hollywood Hills home, this self-titled second album is largely Robbie Robertson's songwriting about a South none of the (mostly Canadian) band members were from, sung by Levon Helm, Rick Danko and Richard Manuel in rotation. 'The Night They Drove Old Dixie Down' and 'King Harvest (Has Surely Come)' are dense character studies that made rock lyrics read like short fiction.</t>
  </si>
  <si>
    <t xml:space="preserve">The high-water mark of The Band's own catalog; the Southern storytelling rock of the Allman Brothers and, decades later, Drive-By Truckers' novelistic songwriting sound indebted to it.</t>
  </si>
  <si>
    <t xml:space="preserve">The Night They Drove Old Dixie Down; Up on Cripple Creek; King Harvest (Has Surely Come)</t>
  </si>
  <si>
    <t xml:space="preserve">https://en.wikipedia.org/wiki/The_Band_discography
https://en.wikipedia.org/wiki/The_Band_(album)</t>
  </si>
  <si>
    <t xml:space="preserve">A2303</t>
  </si>
  <si>
    <t xml:space="preserve">Nashville Skyline</t>
  </si>
  <si>
    <t xml:space="preserve">pedal steel; duets; drawl; breezy; Telecaster twang</t>
  </si>
  <si>
    <t xml:space="preserve">Dylan's full country album, cut in Nashville with Charlie Daniels and Pete Drake, sung in a warm new croon after he quit smoking. Short, uncomplicated love songs replace his earlier density, and the Johnny Cash duet on 'Girl from the North Country' formalized the bridge between Music Row and rock songwriters.</t>
  </si>
  <si>
    <t xml:space="preserve">Pushes the country move hinted at on John Wesley Harding all the way into Nashville proper, lending weight to the country-rock movement of V21 that the Byrds' Sweetheart of the Rodeo had kicked off the year before.</t>
  </si>
  <si>
    <t xml:space="preserve">Lay Lady Lay; Girl from the North Country; Tonight I'll Be Staying Here with You</t>
  </si>
  <si>
    <t xml:space="preserve">https://en.wikipedia.org/wiki/Bob_Dylan_discography
https://en.wikipedia.org/wiki/Nashville_Skyline
https://www.discogs.com/artist/59792-Bob-Dylan</t>
  </si>
  <si>
    <t xml:space="preserve">A2304</t>
  </si>
  <si>
    <t xml:space="preserve">Stage Fright</t>
  </si>
  <si>
    <t xml:space="preserve">piano; close harmonies; storytelling; road songs; anthemic</t>
  </si>
  <si>
    <t xml:space="preserve">Recorded on the stage of the Woodstock Playhouse, this third album sounds bouncier than its predecessor but is full of anxious, self-doubting lyrics about performance and fame. Richard Manuel's and Rick Danko's voices carry that unease over rolling piano and Garth Hudson's organ, making it the most nervous-sounding of the early Band records.</t>
  </si>
  <si>
    <t xml:space="preserve">Follows the character-study songwriting of The Band with more autobiographical unease, reflecting the pressure of following two acclaimed records.</t>
  </si>
  <si>
    <t xml:space="preserve">The Shape I'm In; Stage Fright; The W.S. Walcott Medicine Show</t>
  </si>
  <si>
    <t xml:space="preserve">https://en.wikipedia.org/wiki/The_Band_discography
https://en.wikipedia.org/wiki/Stage_Fright_(album)</t>
  </si>
  <si>
    <t xml:space="preserve">A2305</t>
  </si>
  <si>
    <t xml:space="preserve">New Morning</t>
  </si>
  <si>
    <t xml:space="preserve">piano; spiritual or gospel; breezy; storytelling; horns</t>
  </si>
  <si>
    <t xml:space="preserve">A quick, warm corrective to Self Portrait, built around Dylan's own piano playing, with a looser, more domestic feel than his '60s records. Songs like 'If Not for You' and 'New Morning' trade prophecy for contentment, sung in a relaxed, husky voice over small-band backing.</t>
  </si>
  <si>
    <t xml:space="preserve">Sounds like a continuation of the plainspoken, domestic mode of John Wesley Harding and the Basement Tapes, and its warmth resembles the singer-songwriter records of V13 and V25.</t>
  </si>
  <si>
    <t xml:space="preserve">If Not for You; New Morning; Went to See the Gypsy</t>
  </si>
  <si>
    <t xml:space="preserve">https://www.noexpectations.fyi/p/the-no-expectations-reader-year-in-review-2023</t>
  </si>
  <si>
    <t xml:space="preserve">https://en.wikipedia.org/wiki/Bob_Dylan_discography
https://en.wikipedia.org/wiki/New_Morning</t>
  </si>
  <si>
    <t xml:space="preserve">A2306</t>
  </si>
  <si>
    <t xml:space="preserve">Self Portrait</t>
  </si>
  <si>
    <t xml:space="preserve">pedal steel; strings; storytelling; breezy; polished</t>
  </si>
  <si>
    <t xml:space="preserve">A sprawling double album of covers, traditional songs and a few originals, cut with Nashville and Woodstock players and drenched in strings and backing choirs; it was savaged on release for being un-Dylanlike and has since been reassessed as a deliberately loose folk-song scrapbook. It sits closer to easy-listening country-pop than anything he had done before.</t>
  </si>
  <si>
    <t xml:space="preserve">An extension of the covers-and-traditionals instinct from the Basement Tapes sessions, and an early model for later artists' 'anti-image' covers records.</t>
  </si>
  <si>
    <t xml:space="preserve">Copper Kettle (The Pale Moonlight); Alberta #1; Days of 49</t>
  </si>
  <si>
    <t xml:space="preserve">https://en.wikipedia.org/wiki/Bob_Dylan_discography
https://en.wikipedia.org/wiki/Self_Portrait_(album)
https://www.discogs.com/artist/59792-Bob-Dylan</t>
  </si>
  <si>
    <t xml:space="preserve">A2307</t>
  </si>
  <si>
    <t xml:space="preserve">Cahoots</t>
  </si>
  <si>
    <t xml:space="preserve">piano; horns; storytelling; close harmonies; political</t>
  </si>
  <si>
    <t xml:space="preserve">A patchier fourth album, cut with the band fraying internally, but still yielding the circus-barker opener 'Life Is a Carnival' (with Allen Toussaint horn charts) and a Dylan song, 'When I Paint My Masterpiece', given an accordion-and-mandolin reading. It is generally ranked below the first three records but still carries the group's signature blend of voices.</t>
  </si>
  <si>
    <t xml:space="preserve">Shows the same Woodstock-honed roots-rock voice as the first three Band albums beginning to strain, foreshadowing the covers-driven Moondog Matinee.</t>
  </si>
  <si>
    <t xml:space="preserve">Life Is a Carnival; When I Paint My Masterpiece; The River Hymn</t>
  </si>
  <si>
    <t xml:space="preserve">https://en.wikipedia.org/wiki/The_Band_discography
https://en.wikipedia.org/wiki/Cahoots_(album)</t>
  </si>
  <si>
    <t xml:space="preserve">A2308</t>
  </si>
  <si>
    <t xml:space="preserve">Rock of Ages</t>
  </si>
  <si>
    <t xml:space="preserve">horns; live in the room; close harmonies; rowdy; long solos</t>
  </si>
  <si>
    <t xml:space="preserve">A live double album from New York's Academy of Music shows over New Year's 1971-72, with Allen Toussaint horn arrangements fleshing out the band's studio catalog into something brassier and more muscular. It is widely regarded as one of the great '70s live rock albums, loose but locked-in, with Garth Hudson's organ and the horns trading space.</t>
  </si>
  <si>
    <t xml:space="preserve">Captures The Band's core studio catalog (Big Pink through Cahoots) in performance, and its horn-driven arrangements anticipate the larger ensemble sound of The Last Waltz.</t>
  </si>
  <si>
    <t xml:space="preserve">King Harvest (Has Surely Come); The Weight; Up on Cripple Creek</t>
  </si>
  <si>
    <t xml:space="preserve">https://en.wikipedia.org/wiki/The_Band_discography
https://en.wikipedia.org/wiki/Rock_of_Ages_(The_Band_album)</t>
  </si>
  <si>
    <t xml:space="preserve">A2309</t>
  </si>
  <si>
    <t xml:space="preserve">Moondog Matinee</t>
  </si>
  <si>
    <t xml:space="preserve">horns; rowdy; close harmonies; drinking songs; polished</t>
  </si>
  <si>
    <t xml:space="preserve">An all-covers fifth album turning the band loose on the '50s and early-'60s R&amp;B and rock and roll records they grew up on, from Clarence 'Frogman' Henry's 'Ain't Got No Home' to a slow-building take on Junior Parker's 'Mystery Train'. It functions as a look at the group's raw material rather than a songwriting statement.</t>
  </si>
  <si>
    <t xml:space="preserve">Shows the R&amp;B and rockabilly roots underneath the group's own original songwriting, the same well the band drew on for its own sound on Music from Big Pink.</t>
  </si>
  <si>
    <t xml:space="preserve">Ain't Got No Home; Mystery Train; Third Man Theme</t>
  </si>
  <si>
    <t xml:space="preserve">https://en.wikipedia.org/wiki/The_Band_discography
https://en.wikipedia.org/wiki/Moondog_Matinee</t>
  </si>
  <si>
    <t xml:space="preserve">A2310</t>
  </si>
  <si>
    <t xml:space="preserve">Planet Waves</t>
  </si>
  <si>
    <t xml:space="preserve">Asylum</t>
  </si>
  <si>
    <t xml:space="preserve">piano; road songs; harmonica; storytelling; rowdy</t>
  </si>
  <si>
    <t xml:space="preserve">Dylan's only studio album backed entirely by The Band, cut fast in a few days before their 1974 reunion tour. It swings between the ragged, loose road-song feel of 'Tough Mama' and the tender 'Forever Young', written for his children, and is the clearest studio document of how Dylan and The Band's sounds fit together.</t>
  </si>
  <si>
    <t xml:space="preserve">Reunites Dylan with the Basement Tapes-era Band and directly sets up the tour that produced Before the Flood; its loose, road-worn feel points toward Blood on the Tracks the following year.</t>
  </si>
  <si>
    <t xml:space="preserve">Forever Young; On a Night Like This; Going, Going, Gone</t>
  </si>
  <si>
    <t xml:space="preserve">https://en.wikipedia.org/wiki/Bob_Dylan_discography
https://en.wikipedia.org/wiki/Planet_Waves</t>
  </si>
  <si>
    <t xml:space="preserve">A2311</t>
  </si>
  <si>
    <t xml:space="preserve">Bob Dylan and The Band</t>
  </si>
  <si>
    <t xml:space="preserve">Before the Flood</t>
  </si>
  <si>
    <t xml:space="preserve">live in the room; rowdy; horns; anthemic; road songs</t>
  </si>
  <si>
    <t xml:space="preserve">A double live album from Dylan's 1974 arena reunion tour with The Band, reworking '60s classics at a harder, faster, more triumphant pace than the originals, with The Band also performing a handful of songs from their own catalog in the set. It is loud, celebratory rock and roll rather than a nuanced revisit.</t>
  </si>
  <si>
    <t xml:space="preserve">Grew out of the same 1974 reunion that produced the studio album Planet Waves, and stands as the definitive document of Dylan and The Band performing together on a large stage.</t>
  </si>
  <si>
    <t xml:space="preserve">Like a Rolling Stone; Ballad of a Thin Man; All Along the Watchtower</t>
  </si>
  <si>
    <t xml:space="preserve">https://en.wikipedia.org/wiki/Bob_Dylan_discography
https://en.wikipedia.org/wiki/Before_the_Flood
https://en.wikipedia.org/wiki/Before_the_Flood_(album)</t>
  </si>
  <si>
    <t xml:space="preserve">A2312</t>
  </si>
  <si>
    <t xml:space="preserve">Northern Lights–Southern Cross</t>
  </si>
  <si>
    <t xml:space="preserve">synths; close harmonies; storytelling; Southern gothic; small-town</t>
  </si>
  <si>
    <t xml:space="preserve">The group's first album of new originals in four years, recorded at their own Shangri-La studio in Malibu, with Garth Hudson layering synthesizer textures under otherwise classic Band arrangements. 'Acadian Driftwood' retells the 18th-century expulsion of Acadians from Nova Scotia, and 'It Makes No Difference' is one of Rick Danko's most acclaimed vocal performances.</t>
  </si>
  <si>
    <t xml:space="preserve">A late creative peak that shows the group's original songwriting voice intact after the covers-heavy Moondog Matinee, though it would be their last full album of new material before Islands.</t>
  </si>
  <si>
    <t xml:space="preserve">Ophelia; Acadian Driftwood; It Makes No Difference</t>
  </si>
  <si>
    <t xml:space="preserve">https://en.wikipedia.org/wiki/The_Band_discography</t>
  </si>
  <si>
    <t xml:space="preserve">A2313</t>
  </si>
  <si>
    <t xml:space="preserve">Blood on the Tracks</t>
  </si>
  <si>
    <t xml:space="preserve">fingerpicked acoustic; heartbreak; storytelling; harmonica; bleak</t>
  </si>
  <si>
    <t xml:space="preserve">Written in the wake of Dylan's marriage coming apart and recorded twice, first sparsely in New York and then partly re-cut with Minneapolis musicians, the finished record mixes both sessions into an album of shifting-tense breakup songs and long narrative ballads. Acoustic guitar, organ and harmonica carry most of it, and it is widely treated as his songwriting peak.</t>
  </si>
  <si>
    <t xml:space="preserve">A return to acoustic, lyric-first songwriting after the full-band Planet Waves, and a record later confessional and narrative songwriters across the V zone often sound indebted to.</t>
  </si>
  <si>
    <t xml:space="preserve">Tangled Up in Blue; Idiot Wind; Simple Twist of Fate</t>
  </si>
  <si>
    <t xml:space="preserve">https://en.wikipedia.org/wiki/Bob_Dylan_discography
https://en.wikipedia.org/wiki/Blood_on_the_Tracks</t>
  </si>
  <si>
    <t xml:space="preserve">A2314</t>
  </si>
  <si>
    <t xml:space="preserve">The Basement Tapes</t>
  </si>
  <si>
    <t xml:space="preserve">fingerpicked acoustic; lo-fi; live in the room; storytelling; funny-sad; Southern gothic</t>
  </si>
  <si>
    <t xml:space="preserve">Recorded in 1967 around Woodstock, largely in the basement of The Band's rented house ('Big Pink'), then officially released eight years later, this is loose, half-joking, half-mythic Americana cut on cheap tape with no thought of release. Dylan and The Band run through originals, covers and pure nonsense with a homemade, live-in-the-room looseness that later listeners treated as a founding text of roots rock.</t>
  </si>
  <si>
    <t xml:space="preserve">Grew out of Dylan and The Band's convalescence-era sessions before John Wesley Harding; its ramshackle, communal recording ethic feeds The Band's own catalog and resembles later lo-fi/DIY roots recording.</t>
  </si>
  <si>
    <t xml:space="preserve">Million Dollar Bash; Tears of Rage; This Wheel's on Fire</t>
  </si>
  <si>
    <t xml:space="preserve">https://en.wikipedia.org/wiki/Bob_Dylan_discography
https://en.wikipedia.org/wiki/The_Basement_Tapes</t>
  </si>
  <si>
    <t xml:space="preserve">A2315</t>
  </si>
  <si>
    <t xml:space="preserve">Desire</t>
  </si>
  <si>
    <t xml:space="preserve">strings; storytelling; political; duets; long songs (7+ minutes)</t>
  </si>
  <si>
    <t xml:space="preserve">Most songs co-written with theater director Jacques Levy and driven by Scarlet Rivera's violin, this is Dylan at his most theatrical as a storyteller, from the boxing-injustice epic 'Hurricane' to the surreal travelogue 'Isis'. Emmylou Harris sings harmony throughout, tying the record to the country-rock scene next door.</t>
  </si>
  <si>
    <t xml:space="preserve">Follows Blood on the Tracks' narrative songwriting into wider, almost theatrical storytelling, and its Rolling Thunder-era sound feeds directly into the live document Hard Rain and the tour film/album that followed.</t>
  </si>
  <si>
    <t xml:space="preserve">Hurricane; Isis; Sara</t>
  </si>
  <si>
    <t xml:space="preserve">https://en.wikipedia.org/wiki/Bob_Dylan_discography
https://en.wikipedia.org/wiki/Desire_(Bob_Dylan_album)
https://www.discogs.com/artist/59792-Bob-Dylan</t>
  </si>
  <si>
    <t xml:space="preserve">A2316</t>
  </si>
  <si>
    <t xml:space="preserve">Hard Rain</t>
  </si>
  <si>
    <t xml:space="preserve">harmonica; live in the room; rowdy; storytelling; road songs</t>
  </si>
  <si>
    <t xml:space="preserve">A raw, rain-soaked live album drawn from the second leg of the Rolling Thunder Revue, with Dylan's road band tearing into radically rearranged versions of older songs at a rougher, more ragged pace than the studio originals. It captures the tour's traveling-circus energy better than any polish would.</t>
  </si>
  <si>
    <t xml:space="preserve">Documents the second, harder-edged leg of the Rolling Thunder Revue that followed Desire, and its rough rearrangements set a precedent for Dylan's later habit of remaking his catalog live.</t>
  </si>
  <si>
    <t xml:space="preserve">Maggie's Farm; Shelter from the Storm; Idiot Wind</t>
  </si>
  <si>
    <t xml:space="preserve">https://en.wikipedia.org/wiki/Bob_Dylan_discography
https://www.discogs.com/artist/59792-Bob-Dylan</t>
  </si>
  <si>
    <t xml:space="preserve">A2317</t>
  </si>
  <si>
    <t xml:space="preserve">horns; close harmonies; breezy; storytelling; polished</t>
  </si>
  <si>
    <t xml:space="preserve">A contract-filling collection of outtakes and newly cut tracks, released after The Last Waltz farewell concert to close out the group's Capitol deal. It is a minor entry next to their '68-'75 run, though 'Right as Rain' and a cover of 'Georgia on My Mind' show the band still capable of warmth.</t>
  </si>
  <si>
    <t xml:space="preserve">The last studio album released under The Band's original lineup, issued after their 1976 farewell concert and closing out the catalog covered by this lane.</t>
  </si>
  <si>
    <t xml:space="preserve">Right as Rain; Christmas Must Be Tonight; Georgia on My Mind</t>
  </si>
  <si>
    <t xml:space="preserve">https://en.wikipedia.org/wiki/The_Band_discography
https://en.wikipedia.org/wiki/Islands_(The_Band_album)</t>
  </si>
  <si>
    <t xml:space="preserve">A2318</t>
  </si>
  <si>
    <t xml:space="preserve">Rick Danko</t>
  </si>
  <si>
    <t xml:space="preserve">Arista</t>
  </si>
  <si>
    <t xml:space="preserve">Woodstock, NY</t>
  </si>
  <si>
    <t xml:space="preserve">piano; close harmonies; storytelling; breezy; heartbreak</t>
  </si>
  <si>
    <t xml:space="preserve">The Band bassist and singer's first solo album, sporting the same warm, high-lonesome voice he used on 'It Makes No Difference'. It is gentler and more overtly romantic than most of The Band's catalog, with soft keyboards and easy grooves, closer to a singer-songwriter record than a roots-rock one.</t>
  </si>
  <si>
    <t xml:space="preserve">An offshoot of The Band's mid-'70s dispersal into solo projects, sounding close to the Woodstock-scene singer-songwriter records made around it.</t>
  </si>
  <si>
    <t xml:space="preserve">Java Blues; New Mexicoe; Sip the Wine</t>
  </si>
  <si>
    <t xml:space="preserve">https://en.wikipedia.org/wiki/The_Band_discography
https://en.wikipedia.org/wiki/Rick_Danko_(album)
https://www.discogs.com/release/1691065-Rick-Danko-Rick-Danko</t>
  </si>
  <si>
    <t xml:space="preserve">A2319</t>
  </si>
  <si>
    <t xml:space="preserve">The Last Waltz</t>
  </si>
  <si>
    <t xml:space="preserve">X7</t>
  </si>
  <si>
    <t xml:space="preserve">horns; live in the room; close harmonies; duets; anthemic</t>
  </si>
  <si>
    <t xml:space="preserve">The triple-LP soundtrack to Martin Scorsese's concert film of The Band's 1976 farewell show, with an enormous guest list (Dylan, Clapton, Van Morrison, Joni Mitchell, Neil Young, Muddy Waters, Ronnie Hawkins, Dr. John) turning the group's last stand into a summary of the roots-rock lineage they helped build. It remains one of the most acclaimed concert films and live albums in rock history.</t>
  </si>
  <si>
    <t xml:space="preserve">Closes The Band's story as a working group and, by assembling so many of their collaborators and influences on one stage, functions as a family tree for the whole roots-rock lineage this lane covers.</t>
  </si>
  <si>
    <t xml:space="preserve">Up on Cripple Creek; The Night They Drove Old Dixie Down; I Shall Be Released</t>
  </si>
  <si>
    <t xml:space="preserve">https://en.wikipedia.org/wiki/The_Band_discography
https://en.wikipedia.org/wiki/The_Last_Waltz_(soundtrack)</t>
  </si>
  <si>
    <t xml:space="preserve">A2320</t>
  </si>
  <si>
    <t xml:space="preserve">Street-Legal</t>
  </si>
  <si>
    <t xml:space="preserve">horns; close harmonies; storytelling; political; polished</t>
  </si>
  <si>
    <t xml:space="preserve">A bigger, more R&amp;B-inflected sound than anything Dylan had tried before, with horns, female backing vocalists and a road band cut live in the studio. Reviews were mixed at the time, but 'Changing of the Guards' and 'Señor (Tales of Yankee Power)' are now heard as transitional songs pointing toward the gospel records that followed.</t>
  </si>
  <si>
    <t xml:space="preserve">Bridges the Rolling Thunder era to the born-again gospel trilogy that begins with Slow Train Coming the following year.</t>
  </si>
  <si>
    <t xml:space="preserve">Señor (Tales of Yankee Power); Changing of the Guards; New Pony</t>
  </si>
  <si>
    <t xml:space="preserve">A2321</t>
  </si>
  <si>
    <t xml:space="preserve">Slow Train Coming</t>
  </si>
  <si>
    <t xml:space="preserve">spiritual or gospel; horns; political; polished; baritone</t>
  </si>
  <si>
    <t xml:space="preserve">The first of Dylan's born-again Christian albums, cut at Muscle Shoals Sound Studio with Mark Knopfler on guitar and a tight, funky Southern-soul backing band. The evangelical lyrics alienated some longtime fans, but 'Gotta Serve Somebody' and 'Precious Angel' land with real groove and conviction, sung in a hard, preacherly growl.</t>
  </si>
  <si>
    <t xml:space="preserve">A hard turn from the loose road-rock of Street-Legal into gospel testimony, directly setting up Saved and Shot of Love as a trilogy.</t>
  </si>
  <si>
    <t xml:space="preserve">Gotta Serve Somebody; Precious Angel; When You Gonna Wake Up</t>
  </si>
  <si>
    <t xml:space="preserve">A2322</t>
  </si>
  <si>
    <t xml:space="preserve">Infidels</t>
  </si>
  <si>
    <t xml:space="preserve">Telecaster twang; political; storytelling; polished; slide guitar</t>
  </si>
  <si>
    <t xml:space="preserve">A secular comeback co-produced with Mark Knopfler and featuring Sly and Robbie's reggae-tinged rhythm section, generally considered Dylan's strongest '80s studio album. 'Jokerman' and 'Sweetheart Like You' pair dense, allusive lyrics with a cleaner, more contemporary sound than his '70s work.</t>
  </si>
  <si>
    <t xml:space="preserve">Closes out Dylan's religious period and re-establishes the dense, image-driven songwriting of his '60s and '70s work in a modern production context.</t>
  </si>
  <si>
    <t xml:space="preserve">Jokerman; Sweetheart Like You; License to Kill</t>
  </si>
  <si>
    <t xml:space="preserve">A2323</t>
  </si>
  <si>
    <t xml:space="preserve">Oh Mercy</t>
  </si>
  <si>
    <t xml:space="preserve">hushed; bleak; storytelling; slide guitar; spiritual or gospel</t>
  </si>
  <si>
    <t xml:space="preserve">Produced by Daniel Lanois in New Orleans, this is a swampy, atmospheric comeback after a rough late-'80s stretch, with hushed, spare arrangements built around Lanois's guitar textures. Dylan writes at length about making it in his memoir Chronicles: Volume One, and 'Most of the Time' and 'Man in the Long Black Coat' are among his most quietly devastating later songs.</t>
  </si>
  <si>
    <t xml:space="preserve">The first of two Lanois-produced comeback records (with Time Out of Mind) that reestablished Dylan as a vital songwriter for a new generation of roots-rock artists.</t>
  </si>
  <si>
    <t xml:space="preserve">Most of the Time; Man in the Long Black Coat; Everything Is Broken</t>
  </si>
  <si>
    <t xml:space="preserve">https://en.wikipedia.org/wiki/Bob_Dylan_discography
https://en.wikipedia.org/wiki/Oh_Mercy
https://www.discogs.com/artist/59792-Bob-Dylan</t>
  </si>
  <si>
    <t xml:space="preserve">A2324</t>
  </si>
  <si>
    <t xml:space="preserve">Time Out of Mind</t>
  </si>
  <si>
    <t xml:space="preserve">bleak; baritone; storytelling; slide guitar; glacial</t>
  </si>
  <si>
    <t xml:space="preserve">A second Daniel Lanois collaboration, this time recorded in Miami with a dense, murky, almost swamp-blues production that suits Dylan's weathered, death-haunted late voice. It won the Grammy for Album of the Year and is generally treated as the start of Dylan's late-period renaissance that runs through Rough and Rowdy Ways.</t>
  </si>
  <si>
    <t xml:space="preserve">Continues the Lanois atmosphere of Oh Mercy but with a heavier, more haunted band sound, opening the door to the more traditional, self-produced records ('Love and Theft' onward) that follow.</t>
  </si>
  <si>
    <t xml:space="preserve">Not Dark Yet; Love Sick; Cold Irons Bound</t>
  </si>
  <si>
    <t xml:space="preserve">A2325</t>
  </si>
  <si>
    <t xml:space="preserve">"Love and Theft"</t>
  </si>
  <si>
    <t xml:space="preserve">storytelling; horns; drawl; funny-sad; road songs</t>
  </si>
  <si>
    <t xml:space="preserve">Self-produced under the pseudonym Jack Frost, this record trades Time Out of Mind's murk for a dry, swinging pastiche of old-time blues, rockabilly and Tin Pan Alley pop, played by Dylan's touring band. The title, lifted from a scholarly book on minstrelsy, signals the record's deliberate collaging of American vernacular music.</t>
  </si>
  <si>
    <t xml:space="preserve">Moves out of the Lanois-produced fog into the leaner, self-produced sound Dylan keeps for the rest of his career, and its blues/swing pastiche is a direct model for Modern Times.</t>
  </si>
  <si>
    <t xml:space="preserve">Mississippi; Summer Days; High Water (For Charley Patton)</t>
  </si>
  <si>
    <t xml:space="preserve">A2326</t>
  </si>
  <si>
    <t xml:space="preserve">The Bootleg Series Vol. 5: Bob Dylan Live 1975, The Rolling Thunder Revue</t>
  </si>
  <si>
    <t xml:space="preserve">live in the room; fiddle; harmonica; rowdy; storytelling</t>
  </si>
  <si>
    <t xml:space="preserve">An official archival release documenting the first, more theatrical leg of the 1975 Rolling Thunder Revue tour, with Scarlet Rivera's violin and a loose troupe of musicians (Joan Baez, Roger McGuinn among them) reworking Dylan's catalog. It is looser and stranger than the contemporaneous Desire studio takes, capturing the tour's carnival atmosphere the way Hard Rain captures its rougher second leg.</t>
  </si>
  <si>
    <t xml:space="preserve">Part of Dylan's ongoing Bootleg Series of archival releases; it fills in the Rolling Thunder era alongside Desire and Hard Rain and is treated as canonical by Dylan scholars and podcasts like Jokermen.</t>
  </si>
  <si>
    <t xml:space="preserve">Isis; Romance in Durango; A Hard Rain's A-Gonna Fall</t>
  </si>
  <si>
    <t xml:space="preserve">https://en.wikipedia.org/wiki/Bob_Dylan_discography
https://en.wikipedia.org/wiki/The_Bootleg_Series_Vol._5:_Bob_Dylan_Live_1975,_The_Rolling_Thunder_Revue</t>
  </si>
  <si>
    <t xml:space="preserve">A2327</t>
  </si>
  <si>
    <t xml:space="preserve">Modern Times</t>
  </si>
  <si>
    <t xml:space="preserve">storytelling; baritone; political; drawl; long songs (7+ minutes)</t>
  </si>
  <si>
    <t xml:space="preserve">A relaxed, blues- and swing-soaked record that became Dylan's first number-one album in three decades, leaning on his touring band's road-tested feel and lyrics that freely rework older blues and folk verses. 'Workingman's Blues #2' and the closing 'Ain't Talkin'' extend the antique-Americana persona of 'Love and Theft' into a wearier, more elegiac register.</t>
  </si>
  <si>
    <t xml:space="preserve">The middle record of Dylan's 2000s self-produced trilogy alongside 'Love and Theft' and Together Through Life, deepening his late-career habit of channeling pre-rock American song forms.</t>
  </si>
  <si>
    <t xml:space="preserve">Thunder on the Mountain; Workingman's Blues #2; Ain't Talkin'</t>
  </si>
  <si>
    <t xml:space="preserve">A2328</t>
  </si>
  <si>
    <t xml:space="preserve">Levon Helm</t>
  </si>
  <si>
    <t xml:space="preserve">Dirt Farmer</t>
  </si>
  <si>
    <t xml:space="preserve">banjo; fiddle; mandolin; close harmonies; storytelling</t>
  </si>
  <si>
    <t xml:space="preserve">Levon Helm's first studio album in 25 years, made with his daughter Amy Helm among the producers after his recovery from throat cancer, working his weathered voice through old-time murder ballads and traditional songs. Its front-porch, acoustic-forward arrangements of fiddle, mandolin and family harmonies grew out of the Midnight Ramble shows at his Woodstock barn. It is for listeners who want The Band's Southern roots with the rock stripped away.</t>
  </si>
  <si>
    <t xml:space="preserve">Draws on the same Southern folk and old-time repertoire The Band mined, filtered through Helm's own Arkansas roots, and it directly set up his Electric Dirt and Ramble at the Ryman period.</t>
  </si>
  <si>
    <t xml:space="preserve">Poor Old Dirt Farmer; Anna Lee; Single Girl, Married Girl</t>
  </si>
  <si>
    <t xml:space="preserve">https://en.wikipedia.org/wiki/The_Band_discography
https://en.wikipedia.org/wiki/Dirt_Farmer
https://www.discogs.com/master/353070-Levon-Helm-Dirt-Farmer</t>
  </si>
  <si>
    <t xml:space="preserve">A2329</t>
  </si>
  <si>
    <t xml:space="preserve">Electric Dirt</t>
  </si>
  <si>
    <t xml:space="preserve">Dirt Farmer Music / Vanguard</t>
  </si>
  <si>
    <t xml:space="preserve">horns; drawl; spiritual or gospel; rowdy; slide guitar</t>
  </si>
  <si>
    <t xml:space="preserve">A plugged-in follow-up to Dirt Farmer, adding horns, funk and New Orleans second-line grooves to Helm's old-time base, with covers of the Grateful Dead's 'Tennessee Jed' and Muddy Waters' 'You Can't Lose What You Ain't Never Had' sitting alongside gospel numbers. It won the first Grammy for Best Americana Album.</t>
  </si>
  <si>
    <t xml:space="preserve">Widens the acoustic Dirt Farmer sound into the full electric, horn-driven Band-style roots rock Helm helped invent, his last studio album before his 2012 death.</t>
  </si>
  <si>
    <t xml:space="preserve">Tennessee Jed; Growin' Trade; Move Along Train</t>
  </si>
  <si>
    <t xml:space="preserve">https://en.wikipedia.org/wiki/The_Band_discography
https://en.wikipedia.org/wiki/Electric_Dirt
https://www.discogs.com/release/4476262-Levon-Helm-Electric-Dirt</t>
  </si>
  <si>
    <t xml:space="preserve">A2330</t>
  </si>
  <si>
    <t xml:space="preserve">Tempest</t>
  </si>
  <si>
    <t xml:space="preserve">storytelling; long songs (7+ minutes); fiddle; bleak; political</t>
  </si>
  <si>
    <t xml:space="preserve">A dark, violent late album closing with two extended narrative set-pieces: the fourteen-minute title track retelling the Titanic sinking, and 'Roll On John', an elegy for John Lennon. The touring band plays with a loose, bar-band swing under lyrics that are among Dylan's bleakest.</t>
  </si>
  <si>
    <t xml:space="preserve">Continues the antique-blues persona of 'Love and Theft' and Modern Times toward longer, more explicitly mortality-obsessed narrative songs, setting up Rough and Rowdy Ways.</t>
  </si>
  <si>
    <t xml:space="preserve">Duquesne Whistle; Pay in Blood; Roll On John</t>
  </si>
  <si>
    <t xml:space="preserve">A2331</t>
  </si>
  <si>
    <t xml:space="preserve">Rough and Rowdy Ways</t>
  </si>
  <si>
    <t xml:space="preserve">storytelling; political; baritone; long songs (7+ minutes); spiritual or gospel</t>
  </si>
  <si>
    <t xml:space="preserve">Dylan's first album of original songs in eight years, anchored by the seventeen-minute 'Murder Most Foul', a stream-of-consciousness meditation on the Kennedy assassination and American culture. Reviewers treated it as a career-capping late masterpiece, direct and plainspoken in a way that contrasts with the riddling density of his '60s work.</t>
  </si>
  <si>
    <t xml:space="preserve">The culmination of the self-produced late style begun on 'Love and Theft', and a record much of the 2020s Americana and indie-folk scene sounds like it treats as a living reference point.</t>
  </si>
  <si>
    <t xml:space="preserve">I Contain Multitudes; Murder Most Foul; Key West (Philosopher Pirate)</t>
  </si>
  <si>
    <t xml:space="preserve">https://www.noexpectations.fyi/p/sufjan-stevens-albums-ranked-javelin-illinois</t>
  </si>
  <si>
    <t xml:space="preserve">A2332</t>
  </si>
  <si>
    <t xml:space="preserve">Steve Young</t>
  </si>
  <si>
    <t xml:space="preserve">Rock Salt &amp; Nails</t>
  </si>
  <si>
    <t xml:space="preserve">V23 Outlaw country</t>
  </si>
  <si>
    <t xml:space="preserve">Steve Young's debut, recorded in Los Angeles with country-rock players, introduced 'Seven Bridges Road', the song that later became a hit for the Eagles. It predates the outlaw movement's commercial rise by several years but shares its songwriter-first, unpolished ethic, closer to a folk troubadour than a Nashville product. Young's rough, plainspoken baritone and the record's blend of Southern gospel and country-rock textures make it a forerunner of the outlaw records that followed.</t>
  </si>
  <si>
    <t xml:space="preserve">Its 'Seven Bridges Road' later became an Eagles hit, and Young's songwriting fed the outlaw scene directly when Waylon Jennings built an album around his 'Lonesome, On'ry and Mean'; its sound resembles the outlaw records that followed.</t>
  </si>
  <si>
    <t xml:space="preserve">Seven Bridges Road; Rock Salt and Nails; Kenny's Song</t>
  </si>
  <si>
    <t xml:space="preserve">https://en.wikipedia.org/wiki/Rock_Salt_%26_Nails_(album)
https://en.wikipedia.org/wiki/Steve_Young_(musician)</t>
  </si>
  <si>
    <t xml:space="preserve">A2333</t>
  </si>
  <si>
    <t xml:space="preserve">David Allan Coe</t>
  </si>
  <si>
    <t xml:space="preserve">Penitentiary Blues</t>
  </si>
  <si>
    <t xml:space="preserve">SSS International Records</t>
  </si>
  <si>
    <t xml:space="preserve">slide guitar; harmonica; baritone; bleak; storytelling</t>
  </si>
  <si>
    <t xml:space="preserve">David Allan Coe's debut, cut soon after his release from prison, is closer to raw electric blues than Nashville country, full of first-person songs about incarceration, addiction and death sung in a rough, unpolished growl. It predates the outlaw movement's commercial rise by several years but set the confrontational, autobiographical persona Coe carried into his mid-1970s Columbia records. Little of it charted, but it remains the rawest document of Coe's own hard-luck mythology.</t>
  </si>
  <si>
    <t xml:space="preserve">Establishes the ex-convict persona and blues-rooted grit that Coe carried into The Mysterious Rhinestone Cowboy and his later Columbia albums.</t>
  </si>
  <si>
    <t xml:space="preserve">Penitentiary Blues; Death Row; Cell #33</t>
  </si>
  <si>
    <t xml:space="preserve">https://en.wikipedia.org/wiki/Penitentiary_Blues
https://en.wikipedia.org/wiki/David_Allan_Coe</t>
  </si>
  <si>
    <t xml:space="preserve">A2334</t>
  </si>
  <si>
    <t xml:space="preserve">Kris Kristofferson</t>
  </si>
  <si>
    <t xml:space="preserve">Kristofferson</t>
  </si>
  <si>
    <t xml:space="preserve">Monument Records</t>
  </si>
  <si>
    <t xml:space="preserve">fingerpicked acoustic; drawl; storytelling; spiritual or gospel; heartbreak</t>
  </si>
  <si>
    <t xml:space="preserve">Kris Kristofferson's debut set the songwriter-first template the outlaw movement built on, introducing 'Me and Bobby McGee', 'Sunday Mornin' Comin' Down' and 'Help Me Make It Through the Night', songs that became hits for Janis Joplin, Johnny Cash and Sammi Smith. Producer Fred Foster kept the arrangements simple, letting the literary, plainspoken lyrics carry the songs over Kristofferson's limited, conversational voice.</t>
  </si>
  <si>
    <t xml:space="preserve">Predates Waylon Jennings's and Willie Nelson's outlaw breakthroughs by several years; Jennings recorded its songs, and the literary-songwriter model both men followed sounds indebted to it.</t>
  </si>
  <si>
    <t xml:space="preserve">Me and Bobby McGee; Sunday Mornin' Comin' Down; Help Me Make It Through the Night</t>
  </si>
  <si>
    <t xml:space="preserve">https://en.wikipedia.org/wiki/Kristofferson_(album)
https://en.wikipedia.org/wiki/Kris_Kristofferson_discography</t>
  </si>
  <si>
    <t xml:space="preserve">A2335</t>
  </si>
  <si>
    <t xml:space="preserve">Sammi Smith</t>
  </si>
  <si>
    <t xml:space="preserve">Help Me Make It Through the Night</t>
  </si>
  <si>
    <t xml:space="preserve">Mega Records</t>
  </si>
  <si>
    <t xml:space="preserve">hushed; drawl; heartbreak; storytelling; bleak</t>
  </si>
  <si>
    <t xml:space="preserve">Sammi Smith's smoky, unhurried reading of the title track, a Kris Kristofferson song, became a crossover hit and won the CMA Award for Single of the Year, making her one of the era's few prominent female voices in outlaw-leaning country. The rest of the album leans on the same behind-the-beat, late-night phrasing, closer to a smoky bar than a Nashville showcase. It is a key document of how Kristofferson's songwriting reached wide audiences through other singers first.</t>
  </si>
  <si>
    <t xml:space="preserve">Built around a Kris Kristofferson song recorded before his own version reached wide audiences, tying Smith's career directly to the outlaw movement's key songwriter.</t>
  </si>
  <si>
    <t xml:space="preserve">Help Me Make It Through the Night; Sunday Mornin' Comin' Down; There He Goes</t>
  </si>
  <si>
    <t xml:space="preserve">https://en.wikipedia.org/wiki/Help_Me_Make_It_Through_the_Night_(Sammi_Smith_album)
https://en.wikipedia.org/wiki/Sammi_Smith</t>
  </si>
  <si>
    <t xml:space="preserve">A2336</t>
  </si>
  <si>
    <t xml:space="preserve">The Silver Tongued Devil and I</t>
  </si>
  <si>
    <t xml:space="preserve">fingerpicked acoustic; baritone; drawl; storytelling; heartbreak</t>
  </si>
  <si>
    <t xml:space="preserve">Kristofferson's second album is more assured than his debut, built around the confessional title track and 'The Pilgrim, Chapter 33', a composite portrait of the drifting singer-songwriters around him. His limited, talk-singing voice matters less than the density of the writing, set against spare acoustic backing with light steel and organ.</t>
  </si>
  <si>
    <t xml:space="preserve">Cements the confessional-songwriter model Kristofferson introduced on his debut, one that Waylon Jennings's and Billy Joe Shaver's songwriting sounds indebted to.</t>
  </si>
  <si>
    <t xml:space="preserve">The Silver Tongued Devil and I; The Pilgrim, Chapter 33; Jody and the Kid</t>
  </si>
  <si>
    <t xml:space="preserve">https://en.wikipedia.org/wiki/The_Silver_Tongued_Devil_and_I
https://en.wikipedia.org/wiki/Kris_Kristofferson_discography</t>
  </si>
  <si>
    <t xml:space="preserve">A2337</t>
  </si>
  <si>
    <t xml:space="preserve">Willie Nelson</t>
  </si>
  <si>
    <t xml:space="preserve">Yesterday's Wine</t>
  </si>
  <si>
    <t xml:space="preserve">piano; storytelling; spiritual or gospel; hushed; drawl</t>
  </si>
  <si>
    <t xml:space="preserve">A loose concept album Willie Nelson wrote and largely shaped himself while still under RCA contract, tracing what he called "the Imperfect Man" from birth to death through spoken interludes and short songs. RCA gave it little push, but it previewed the narrative song-cycle approach Nelson used much more famously on Red Headed Stranger four years later. Sparse arrangements and his own unhurried phrasing carry the record more than any single hit.</t>
  </si>
  <si>
    <t xml:space="preserve">The first sign of the stripped-down, self-directed concept-album approach Nelson perfected on Red Headed Stranger, made while he was still pushing RCA for creative control.</t>
  </si>
  <si>
    <t xml:space="preserve">Yesterday's Wine; Family Bible; Me and Paul</t>
  </si>
  <si>
    <t xml:space="preserve">https://en.wikipedia.org/wiki/Yesterday%27s_Wine
https://en.wikipedia.org/wiki/Willie_Nelson_discography
https://www.discogs.com/artist/249449-Willie-Nelson</t>
  </si>
  <si>
    <t xml:space="preserve">A2338</t>
  </si>
  <si>
    <t xml:space="preserve">Jesus Was a Capricorn</t>
  </si>
  <si>
    <t xml:space="preserve">fingerpicked acoustic; baritone; spiritual or gospel; political; storytelling</t>
  </si>
  <si>
    <t xml:space="preserve">Named for its John Prine-referencing title track, this record mixes gospel-inflected songwriting with looser, more political material than Kristofferson's first two albums. His growing counterculture sympathies sit inside a warm Nashville format of acoustic guitars, steel and harmony vocals. It is for listeners who like their country songwriting rumpled, wry and a little preachy.</t>
  </si>
  <si>
    <t xml:space="preserve">Extends the socially conscious songwriting strand Kristofferson opened on his first two Monument albums, a thread that fellow Nashville outsiders like Bobby Bare and Tompall Glaser sound close to.</t>
  </si>
  <si>
    <t xml:space="preserve">Jesus Was a Capricorn (Owed to John Prine); Nobody Wins; Enough for You</t>
  </si>
  <si>
    <t xml:space="preserve">https://en.wikipedia.org/wiki/Jesus_Was_a_Capricorn
https://en.wikipedia.org/wiki/Kris_Kristofferson_discography</t>
  </si>
  <si>
    <t xml:space="preserve">A2339</t>
  </si>
  <si>
    <t xml:space="preserve">Seven Bridges Road</t>
  </si>
  <si>
    <t xml:space="preserve">fingerpicked acoustic; drawl; storytelling; heartbreak; bleak</t>
  </si>
  <si>
    <t xml:space="preserve">Young's second album re-recorded the title track from his debut and added his own 'Lonesome, On'ry and Mean', which Waylon Jennings soon turned into an album title track, alongside originals about drifting and disillusionment. It has a loose, unhurried country-rock feel, Young's gravelly voice riding acoustic guitar, steel and a relaxed rhythm section. It remains a cult favorite among outlaw-country collectors.</t>
  </si>
  <si>
    <t xml:space="preserve">Its songs 'Seven Bridges Road' and 'Lonesome, On'ry and Mean' became touchstones for the outlaw movement, the latter as the title track of a Waylon Jennings album.</t>
  </si>
  <si>
    <t xml:space="preserve">Seven Bridges Road; Lonesome, On'ry and Mean; Montgomery in the Rain</t>
  </si>
  <si>
    <t xml:space="preserve">https://en.wikipedia.org/wiki/Seven_Bridges_Road_(album)
https://en.wikipedia.org/wiki/Steve_Young_(musician)</t>
  </si>
  <si>
    <t xml:space="preserve">A2340</t>
  </si>
  <si>
    <t xml:space="preserve">Waylon Jennings</t>
  </si>
  <si>
    <t xml:space="preserve">Ladies Love Outlaws</t>
  </si>
  <si>
    <t xml:space="preserve">Telecaster twang; pedal steel; baritone; road songs; drinking songs</t>
  </si>
  <si>
    <t xml:space="preserve">Waylon Jennings was still easing out of Nashville's countrypolitan polish when he cut this transitional record, taking its title track from Lee Clayton and pushing toward a tougher, road-band sound. It is rougher and less unified than the albums that followed, with strings and slick backing still creeping in around his baritone. The title song gave the whole movement one of its slogans.</t>
  </si>
  <si>
    <t xml:space="preserve">Grows out of Jennings's early-1970s push against RCA's countrypolitan production, and points directly at the fuller outlaw sound he found the next year on Honky Tonk Heroes.</t>
  </si>
  <si>
    <t xml:space="preserve">Ladies Love Outlaws; Under Your Spell Again; Sure Didn't Take Him Long</t>
  </si>
  <si>
    <t xml:space="preserve">https://en.wikipedia.org/wiki/Ladies_Love_Outlaws_(Waylon_Jennings_album)
https://en.wikipedia.org/wiki/Waylon_Jennings_discography
https://www.discogs.com/master/574465-Waylon-Jennings-The-Essential-Waylon-Jennings</t>
  </si>
  <si>
    <t xml:space="preserve">A2341</t>
  </si>
  <si>
    <t xml:space="preserve">Billy Joe Shaver</t>
  </si>
  <si>
    <t xml:space="preserve">Old Five and Dimers Like Me</t>
  </si>
  <si>
    <t xml:space="preserve">Telecaster twang; drawl; storytelling; small-town; drinking songs</t>
  </si>
  <si>
    <t xml:space="preserve">Billy Joe Shaver's debut as a singer, recording his own versions of the same working-class character songs Waylon Jennings had just built Honky Tonk Heroes around. His voice is rougher and less polished than Jennings's, closer to plainspoken talking-blues than pop country, which suits songs about drifting, prison and hard luck. It never sold like Jennings's version but stands as the definitive reading of songs that became outlaw-country standards.</t>
  </si>
  <si>
    <t xml:space="preserve">The songwriter's-own-voice companion to Honky Tonk Heroes; the plainspoken storytelling of Steve Earle and Todd Snider sounds indebted to it.</t>
  </si>
  <si>
    <t xml:space="preserve">Old Five and Dimers Like Me; Willy the Wandering Gypsy and Me; I Been to Georgia on a Fast Train</t>
  </si>
  <si>
    <t xml:space="preserve">https://en.wikipedia.org/wiki/Billy_Joe_Shaver
https://www.discogs.com/release/9849924-Billy-Joe-Shaver-Old-Five-And-Dimers-Like-Me</t>
  </si>
  <si>
    <t xml:space="preserve">A2342</t>
  </si>
  <si>
    <t xml:space="preserve">Bobby Bare</t>
  </si>
  <si>
    <t xml:space="preserve">Bobby Bare Sings Lullabys, Legends and Lies</t>
  </si>
  <si>
    <t xml:space="preserve">storytelling; funny-sad; drawl; small-town; Southern gothic</t>
  </si>
  <si>
    <t xml:space="preserve">A double album written entirely by Shel Silverstein, mixing tall tales, ghost stories and barroom comedy over Bare's easygoing baritone. 'Marie Laveau' became a number-one country hit with its voodoo-queen storyline, and the record as a whole treats country songwriting as folklore and stand-up comedy at once. It is one of the clearest examples of outlaw-era Nashville making room for a writer as eccentric as Silverstein.</t>
  </si>
  <si>
    <t xml:space="preserve">The fullest statement of Bare's partnership with Shel Silverstein, the same writer Tompall Glaser devoted a whole album to the following year.</t>
  </si>
  <si>
    <t xml:space="preserve">Marie Laveau; Daddy What If; The Winner</t>
  </si>
  <si>
    <t xml:space="preserve">https://www.discogs.com/release/1154990-Bobby-Bare-Sings-Lullabys-Legends-And-Lies
https://en.wikipedia.org/wiki/Bobby_Bare</t>
  </si>
  <si>
    <t xml:space="preserve">A2343</t>
  </si>
  <si>
    <t xml:space="preserve">Lee Clayton</t>
  </si>
  <si>
    <t xml:space="preserve">Telecaster twang; baritone; drawl; road songs; storytelling</t>
  </si>
  <si>
    <t xml:space="preserve">Lee Clayton's self-titled debut contains his own 'Ladies Love Outlaws', the song Waylon Jennings had already made the title of a 1972 album and a phrase the whole movement would run with. The songwriting sets out the rough-living, wandering persona that outlaw country embraced, though the production is fairly standard Nashville fare. It remains more important for its title song's afterlife than for its own commercial impact.</t>
  </si>
  <si>
    <t xml:space="preserve">Its best-known song gave Waylon Jennings the title of his 1972 album Ladies Love Outlaws and helped name the movement.</t>
  </si>
  <si>
    <t xml:space="preserve">https://en.wikipedia.org/wiki/Lee_Clayton
https://en.wikipedia.org/wiki/Ladies_Love_Outlaws_(Waylon_Jennings_album)</t>
  </si>
  <si>
    <t xml:space="preserve">A2344</t>
  </si>
  <si>
    <t xml:space="preserve">Honky Tonk Heroes</t>
  </si>
  <si>
    <t xml:space="preserve">Telecaster twang; baritone; drawl; storytelling; drinking songs; road songs</t>
  </si>
  <si>
    <t xml:space="preserve">Waylon Jennings built this record almost entirely from songs by a then little-known Billy Joe Shaver. The road-worn character sketches, Ralph Mooney's crying steel guitar, and Jennings's own touring band standing in for Nashville session players make this the outlaw movement's founding document. Its mix of songwriter's voice and bar-band grit set the terms for the rest of the decade.</t>
  </si>
  <si>
    <t xml:space="preserve">Draws directly on Billy Joe Shaver's songwriting; the hinge point between Nashville countrypolitan and outlaw country, with later Jennings, David Allan Coe and Johnny Paycheck records sounding indebted to it.</t>
  </si>
  <si>
    <t xml:space="preserve">Honky Tonk Heroes; Old Five and Dimers Like Me; You Ask Me To</t>
  </si>
  <si>
    <t xml:space="preserve">https://en.wikipedia.org/wiki/Honky_Tonk_Heroes
https://en.wikipedia.org/wiki/Waylon_Jennings_discography</t>
  </si>
  <si>
    <t xml:space="preserve">A2345</t>
  </si>
  <si>
    <t xml:space="preserve">Lonesome, On'ry and Mean</t>
  </si>
  <si>
    <t xml:space="preserve">Recorded soon after Jennings won a measure of creative control from RCA, this is the sound of a Nashville insider assembling his own studio band instead of using staff pickers. The Steve Young title track and covers of Kris Kristofferson and Willie Nelson songs establish the songwriter-first ethic that defined outlaw country, sung in Jennings's unhurried baritone drawl. It set the template of a stable touring band and hand-picked songs that Honky Tonk Heroes would perfect a few months later.</t>
  </si>
  <si>
    <t xml:space="preserve">Follows directly from Jennings's contract renegotiation with RCA and feeds straight into Honky Tonk Heroes; its title track comes from fellow outlaw precursor Steve Young.</t>
  </si>
  <si>
    <t xml:space="preserve">Lonesome, On'ry and Mean; Me and Bobby McGee; Good Time Charlie's Got the Blues</t>
  </si>
  <si>
    <t xml:space="preserve">https://en.wikipedia.org/wiki/Lonesome,_On%27ry_and_Mean
https://en.wikipedia.org/wiki/Waylon_Jennings_discography
https://www.lpdiscography.com/?page=discography&amp;interpret=199</t>
  </si>
  <si>
    <t xml:space="preserve">A2346</t>
  </si>
  <si>
    <t xml:space="preserve">Shotgun Willie</t>
  </si>
  <si>
    <t xml:space="preserve">Telecaster twang; harmonica; drawl; road songs; breezy</t>
  </si>
  <si>
    <t xml:space="preserve">Willie Nelson's first album after moving back to Austin and signing with Atlantic, cut with a looser, funkier band than Nashville had ever let him use. 'Whiskey River' opens the record and became his lifelong concert opener, while the ragged title track and horn-flecked arrangements mix honky-tonk twang with soul and jazz phrasing. It is generally treated as the moment Nelson found his own sound after years of writing hits for other singers.</t>
  </si>
  <si>
    <t xml:space="preserve">Marks Nelson's break from Nashville production and the start of the Austin-based, genre-blending style that runs through Phases and Stages and Red Headed Stranger.</t>
  </si>
  <si>
    <t xml:space="preserve">Whiskey River; Shotgun Willie; Sad Songs and Waltzes</t>
  </si>
  <si>
    <t xml:space="preserve">https://en.wikipedia.org/wiki/Shotgun_Willie
https://en.wikipedia.org/wiki/Willie_Nelson_discography</t>
  </si>
  <si>
    <t xml:space="preserve">A2347</t>
  </si>
  <si>
    <t xml:space="preserve">The Mysterious Rhinestone Cowboy</t>
  </si>
  <si>
    <t xml:space="preserve">Telecaster twang; baritone; storytelling; small-town; road songs</t>
  </si>
  <si>
    <t xml:space="preserve">Coe's major-label debut for Columbia introduced the rhinestone-suited, half-mythical persona he wore for the rest of the decade. It is more melodic and country than the raw blues of Penitentiary Blues, while keeping the outsider, jailbird backstory front and center in songs like 'Crazy Mary'. The record established Coe as a Nashville curiosity, too strange for mainstream country radio but embraced by the outlaw audience.</t>
  </si>
  <si>
    <t xml:space="preserve">Coe's first Columbia record after Penitentiary Blues, and the start of a run of albums (Once Upon a Rhyme, Longhaired Redneck) that made him one of outlaw country's most theatrical figures.</t>
  </si>
  <si>
    <t xml:space="preserve">Desperados Waiting for a Train; Crazy Mary; 33rd of August</t>
  </si>
  <si>
    <t xml:space="preserve">https://en.wikipedia.org/wiki/The_Mysterious_Rhinestone_Cowboy
https://en.wikipedia.org/wiki/David_Allan_Coe
https://www.discogs.com/master/693682-David-Allan-Coe-The-Mysterious-Rhinestone-Cowboy</t>
  </si>
  <si>
    <t xml:space="preserve">A2348</t>
  </si>
  <si>
    <t xml:space="preserve">Spooky Lady's Sideshow</t>
  </si>
  <si>
    <t xml:space="preserve">A darker, more self-lacerating record than Kristofferson's earlier albums, with songs like 'Star-Spangled Bummer' and 'Rescue Mission' trading romantic confidence for exhaustion and self-doubt. His rough, weary voice sits over looser, rock-leaning arrangements. It is less celebrated than his early-1970s run but a telling document of the toll the era's excess took on its songwriters.</t>
  </si>
  <si>
    <t xml:space="preserve">A bleaker sequel to Jesus Was a Capricorn, the same Nashville-outsider songwriting turned inward.</t>
  </si>
  <si>
    <t xml:space="preserve">Rescue Mission; Star-Spangled Bummer (Whores Die Hard); Broken Freedom Song</t>
  </si>
  <si>
    <t xml:space="preserve">https://en.wikipedia.org/wiki/Spooky_Lady%27s_Sideshow
https://en.wikipedia.org/wiki/Kris_Kristofferson_discography</t>
  </si>
  <si>
    <t xml:space="preserve">A2349</t>
  </si>
  <si>
    <t xml:space="preserve">Tompall Glaser</t>
  </si>
  <si>
    <t xml:space="preserve">Tompall (Sings the Songs of Shel Silverstein)</t>
  </si>
  <si>
    <t xml:space="preserve">MGM Records</t>
  </si>
  <si>
    <t xml:space="preserve">Telecaster twang; baritone; drawl; funny-sad; storytelling</t>
  </si>
  <si>
    <t xml:space="preserve">Tompall Glaser, whose Nashville studio Hillbilly Central became the outlaw movement's clubhouse, devoted this album entirely to songs by Shel Silverstein, whose funny-sad, plainspoken writing suited Glaser's gruff, unhurried baritone. It sits between novelty and heartbreak the way Silverstein's own catalog does, closer to storytelling folk than polished Nashville product. The record is a reminder that the scene's key institution was as much a songwriting salon as a recording studio.</t>
  </si>
  <si>
    <t xml:space="preserve">Tompall Glaser's Hillbilly Central studio was the hub where Waylon Jennings and other outlaw artists worked outside the Nashville label system, and this record ties that circle to Shel Silverstein's songwriting.</t>
  </si>
  <si>
    <t xml:space="preserve">Put Another Log on the Fire; Mendocino; Country Gospel Good Book Rock &amp; Roll</t>
  </si>
  <si>
    <t xml:space="preserve">https://en.wikipedia.org/wiki/Tompall_Glaser
https://www.discogs.com/release/3142814-Tompall-Glaser-Tompall</t>
  </si>
  <si>
    <t xml:space="preserve">A2350</t>
  </si>
  <si>
    <t xml:space="preserve">Telecaster twang; baritone; drawl; heartbreak; road songs</t>
  </si>
  <si>
    <t xml:space="preserve">Co-produced by Jennings with Willie Nelson and cut with his touring band rather than Nashville's staff producers, this record has a loose, unhurried feel closer to a bar band warming up than a polished single factory. The title track became a hit ballad, but the mood matters more than any single song. It shows the outlaw arrangement of artists choosing songs and sounds on their own terms already working commercially.</t>
  </si>
  <si>
    <t xml:space="preserve">Extends the artist-controlled model Jennings won after Lonesome, On'ry and Mean and Honky Tonk Heroes, cementing his independence within RCA's Nashville system.</t>
  </si>
  <si>
    <t xml:space="preserve">This Time; It's Not Supposed to Be That Way; Slow Rollin' Low</t>
  </si>
  <si>
    <t xml:space="preserve">https://en.wikipedia.org/wiki/This_Time_(Waylon_Jennings_album)
https://en.wikipedia.org/wiki/Waylon_Jennings_discography</t>
  </si>
  <si>
    <t xml:space="preserve">A2351</t>
  </si>
  <si>
    <t xml:space="preserve">Phases and Stages</t>
  </si>
  <si>
    <t xml:space="preserve">piano; storytelling; heartbreak; drawl; road songs</t>
  </si>
  <si>
    <t xml:space="preserve">A concept album about a marriage's collapse, side one narrated from the wife's point of view and side two from the husband's, recorded at Muscle Shoals with a soul rhythm section. 'Bloody Mary Morning' and 'Pretend I Never Happened' turn plainspoken divorce into some of Nelson's sharpest songwriting. Its song-cycle structure was a dry run for the story album he made next, Red Headed Stranger.</t>
  </si>
  <si>
    <t xml:space="preserve">Builds on Shotgun Willie's Atlantic-era freedom and rehearses the story-album format Nelson used on Red Headed Stranger the following year.</t>
  </si>
  <si>
    <t xml:space="preserve">Bloody Mary Morning; Pretend I Never Happened; (How Will I Know) I'm Falling in Love Again</t>
  </si>
  <si>
    <t xml:space="preserve">https://en.wikipedia.org/wiki/Phases_and_Stages
https://en.wikipedia.org/wiki/Willie_Nelson_discography</t>
  </si>
  <si>
    <t xml:space="preserve">A2352</t>
  </si>
  <si>
    <t xml:space="preserve">Cowboys and Daddys</t>
  </si>
  <si>
    <t xml:space="preserve">storytelling; drawl; road songs; small-town; political</t>
  </si>
  <si>
    <t xml:space="preserve">A more topical, less whimsical record than the Silverstein albums, including Tom T. Hall's 'The Cowboy and the Poet (Faster Horses)' and Ray Wylie Hubbard's 'Up Against the Wall Redneck Mother', a barbed dig at rural Texas machismo. Bare's plainspoken baritone treats the songs as reportage as much as entertainment. It shows his ear for outside songwriters beyond his usual Silverstein partnership.</t>
  </si>
  <si>
    <t xml:space="preserve">Follows Lullabys, Legends and Lies in Bare's mid-1970s run of song-interpreter albums, this time drawing on the Texas progressive-country scene around Ray Wylie Hubbard and Jerry Jeff Walker.</t>
  </si>
  <si>
    <t xml:space="preserve">Up Against the Wall Redneck Mother; The Cowboy and the Poet (Faster Horses); Amarillo Highway</t>
  </si>
  <si>
    <t xml:space="preserve">https://en.wikipedia.org/wiki/Cowboys_and_Daddys
https://en.wikipedia.org/wiki/Bobby_Bare</t>
  </si>
  <si>
    <t xml:space="preserve">A2353</t>
  </si>
  <si>
    <t xml:space="preserve">Hard Time Hungrys</t>
  </si>
  <si>
    <t xml:space="preserve">storytelling; political; drawl; funny-sad; small-town</t>
  </si>
  <si>
    <t xml:space="preserve">A concept album about poverty and hard luck in mid-1970s America, moving through unemployment lines, alimony payments and pocket change with dark comic detail. Bare's warm, conversational baritone keeps songs about economic desperation from turning into pure misery, closer to Prine-style funny-sad songwriting than protest music. It is one of the more overtly political records to come out of the outlaw-adjacent Nashville scene.</t>
  </si>
  <si>
    <t xml:space="preserve">Another mid-1970s Bare concept record following Lullabys, Legends and Lies, built around outside songwriters and sounding close to the funny-sad John Prine school.</t>
  </si>
  <si>
    <t xml:space="preserve">Hard Time Hungrys; The Unemployment Line; $100,000 in Pennies</t>
  </si>
  <si>
    <t xml:space="preserve">https://www.discogs.com/release/8642300-Bobby-Bare-Hard-Time-Hungrys
https://en.wikipedia.org/wiki/Bobby_Bare</t>
  </si>
  <si>
    <t xml:space="preserve">A2354</t>
  </si>
  <si>
    <t xml:space="preserve">Once Upon a Rhyme</t>
  </si>
  <si>
    <t xml:space="preserve">Telecaster twang; baritone; storytelling; heartbreak; road songs</t>
  </si>
  <si>
    <t xml:space="preserve">Coe's second Columbia album is best known for Steve Goodman and John Prine's 'You Never Even Called Me by My Name', a self-aware joke about what makes "the perfect country and western song" that became one of Coe's signature numbers. The rest of the record sticks to plainspoken road-and-heartbreak songwriting built around Telecaster and pedal steel. It shows Coe as a song interpreter as much as a writer.</t>
  </si>
  <si>
    <t xml:space="preserve">A direct sequel to The Mysterious Rhinestone Cowboy, and its closing track ties Coe to the Prine and Goodman school of funny-sad songwriting that runs through the wider atlas.</t>
  </si>
  <si>
    <t xml:space="preserve">You Never Even Called Me by My Name; Would You Lay with Me (In a Field of Stone); Jody Like a Melody</t>
  </si>
  <si>
    <t xml:space="preserve">https://en.wikipedia.org/wiki/Once_Upon_a_Rhyme
https://en.wikipedia.org/wiki/David_Allan_Coe</t>
  </si>
  <si>
    <t xml:space="preserve">A2355</t>
  </si>
  <si>
    <t xml:space="preserve">Hank Williams Jr.</t>
  </si>
  <si>
    <t xml:space="preserve">Hank Williams Jr. and Friends</t>
  </si>
  <si>
    <t xml:space="preserve">V28</t>
  </si>
  <si>
    <t xml:space="preserve">Telecaster twang; harmonized guitars; baritone; Southern gothic; road songs</t>
  </si>
  <si>
    <t xml:space="preserve">Recorded with members of the Allman Brothers Band's circle and the Marshall Tucker Band's Toy Caldwell, this album marked Hank Williams Jr.'s break from his father's shadow toward a harder, Southern-rock-inflected sound. It arrived not long before Williams's near-fatal 1975 mountain-climbing fall, and its mix of outlaw defiance and rock-band guests set the direction his career would take after he recovered. It is generally treated as the record where he stopped being a Hank Williams tribute act.</t>
  </si>
  <si>
    <t xml:space="preserve">Bridges outlaw country and Southern rock directly, pulling Allman Brothers and Marshall Tucker Band musicians into a Nashville country session.</t>
  </si>
  <si>
    <t xml:space="preserve">Stoned at the Jukebox; Can't You See; Montana Song</t>
  </si>
  <si>
    <t xml:space="preserve">https://en.wikipedia.org/wiki/Hank_Williams_Jr._and_Friends
https://en.wikipedia.org/wiki/Hank_Williams_Jr._discography</t>
  </si>
  <si>
    <t xml:space="preserve">A2356</t>
  </si>
  <si>
    <t xml:space="preserve">Jessi Colter</t>
  </si>
  <si>
    <t xml:space="preserve">I'm Jessi Colter</t>
  </si>
  <si>
    <t xml:space="preserve">piano; hushed; drawl; heartbreak; cosmic</t>
  </si>
  <si>
    <t xml:space="preserve">Jessi Colter's Capitol debut turned the wistful 'I'm Not Lisa' into a number-one country hit, a rare woman-led entry in a scene dominated by men. Her hushed alto and spare piano-based arrangements sit closer to Laurel Canyon singer-songwriter records than to the road-band sound on her husband Waylon Jennings's albums. It made her the outlaw movement's most visible female voice.</t>
  </si>
  <si>
    <t xml:space="preserve">Recorded at the height of the Nashville outlaw scene her husband Waylon Jennings and Tompall Glaser were building, but in a quieter, more introspective register than either man's records.</t>
  </si>
  <si>
    <t xml:space="preserve">I'm Not Lisa; What's Happened to Blue Eyes</t>
  </si>
  <si>
    <t xml:space="preserve">https://en.wikipedia.org/wiki/I%27m_Jessi_Colter
https://en.wikipedia.org/wiki/I%27m_Not_Lisa</t>
  </si>
  <si>
    <t xml:space="preserve">A2357</t>
  </si>
  <si>
    <t xml:space="preserve">Dreaming My Dreams</t>
  </si>
  <si>
    <t xml:space="preserve">Telecaster twang; baritone; drawl; heartbreak; storytelling</t>
  </si>
  <si>
    <t xml:space="preserve">Often singled out as Jennings's most personal record, built around slower, reflective songs like 'Dreaming My Dreams with You' and 'Waymore's Blues'. Producer Jack Clement leaves space around the rhythm section, letting Jennings's baritone carry songs about loneliness and the cost of the road rather than outlaw swagger. It remains a favorite in his catalog for its unguarded, road-worn tone.</t>
  </si>
  <si>
    <t xml:space="preserve">Follows Honky Tonk Heroes and This Time and precedes the outlaw movement's commercial peak on Wanted! The Outlaws and Ol' Waylon, showing the quieter side of the same songwriter-first approach.</t>
  </si>
  <si>
    <t xml:space="preserve">Dreaming My Dreams with You; Waymore's Blues; Are You Sure Hank Done It This Way</t>
  </si>
  <si>
    <t xml:space="preserve">https://en.wikipedia.org/wiki/Dreaming_My_Dreams_(Waylon_Jennings_album)
https://en.wikipedia.org/wiki/Waylon_Jennings_discography</t>
  </si>
  <si>
    <t xml:space="preserve">A2358</t>
  </si>
  <si>
    <t xml:space="preserve">Red Headed Stranger</t>
  </si>
  <si>
    <t xml:space="preserve">piano; fingerpicked acoustic; storytelling; drawl; bleak; hushed</t>
  </si>
  <si>
    <t xml:space="preserve">Willie Nelson's first album for Columbia under a contract giving him creative control, used to record a stark concept album about a preacher who murders his unfaithful wife, arranged with little more than his own guitar, sister Bobbie's piano, and occasional harmonica. Its bare-bones sound, built around Fred Rose's 'Blue Eyes Crying in the Rain', made it Nelson's commercial breakthrough. It is now treated as one of the most consequential sonic choices in 1970s country.</t>
  </si>
  <si>
    <t xml:space="preserve">The culmination of the narrative concept-album approach Nelson tried on Yesterday's Wine and Phases and Stages, proving outlaw country's stripped-down aesthetic could top the charts.</t>
  </si>
  <si>
    <t xml:space="preserve">Blue Eyes Crying in the Rain; Time of the Preacher; Red Headed Stranger</t>
  </si>
  <si>
    <t xml:space="preserve">https://en.wikipedia.org/wiki/Red_Headed_Stranger
https://en.wikipedia.org/wiki/Willie_Nelson_discography</t>
  </si>
  <si>
    <t xml:space="preserve">A2359</t>
  </si>
  <si>
    <t xml:space="preserve">When I Get My Wings</t>
  </si>
  <si>
    <t xml:space="preserve">Telecaster twang; drawl; storytelling; drinking songs; road songs</t>
  </si>
  <si>
    <t xml:space="preserve">Shaver's second album moved him from Monument to Capricorn, the Southern-rock label behind the Allman Brothers, giving these songs a slightly heavier backing band than his debut. "Ride Me Down Easy" and the title track keep his talking-blues phrasing and plainspoken Texas detail intact even as the arrangements get rowdier. It is a transitional record between the bare honky-tonk of his debut and the fuller rock band he used on Gypsy Boy.</t>
  </si>
  <si>
    <t xml:space="preserve">Follows Old Five and Dimers Like Me and, through the Capricorn Records connection, links Shaver's outlaw songwriting to the Southern-rock scene around the Allman Brothers.</t>
  </si>
  <si>
    <t xml:space="preserve">When I Get My Wings; Ride Me Down Easy; Ain't No God in Mexico</t>
  </si>
  <si>
    <t xml:space="preserve">https://en.wikipedia.org/wiki/Billy_Joe_Shaver
https://www.discogs.com/release/2797834-Billy-Joe-Shaver-When-I-Get-My-Wings</t>
  </si>
  <si>
    <t xml:space="preserve">A2360</t>
  </si>
  <si>
    <t xml:space="preserve">Longhaired Redneck</t>
  </si>
  <si>
    <t xml:space="preserve">Telecaster twang; baritone; drawl; rowdy; small-town</t>
  </si>
  <si>
    <t xml:space="preserve">Coe's most direct statement of outlaw identity, with the title track answering critics who doubted his outsider credibility. It leans harder into the biker-and-outlaw self-image that defined his mid-1970s persona than his earlier records, over a rowdy band of Telecaster, steel and barroom piano. Its self-mythologizing tone set the template for the rest of Coe's Columbia run.</t>
  </si>
  <si>
    <t xml:space="preserve">Coe's declaration of independence within the outlaw scene, building directly on the persona introduced on The Mysterious Rhinestone Cowboy.</t>
  </si>
  <si>
    <t xml:space="preserve">Longhaired Redneck; Revenge; Rock and Roll Holiday</t>
  </si>
  <si>
    <t xml:space="preserve">https://en.wikipedia.org/wiki/Longhaired_Redneck
https://en.wikipedia.org/wiki/David_Allan_Coe</t>
  </si>
  <si>
    <t xml:space="preserve">A2361</t>
  </si>
  <si>
    <t xml:space="preserve">Diamond in the Rough</t>
  </si>
  <si>
    <t xml:space="preserve">piano; hushed; heartbreak; drawl; breezy</t>
  </si>
  <si>
    <t xml:space="preserve">Colter's second Capitol album of 1976 balances her own compositions with countrified readings of the Beatles' Get Back and Hey Jude, unusual choices for a Nashville-adjacent outlaw record. The title track, written by Muscle Shoals songwriters Donnie Fritts and Spooner Oldham, and the wry "You Hung the Moon (Didn't You Waylon)" keep the record anchored in her marriage to Waylon Jennings and the scene around them. It shows Colter stretching beyond the singer-songwriter mode of her debut.</t>
  </si>
  <si>
    <t xml:space="preserve">A quick Capitol follow-up to I'm Jessi Colter, released the same year as Wanted! The Outlaws, on which Colter also appeared.</t>
  </si>
  <si>
    <t xml:space="preserve">Diamond in the Rough; You Hung the Moon (Didn't You Waylon); Get Back</t>
  </si>
  <si>
    <t xml:space="preserve">https://en.wikipedia.org/wiki/Diamond_in_the_Rough_(Jessi_Colter_album)
https://en.wikipedia.org/wiki/Jessi_Colter</t>
  </si>
  <si>
    <t xml:space="preserve">A2362</t>
  </si>
  <si>
    <t xml:space="preserve">Johnny Paycheck</t>
  </si>
  <si>
    <t xml:space="preserve">11 Months and 29 Days</t>
  </si>
  <si>
    <t xml:space="preserve">Telecaster twang; baritone; drawl; drinking songs; road songs</t>
  </si>
  <si>
    <t xml:space="preserve">Produced by Billy Sherrill, this album's title track, referencing the maximum county-jail sentence, previewed the working-class, brushes-with-the-law persona Paycheck rode to his biggest hit the following year. His voice is grittier and less polished than the countrypolitan singers Sherrill usually produced, closer to the hard-country tradition of George Jones than to string-laden Nashville pop. It set up Paycheck's run of outlaw-adjacent hits in the late 1970s.</t>
  </si>
  <si>
    <t xml:space="preserve">Part of the Billy Sherrill-produced Epic run, with a hard-country delivery that sounds indebted to George Jones, and a direct lead-in to Take This Job and Shove It the following year.</t>
  </si>
  <si>
    <t xml:space="preserve">11 Months and 29 Days; I've Seen Better Days; That's What the Outlaws in Texas Want to Hear</t>
  </si>
  <si>
    <t xml:space="preserve">https://en.wikipedia.org/wiki/11_Months_and_29_Days
https://en.wikipedia.org/wiki/Johnny_Paycheck</t>
  </si>
  <si>
    <t xml:space="preserve">A2363</t>
  </si>
  <si>
    <t xml:space="preserve">The Great Tompall and His Outlaw Band</t>
  </si>
  <si>
    <t xml:space="preserve">Telecaster twang; baritone; drawl; storytelling; drinking songs</t>
  </si>
  <si>
    <t xml:space="preserve">Recorded at Hillbilly Central right as Wanted! The Outlaws made outlaw a marketing category, this album leans into the label with a cover of 'The Wild Side of Life', the Hank Thompson classic, and a version of Waylon Jennings and Willie Nelson's 'Good Hearted Woman'. Glaser's road band gives the record a live-in-the-room feel closer to a bar gig than a Nashville session. It plays almost like a statement of purpose from one of the outlaw movement's key organizers.</t>
  </si>
  <si>
    <t xml:space="preserve">Made in the same Hillbilly Central studio and the same year as Wanted! The Outlaws, by one of that compilation's four featured artists.</t>
  </si>
  <si>
    <t xml:space="preserve">The Wild Side of Life; Good Hearted Woman; Broken Down Momma</t>
  </si>
  <si>
    <t xml:space="preserve">https://www.allmusic.com/album/great-tompall-and-his-outlaw-band-mw0000892916
https://en.wikipedia.org/wiki/Tompall_Glaser</t>
  </si>
  <si>
    <t xml:space="preserve">A2364</t>
  </si>
  <si>
    <t xml:space="preserve">Are You Ready for the Country</t>
  </si>
  <si>
    <t xml:space="preserve">Telecaster twang; baritone; drawl; road songs; anthemic</t>
  </si>
  <si>
    <t xml:space="preserve">Jennings covers Neil Young's title track and leans harder into rock instrumentation than before, with phased guitars and a heavier backbeat under his baritone. Released the same year as Wanted! The Outlaws, it rode the movement's crossover into rock and pop audiences without losing its Telecaster-and-steel core. It shows how porous the line had become between outlaw country and the Crazy Horse-style rock it increasingly resembled.</t>
  </si>
  <si>
    <t xml:space="preserve">Its title-track cover of Neil Young links the outlaw scene directly to the Crazy Horse lineage the wider atlas traces, arriving right at the commercial peak Wanted! The Outlaws would soon confirm.</t>
  </si>
  <si>
    <t xml:space="preserve">Are You Ready for the Country; So Good Woman; Old Friend</t>
  </si>
  <si>
    <t xml:space="preserve">https://en.wikipedia.org/wiki/Are_You_Ready_for_the_Country
https://en.wikipedia.org/wiki/Waylon_Jennings_discography
https://www.discogs.com/master/574465-Waylon-Jennings-The-Essential-Waylon-Jennings</t>
  </si>
  <si>
    <t xml:space="preserve">A2365</t>
  </si>
  <si>
    <t xml:space="preserve">Waylon Jennings, Willie Nelson, Jessi Colter and Tompall Glaser</t>
  </si>
  <si>
    <t xml:space="preserve">Wanted! The Outlaws</t>
  </si>
  <si>
    <t xml:space="preserve">Telecaster twang; baritone; drawl; duets; road songs</t>
  </si>
  <si>
    <t xml:space="preserve">RCA assembled previously released tracks by Waylon Jennings, Willie Nelson, Jessi Colter and Tompall Glaser under a Wild West-themed cover, turning 'outlaw' into a marketing label. It became the first country album certified platinum, proving there was a large audience for artists Nashville's system had spent years trying to smooth out. Anchored by the Jennings-Nelson duet 'Good Hearted Woman' and the Jennings-Colter duet 'Suspicious Minds', it turned a loose community into a recognized movement.</t>
  </si>
  <si>
    <t xml:space="preserve">The compilation that named and commercially confirmed the outlaw country movement, gathering the four artists whose Hillbilly Central-adjacent records define this lane.</t>
  </si>
  <si>
    <t xml:space="preserve">Good Hearted Woman; Suspicious Minds; My Heroes Have Always Been Cowboys</t>
  </si>
  <si>
    <t xml:space="preserve">https://en.wikipedia.org/wiki/Wanted!_The_Outlaws
https://en.wikipedia.org/wiki/Waylon_Jennings_discography</t>
  </si>
  <si>
    <t xml:space="preserve">A2366</t>
  </si>
  <si>
    <t xml:space="preserve">The Sound in Your Mind</t>
  </si>
  <si>
    <t xml:space="preserve">piano; storytelling; drawl; spiritual or gospel; breezy</t>
  </si>
  <si>
    <t xml:space="preserve">Nelson's second Columbia album folds a warm reading of 'That Lucky Old Sun' and a medley of his own earlier hits ('Funny How Time Slips Away', 'Crazy', 'Night Life') into a relaxed, jazz-inflected country sound. It shows Nelson sustaining momentum without repeating Red Headed Stranger's stark formula, and it leans toward the standards-minded direction he pushed further on Stardust two years later.</t>
  </si>
  <si>
    <t xml:space="preserve">Sits between Red Headed Stranger's austerity and Stardust's full embrace of pop standards, both records grown out of the creative control Nelson won at Columbia.</t>
  </si>
  <si>
    <t xml:space="preserve">The Sound in Your Mind; If You've Got the Money (I've Got the Time); That Lucky Old Sun (Just Rolls Around Heaven All Day)</t>
  </si>
  <si>
    <t xml:space="preserve">https://en.wikipedia.org/wiki/The_Sound_in_Your_Mind
https://en.wikipedia.org/wiki/Willie_Nelson_discography</t>
  </si>
  <si>
    <t xml:space="preserve">A2367</t>
  </si>
  <si>
    <t xml:space="preserve">The Troublemaker</t>
  </si>
  <si>
    <t xml:space="preserve">piano; spiritual or gospel; storytelling; drawl; hushed</t>
  </si>
  <si>
    <t xml:space="preserve">A gospel album recorded in 1973 for Atlantic, shelved, and finally issued by Columbia after Red Headed Stranger's success gave Nelson leverage. He runs well-worn hymns like 'Uncloudy Day' and 'Will the Circle Be Unbroken' through the same honky-tonk band feel as his secular records, treating gospel and outlaw country as branches of the same plainspoken tradition.</t>
  </si>
  <si>
    <t xml:space="preserve">A sibling record to Shotgun Willie and Phases and Stages from the same Atlantic sessions period, delayed until Nelson's Columbia-era commercial power got it released.</t>
  </si>
  <si>
    <t xml:space="preserve">The Troublemaker; Uncloudy Day; Will the Circle Be Unbroken</t>
  </si>
  <si>
    <t xml:space="preserve">https://en.wikipedia.org/wiki/The_Troublemaker_(album)
https://en.wikipedia.org/wiki/Willie_Nelson_discography
https://www.discogs.com/artist/249449-Willie-Nelson</t>
  </si>
  <si>
    <t xml:space="preserve">A2368</t>
  </si>
  <si>
    <t xml:space="preserve">Gypsy Boy</t>
  </si>
  <si>
    <t xml:space="preserve">Telecaster twang; drawl; storytelling; small-town; road songs</t>
  </si>
  <si>
    <t xml:space="preserve">Shaver's third album, still on Capricorn, adds more road songs to his catalog, led by the title track. It carries the same unpolished, first-person storytelling as his other 1970s records, closer to a folksinger backed by a bar band than a Nashville production. Commercially it did little, but it deepened the songbook other outlaw artists kept drawing from.</t>
  </si>
  <si>
    <t xml:space="preserve">Closes out Shaver's Capricorn run alongside When I Get My Wings, continuing the plainspoken songwriting that shaped Waylon Jennings's outlaw sound.</t>
  </si>
  <si>
    <t xml:space="preserve">Gypsy Boy; Honky Tonk Heroes; Chicken on the Ground</t>
  </si>
  <si>
    <t xml:space="preserve">https://en.wikipedia.org/wiki/Billy_Joe_Shaver
https://www.discogs.com/release/2797913-Billy-Joe-Shaver-Gypsy-Boy</t>
  </si>
  <si>
    <t xml:space="preserve">A2369</t>
  </si>
  <si>
    <t xml:space="preserve">Rides Again</t>
  </si>
  <si>
    <t xml:space="preserve">Telecaster twang; baritone; drawl; funny-sad; small-town</t>
  </si>
  <si>
    <t xml:space="preserve">Built around 'Willie, Waylon and Me', Coe's own tongue-in-cheek claim to outlaw royalty, the record keeps a loose, comic tone with songs like 'The Punkin Center Barn Dance'. It is one of Coe's more good-humored records, trading some of Longhaired Redneck's chip-on-the-shoulder defiance for storytelling closer to novelty. The title nods to his outlaw-movie self-image, a persona he leaned into harder than almost anyone else in the scene.</t>
  </si>
  <si>
    <t xml:space="preserve">Continues the outlaw self-mythology Coe built across his Columbia albums, explicitly naming Jennings and Nelson as his peers in 'Willie, Waylon and Me'.</t>
  </si>
  <si>
    <t xml:space="preserve">Willie, Waylon and Me; The Punkin Center Barn Dance; If That Ain't Country</t>
  </si>
  <si>
    <t xml:space="preserve">https://en.wikipedia.org/wiki/Rides_Again_(David_Allan_Coe_album)
https://en.wikipedia.org/wiki/David_Allan_Coe</t>
  </si>
  <si>
    <t xml:space="preserve">A2370</t>
  </si>
  <si>
    <t xml:space="preserve">Tattoo</t>
  </si>
  <si>
    <t xml:space="preserve">A song-heavy, relatively subdued record compared to Longhaired Redneck's outlaw posturing, built around ballads and outside material as much as Coe's own pen. That mix gives it a more varied, less one-note feel than some of his other mid-1970s albums, with steel and piano framing his voice. It is a lesser-known entry in his Columbia run but shows a more melodic, less confrontational side of his persona.</t>
  </si>
  <si>
    <t xml:space="preserve">Released the same year as Rides Again, continuing Coe's prolific mid-decade run on Columbia.</t>
  </si>
  <si>
    <t xml:space="preserve">San Francisco Mabel Joy; Play Me a Sad Song; Just to Prove My Love for You</t>
  </si>
  <si>
    <t xml:space="preserve">https://en.wikipedia.org/wiki/Tattoo_(David_Allan_Coe_album)
https://en.wikipedia.org/wiki/David_Allan_Coe</t>
  </si>
  <si>
    <t xml:space="preserve">A2371</t>
  </si>
  <si>
    <t xml:space="preserve">Mirriam</t>
  </si>
  <si>
    <t xml:space="preserve">piano; spiritual or gospel; hushed; drawl; heartbreak</t>
  </si>
  <si>
    <t xml:space="preserve">A more overtly spiritual record than Colter's earlier albums, built around gospel-leaning songs about faith and devotion such as 'I Belong to Him'. Her clear, church-trained voice and piano sit over gentle country arrangements, a long way from the outlaw scene's usual drinking-and-heartbreak subject matter. It is a quieter, more devotional turn from an artist otherwise associated with the Nashville outlaw crowd.</t>
  </si>
  <si>
    <t xml:space="preserve">Continues Colter's Capitol run after I'm Jessi Colter and Diamond in the Rough, turning the outlaw circle's plainspoken style toward devotional songwriting.</t>
  </si>
  <si>
    <t xml:space="preserve">I Belong to Him; New Wine; For Mama</t>
  </si>
  <si>
    <t xml:space="preserve">https://en.wikipedia.org/wiki/Mirriam
https://en.wikipedia.org/wiki/Jessi_Colter</t>
  </si>
  <si>
    <t xml:space="preserve">A2372</t>
  </si>
  <si>
    <t xml:space="preserve">Take This Job and Shove It</t>
  </si>
  <si>
    <t xml:space="preserve">Telecaster twang; baritone; drawl; drinking songs; anthemic</t>
  </si>
  <si>
    <t xml:space="preserve">Built around 'Take This Job and Shove It', David Allan Coe's song about quitting a hated job, this gave Paycheck his biggest hit and the closest thing outlaw country had to a blue-collar protest anthem. The rest of the album sticks to the same barroom, working-man subject matter in Billy Sherrill's tighter, more radio-ready production. It is the commercial peak of Paycheck's outlaw-adjacent phase.</t>
  </si>
  <si>
    <t xml:space="preserve">Its title song, written by David Allan Coe, is direct evidence of the outlaw scene's songwriter-sharing culture, and the album's success made Paycheck a mainstream outlaw figure alongside Jennings and Nelson.</t>
  </si>
  <si>
    <t xml:space="preserve">Take This Job and Shove It; Colorado Kool-Aid; The Man From Bowling Green</t>
  </si>
  <si>
    <t xml:space="preserve">https://en.wikipedia.org/wiki/Take_This_Job_and_Shove_It_(album)
https://en.wikipedia.org/wiki/Johnny_Paycheck</t>
  </si>
  <si>
    <t xml:space="preserve">A2373</t>
  </si>
  <si>
    <t xml:space="preserve">Ol' Waylon</t>
  </si>
  <si>
    <t xml:space="preserve">Jennings's commercial high point, built around 'Luckenbach, Texas' and covers ranging from Kenny Rogers's 'Lucille' to Neil Diamond's 'Sweet Caroline'. The record shows outlaw country at its most confident and pop-friendly, still driven by the same road band but polished for radio. It cemented Jennings as the movement's biggest commercial draw alongside Willie Nelson.</t>
  </si>
  <si>
    <t xml:space="preserve">Represents outlaw country's full absorption into the mainstream that Wanted! The Outlaws had opened up the year before.</t>
  </si>
  <si>
    <t xml:space="preserve">Luckenbach, Texas (Back to the Basics of Love); Lucille; I Think I'm Gonna Kill Myself</t>
  </si>
  <si>
    <t xml:space="preserve">https://en.wikipedia.org/wiki/Ol%27_Waylon
https://en.wikipedia.org/wiki/Waylon_Jennings_discography</t>
  </si>
  <si>
    <t xml:space="preserve">A2374</t>
  </si>
  <si>
    <t xml:space="preserve">To Lefty from Willie</t>
  </si>
  <si>
    <t xml:space="preserve">piano; drawl; storytelling; heartbreak; breezy</t>
  </si>
  <si>
    <t xml:space="preserve">A full album of tribute to honky-tonk singer Lefty Frizzell, recut in Nelson's own loping phrasing rather than straight imitation. It doubles as a reminder that the outlaw generation saw itself as heirs to hard country rather than rebels against it: Frizzell's behind-the-beat vocal style shaped Nelson's own singing as much as anything in Nashville. It is a quieter, more traditionalist record than Red Headed Stranger, made to honor a hero rather than to make a statement.</t>
  </si>
  <si>
    <t xml:space="preserve">Connects the outlaw movement directly back to honky-tonk forebear Lefty Frizzell, the hard-country tradition this lane's style vocabulary is drawn from.</t>
  </si>
  <si>
    <t xml:space="preserve">Railroad Lady; Mom and Dad's Waltz; I Never Go Around Mirrors</t>
  </si>
  <si>
    <t xml:space="preserve">https://en.wikipedia.org/wiki/To_Lefty_from_Willie
https://en.wikipedia.org/wiki/Willie_Nelson_discography</t>
  </si>
  <si>
    <t xml:space="preserve">A2375</t>
  </si>
  <si>
    <t xml:space="preserve">Border Affair</t>
  </si>
  <si>
    <t xml:space="preserve">Telecaster twang; baritone; drawl; road songs; heartbreak</t>
  </si>
  <si>
    <t xml:space="preserve">Clayton's Capitol debut is best known for 'Silver Stallion', later recorded by the Highwaymen supergroup of Jennings, Nelson, Kristofferson and Cash. Its widescreen, guitar-driven songs about borders, drifting and lost love sit closer to gunfighter ballads than to barroom outlaw rock. It kept Clayton a cult figure rather than a star, but the writing is some of his strongest.</t>
  </si>
  <si>
    <t xml:space="preserve">Its song 'Silver Stallion' was later covered by the Highwaymen, tying Clayton directly back to the movement's biggest names.</t>
  </si>
  <si>
    <t xml:space="preserve">Silver Stallion; If You Can Touch Her At All; Border Affair</t>
  </si>
  <si>
    <t xml:space="preserve">https://www.discogs.com/release/11446586-Lee-Clayton-Border-Affair
https://en.wikipedia.org/wiki/Lee_Clayton</t>
  </si>
  <si>
    <t xml:space="preserve">A2376</t>
  </si>
  <si>
    <t xml:space="preserve">No Place to Fall</t>
  </si>
  <si>
    <t xml:space="preserve">Young covers Townes Van Zandt's title track, making explicit his place in the same songwriter's-songwriter lineage as Van Zandt and Guy Clark. It is a quieter, more acoustic-leaning record than the outlaw movement's rowdier entries, closer to Texas songwriter tradition than Nashville road-band sound. It closes out Young's most productive decade without ever giving him the commercial recognition his songs earned other people.</t>
  </si>
  <si>
    <t xml:space="preserve">Draws directly on Townes Van Zandt's songwriting, linking the outlaw scene's Nashville wing to the Texas singer-songwriter tradition centered on Van Zandt and Guy Clark.</t>
  </si>
  <si>
    <t xml:space="preserve">No Place to Fall; Seven Bridges Road; Don't Think Twice, It's All Right</t>
  </si>
  <si>
    <t xml:space="preserve">https://en.wikipedia.org/wiki/No_Place_to_Fall
https://en.wikipedia.org/wiki/Steve_Young_(musician)
https://www.discogs.com/master/544244-Steve-Young-No-Place-To-Fall</t>
  </si>
  <si>
    <t xml:space="preserve">A2377</t>
  </si>
  <si>
    <t xml:space="preserve">I've Always Been Crazy</t>
  </si>
  <si>
    <t xml:space="preserve">Telecaster twang; baritone; drawl; political; drinking songs</t>
  </si>
  <si>
    <t xml:space="preserve">Jennings answers his own outlaw mythology directly on 'Don't You Think This Outlaw Bit's Done Got Out of Hand', recorded not long after a well-publicized 1977 drug arrest. A Buddy Holly medley and a take on Johnny Cash's 'I Walk the Line' root the record in his rock and roll beginnings as much as outlaw swagger. It is one of the few outlaw records to openly question the outlaw image while still trading on it.</t>
  </si>
  <si>
    <t xml:space="preserve">A self-aware sequel to Ol' Waylon and Wanted! The Outlaws, turning the movement's own marketing into songwriting material.</t>
  </si>
  <si>
    <t xml:space="preserve">I've Always Been Crazy; Don't You Think This Outlaw Bit's Done Got Out of Hand; I Walk the Line</t>
  </si>
  <si>
    <t xml:space="preserve">https://en.wikipedia.org/wiki/I%27ve_Always_Been_Crazy
https://en.wikipedia.org/wiki/Waylon_Jennings_discography
https://www.discogs.com/release/5476194-Waylon-Greatest-Hits</t>
  </si>
  <si>
    <t xml:space="preserve">A2378</t>
  </si>
  <si>
    <t xml:space="preserve">Waylon Jennings and Willie Nelson</t>
  </si>
  <si>
    <t xml:space="preserve">Waylon &amp; Willie</t>
  </si>
  <si>
    <t xml:space="preserve">Telecaster twang; duets; baritone; road songs; anthemic</t>
  </si>
  <si>
    <t xml:space="preserve">The first full studio pairing of Jennings and Nelson as billed equals, anchored by the Ed and Patsy Bruce song 'Mammas Don't Let Your Babies Grow Up to Be Cowboys'. Kristofferson and Lee Clayton songs sit alongside it, all filtered through the two singers' interlocking drawls, Jennings's heavy baritone against Nelson's nasal, behind-the-beat phrasing. It is the commercial peak of the partnership that Wanted! The Outlaws had introduced two years earlier.</t>
  </si>
  <si>
    <t xml:space="preserve">Follows Wanted! The Outlaws in pairing Jennings and Nelson as a duo act, and its hit single made the outlaw brand a household name beyond country radio.</t>
  </si>
  <si>
    <t xml:space="preserve">Mammas Don't Let Your Babies Grow Up to Be Cowboys; I Can Get Off on You; The Wurlitzer Prize (I Don't Want to Get Over You)</t>
  </si>
  <si>
    <t xml:space="preserve">https://en.wikipedia.org/wiki/Waylon_%26_Willie
https://en.wikipedia.org/wiki/Waylon_Jennings_discography</t>
  </si>
  <si>
    <t xml:space="preserve">A2379</t>
  </si>
  <si>
    <t xml:space="preserve">Stardust</t>
  </si>
  <si>
    <t xml:space="preserve">piano; strings; drawl; breezy; hushed</t>
  </si>
  <si>
    <t xml:space="preserve">Nelson set country songwriting aside almost entirely to record ten American pop standards, among them 'Georgia on My Mind', 'Blue Skies' and 'All of Me', with producer Booker T. Jones and a spare, jazz-leaning combo. A commercial gamble that became a long-running multi-platinum hit, it widened what an outlaw-era country record could sound like. The relaxed, behind-the-beat phrasing that made him a country singer works just as well on Hoagy Carmichael as on Merle Haggard.</t>
  </si>
  <si>
    <t xml:space="preserve">Extends the pop-standards move hinted at on The Sound in Your Mind's medley into a full album, using the creative freedom Nelson's outlaw-era Columbia deal secured him.</t>
  </si>
  <si>
    <t xml:space="preserve">Georgia on My Mind; Stardust; Blue Skies</t>
  </si>
  <si>
    <t xml:space="preserve">https://en.wikipedia.org/wiki/Stardust_(Willie_Nelson_album)
https://en.wikipedia.org/wiki/Willie_Nelson_discography</t>
  </si>
  <si>
    <t xml:space="preserve">A2380</t>
  </si>
  <si>
    <t xml:space="preserve">Whiskey Bent and Hell Bound</t>
  </si>
  <si>
    <t xml:space="preserve">Elektra/Curb</t>
  </si>
  <si>
    <t xml:space="preserve">Telecaster twang; harmonized guitars; baritone; drinking songs; rowdy</t>
  </si>
  <si>
    <t xml:space="preserve">By 1979 Hank Williams Jr. had fully absorbed Southern rock and outlaw country into a single rowdy sound, and this album's title track and 'Outlaw Women' made the fusion explicit. It is louder and more guitar-driven than the Nashville mainstream of the time, aimed at the same audience Waylon Jennings and the Allman Brothers shared. The record became one of his signature statements and a bridge toward the arena-country sound he committed to in the 1980s.</t>
  </si>
  <si>
    <t xml:space="preserve">The clearest outlaw-country-to-Southern-rock crossover record of the decade, and a direct precursor to the harder-edged mainstream country Williams built through the 1980s.</t>
  </si>
  <si>
    <t xml:space="preserve">Whiskey Bent and Hell Bound; Outlaw Women; O.D.'d in Denver</t>
  </si>
  <si>
    <t xml:space="preserve">https://en.wikipedia.org/wiki/Whiskey_Bent_and_Hell_Bound_(album)
https://en.wikipedia.org/wiki/Hank_Williams_Jr._discography</t>
  </si>
  <si>
    <t xml:space="preserve">A2381</t>
  </si>
  <si>
    <t xml:space="preserve">Naked Child</t>
  </si>
  <si>
    <t xml:space="preserve">Telecaster twang; baritone; drawl; road songs; political</t>
  </si>
  <si>
    <t xml:space="preserve">Clayton's most commercially successful album, driven by the single "I Ride Alone," whose talky, Dylan-indebted delivery matches the record's restless, drifting persona. Songs like Saturday Night Special push the outlaw scene's drug-and-gun subject matter further than most of Clayton's peers were willing to go on record. It closed out the 1970s as Clayton's commercial high point before he largely disappeared from recording.</t>
  </si>
  <si>
    <t xml:space="preserve">Clayton's commercial peak, extending the outlaw persona he introduced on his 1973 debut into more explicit, harder-edged territory.</t>
  </si>
  <si>
    <t xml:space="preserve">I Ride Alone; Saturday Night Special; Wind and Rain</t>
  </si>
  <si>
    <t xml:space="preserve">https://www.discogs.com/release/5670057-Lee-Clayton-Naked-Child
https://en.wikipedia.org/wiki/Lee_Clayton</t>
  </si>
  <si>
    <t xml:space="preserve">A2382</t>
  </si>
  <si>
    <t xml:space="preserve">Mr. Hag Told My Story</t>
  </si>
  <si>
    <t xml:space="preserve">Telecaster twang; baritone; drawl; drinking songs; storytelling</t>
  </si>
  <si>
    <t xml:space="preserve">A tribute album of Merle Haggard songs, recorded as Paycheck's outlaw-era hitmaking was winding down. Paycheck's rougher voice gives Haggard's songs a harder, more desperate edge over a lean honky-tonk band of fiddle, steel and Telecaster. It is a late-night barroom record that closes out the classic run of Paycheck albums that began with 11 Months and 29 Days.</t>
  </si>
  <si>
    <t xml:space="preserve">A direct homage to Bakersfield hard-country figure Merle Haggard, tying Paycheck's outlaw-era catalog back to the honky-tonk tradition the whole movement drew from.</t>
  </si>
  <si>
    <t xml:space="preserve">Turnin' Off a Memory; Carolyn; I Can't Hold Myself in Line</t>
  </si>
  <si>
    <t xml:space="preserve">https://en.wikipedia.org/wiki/Mr._Hag_Told_My_Story
https://en.wikipedia.org/wiki/Johnny_Paycheck</t>
  </si>
  <si>
    <t xml:space="preserve">A2383</t>
  </si>
  <si>
    <t xml:space="preserve">Jerry Jeff Walker</t>
  </si>
  <si>
    <t xml:space="preserve">Mr. Bojangles</t>
  </si>
  <si>
    <t xml:space="preserve">V24 Texas songwriters and progressive country</t>
  </si>
  <si>
    <t xml:space="preserve">fingerpicked acoustic; storytelling; drawl; road songs; drinking songs</t>
  </si>
  <si>
    <t xml:space="preserve">Jerry Jeff Walker's debut is a folk-troubadour record built around the title song, written after he met an itinerant street performer in a New Orleans jail cell and covered by dozens of artists ever after. The rest of the album stays in a gentle, string-and-guitar folk-pop mode, closer to the Greenwich Village scene he had come out of than to the rowdy Texas records he would make a few years later.</t>
  </si>
  <si>
    <t xml:space="preserve">Predates Walker's move to Austin; 'Mr. Bojangles' itself became one of the most widely covered songs to come out of the Texas songwriter world, recorded by everyone from Nina Simone to the Nitty Gritty Dirt Band.</t>
  </si>
  <si>
    <t xml:space="preserve">Mr. Bojangles; My Old Man; Gypsy Songman</t>
  </si>
  <si>
    <t xml:space="preserve">https://en.wikipedia.org/wiki/Jerry_Jeff_Walker
https://en.wikipedia.org/wiki/Mr._Bojangles_(song)
https://www.discogs.com/master/223486-Jerry-Jeff-Walker-Mr-Bojangles</t>
  </si>
  <si>
    <t xml:space="preserve">A2384</t>
  </si>
  <si>
    <t xml:space="preserve">For the Sake of the Song</t>
  </si>
  <si>
    <t xml:space="preserve">Poppy</t>
  </si>
  <si>
    <t xml:space="preserve">Houston folk clubs</t>
  </si>
  <si>
    <t xml:space="preserve">fingerpicked acoustic; baritone; bleak; storytelling; heartbreak</t>
  </si>
  <si>
    <t xml:space="preserve">Townes Van Zandt's debut buries him under strings and heavy studio arrangements, but 'Waiting Around to Die' and the title track already show the flat, unhurried baritone and plainspoken dread that define him. It is rougher and more ornamented than what followed, a folk singer being pushed toward a Nashville pop sound. Even so, it is the first document of the Houston coffeehouse songwriter who anchors the whole Texas lineage.</t>
  </si>
  <si>
    <t xml:space="preserve">Grew out of the Houston folk clubs around Guy Clark and Mickey Newbury; Guy Clark and Steve Earle drew on Townes directly, and later writers like Jason Molina and Big Thief sound indebted to the same well.</t>
  </si>
  <si>
    <t xml:space="preserve">Waiting Around to Die; For the Sake of the Song; Tecumseh Valley</t>
  </si>
  <si>
    <t xml:space="preserve">https://en.wikipedia.org/wiki/For_the_Sake_of_the_Song_(Townes_Van_Zandt_album)
https://en.wikipedia.org/wiki/Townes_Van_Zandt</t>
  </si>
  <si>
    <t xml:space="preserve">A2385</t>
  </si>
  <si>
    <t xml:space="preserve">Sir Douglas Quintet</t>
  </si>
  <si>
    <t xml:space="preserve">Mendocino</t>
  </si>
  <si>
    <t xml:space="preserve">Smash</t>
  </si>
  <si>
    <t xml:space="preserve">San Antonio, TX</t>
  </si>
  <si>
    <t xml:space="preserve">Telecaster twang; horns; drawl; breezy; storytelling</t>
  </si>
  <si>
    <t xml:space="preserve">Doug Sahm's band scored a fluke hit with the title track's organ-driven pop-soul, but Mendocino also holds 'Texas Me,' a homesick country song that shows the Texas roots underneath the British Invasion surface. Sahm's band moves between garage rock, Cajun-tinged Tex-Mex and country phrasing within a single side, a restlessness that became his signature. Recorded in San Francisco during his brief psychedelic-era relocation, it still sounds unmistakably like a Texas band abroad.</t>
  </si>
  <si>
    <t xml:space="preserve">Doug Sahm became a connective figure for the whole Texas scene, later recording with Bob Dylan and with Flaco Jiménez in the Texas Tornados, and the genre-blending, Tex-Mex-inflected side of Texas progressive country sounds indebted to him.</t>
  </si>
  <si>
    <t xml:space="preserve">Mendocino; Texas Me; She's About a Mover</t>
  </si>
  <si>
    <t xml:space="preserve">https://en.wikipedia.org/wiki/Mendocino_(album)
https://en.wikipedia.org/wiki/Sir_Douglas_Quintet</t>
  </si>
  <si>
    <t xml:space="preserve">A2386</t>
  </si>
  <si>
    <t xml:space="preserve">Our Mother the Mountain</t>
  </si>
  <si>
    <t xml:space="preserve">fingerpicked acoustic; baritone; storytelling; bleak; drawl</t>
  </si>
  <si>
    <t xml:space="preserve">This second album is Townes at his most narrative and gothic, from the astral drift of the title track to the doom-laced ballads around it. His voice is drier and more direct than on the debut, with strings and brushed drums kept low so the words carry the weight. 'Kathleen' and 'St. John the Gambler' show the half-mystical imagery that would mark his writing for the rest of his career.</t>
  </si>
  <si>
    <t xml:space="preserve">A direct continuation of the Houston/Nashville songwriter circuit around Guy Clark and Mickey Newbury; its bleak, riverine imagery echoes forward into Steve Earle and Jason Molina's own flood-and-mountain songs.</t>
  </si>
  <si>
    <t xml:space="preserve">Kathleen; Tecumseh Valley; St. John the Gambler</t>
  </si>
  <si>
    <t xml:space="preserve">https://en.wikipedia.org/wiki/Our_Mother_the_Mountain
https://en.wikipedia.org/wiki/Townes_Van_Zandt</t>
  </si>
  <si>
    <t xml:space="preserve">A2387</t>
  </si>
  <si>
    <t xml:space="preserve">fingerpicked acoustic; baritone; drawl; bleak; heartbreak; storytelling</t>
  </si>
  <si>
    <t xml:space="preserve">The self-titled third album is where most listeners now start: 'Lungs', 'Nothin'' and '(Quicksilver Daydreams of) Maria' strip the arrangements down to guitar, light strings and his flat, exhausted voice. It is the record where his songwriting fully separates from the coffeehouse-folk pack, closer to existentialist dread than Woody Guthrie protest. The spare sessions let a song sit in silence instead of building toward a chorus.</t>
  </si>
  <si>
    <t xml:space="preserve">A foundational record of the Texas songwriter tradition; Guy Clark and Steve Earle drew on Townes directly, and Jason Molina's and Big Thief's hushed, plainspoken folk sound indebted to it generations later.</t>
  </si>
  <si>
    <t xml:space="preserve">Lungs; (Quicksilver Daydreams of) Maria; Waiting Around to Die</t>
  </si>
  <si>
    <t xml:space="preserve">https://en.wikipedia.org/wiki/Townes_Van_Zandt_(album)
https://en.wikipedia.org/wiki/Townes_Van_Zandt</t>
  </si>
  <si>
    <t xml:space="preserve">A2388</t>
  </si>
  <si>
    <t xml:space="preserve">Delta Momma Blues</t>
  </si>
  <si>
    <t xml:space="preserve">fingerpicked acoustic; baritone; drinking songs; storytelling; hushed</t>
  </si>
  <si>
    <t xml:space="preserve">Cut in New York rather than Nashville, Delta Momma Blues is looser and bluesier than the two records before it, opening with the tumbling 'FFV' and closing on the stark, string-laced 'Silver Ships of Andilar'. The arrangements stay out of the way, letting Townes's guitar and cracked-dry voice carry most of the record. 'Come Tomorrow' and 'Where I Lead Me' show a looser, more rambling side than the outright bleakness of his earlier work.</t>
  </si>
  <si>
    <t xml:space="preserve">Bridges the early Poppy Records run with the harder-touring, harder-drinking persona that Blaze Foley and the outlaw wing of the Texas scene would later pick up wholesale.</t>
  </si>
  <si>
    <t xml:space="preserve">Come Tomorrow; Where I Lead Me; Tower Song</t>
  </si>
  <si>
    <t xml:space="preserve">https://en.wikipedia.org/wiki/Delta_Momma_Blues
https://en.wikipedia.org/wiki/Townes_Van_Zandt</t>
  </si>
  <si>
    <t xml:space="preserve">A2389</t>
  </si>
  <si>
    <t xml:space="preserve">High, Low and In Between</t>
  </si>
  <si>
    <t xml:space="preserve">fingerpicked acoustic; baritone; spiritual or gospel; storytelling; drawl</t>
  </si>
  <si>
    <t xml:space="preserve">This one opens on the gospel-tinged 'Two Hands' and includes 'To Live Is to Fly', one of the most beloved songs in the Texas songwriter canon. The backing band is fuller than on the debut but still leaves room around his voice, letting the melodies carry the songs. Where much of his catalog sits in pure bleakness, 'To Live Is to Fly' and 'Highway Kind' reach for a weary, resigned kind of warmth instead.</t>
  </si>
  <si>
    <t xml:space="preserve">'To Live Is to Fly' became a widely covered standard, carrying the Poppy Records-era songwriting into the alt-country and indie-folk generations, whose hushed songwriting often sounds indebted to it.</t>
  </si>
  <si>
    <t xml:space="preserve">To Live Is to Fly; Two Hands; Highway Kind</t>
  </si>
  <si>
    <t xml:space="preserve">https://en.wikipedia.org/wiki/High,_Low_and_In_Between
https://en.wikipedia.org/wiki/Townes_Van_Zandt</t>
  </si>
  <si>
    <t xml:space="preserve">A2390</t>
  </si>
  <si>
    <t xml:space="preserve">Recorded after Walker settled in Austin, this self-titled album is looser and more countrified than his New York folk records, mixing his own 'Gettin' By' and 'Gypsy Songman' with an early cover of Guy Clark's 'L.A. Freeway'. The band leans into pedal steel and honky-tonk piano rather than folk-pop strings, matching the loose, beer-hall feel of the Austin scene he had just joined. It is the transitional record between Walker the folk singer and Walker the ringleader of Austin's progressive-country crowd.</t>
  </si>
  <si>
    <t xml:space="preserve">Marks Walker's turn from Greenwich Village folk toward the Austin cosmic-cowboy scene that would produce ¡Viva Terlingua! a year later, and helped introduce Guy Clark's songwriting to a wider audience.</t>
  </si>
  <si>
    <t xml:space="preserve">L.A. Freeway; Hill Country Rain; Charlie Dunn</t>
  </si>
  <si>
    <t xml:space="preserve">https://www.discogs.com/master/266977-Jerry-Jeff-Walker-Jerry-Jeff-Walker
https://en.wikipedia.org/wiki/Jerry_Jeff_Walker</t>
  </si>
  <si>
    <t xml:space="preserve">A2391</t>
  </si>
  <si>
    <t xml:space="preserve">Michael Martin Murphey</t>
  </si>
  <si>
    <t xml:space="preserve">Geronimo's Cadillac</t>
  </si>
  <si>
    <t xml:space="preserve">pedal steel; drawl; storytelling; political; breezy</t>
  </si>
  <si>
    <t xml:space="preserve">Michael Martin Murphey's debut mixes protest songwriting (the title track's sympathy for Geronimo) with a loose, string-band country-folk feel that pointed toward Austin's cosmic-cowboy sound. 'Backslider's Wine' later became a Viva Terlingua highlight in Jerry Jeff Walker's hands, showing how tightly the Austin songwriters traded material. His clear tenor and acoustic arrangements make it a gentle entry point to the scene.</t>
  </si>
  <si>
    <t xml:space="preserve">Feeds the same Austin circle that produced Jerry Jeff Walker's Viva Terlingua, which covered its 'Backslider's Wine'; Murphey would name the 'cosmic cowboy' scene on his next album.</t>
  </si>
  <si>
    <t xml:space="preserve">Geronimo's Cadillac; Backslider's Wine; Boy from the Country</t>
  </si>
  <si>
    <t xml:space="preserve">https://en.wikipedia.org/wiki/Geronimo%27s_Cadillac_(album)
https://en.wikipedia.org/wiki/Michael_Martin_Murphey</t>
  </si>
  <si>
    <t xml:space="preserve">A2392</t>
  </si>
  <si>
    <t xml:space="preserve">The Late Great Townes Van Zandt</t>
  </si>
  <si>
    <t xml:space="preserve">fingerpicked acoustic; baritone; funny-sad; storytelling; drawl</t>
  </si>
  <si>
    <t xml:space="preserve">The last of his original Poppy Records run pairs devastating originals like 'Pancho and Lefty' and 'If I Needed You' with wry novelty pieces ('German Mustard (A Clapalong)') and a cover of the country standard 'Fraulein', showing the funny-sad range that made him a songwriter's songwriter rather than a commercial act. The production is a little brighter than his early records, but his rasp-edged baritone still sits dead center in the mix. 'Pancho and Lefty' would become a number-one country hit for Willie Nelson and Merle Haggard a decade later.</t>
  </si>
  <si>
    <t xml:space="preserve">Contains the two songs ('Pancho and Lefty,' 'If I Needed You') most responsible for carrying Townes's name past the Texas songwriter circle into outlaw and mainstream country.</t>
  </si>
  <si>
    <t xml:space="preserve">Pancho and Lefty; If I Needed You; Fraulein</t>
  </si>
  <si>
    <t xml:space="preserve">https://en.wikipedia.org/wiki/The_Late_Great_Townes_Van_Zandt
https://en.wikipedia.org/wiki/Townes_Van_Zandt
https://www.discogs.com/master/36842-Townes-Van-Zandt-The-Late-Great-Townes-Van-Zandt</t>
  </si>
  <si>
    <t xml:space="preserve">A2393</t>
  </si>
  <si>
    <t xml:space="preserve">Willis Alan Ramsey</t>
  </si>
  <si>
    <t xml:space="preserve">Shelter</t>
  </si>
  <si>
    <t xml:space="preserve">fingerpicked acoustic; drawl; storytelling; funny-sad; breezy</t>
  </si>
  <si>
    <t xml:space="preserve">The only album Willis Alan Ramsey ever released, produced by Leon Russell's Shelter Records, is a warm, unhurried collection of character songs, most famously 'Muskrat Candlelight' (a hit for America and later the Captain &amp; Tennille as 'Muskrat Love') and the much-covered 'Ballad of Spider John.' His finger-picked guitar and easy, conversational voice sit closer to a campfire singer than a studio pro, and the whole record has a loose, funny warmth rare in the more bleak Texas songwriter catalog. Its cult reputation has only grown with the decades of silence that followed it.</t>
  </si>
  <si>
    <t xml:space="preserve">A key Austin-scene contemporary of Jerry Jeff Walker and Guy Clark; 'Ballad of Spider John' and 'Muskrat Candlelight' were widely covered and helped establish the Austin songwriter circle's reputation in Nashville and beyond.</t>
  </si>
  <si>
    <t xml:space="preserve">Ballad of Spider John; Muskrat Candlelight; Northeast Texas Women</t>
  </si>
  <si>
    <t xml:space="preserve">https://en.wikipedia.org/wiki/Willis_Alan_Ramsey
https://en.wikipedia.org/wiki/Willis_Alan_Ramsey_(album)</t>
  </si>
  <si>
    <t xml:space="preserve">A2394</t>
  </si>
  <si>
    <t xml:space="preserve">B.W. Stevenson</t>
  </si>
  <si>
    <t xml:space="preserve">My Maria</t>
  </si>
  <si>
    <t xml:space="preserve">strings; drawl; breezy; heartbreak; storytelling</t>
  </si>
  <si>
    <t xml:space="preserve">B.W. Stevenson's biggest album pairs two hit songs, the string-swept 'My Maria' (a top-ten pop hit, later a country number one for Brooks &amp; Dunn) and 'Shambala' (also a hit the same year for Three Dog Night), with rootsier, band-driven material. His big, husky voice pushes the record toward pop-country crossover more than most of this lane, though he came out of the same Austin circle as Michael Martin Murphey. It is the progressive-country movement's brief brush with the pop charts.</t>
  </si>
  <si>
    <t xml:space="preserve">Part of the Austin cosmic-cowboy circle around Murphey and Steve Fromholz; its crossover success showed Nashville and the pop charts that Austin's songwriters could compete commercially, briefly.</t>
  </si>
  <si>
    <t xml:space="preserve">My Maria; Shambala; Sunset Woman</t>
  </si>
  <si>
    <t xml:space="preserve">https://www.discogs.com/release/10843141-B-W-Stevenson-My-Maria
https://en.wikipedia.org/wiki/B._W._Stevenson</t>
  </si>
  <si>
    <t xml:space="preserve">A2395</t>
  </si>
  <si>
    <t xml:space="preserve">Doug Sahm</t>
  </si>
  <si>
    <t xml:space="preserve">Doug Sahm and Band</t>
  </si>
  <si>
    <t xml:space="preserve">pedal steel; horns; drawl; road songs; breezy</t>
  </si>
  <si>
    <t xml:space="preserve">Recorded in New York with Bob Dylan, Dr. John and David Bromberg sitting in, Doug Sahm and Band moves freely between honky-tonk ('(Is Anybody Going to) San Antone'), Bob Wills-style Western swing ('Faded Love') and horn-driven Texas soul. Sahm's rough, conversational voice holds the whole thing together, treating country, blues and conjunto as one continuous Texas sound. It is now regarded as one of the era's great Texas roots records.</t>
  </si>
  <si>
    <t xml:space="preserve">A hub record for the whole scene, pulling in Bob Dylan as a collaborator and folding conjunto, Western swing and honky-tonk into a single album the way the Austin and San Antonio scenes were doing on stage.</t>
  </si>
  <si>
    <t xml:space="preserve">(Is Anybody Going to) San Antone; Faded Love; Me and Paul</t>
  </si>
  <si>
    <t xml:space="preserve">https://en.wikipedia.org/wiki/Doug_Sahm_and_Band
https://en.wikipedia.org/wiki/Doug_Sahm</t>
  </si>
  <si>
    <t xml:space="preserve">A2396</t>
  </si>
  <si>
    <t xml:space="preserve">Texas Tornado</t>
  </si>
  <si>
    <t xml:space="preserve">Assembled largely from the same Atlantic sessions as Doug Sahm and Band, Texas Tornado leans harder into country and blues, with the title track and 'Blue Horizon' built around pedal steel and Sahm's talk-singing delivery. 'Chicano' and 'Juan Mendoza' bring in the conjunto and Tex-Mex side of his San Antonio upbringing more directly than the first album did. It confirmed Sahm as a bandleader who treated the whole spectrum of Texas roots music as a single repertoire.</t>
  </si>
  <si>
    <t xml:space="preserve">Companion record to Doug Sahm and Band, further cementing the Tex-Mex/country/soul fusion that made Sahm a bridge figure between the Austin scene and San Antonio's conjunto tradition.</t>
  </si>
  <si>
    <t xml:space="preserve">Texas Tornado; Blue Horizon; Chicano</t>
  </si>
  <si>
    <t xml:space="preserve">https://en.wikipedia.org/wiki/Texas_Tornado_(album)
https://en.wikipedia.org/wiki/Doug_Sahm</t>
  </si>
  <si>
    <t xml:space="preserve">A2397</t>
  </si>
  <si>
    <t xml:space="preserve">¡Viva Terlingua!</t>
  </si>
  <si>
    <t xml:space="preserve">Telecaster twang; drawl; rowdy; road songs; drinking songs</t>
  </si>
  <si>
    <t xml:space="preserve">Recorded live (with some studio overdubs) at a dance hall in Luckenbach with his backing group the Lost Gonzo Band, ¡Viva Terlingua! is the record most often pointed to as the sound of Austin's early-1970s progressive-country scene: rowdy, funny, unpolished, and full of songs by Walker's friends rather than just his own. It introduced Ray Wylie Hubbard's 'Up Against the Wall, Redneck Mother' and Guy Clark's 'Desperados Waiting for a Train' to a wide audience, and Gary P. Nunn's 'London Homesick Blues' became a de facto Austin anthem. The loose, beer-drenched performance energy is as important to the record as any single song.</t>
  </si>
  <si>
    <t xml:space="preserve">The clearest document of the cosmic-cowboy/progressive-country scene that Michael Martin Murphey and Willie Nelson's move to Austin also fed; the outlaw movement's live, unpolished aesthetic sounds close to it.</t>
  </si>
  <si>
    <t xml:space="preserve">Up Against the Wall, Redneck Mother; London Homesick Blues; Desperados Waiting for a Train</t>
  </si>
  <si>
    <t xml:space="preserve">https://en.wikipedia.org/wiki/Viva_Terlingua
https://en.wikipedia.org/wiki/Jerry_Jeff_Walker</t>
  </si>
  <si>
    <t xml:space="preserve">A2398</t>
  </si>
  <si>
    <t xml:space="preserve">Kinky Friedman</t>
  </si>
  <si>
    <t xml:space="preserve">Sold American</t>
  </si>
  <si>
    <t xml:space="preserve">Texas Hill Country</t>
  </si>
  <si>
    <t xml:space="preserve">Telecaster twang; drawl; funny-sad; political; storytelling</t>
  </si>
  <si>
    <t xml:space="preserve">Fronting his band the Texas Jewboys, Kinky Friedman made his debut satirical outlaw country, mixing broad comedy with pointed, dark songwriting ('Ride 'Em Jewboy', about the Holocaust; 'The Ballad of Charles Whitman', about the UT Tower shooting). His deadpan half-spoken drawl and the band's straight honky-tonk backing let the jokes and the genuinely dark material sit side by side without either undercutting the other. It made him a cult figure on the outlaw-country circuit well before his later career as a novelist and politician.</t>
  </si>
  <si>
    <t xml:space="preserve">A satirical, provocation-first extension of the outlaw-country scene around Willie Nelson and Waylon Jennings; its funny-sad, taboo-baiting songwriting anticipates the deadpan school that runs from John Prine through Drag City decades later.</t>
  </si>
  <si>
    <t xml:space="preserve">Sold American; Ride 'Em Jewboy; The Ballad of Charles Whitman</t>
  </si>
  <si>
    <t xml:space="preserve">https://www.discogs.com/release/2591829-Kinky-Friedman-Sold-American
https://en.wikipedia.org/wiki/Kinky_Friedman</t>
  </si>
  <si>
    <t xml:space="preserve">A2399</t>
  </si>
  <si>
    <t xml:space="preserve">Cosmic Cowboy Souvenir</t>
  </si>
  <si>
    <t xml:space="preserve">pedal steel; drawl; storytelling; breezy; road songs</t>
  </si>
  <si>
    <t xml:space="preserve">Murphey's second album names the Austin scene outright with 'Cosmic Cowboy, Pt. 1' and 'Alleys of Austin', turning the loose, country-rock-meets-folk sound of his debut into a genre statement. The songs stretch out more than typical AM radio country, with gentle, unhurried instrumental passages. It is the record most responsible for putting a name on the hippie-country movement gathering around the Armadillo World Headquarters in Austin.</t>
  </si>
  <si>
    <t xml:space="preserve">Gave the 'cosmic cowboy' scene its name, directly describing the same Austin crowd (Jerry Jeff Walker, Willie Nelson, Rusty Wier) that the rest of this lane's Austin artists belonged to.</t>
  </si>
  <si>
    <t xml:space="preserve">Cosmic Cowboy, Pt. 1; Alleys of Austin; South Canadian River Song</t>
  </si>
  <si>
    <t xml:space="preserve">https://en.wikipedia.org/wiki/Cosmic_Cowboy_Souvenir
https://en.wikipedia.org/wiki/Michael_Martin_Murphey</t>
  </si>
  <si>
    <t xml:space="preserve">A2400</t>
  </si>
  <si>
    <t xml:space="preserve">ABC Records</t>
  </si>
  <si>
    <t xml:space="preserve">Telecaster twang; drawl; funny-sad; storytelling; political</t>
  </si>
  <si>
    <t xml:space="preserve">Friedman's second album keeps the Texas Jewboys' straight honky-tonk backing but gives songs like 'Wild Man from Borneo' a bigger, more polished sound than the scrappier Sold American. The satire stays sharp, but there is more straight character songwriting mixed in alongside the provocations. It kept Friedman in the outlaw-country conversation even as his novelty reputation started to overshadow his songwriting.</t>
  </si>
  <si>
    <t xml:space="preserve">A continuation of the Sold American persona within the outlaw-country mainstream.</t>
  </si>
  <si>
    <t xml:space="preserve">Lady Day; Ride 'Em Jewboy; Get Your Biscuits in the Oven and Your Buns in the Bed</t>
  </si>
  <si>
    <t xml:space="preserve">https://www.ebay.com/itm/196386195713
https://en.wikipedia.org/wiki/Kinky_Friedman</t>
  </si>
  <si>
    <t xml:space="preserve">A2401</t>
  </si>
  <si>
    <t xml:space="preserve">Old No. 1</t>
  </si>
  <si>
    <t xml:space="preserve">fingerpicked acoustic; storytelling; drawl; small-town; heartbreak</t>
  </si>
  <si>
    <t xml:space="preserve">Guy Clark's debut is the founding document of Texas songwriter craft: 'L.A. Freeway', 'Desperados Waiting for a Train' and 'She Ain't Goin' Nowhere' are built from plain, exact detail rather than metaphor, sung in his dry, unhurried drawl over acoustic guitar and dobro. The arrangements are warm and uncluttered, closer to a back-porch session than a Music Row record. It is for listeners who want songs that feel handmade.</t>
  </si>
  <si>
    <t xml:space="preserve">Grew out of the same Houston folk scene as Townes Van Zandt and Mickey Newbury; Clark mentored Rodney Crowell and Steve Earle, and the Nashville songwriter tradition that follows sounds indebted to its detail-driven craft.</t>
  </si>
  <si>
    <t xml:space="preserve">L.A. Freeway; Desperados Waiting for a Train; She Ain't Goin' Nowhere</t>
  </si>
  <si>
    <t xml:space="preserve">https://en.wikipedia.org/wiki/Old_No._1
https://en.wikipedia.org/wiki/Guy_Clark</t>
  </si>
  <si>
    <t xml:space="preserve">A2402</t>
  </si>
  <si>
    <t xml:space="preserve">Ray Wylie Hubbard</t>
  </si>
  <si>
    <t xml:space="preserve">Ray Wylie Hubbard and the Cowboy Twinkies</t>
  </si>
  <si>
    <t xml:space="preserve">Ray Wylie Hubbard's debut with his full electric band the Cowboy Twinkies mixes rough honky-tonk rockers like 'West Texas Country Western Dance Band' with looser, funkier material, a rowdier and more band-driven record than his songwriting reputation might suggest. It came out two years after Jerry Jeff Walker's live recording of his 'Up Against the Wall, Redneck Mother' had made Hubbard's name known across the scene. Fiddle, steel and a heavy backbeat make it a dancehall record first.</t>
  </si>
  <si>
    <t xml:space="preserve">Hubbard's songwriting was already central to the outlaw-country scene via Jerry Jeff Walker's recording of 'Redneck Mother', tying this record directly to the ¡Viva Terlingua! circle.</t>
  </si>
  <si>
    <t xml:space="preserve">West Texas Country Western Dance Band; $60 Ford; Portales</t>
  </si>
  <si>
    <t xml:space="preserve">https://www.discogs.com/release/2822806-Ray-Wylie-Hubbard-The-Cowboy-Twinkies-Ray-Wylie-Hubbard-The-Cowboy-Twinkies
https://en.wikipedia.org/wiki/Ray_Wylie_Hubbard</t>
  </si>
  <si>
    <t xml:space="preserve">A2403</t>
  </si>
  <si>
    <t xml:space="preserve">Rusty Wier</t>
  </si>
  <si>
    <t xml:space="preserve">Don't It Make You Wanna Dance?</t>
  </si>
  <si>
    <t xml:space="preserve">20th Century Records</t>
  </si>
  <si>
    <t xml:space="preserve">Telecaster twang; rowdy; road songs; drawl; breezy</t>
  </si>
  <si>
    <t xml:space="preserve">Rusty Wier's best-known album is built for a Saturday-night dancehall crowd, the title track driven by hard-strummed electric guitar and Wier's raspy, good-time shout. It stays close to the honky-tonk-meets-rock energy of the Armadillo World Headquarters crowd rather than the more introspective songwriting of Townes Van Zandt or Guy Clark. Wier was a fixture of the Austin scene's rowdier, bar-band side throughout the 1970s.</t>
  </si>
  <si>
    <t xml:space="preserve">Represents the dancehall, bar-band end of the Austin cosmic-cowboy scene alongside Jerry Jeff Walker's Lost Gonzo Band and Michael Martin Murphey's early records.</t>
  </si>
  <si>
    <t xml:space="preserve">Don't It Make You Wanna Dance?; Sally Mae; Tulsa Turnaround</t>
  </si>
  <si>
    <t xml:space="preserve">https://www.allmusic.com/album/dont-it-make-you-wanna-dance-mw0000844939
https://www.discogs.com/release/4029428-Rusty-Wier-Dont-It-Make-You-Wanna-Dance</t>
  </si>
  <si>
    <t xml:space="preserve">A2404</t>
  </si>
  <si>
    <t xml:space="preserve">Terry Allen</t>
  </si>
  <si>
    <t xml:space="preserve">Juarez</t>
  </si>
  <si>
    <t xml:space="preserve">Fate</t>
  </si>
  <si>
    <t xml:space="preserve">piano; baritone; storytelling; Southern gothic; bleak</t>
  </si>
  <si>
    <t xml:space="preserve">A visual artist as much as a musician, Terry Allen made his debut a self-contained concept record, a stark murder-and-flight narrative that runs from California toward the Mexican border, sung over sparse piano and rough acoustic guitar. It plays more like a song cycle or a spoken-word art piece than a conventional singer-songwriter album, closer to Randy Newman's character studies than to Guy Clark's plainspoken narratives. Issued in a small pressing, it became a cult object before slowly gaining wider recognition.</t>
  </si>
  <si>
    <t xml:space="preserve">Allen came out of Lubbock alongside the Flatlanders' circle; Juarez's conceptual, gothic storytelling sounds like a forerunner of the Southern-gothic strain later heard in Drive-By Truckers and Jason Molina.</t>
  </si>
  <si>
    <t xml:space="preserve">Cortez Sail; Border Palace; Dogwood</t>
  </si>
  <si>
    <t xml:space="preserve">https://www.discogs.com/release/2438063-Terry-Allen-Juarez
https://en.wikipedia.org/wiki/Juarez_(album)</t>
  </si>
  <si>
    <t xml:space="preserve">A2405</t>
  </si>
  <si>
    <t xml:space="preserve">Texas Cookin'</t>
  </si>
  <si>
    <t xml:space="preserve">Clark's second album keeps the same Nashville-session craftsmanship as Old No. 1 but loosens up, with the title track and 'The Ballad of Laverne and Captain Flint' bringing in more humor and narrative sprawl. His voice stays conversational rather than showy, letting 'Anyhow, I Love You' land as spoken confession. It deepens the same plainspoken storytelling that made his debut a songwriter's touchstone.</t>
  </si>
  <si>
    <t xml:space="preserve">A direct continuation of the Old No. 1 songwriting style, later covered and cited by Rodney Crowell and the wider Nashville songwriter circle Clark helped seed.</t>
  </si>
  <si>
    <t xml:space="preserve">Texas Cookin'; The Ballad of Laverne and Captain Flint; Broken Hearted People</t>
  </si>
  <si>
    <t xml:space="preserve">https://en.wikipedia.org/wiki/Texas_Cookin%27
https://en.wikipedia.org/wiki/Guy_Clark</t>
  </si>
  <si>
    <t xml:space="preserve">A2406</t>
  </si>
  <si>
    <t xml:space="preserve">Steve Fromholz</t>
  </si>
  <si>
    <t xml:space="preserve">A Rumor in My Own Time</t>
  </si>
  <si>
    <t xml:space="preserve">Steve Fromholz's Capitol debut is a warm, wry singer-songwriter record, mixing plainspoken character songs with the loose humor that made him one of the Austin scene's most beloved live performers. His songwriting, including the 'Texas Trilogy' suite first recorded on his earlier Frummox album, balances comic timing with real tenderness for small-town Texas life. He was later named Texas poet laureate, and this is an easy entry point to his gentle, rambling style.</t>
  </si>
  <si>
    <t xml:space="preserve">A central Austin-scene songwriter alongside Guy Clark and Jerry Jeff Walker; 'Texas Trilogy' was later covered by Lyle Lovett and remains one of the enduring pieces of writing from the progressive-country movement.</t>
  </si>
  <si>
    <t xml:space="preserve">Hobo Bob; Ain't It Nice to Be Alone; Bears</t>
  </si>
  <si>
    <t xml:space="preserve">https://www.discogs.com/release/1886246-Steven-Fromholz-A-Rumor-In-My-Own-Time
https://en.wikipedia.org/wiki/Steven_Fromholz</t>
  </si>
  <si>
    <t xml:space="preserve">A2407</t>
  </si>
  <si>
    <t xml:space="preserve">Joe Ely's solo debut, cut with his hard-touring bar band (Lloyd Maines on pedal steel, Jesse Taylor on lead guitar), turns Butch Hancock's 'She Never Spoke Spanish to Me' and his own 'Gambler's Bride' into full-band, rock-tempo country rather than the acoustic sound of the Flatlanders sessions he'd just come out of. His voice is a rough, urgent yelp rather than a crooner's, closer to a bar-band frontman than a folk singer. It set him apart immediately from the other two Flatlanders as the rocking, road-dog wing of the Lubbock songwriter triangle.</t>
  </si>
  <si>
    <t xml:space="preserve">Grew directly out of the Flatlanders and Butch Hancock's songwriting; the alt-country bands of a decade later sound indebted to its full-band, rock-forward take on West Texas songwriting.</t>
  </si>
  <si>
    <t xml:space="preserve">She Never Spoke Spanish to Me; Gambler's Bride; I Had My Hopes Up High</t>
  </si>
  <si>
    <t xml:space="preserve">https://en.wikipedia.org/wiki/Joe_Ely_(album)
https://en.wikipedia.org/wiki/Joe_Ely</t>
  </si>
  <si>
    <t xml:space="preserve">A2408</t>
  </si>
  <si>
    <t xml:space="preserve">Live at the Old Quarter, Houston, Texas</t>
  </si>
  <si>
    <t xml:space="preserve">Tomato</t>
  </si>
  <si>
    <t xml:space="preserve">fingerpicked acoustic; baritone; live in the room; storytelling; drawl</t>
  </si>
  <si>
    <t xml:space="preserve">Recorded solo in July 1973 at Houston's Old Quarter club but not released until 1977, this is generally considered the definitive Townes document: just his voice, his guitar and a small, attentive room. The between-song banter is as much a part of the record as the songs, and stripped of studio arrangements, 'Pancho and Lefty', 'If I Needed You' and 'Waitin' Around to Die' land even harder. It is the record most often handed to someone hearing him for the first time.</t>
  </si>
  <si>
    <t xml:space="preserve">The touchstone live solo singer-songwriter record for the Texas lane; later stripped-down live documents by Guy Clark and Robert Earl Keen sound like they follow its model.</t>
  </si>
  <si>
    <t xml:space="preserve">Pancho and Lefty; If I Needed You; Waitin' Around to Die</t>
  </si>
  <si>
    <t xml:space="preserve">https://en.wikipedia.org/wiki/Live_at_the_Old_Quarter,_Houston,_Texas
https://en.wikipedia.org/wiki/Townes_Van_Zandt
https://www.discogs.com/release/2199847-Townes-Van-Zandt-Live-At-The-Old-Quarter-Houston-Texas</t>
  </si>
  <si>
    <t xml:space="preserve">A2409</t>
  </si>
  <si>
    <t xml:space="preserve">Butch Hancock</t>
  </si>
  <si>
    <t xml:space="preserve">West Texas Waltzes &amp; Dust-Blown Tractor Tunes</t>
  </si>
  <si>
    <t xml:space="preserve">Rainlight</t>
  </si>
  <si>
    <t xml:space="preserve">fingerpicked acoustic; drawl; storytelling; small-town; lo-fi</t>
  </si>
  <si>
    <t xml:space="preserve">Butch Hancock's solo debut, self-released on his own Rainlight label after the Flatlanders broke up, is stark acoustic guitar and voice with almost no studio polish, songs like 'West Texas Waltz' and 'You've Never Seen Me Cry' built from flat, wide-open prairie imagery. It is the most purely folk of the three Lubbock songwriters' records, closer to Townes Van Zandt's bare arrangements than to Joe Ely's full-band rock. Hancock would go on to write many of the songs Ely and Jimmie Dale Gilmore made famous under their own names.</t>
  </si>
  <si>
    <t xml:space="preserve">Established Hancock as the songwriter engine of the Lubbock triangle, supplying material that Joe Ely turned into full-band rock and Jimmie Dale Gilmore turned into honky-tonk covers throughout the 1980s.</t>
  </si>
  <si>
    <t xml:space="preserve">West Texas Waltz; You've Never Seen Me Cry; Dry Land Farm</t>
  </si>
  <si>
    <t xml:space="preserve">https://www.discogs.com/release/1628686-Butch-Hancock-West-Texas-Waltzes-Dust-blown-Tractor-Tunes
https://en.wikipedia.org/wiki/Butch_Hancock</t>
  </si>
  <si>
    <t xml:space="preserve">A2410</t>
  </si>
  <si>
    <t xml:space="preserve">Clark moved to Warner Bros. for this self-titled third album, staying close to the same acoustic, dobro-and-fiddle sound as his first two records. His dry, talk-sung delivery and exact domestic detail remain the draw, with a few well-chosen songs by friends mixed in among his own. It rounds out what is generally treated as his classic-era 1970s trilogy.</t>
  </si>
  <si>
    <t xml:space="preserve">Closes the 1970s run of Guy Clark records that established the songwriting standard Texas and Nashville songwriters kept measuring themselves against for decades after.</t>
  </si>
  <si>
    <t xml:space="preserve">Fools for Each Other; Fool on the Roof; Houston Kid</t>
  </si>
  <si>
    <t xml:space="preserve">https://en.wikipedia.org/wiki/Guy_Clark_(album)
https://en.wikipedia.org/wiki/Guy_Clark</t>
  </si>
  <si>
    <t xml:space="preserve">A2411</t>
  </si>
  <si>
    <t xml:space="preserve">Honky Tonk Masquerade</t>
  </si>
  <si>
    <t xml:space="preserve">Telecaster twang; drawl; road songs; rowdy; storytelling</t>
  </si>
  <si>
    <t xml:space="preserve">Ely's second album leans harder into the road-band sound, pairing his own title track with Butch Hancock songs like 'Boxcars' and 'West Texas Waltz' and a rocked-up take on Hank Williams's 'Honky Tonkin''. Jesse Taylor's lead guitar and Lloyd Maines's pedal steel trade off constantly, giving the record a rowdier, more electric feel than most Texas songwriter records of the era. It is generally considered his defining 1970s album.</t>
  </si>
  <si>
    <t xml:space="preserve">Showcases Butch Hancock's songwriting through Ely's rocking band arrangements, a combination the Uncle Tupelo/alt-country generation's hard-driving country songwriting sounds indebted to.</t>
  </si>
  <si>
    <t xml:space="preserve">Honky Tonk Masquerade; Boxcars; West Texas Waltz</t>
  </si>
  <si>
    <t xml:space="preserve">https://en.wikipedia.org/wiki/Honky_Tonk_Masquerade
https://en.wikipedia.org/wiki/Joe_Ely</t>
  </si>
  <si>
    <t xml:space="preserve">A2412</t>
  </si>
  <si>
    <t xml:space="preserve">There's a Light Beyond These Woods</t>
  </si>
  <si>
    <t xml:space="preserve">B.F. Deal Records</t>
  </si>
  <si>
    <t xml:space="preserve">V13</t>
  </si>
  <si>
    <t xml:space="preserve">fingerpicked acoustic; hushed; storytelling; small-town; close harmonies</t>
  </si>
  <si>
    <t xml:space="preserve">Nanci Griffith's debut, cut for a tiny Austin label, is spare acoustic-folk songwriting sung in her light, girlish voice, closer to the Judy Collins folk tradition than to the rowdier progressive-country records around her. Songs about small-town Texas life and quiet coming-of-age moments set the template for everything she recorded afterward. It is the first chapter of one of the era's most admired folk-country careers.</t>
  </si>
  <si>
    <t xml:space="preserve">The starting point of Griffith's career in the Texas folk scene that also produced Lyle Lovett and Robert Earl Keen; her plainspoken, small-town storytelling sounds indebted to Guy Clark's example.</t>
  </si>
  <si>
    <t xml:space="preserve">There's a Light Beyond These Woods; Alabama Soft Spoken Blues; Michael's Song</t>
  </si>
  <si>
    <t xml:space="preserve">https://www.discogs.com/release/8013816-Nanci-Griffith-Theres-A-Light-Beyond-These-Woods
https://en.wikipedia.org/wiki/There%27s_a_Light_Beyond_These_Woods</t>
  </si>
  <si>
    <t xml:space="preserve">A2413</t>
  </si>
  <si>
    <t xml:space="preserve">Off the Wall</t>
  </si>
  <si>
    <t xml:space="preserve">Lone Star Records</t>
  </si>
  <si>
    <t xml:space="preserve">Telecaster twang; drawl; rowdy; drinking songs; storytelling</t>
  </si>
  <si>
    <t xml:space="preserve">Off the Wall gives Hubbard his own studio recording of 'Redneck Mother', the song Jerry Jeff Walker had made a scene anthem five years earlier, alongside rowdy new material. The band is leaner and twangier than the Cowboy Twinkies' sound, closer to straight honky-tonk with a rock rhythm section. It is a transitional record between Hubbard's hard-partying 1970s persona and the more searching, fingerpicked songwriter he would become decades later.</t>
  </si>
  <si>
    <t xml:space="preserve">Reclaims 'Redneck Mother' for its own writer after Jerry Jeff Walker's Viva Terlingua made it an outlaw-country standard, closing the loop on one of the scene's most-covered songs.</t>
  </si>
  <si>
    <t xml:space="preserve">Redneck Mother; Mexico Bar; Prairie Madness</t>
  </si>
  <si>
    <t xml:space="preserve">https://www.discogs.com/release/2811078-Ray-Wylie-Hubbard-Off-The-Wall
https://en.wikipedia.org/wiki/Ray_Wylie_Hubbard</t>
  </si>
  <si>
    <t xml:space="preserve">A2414</t>
  </si>
  <si>
    <t xml:space="preserve">Flyin' Shoes</t>
  </si>
  <si>
    <t xml:space="preserve">fingerpicked acoustic; baritone; heartbreak; storytelling; hushed</t>
  </si>
  <si>
    <t xml:space="preserve">His first studio record in six years, produced by Chips Moman in Nashville, Flyin' Shoes softens the arrangements with light electric guitar and rhythm section but keeps the songs just as unsparing, from the loping title track to 'No Place to Fall' and 'Rex's Blues.' It is a more resigned, worn-in record than his early-'70s run, the sound of a writer settling into an itinerant, hard-drinking life rather than fighting it. A cover of Bo Diddley's 'Who Do You Love?' is the one moment of outright rock and roll on the record.</t>
  </si>
  <si>
    <t xml:space="preserve">Closes out the classic-era Townes catalog before the long gap to At My Window, and 'No Place to Fall' became another widely covered standard for the Texas songwriter tradition.</t>
  </si>
  <si>
    <t xml:space="preserve">Flyin' Shoes; No Place to Fall; Rex's Blues</t>
  </si>
  <si>
    <t xml:space="preserve">https://en.wikipedia.org/wiki/Flyin%27_Shoes
https://en.wikipedia.org/wiki/Townes_Van_Zandt</t>
  </si>
  <si>
    <t xml:space="preserve">A2415</t>
  </si>
  <si>
    <t xml:space="preserve">Down on the Drag</t>
  </si>
  <si>
    <t xml:space="preserve">Telecaster twang; drawl; road songs; storytelling; bleak</t>
  </si>
  <si>
    <t xml:space="preserve">Darker and less immediate than Honky Tonk Masquerade, Down on the Drag has the title track (named for Austin's Guadalupe Street strip) and a cover of 'Fools Fall in Love' leaning into dense, moody band interplay rather than barroom rave-ups. Ely's yelp, Jesse Taylor's guitar and Lloyd Maines's steel give it a rougher, almost punk-inflected edge in places. It has aged into a respected, slightly overlooked entry in his run.</t>
  </si>
  <si>
    <t xml:space="preserve">Its harder edge sounds like it anticipates the punk-adjacent audience Ely found when the Clash took his band on tour the following year.</t>
  </si>
  <si>
    <t xml:space="preserve">Down on the Drag; Fools Fall in Love; BBQ and Foam</t>
  </si>
  <si>
    <t xml:space="preserve">https://lonestarmusicmagazine.com/mr-record-man-joe-ely/
https://en.wikipedia.org/wiki/Joe_Ely</t>
  </si>
  <si>
    <t xml:space="preserve">A2416</t>
  </si>
  <si>
    <t xml:space="preserve">Lubbock (on everything)</t>
  </si>
  <si>
    <t xml:space="preserve">piano; baritone; storytelling; funny-sad; small-town</t>
  </si>
  <si>
    <t xml:space="preserve">A sprawling double album cut with a Lubbock studio band featuring Lloyd Maines, Lubbock (on everything) turns Allen's flat, talk-singing baritone loose on satirical, affectionate portraits of his hometown, from the honky-tonk stomp of 'Amarillo Highway' to the surreal 'The Wolfman of Del Rio'. It is funnier and looser than Juarez, closer to a barroom song cycle than an art piece, though the same eye for grotesque, specific detail runs through both records. It has become one of the great 'lost classics' of the Texas songwriter scene.</t>
  </si>
  <si>
    <t xml:space="preserve">Shares players such as Lloyd Maines with Joe Ely's late-'70s records, and Drive-By Truckers' and Todd Snider's funny-bleak Southern narratives sound indebted to its satirical small-town storytelling.</t>
  </si>
  <si>
    <t xml:space="preserve">Amarillo Highway; The Wolfman of Del Rio; High Plains Jamboree</t>
  </si>
  <si>
    <t xml:space="preserve">https://en.wikipedia.org/wiki/Lubbock_(On_Everything)
https://www.discogs.com/release/1577402-Terry-Allen-Lubbock-On-Everything</t>
  </si>
  <si>
    <t xml:space="preserve">A2417</t>
  </si>
  <si>
    <t xml:space="preserve">Diamond Hill</t>
  </si>
  <si>
    <t xml:space="preserve">fingerpicked acoustic; drawl; storytelling; small-town; bleak</t>
  </si>
  <si>
    <t xml:space="preserve">Hancock's second Rainlight self-release stays in the same spare, home-label mode as his debut, with the title track extending the plainspoken West Texas character studies he had already established. The recordings are unglamorous and a little rough at the edges, acoustic guitar and harmonica made on his own terms outside any Nashville or Austin studio system. It remains one of the harder-to-find records in the Lubbock triangle's catalog, prized by collectors of the scene.</t>
  </si>
  <si>
    <t xml:space="preserve">Continues the self-released, DIY model Hancock kept using throughout his career, a direct precedent for the independent-label ethos later Texas and alt-country songwriters relied on.</t>
  </si>
  <si>
    <t xml:space="preserve">Diamond Hill; Neon Wind; Golden Hearted Ways</t>
  </si>
  <si>
    <t xml:space="preserve">https://www.discogs.com/release/15180598-Butch-Hancock-Diamond-Hill
https://en.wikipedia.org/wiki/Butch_Hancock</t>
  </si>
  <si>
    <t xml:space="preserve">A2418</t>
  </si>
  <si>
    <t xml:space="preserve">Live Shots</t>
  </si>
  <si>
    <t xml:space="preserve">Telecaster twang; rowdy; live in the room; road songs; drawl</t>
  </si>
  <si>
    <t xml:space="preserve">Recorded in London on the tour where the Clash brought Ely's band out as an opening act, Live Shots catches the Joe Ely Band at full, sweat-through-the-shirt intensity, tearing through 'Fingernails,' 'Honky Tonk Masquerade' and 'Honky Tonkin'' at a harder, faster clip than the studio versions. The set draws almost entirely from the first three albums, functioning as a document of just how far Ely's band had pushed West Texas songwriting toward rock and roll. It became a touchstone for the punk-adjacent audience that first connected with Ely through the Clash.</t>
  </si>
  <si>
    <t xml:space="preserve">A direct product of the Clash/Joe Ely Band connection, one of the clearest real-world links between Texas progressive country and the UK punk scene of the same moment.</t>
  </si>
  <si>
    <t xml:space="preserve">Fingernails; Honky Tonk Masquerade; Honky Tonkin'</t>
  </si>
  <si>
    <t xml:space="preserve">https://en.wikipedia.org/wiki/Live_Shots
https://en.wikipedia.org/wiki/Joe_Ely</t>
  </si>
  <si>
    <t xml:space="preserve">A2419</t>
  </si>
  <si>
    <t xml:space="preserve">No Kinda Dancer</t>
  </si>
  <si>
    <t xml:space="preserve">Workshop Records</t>
  </si>
  <si>
    <t xml:space="preserve">Robert Earl Keen's debut, cut for a tiny label with 'The Front Porch Song' co-written with a young Lyle Lovett, is plainspoken acoustic songwriting in the line of Guy Clark and Townes Van Zandt. Keen's dry Texas drawl and narrative instinct are already fully formed here, on story-songs like 'Swervin' in My Lane' and the title track. It is a low-budget, low-key record that found its wider audience once Keen and Lovett had both become better known.</t>
  </si>
  <si>
    <t xml:space="preserve">Documents the mid-1980s Texas A&amp;M/Austin songwriter circle that produced both Keen and Lyle Lovett, a direct continuation of the Guy Clark/Townes Van Zandt storytelling tradition into the next generation.</t>
  </si>
  <si>
    <t xml:space="preserve">No Kinda Dancer; The Front Porch Song; Swervin' In My Lane</t>
  </si>
  <si>
    <t xml:space="preserve">https://en.wikipedia.org/wiki/No_Kinda_Dancer
https://www.allmusic.com/album/no-kinda-dancer-mw0000690331</t>
  </si>
  <si>
    <t xml:space="preserve">A2420</t>
  </si>
  <si>
    <t xml:space="preserve">At My Window</t>
  </si>
  <si>
    <t xml:space="preserve">fingerpicked acoustic; baritone; hushed; storytelling; bleak</t>
  </si>
  <si>
    <t xml:space="preserve">After a nine-year gap, At My Window found Townes on Sugar Hill Records with a rawer, more haggard voice but the same unflinching eye, from the title track's domestic dread to 'Snowin' on Raton' and 'Marie', a devastating song about a homeless couple. The production is spare and acoustic, closer in spirit to the Old Quarter tapes than to the Nashville sessions of the 1970s. It reintroduced him to listeners just as the Americana audience was forming around songwriters like him.</t>
  </si>
  <si>
    <t xml:space="preserve">An essential later record that carried Townes's songwriting into the emerging Americana world, where songwriters like Nanci Griffith, Lyle Lovett and Robert Earl Keen sound close to his example.</t>
  </si>
  <si>
    <t xml:space="preserve">At My Window; Snowin' on Raton; For the Sake of the Song</t>
  </si>
  <si>
    <t xml:space="preserve">https://en.wikipedia.org/wiki/At_My_Window_(album)
https://en.wikipedia.org/wiki/Townes_Van_Zandt</t>
  </si>
  <si>
    <t xml:space="preserve">A2421</t>
  </si>
  <si>
    <t xml:space="preserve">Fair &amp; Square</t>
  </si>
  <si>
    <t xml:space="preserve">pedal steel; drawl; close harmonies; storytelling; hushed</t>
  </si>
  <si>
    <t xml:space="preserve">After more than a decade away from recording, Jimmie Dale Gilmore's solo debut leans into classic honky-tonk phrasing, with a cover of Townes Van Zandt's 'White Freight Liner Blues' and Butch Hancock material alongside originals like the title track. His high, keening tenor, closer to Hank Williams than to Townes Van Zandt's flat baritone, gives even Hancock's darkest songs an almost gospel lift. It reintroduced Gilmore as a solo artist just as the Flatlanders' reputation was starting to grow.</t>
  </si>
  <si>
    <t xml:space="preserve">An essential later record from the Lubbock triangle, turning Butch Hancock's songwriting into classic honky-tonk vocal performance.</t>
  </si>
  <si>
    <t xml:space="preserve">White Freight Liner Blues; Honky Tonk Masquerade; Fair &amp; Square</t>
  </si>
  <si>
    <t xml:space="preserve">https://en.wikipedia.org/wiki/Fair_%26_Square_(Jimmie_Dale_Gilmore_album)
https://en.wikipedia.org/wiki/Jimmie_Dale_Gilmore_discography
https://www.facebook.com/groups/936069459767330/posts/36596546703292820/</t>
  </si>
  <si>
    <t xml:space="preserve">A2422</t>
  </si>
  <si>
    <t xml:space="preserve">Blaze Foley</t>
  </si>
  <si>
    <t xml:space="preserve">Live at the Austin Outhouse</t>
  </si>
  <si>
    <t xml:space="preserve">Outhouse Records</t>
  </si>
  <si>
    <t xml:space="preserve">fingerpicked acoustic; baritone; funny-sad; storytelling; lo-fi</t>
  </si>
  <si>
    <t xml:space="preserve">Recorded during Blaze Foley's final run of shows at a small Austin club, shortly before he was shot and killed, this is the fullest surviving document of his voice: a rumbling baritone, self-deprecating stage patter, and songs like 'Clay Pigeons' and 'If I Could Only Fly' that move between wrecked tenderness and dark comedy in a single verse. The recording is rough and close-miked, a bar tape rather than a studio session, which only adds to its legend. It is the record most responsible for Foley's posthumous reputation.</t>
  </si>
  <si>
    <t xml:space="preserve">Documents the Austin outlaw-folk fringe around Townes Van Zandt that Foley belonged to; 'If I Could Only Fly' was recorded by Merle Haggard and 'Clay Pigeons' by John Prine, carrying his songwriting far past the small club it was taped in.</t>
  </si>
  <si>
    <t xml:space="preserve">Clay Pigeons; If I Could Only Fly; Election Day</t>
  </si>
  <si>
    <t xml:space="preserve">https://www.discogs.com/master/1176450-Blaze-Foley-Live-At-The-Austin-Outhouse-And-Not-There
https://en.wikipedia.org/wiki/Blaze_Foley</t>
  </si>
  <si>
    <t xml:space="preserve">A2423</t>
  </si>
  <si>
    <t xml:space="preserve">pedal steel; drawl; close harmonies; storytelling; spiritual or gospel</t>
  </si>
  <si>
    <t xml:space="preserve">Gilmore's second HighTone album keeps the same honky-tonk core band but draws more from his own writing and from Hancock's catalog, including 'Just a Wave, Not the Water'. Fiddle and steel keep the arrangements traditional, while his high, wavering tenor gives even simple country structures an unusually calm, floating quality. It is for listeners who want honky-tonk with a mystic streak.</t>
  </si>
  <si>
    <t xml:space="preserve">Deepens the honky-tonk-by-way-of-Lubbock sound Gilmore established on Fair &amp; Square, bridging the Flatlanders' 1972 sessions and his eventual mainstream Nashville-adjacent career.</t>
  </si>
  <si>
    <t xml:space="preserve">Reunion; Just a Wave, Not the Water; Treat Me Like a Saturday Night</t>
  </si>
  <si>
    <t xml:space="preserve">https://en.wikipedia.org/wiki/Jimmie_Dale_Gilmore_discography
https://en.wikipedia.org/wiki/Jimmie_Dale_Gilmore</t>
  </si>
  <si>
    <t xml:space="preserve">A2424</t>
  </si>
  <si>
    <t xml:space="preserve">West Textures</t>
  </si>
  <si>
    <t xml:space="preserve">fingerpicked acoustic; storytelling; drawl; road songs; small-town</t>
  </si>
  <si>
    <t xml:space="preserve">West Textures is the record that made Keen's name, built around 'The Road Goes On Forever', an outlaw-couple crime narrative that became one of the most covered songs in Texas songwriting. The full-band arrangements (fiddle, pedal steel, a rock rhythm section) are fuller than his debut but still built to serve the story, never the hook. It is a key record for the Texas-country movement that followed in the 1990s.</t>
  </si>
  <si>
    <t xml:space="preserve">Keen's storytelling sounds grown directly out of Guy Clark and Townes Van Zandt's example, and 'The Road Goes On Forever' became a widely covered anthem for the Texas/Red Dirt country scene of the 1990s and 2000s.</t>
  </si>
  <si>
    <t xml:space="preserve">The Road Goes On Forever; Sonora's Death Row; Leavin' Tennessee</t>
  </si>
  <si>
    <t xml:space="preserve">https://en.wikipedia.org/wiki/West_Textures
https://en.wikipedia.org/wiki/Robert_Earl_Keen</t>
  </si>
  <si>
    <t xml:space="preserve">A2425</t>
  </si>
  <si>
    <t xml:space="preserve">The Flatlanders</t>
  </si>
  <si>
    <t xml:space="preserve">More a Legend Than a Band</t>
  </si>
  <si>
    <t xml:space="preserve">Rounder</t>
  </si>
  <si>
    <t xml:space="preserve">fingerpicked acoustic; mandolin; close harmonies; storytelling; cosmic</t>
  </si>
  <si>
    <t xml:space="preserve">Recorded in Nashville in 1972 by Jimmie Dale Gilmore, Joe Ely and Butch Hancock as an acoustic string band with musical saw and dobro, these sessions barely surfaced at the time (only a tiny eight-track tape release) and reached listeners properly as this compilation. Songs like 'Dallas' mix plainspoken West Texas storytelling with a spacey, almost mystical folk sound unlike anything else in the scene. It became one of the great 'lost' records in Americana.</t>
  </si>
  <si>
    <t xml:space="preserve">The founding document of the Lubbock songwriter triangle, sending Gilmore, Ely and Hancock off on separate solo careers that fed back into the same scene; later alt-country writers' fascination with lost, authentic records sounds shaped by its legend.</t>
  </si>
  <si>
    <t xml:space="preserve">Dallas; Jole Blon; Tonight I'm Gonna Go Downtown</t>
  </si>
  <si>
    <t xml:space="preserve">https://www.discogs.com/release/1282922-The-Flatlanders-Featuring-Jimmie-Dale-Gilmore-Joe-Ely-Butch-Hancock-More-A-Legend-Than-A-Band
https://en.wikipedia.org/wiki/The_Flatlanders</t>
  </si>
  <si>
    <t xml:space="preserve">A2426</t>
  </si>
  <si>
    <t xml:space="preserve">Dublin Blues</t>
  </si>
  <si>
    <t xml:space="preserve">Two decades on from Old No. 1, Dublin Blues finds Clark's voice weathered but his songwriting as exact as ever, from the title track's homesick barroom longing to 'The Randall Knife', a spoken-sung elegy for his father built around a pocketknife. The arrangements stay small: acoustic guitar, dobro, fiddle and almost no drums. It is one of his strongest later-career records.</t>
  </si>
  <si>
    <t xml:space="preserve">Shows the Old No. 1 songwriting style fully matured, and sits comfortably beside the 1990s Americana records of Rodney Crowell and Steve Earle, which share its plainspoken approach.</t>
  </si>
  <si>
    <t xml:space="preserve">Dublin Blues; The Randall Knife; Stuff That Works</t>
  </si>
  <si>
    <t xml:space="preserve">https://en.wikipedia.org/wiki/Dublin_Blues
https://en.wikipedia.org/wiki/Guy_Clark</t>
  </si>
  <si>
    <t xml:space="preserve">A2427</t>
  </si>
  <si>
    <t xml:space="preserve">Cold Dog Soup</t>
  </si>
  <si>
    <t xml:space="preserve">fingerpicked acoustic; storytelling; drawl; heartbreak; small-town</t>
  </si>
  <si>
    <t xml:space="preserve">Cold Dog Soup includes a spare cover of Steve Earle's 'Fort Worth Blues', written for Townes Van Zandt after his death, alongside originals like 'Sis Draper'. The record stays in the same acoustic-first, dobro-and-fiddle sound as Dublin Blues, unhurried and conversational. It is a late-career example of the songwriter's-songwriter role Clark had settled into, co-writing and mentoring as much as performing.</t>
  </si>
  <si>
    <t xml:space="preserve">Its cover of Steve Earle's Townes Van Zandt tribute ties Clark's 1970s Texas songwriting circle directly to the Americana format that formed around it.</t>
  </si>
  <si>
    <t xml:space="preserve">Fort Worth Blues; Sis Draper; Cold Dog Soup</t>
  </si>
  <si>
    <t xml:space="preserve">https://en.wikipedia.org/wiki/Cold_Dog_Soup_(album)
https://www.washingtonpost.com/archive/lifestyle/1999/12/10/guy-clark-cold-dog-soup-sugar-hill/e751e320-9823-48f1-bceb-65057a48f077/</t>
  </si>
  <si>
    <t xml:space="preserve">A2428</t>
  </si>
  <si>
    <t xml:space="preserve">The Dawg Years</t>
  </si>
  <si>
    <t xml:space="preserve">fingerpicked acoustic; baritone; lo-fi; funny-sad; storytelling</t>
  </si>
  <si>
    <t xml:space="preserve">Compiled from early home and studio tapes made long before the Austin Outhouse shows, The Dawg Years is looser and stranger than the later live record, mixing sincere songs like 'Livin' in the Woods in a Tree' with joke numbers such as 'Cosmic Doo Doo'. The fidelity is rough, closer to a scrapbook than a finished album, but it fills in Foley's formative years. It is for listeners already hooked on his later songs.</t>
  </si>
  <si>
    <t xml:space="preserve">An archival release of pre-fame recordings by the same Austin outlaw-folk songwriter documented on Live at the Austin Outhouse, filling out the picture of Foley's writing before Townes Van Zandt and the Outhouse crowd took notice of him.</t>
  </si>
  <si>
    <t xml:space="preserve">Livin' in the Woods in a Tree; Election Day; Big Chief Hightower</t>
  </si>
  <si>
    <t xml:space="preserve">https://www.discogs.com/release/2633286-Blaze-Foley-The-Dawg-Years
https://www.discogs.com/master/962809-Blaze-Foley-The-Dawg-Years</t>
  </si>
  <si>
    <t xml:space="preserve">A2429</t>
  </si>
  <si>
    <t xml:space="preserve">Lee Hazlewood</t>
  </si>
  <si>
    <t xml:space="preserve">Trouble Is a Lonesome Town</t>
  </si>
  <si>
    <t xml:space="preserve">V25 Country-folk storytellers</t>
  </si>
  <si>
    <t xml:space="preserve">storytelling; baritone; small-town; spiritual or gospel; drawl; bleak</t>
  </si>
  <si>
    <t xml:space="preserve">A concept album about a fictional Western town, Trouble Is a Lonesome Town has Hazlewood's deep, deadpan spoken narration introducing each song, an early example of a narrative concept record in country music. It predates this lane's main run by several years but establishes the storytelling-through-song-cycle approach Hazlewood kept returning to. His cavernous baritone and dry humor here point toward the noir character studies he later wrote for Nancy Sinatra.</t>
  </si>
  <si>
    <t xml:space="preserve">Within Hazlewood's own catalog it sets up the narrated, character-driven persona of his later albums, and its narrated-town format sounds like an early model for the storytelling song cycles this lane is built around.</t>
  </si>
  <si>
    <t xml:space="preserve">Trouble Is a Lonesome Town; Six Feet of Chain; Son of a Gun</t>
  </si>
  <si>
    <t xml:space="preserve">https://en.wikipedia.org/wiki/Trouble_Is_a_Lonesome_Town
https://www.discogs.com/release/4472920-Lee-Hazlewood-Trouble-Is-A-Lonesome-Town</t>
  </si>
  <si>
    <t xml:space="preserve">A2430</t>
  </si>
  <si>
    <t xml:space="preserve">Fred Neil</t>
  </si>
  <si>
    <t xml:space="preserve">storytelling; fingerpicked acoustic; baritone; hushed; spiritual or gospel; bleak</t>
  </si>
  <si>
    <t xml:space="preserve">Fred Neil's self-titled album, later reissued as Everybody's Talkin', is a foundational record of the Greenwich Village folk scene, built on Neil's warm 12-string guitar and deep, unhurried baritone. 'The Dolphins' and 'Everybody's Talkin'' show his knack for plainspoken, image-driven songwriting that avoided the topical-protest mode common at the time; the latter became a hit for Harry Nilsson via the Midnight Cowboy soundtrack. It is for listeners who like folk songs slow, low and drifting.</t>
  </si>
  <si>
    <t xml:space="preserve">A cornerstone Greenwich Village folk record; Karen Dalton, who worked the same Village circuit as Neil, and later country-folk storytellers sound indebted to its plain, image-based songwriting and warm baritone delivery.</t>
  </si>
  <si>
    <t xml:space="preserve">Everybody's Talkin'; The Dolphins; I've Got a Secret (Didn't We Shake Sugaree)</t>
  </si>
  <si>
    <t xml:space="preserve">https://en.wikipedia.org/wiki/Fred_Neil
https://en.wikipedia.org/wiki/Fred_Neil_(album)</t>
  </si>
  <si>
    <t xml:space="preserve">A2431</t>
  </si>
  <si>
    <t xml:space="preserve">Tim Hardin</t>
  </si>
  <si>
    <t xml:space="preserve">Tim Hardin 1</t>
  </si>
  <si>
    <t xml:space="preserve">Verve Forecast</t>
  </si>
  <si>
    <t xml:space="preserve">storytelling; hushed; heartbreak; fingerpicked acoustic; baritone; bleak</t>
  </si>
  <si>
    <t xml:space="preserve">Tim Hardin's debut is a spare, blues-inflected folk record built around his frail, aching voice and songs that read like short confessions rather than big verse-chorus structures. 'Reason to Believe' and 'Misty Roses' became widely covered standards, the former a hit for Rod Stewart, even though Hardin's own versions barely registered commercially. Its plain, emotionally direct songwriting is a clear ancestor of the confessional storytelling this whole lane is built on.</t>
  </si>
  <si>
    <t xml:space="preserve">Part of the same Greenwich Village folk circuit as Fred Neil and Karen Dalton; his songs were widely covered by other singers, and later confessional singer-songwriters sound indebted to its plain, direct writing.</t>
  </si>
  <si>
    <t xml:space="preserve">Reason to Believe; Misty Roses; Don't Make Promises</t>
  </si>
  <si>
    <t xml:space="preserve">https://en.wikipedia.org/wiki/Tim_Hardin
https://en.wikipedia.org/wiki/Tim_Hardin_1</t>
  </si>
  <si>
    <t xml:space="preserve">A2432</t>
  </si>
  <si>
    <t xml:space="preserve">Bobbie Gentry</t>
  </si>
  <si>
    <t xml:space="preserve">Ode to Billie Joe</t>
  </si>
  <si>
    <t xml:space="preserve">Chickasaw County, MS</t>
  </si>
  <si>
    <t xml:space="preserve">storytelling; Southern gothic; small-town; strings; drawl; bleak</t>
  </si>
  <si>
    <t xml:space="preserve">Bobbie Gentry wrote and helped arrange this Southern gothic record, built around the title track's famously unresolved mystery of why Billie Joe McAllister jumped off the Tallahatchie Bridge, and what he and the narrator threw off it. Gentry's low, unhurried alto and Jimmie Haskell's string arrangement turn small-town Delta gossip into something close to a short story. The album knocked the Beatles' Sgt. Pepper's off the top of the Billboard 200, an unusual pop breakthrough for a record this narratively dense.</t>
  </si>
  <si>
    <t xml:space="preserve">Set a template for Southern gothic narrative songwriting that later Delta-set storytellers, including Prine's Kentucky material and the modern Southern storytelling rock lane, draw on.</t>
  </si>
  <si>
    <t xml:space="preserve">Ode to Billie Joe; Mississippi Delta; Hurry, Tuesday Child</t>
  </si>
  <si>
    <t xml:space="preserve">https://en.wikipedia.org/wiki/Bobbie_Gentry
https://en.wikipedia.org/wiki/Ode_to_Billie_Joe_(album)</t>
  </si>
  <si>
    <t xml:space="preserve">A2433</t>
  </si>
  <si>
    <t xml:space="preserve">Tim Hardin 2</t>
  </si>
  <si>
    <t xml:space="preserve">storytelling; hushed; heartbreak; strings; baritone; bleak</t>
  </si>
  <si>
    <t xml:space="preserve">Often considered Hardin's best full album, Tim Hardin 2 is built around his own recording of 'If I Were a Carpenter', a plainspoken marriage proposal set to a simple, tender melody that Bobby Darin had already turned into a hit. The record leans away from blues toward a distinctive, string-tinged folk-rock voice. It cemented his reputation as a songwriter's songwriter even as his own career was already being undercut by heroin addiction.</t>
  </si>
  <si>
    <t xml:space="preserve">Consolidates the confessional folk style of Hardin's debut, and through 'If I Were a Carpenter' became one of the most widely covered songs to come out of the Greenwich Village scene, feeding directly into mainstream pop and country repertoires.</t>
  </si>
  <si>
    <t xml:space="preserve">If I Were a Carpenter; The Lady Came from Baltimore; Tribute to Hank Williams</t>
  </si>
  <si>
    <t xml:space="preserve">https://en.wikipedia.org/wiki/Tim_Hardin
https://en.wikipedia.org/wiki/Tim_Hardin_2</t>
  </si>
  <si>
    <t xml:space="preserve">A2434</t>
  </si>
  <si>
    <t xml:space="preserve">The Delta Sweete</t>
  </si>
  <si>
    <t xml:space="preserve">storytelling; Southern gothic; small-town; horns; strings; spiritual or gospel</t>
  </si>
  <si>
    <t xml:space="preserve">A loose concept album about Delta country life, The Delta Sweete strings Gentry originals and covers, including 'Tobacco Road,' into an orchestrated Southern song cycle. 'Okolona River Bottom Band' sets her low, conversational voice over a swampy groove with horns and strings, and 'Reunion' works as a rhythmic vocal showcase. Mercury Rev and guest singers remade the whole album in 2019, a sign of its later cult standing.</t>
  </si>
  <si>
    <t xml:space="preserve">Deepens the Southern gothic storytelling Gentry began on Ode to Billie Joe, and its song-cycle structure sounds like a forerunner of later Delta-set narrative records in the Southern storytelling rock lane.</t>
  </si>
  <si>
    <t xml:space="preserve">Okolona River Bottom Band; Reunion; Tobacco Road</t>
  </si>
  <si>
    <t xml:space="preserve">https://en.wikipedia.org/wiki/Bobbie_Gentry
https://en.wikipedia.org/wiki/The_Delta_Sweete</t>
  </si>
  <si>
    <t xml:space="preserve">A2435</t>
  </si>
  <si>
    <t xml:space="preserve">Sessions</t>
  </si>
  <si>
    <t xml:space="preserve">storytelling; long solos; fingerpicked acoustic; baritone; hushed; breezy</t>
  </si>
  <si>
    <t xml:space="preserve">A looser, more jam-oriented record than his debut, Sessions stretches several tracks past seven minutes, with Neil's guitar and voice floating over extended, largely improvised backing. 'Look Over Yonder' and 'Roll On Rosie' show Neil moving toward the loose, unhurried feel that would later define his Coconut Grove period, when he mostly retired from performing. It is a deep cut compared to his self-titled album but is valued by admirers for its patient, meditative version of his folk-baritone style.</t>
  </si>
  <si>
    <t xml:space="preserve">Extends the plainspoken, unhurried songwriting of Neil's self-titled album into looser studio-jam territory, closing out his brief major-label recording career before he withdrew from the music industry.</t>
  </si>
  <si>
    <t xml:space="preserve">Look Over Yonder; Roll On Rosie; Merry Go Round</t>
  </si>
  <si>
    <t xml:space="preserve">https://en.wikipedia.org/wiki/Fred_Neil
https://en.wikipedia.org/wiki/Sessions_(Fred_Neil_album)</t>
  </si>
  <si>
    <t xml:space="preserve">A2436</t>
  </si>
  <si>
    <t xml:space="preserve">Jim Ford</t>
  </si>
  <si>
    <t xml:space="preserve">Harlan County</t>
  </si>
  <si>
    <t xml:space="preserve">White Whale Records</t>
  </si>
  <si>
    <t xml:space="preserve">storytelling; horns; drawl; small-town; road songs; heartbreak</t>
  </si>
  <si>
    <t xml:space="preserve">Jim Ford's only album released in his lifetime blends country storytelling with deep soul and funk, recorded in Los Angeles with a band that included Elvis guitarist James Burton and organist Dr. John, and named for the Kentucky county where Ford was born. It is filled with unassuming, midtempo rockers and ballads about love and driving, a plainspoken, groove-driven cousin to the more acoustic storytelling elsewhere in this lane. Ford wrote songs later covered by Aretha Franklin, Bobby Womack, and Nick Lowe, but this record sold poorly and he drifted out of the industry soon after.</t>
  </si>
  <si>
    <t xml:space="preserve">Ford's country-soul songwriting fed directly into other artists' hits, including Aretha Franklin's 'Niki Hoeky' and Bobby Womack's catalog, even as his own recording career stalled, and Harlan County has since been reclaimed by reissue labels as a missing link between Southern storytelling and Muscle Shoals-style country soul.</t>
  </si>
  <si>
    <t xml:space="preserve">Harlan County; I Wanna Make Her Love Me; Workin' My Way to L.A.</t>
  </si>
  <si>
    <t xml:space="preserve">https://en.wikipedia.org/wiki/Harlan_County_(album)
https://en.wikipedia.org/wiki/Jim_Ford_(singer-songwriter)
https://www.discogs.com/release/2797665-Jim-Ford-Harlan-County</t>
  </si>
  <si>
    <t xml:space="preserve">A2437</t>
  </si>
  <si>
    <t xml:space="preserve">Karen Dalton</t>
  </si>
  <si>
    <t xml:space="preserve">It's So Hard to Tell Who's Going to Love You the Best</t>
  </si>
  <si>
    <t xml:space="preserve">storytelling; drawl; cracked or yelping; hushed; heartbreak; bleak</t>
  </si>
  <si>
    <t xml:space="preserve">Karen Dalton recorded this debut reluctantly and reportedly never wanted it released, drawn largely from other writers' songs, including Fred Neil's 'Little Bit of Rain' and the blues standard 'It Hurts Me Too,' filtered through her cracked, elastic voice. She was a fixture of the same Greenwich Village folk clubs as Bob Dylan and Fred Neil but avoided the spotlight, making this one of the era's most private-feeling folk records. Its raw, largely solo arrangements sound closer to a field recording than a commercial folk release.</t>
  </si>
  <si>
    <t xml:space="preserve">Emerged from the same early-1960s Greenwich Village folk scene as Dylan, Fred Neil, and Tim Hardin, several of whose songs she interprets here, and her phrasing has been cited as a direct influence on singers from Nick Cave to later indie-folk vocalists.</t>
  </si>
  <si>
    <t xml:space="preserve">In the Evening (It's So Hard to Tell Who's Going to Love You the Best); Little Bit of Rain; It Hurts Me Too</t>
  </si>
  <si>
    <t xml:space="preserve">https://en.wikipedia.org/wiki/Karen_Dalton
https://en.wikipedia.org/wiki/It%27s_So_Hard_to_Tell_Who%27s_Going_to_Love_You_the_Best</t>
  </si>
  <si>
    <t xml:space="preserve">A2438</t>
  </si>
  <si>
    <t xml:space="preserve">Mickey Newbury</t>
  </si>
  <si>
    <t xml:space="preserve">Looks Like Rain</t>
  </si>
  <si>
    <t xml:space="preserve">storytelling; hushed; heartbreak; baritone; bleak; spiritual or gospel</t>
  </si>
  <si>
    <t xml:space="preserve">Mickey Newbury's second album is a moody concept record stitched together with recurring rain sound effects, turning a suite of heartbreak songs into something closer to a spoken-word tone poem than a conventional country record. 'She Even Woke Me Up to Say Goodbye' and an early version of 'San Francisco Mabel Joy' show Newbury's hushed baritone and unhurried, almost cinematic phrasing. It became a quiet touchstone for the outlaw country songwriters who followed him in Nashville.</t>
  </si>
  <si>
    <t xml:space="preserve">Newbury's Nashville circle overlapped directly with Kris Kristofferson and Waylon Jennings, and the outlaw songwriters who followed sound indebted to his hushed, mood-driven song construction.</t>
  </si>
  <si>
    <t xml:space="preserve">She Even Woke Me Up to Say Goodbye; San Francisco Mabel Joy; 33rd of August</t>
  </si>
  <si>
    <t xml:space="preserve">https://en.wikipedia.org/wiki/Mickey_Newbury
https://en.wikipedia.org/wiki/Looks_Like_Rain</t>
  </si>
  <si>
    <t xml:space="preserve">A2439</t>
  </si>
  <si>
    <t xml:space="preserve">Shel Silverstein</t>
  </si>
  <si>
    <t xml:space="preserve">Boy Named Sue (And His Other Country Songs)</t>
  </si>
  <si>
    <t xml:space="preserve">storytelling; funny-sad; pop-culture references; drawl; rowdy; small-town</t>
  </si>
  <si>
    <t xml:space="preserve">Best known as a cartoonist and children's author, Shel Silverstein was also a prolific country songwriter, and this album collects his own versions of comic story-songs including 'A Boy Named Sue,' which Johnny Cash turned into a live hit at San Quentin the same year. Produced by Chet Atkins and Felton Jarvis in Nashville, the record leans on the same absurdist, punchline-driven storytelling that made Silverstein's poetry famous, just set to honky-tonk arrangements. It shows how directly the country-storyteller tradition of this lane overlapped with novelty and comedy songwriting.</t>
  </si>
  <si>
    <t xml:space="preserve">Silverstein's Nashville songwriting connections to Johnny Cash and Bobby Bare tie him directly into the outlaw and mainstream country worlds this lane borders, and his comic, plainspoken storytelling is a direct precursor to the funny-sad tradition Prine and Goodman built up at the same time.</t>
  </si>
  <si>
    <t xml:space="preserve">Boy Named Sue; Dirty Ol' Me; Somebody Stole My Rig</t>
  </si>
  <si>
    <t xml:space="preserve">https://www.discogs.com/release/3450953-Shel-Silverstein-Boy-Named-Sue-And-His-Other-Country-Songs
https://en.wikipedia.org/wiki/A_Boy_Named_Sue</t>
  </si>
  <si>
    <t xml:space="preserve">A2440</t>
  </si>
  <si>
    <t xml:space="preserve">Tom T. Hall</t>
  </si>
  <si>
    <t xml:space="preserve">Ballad of Forty Dollars and His Other Great Songs</t>
  </si>
  <si>
    <t xml:space="preserve">storytelling; small-town; drawl; spiritual or gospel; funny-sad; road songs</t>
  </si>
  <si>
    <t xml:space="preserve">Named for the single that made Hall's name as a country hit songwriter, this album collects early narrative singles told from the point of view of ordinary working people, including a gravedigger owed money by the deceased he is burying. 'That's How I Got to Memphis,' written by Hall, became a standard later covered widely across country and Americana. It shows Hall working out the plainspoken, story-in-three-minutes formula he refined two years later on In Search of a Song.</t>
  </si>
  <si>
    <t xml:space="preserve">Set the template of narrative country singles that Hall expanded into full concept albums over the next several years, running parallel to (and sounding close to) Prine's own early songwriting.</t>
  </si>
  <si>
    <t xml:space="preserve">Ballad of Forty Dollars; That's How I Got to Memphis; I Washed My Face in the Morning Dew</t>
  </si>
  <si>
    <t xml:space="preserve">https://en.wikipedia.org/wiki/Tom_T._Hall_discography
https://www.discogs.com/release/2745736-Tom-T-Hall-Ballad-Of-Forty-Dollars-And-His-Other-Great-Songs
https://www.discogs.com/artist/274718-Tom-T-Hall</t>
  </si>
  <si>
    <t xml:space="preserve">A2441</t>
  </si>
  <si>
    <t xml:space="preserve">Homecoming</t>
  </si>
  <si>
    <t xml:space="preserve">storytelling; small-town; drawl; spiritual or gospel; road songs; funny-sad</t>
  </si>
  <si>
    <t xml:space="preserve">An early Tom T. Hall album of small-town, first-person story-songs narrated in his plain, conversational baritone. 'A Week in a Country Jail' is a wry character sketch in the style he built his career on, and the title track sets the tone for the storyteller persona he developed through the early 1970s. It is early evidence of the narrative songwriting that makes him the other central figure of this lane alongside Prine.</t>
  </si>
  <si>
    <t xml:space="preserve">Establishes the small-town, first-person narrative style Hall carried through In Search of a Song and The Storyteller, and resembles the plainspoken songwriting Prine was developing in Chicago around the same time.</t>
  </si>
  <si>
    <t xml:space="preserve">Homecoming; A Week in a Country Jail; Shoeshine Man</t>
  </si>
  <si>
    <t xml:space="preserve">https://en.wikipedia.org/wiki/Tom_T._Hall_discography
https://www.discogs.com/release/14123448-Tom-T-Hall-Homecoming</t>
  </si>
  <si>
    <t xml:space="preserve">A2442</t>
  </si>
  <si>
    <t xml:space="preserve">Fancy</t>
  </si>
  <si>
    <t xml:space="preserve">storytelling; Southern gothic; strings; horns; drawl; political</t>
  </si>
  <si>
    <t xml:space="preserve">The title track of Fancy is Gentry's other signature story-song: a mother pushes her daughter into prostitution as a last resort out of Louisiana poverty, and the daughter turns it into hard-won independence. The rest of the record mixes Gentry originals with contemporary pop covers like James Taylor's 'Something in the Way He Moves,' showing her range as an interpreter as well as a writer. Her low, knowing voice and brassy Southern-soul backing make it the most rhythmic of her Capitol records.</t>
  </si>
  <si>
    <t xml:space="preserve">Extends the hard-luck Southern narrative songwriting of Gentry's earlier records, and Reba McEntire's 1990 cover of the title song carried it into mainstream country; later Southern storytelling songwriters sound indebted to its unsentimental voice.</t>
  </si>
  <si>
    <t xml:space="preserve">Fancy; Delta Man; Something in the Way He Moves</t>
  </si>
  <si>
    <t xml:space="preserve">https://en.wikipedia.org/wiki/Bobbie_Gentry
https://en.wikipedia.org/wiki/Fancy_(Bobbie_Gentry_album)</t>
  </si>
  <si>
    <t xml:space="preserve">A2443</t>
  </si>
  <si>
    <t xml:space="preserve">Jesse Winchester</t>
  </si>
  <si>
    <t xml:space="preserve">Ampex Records</t>
  </si>
  <si>
    <t xml:space="preserve">Montreal, Quebec, Canada</t>
  </si>
  <si>
    <t xml:space="preserve">storytelling; hushed; heartbreak; small-town; fingerpicked acoustic; spiritual or gospel</t>
  </si>
  <si>
    <t xml:space="preserve">Memphis-born Jesse Winchester moved to Montreal in 1967 to avoid the Vietnam draft, and his debut, produced by Robbie Robertson of the Band, channels that homesick distance into plainspoken songs about the American South he could no longer visit. 'The Brand New Tennessee Waltz' and 'Yankee Lady' pair warm, unhurried melodies with a quiet ache close to the Band's own rootsy storytelling. Because he could not tour the United States for years, the album built its reputation largely through other songwriters and singers.</t>
  </si>
  <si>
    <t xml:space="preserve">Produced by Robbie Robertson and steeped in the same rootsy, plainspoken songwriting the Band was developing at the same time, directly linking Winchester's exile narratives to the Dylan and the Band lineage (V22) this whole zone traces back to.</t>
  </si>
  <si>
    <t xml:space="preserve">The Brand New Tennessee Waltz; Yankee Lady; Payday</t>
  </si>
  <si>
    <t xml:space="preserve">https://en.wikipedia.org/wiki/Jesse_Winchester
https://www.discogs.com/release/2330029-Jesse-Winchester-Jesse-Winchester</t>
  </si>
  <si>
    <t xml:space="preserve">A2444</t>
  </si>
  <si>
    <t xml:space="preserve">Cowboy in Sweden</t>
  </si>
  <si>
    <t xml:space="preserve">storytelling; baritone; cosmic; strings; drawl; bleak</t>
  </si>
  <si>
    <t xml:space="preserve">Recorded as the soundtrack to a Swedish TV special after Hazlewood relocated to Stockholm, Cowboy in Sweden layers his cavernous baritone over lush, faintly psychedelic orchestration. 'No Train to Stockholm' and 'Leather and Lace,' a duet with Nina Lizell, keep the cowboy-outsider persona Hazlewood built with Nancy Sinatra but push the production further into orchestral pop. It is the strangest and most cultishly loved record of his LHI years.</t>
  </si>
  <si>
    <t xml:space="preserve">Extends the narrated concept-album approach of Trouble Is a Lonesome Town into lush orchestration; its later Light in the Attic reissue brought it to a new indie audience, and cosmic-country revivalists sound indebted to its blend of cowboy persona and orchestral pop.</t>
  </si>
  <si>
    <t xml:space="preserve">No Train to Stockholm; Leather and Lace; Hey Cowboy</t>
  </si>
  <si>
    <t xml:space="preserve">https://en.wikipedia.org/wiki/Cowboy_in_Sweden
https://en.wikipedia.org/wiki/Lee_Hazlewood</t>
  </si>
  <si>
    <t xml:space="preserve">A2445</t>
  </si>
  <si>
    <t xml:space="preserve">Loudon Wainwright III</t>
  </si>
  <si>
    <t xml:space="preserve">storytelling; funny-sad; fingerpicked acoustic; deadpan; heartbreak; hushed</t>
  </si>
  <si>
    <t xml:space="preserve">Loudon Wainwright III's solo acoustic debut established him as one of the sharpest and funniest of the post-Dylan singer-songwriters, arriving with the 'new Dylan' tag hung on so many writers of the time. The songs are unadorned confessionals and character studies delivered in a wry, sometimes cutting talk-singing style close to Prine's, though Wainwright's humor runs more self-lacerating than Prine's small-town empathy. It set up the confessional, comic songwriting he built a five-decade career on.</t>
  </si>
  <si>
    <t xml:space="preserve">Came out of the late-1960s New York and Boston folk-club circuit; its funny-sad, talk-sung confessionals run parallel to John Prine's early records and sound like a template for later deadpan, self-mocking songwriters.</t>
  </si>
  <si>
    <t xml:space="preserve">School Days; Glad to See You've Got Religion; Central Square Song</t>
  </si>
  <si>
    <t xml:space="preserve">https://en.wikipedia.org/wiki/Loudon_Wainwright_III_(album)
https://www.discogs.com/master/278900-Loudon-Wainwright-III-Loudon-Wainwright-III</t>
  </si>
  <si>
    <t xml:space="preserve">A2446</t>
  </si>
  <si>
    <t xml:space="preserve">Patchwork</t>
  </si>
  <si>
    <t xml:space="preserve">storytelling; small-town; strings; horns; drawl; heartbreak</t>
  </si>
  <si>
    <t xml:space="preserve">Patchwork, which Gentry produced herself, turned out to be her last studio album before she largely withdrew from recording. Songs like 'Marigolds and Tangerines' and 'Beverly' continue the plainspoken, orchestrated storytelling of her earlier records, with a more personal, reflective cast. It stands as the quiet close of one of this lane's most distinctive songwriting careers.</t>
  </si>
  <si>
    <t xml:space="preserve">Caps Gentry's run of Capitol records; its self-produced, orchestrated storytelling sounds like an early model for later singer-songwriters who shape their own records.</t>
  </si>
  <si>
    <t xml:space="preserve">Marigolds and Tangerines; Beverly; But I Can't Get Back</t>
  </si>
  <si>
    <t xml:space="preserve">https://en.wikipedia.org/wiki/Bobbie_Gentry
https://en.wikipedia.org/wiki/Patchwork_(Bobbie_Gentry_album)</t>
  </si>
  <si>
    <t xml:space="preserve">A2447</t>
  </si>
  <si>
    <t xml:space="preserve">John Prine</t>
  </si>
  <si>
    <t xml:space="preserve">Maywood, IL</t>
  </si>
  <si>
    <t xml:space="preserve">Chicago folk revival</t>
  </si>
  <si>
    <t xml:space="preserve">fingerpicked acoustic; deadpan; storytelling; small-town; funny-sad; heartbreak</t>
  </si>
  <si>
    <t xml:space="preserve">John Prine's debut turned a Maywood, Illinois mail carrier into one of American songwriting's sharpest plainspoken voices, pairing a heroin-addicted veteran in 'Sam Stone', a strip-mined Kentucky town in 'Paradise', and a lonely old couple in 'Hello in There' with dry, funny-sad understatement. Arif Mardin's spare arrangements keep the focus on Prine's fingerpicked guitar and flat, conversational delivery. It is the start-here record for the whole country-folk storyteller lane.</t>
  </si>
  <si>
    <t xml:space="preserve">Emerged from the early-1970s Chicago folk-club scene alongside Steve Goodman, who helped bring Prine to Kris Kristofferson's attention; the deadpan funny-sad line through Bill Callahan and David Berman to MJ Lenderman sounds indebted to it.</t>
  </si>
  <si>
    <t xml:space="preserve">Sam Stone; Angel from Montgomery; Paradise</t>
  </si>
  <si>
    <t xml:space="preserve">https://en.wikipedia.org/wiki/John_Prine_discography
https://en.wikipedia.org/wiki/John_Prine_(album)</t>
  </si>
  <si>
    <t xml:space="preserve">A2448</t>
  </si>
  <si>
    <t xml:space="preserve">In My Own Time</t>
  </si>
  <si>
    <t xml:space="preserve">Just Sunshine Records</t>
  </si>
  <si>
    <t xml:space="preserve">storytelling; drawl; cracked or yelping; hushed; heartbreak; spiritual or gospel</t>
  </si>
  <si>
    <t xml:space="preserve">Dalton's second and final studio album is more fully produced than her debut, with a band stretching her interpretations of songs like the traditional 'Katie Cruel' and Marvin Gaye's hit 'How Sweet It Is (To Be Loved by You)' into loose, soulful arrangements. Her cracked, behind-the-beat voice turns every borrowed song into something that sounds completely her own. It has become the more widely heard of her two albums.</t>
  </si>
  <si>
    <t xml:space="preserve">Recorded in the Woodstock orbit; its reissue-era rediscovery made Dalton a reference point, and later indie folk singers sound indebted to her unguarded, behind-the-beat phrasing.</t>
  </si>
  <si>
    <t xml:space="preserve">Katie Cruel; In My Own Dream; How Sweet It Is (To Be Loved by You)</t>
  </si>
  <si>
    <t xml:space="preserve">https://en.wikipedia.org/wiki/Karen_Dalton
https://en.wikipedia.org/wiki/In_My_Own_Time_(album)
https://www.discogs.com/release/3299346-Karen-Dalton-In-My-Own-Time</t>
  </si>
  <si>
    <t xml:space="preserve">A2449</t>
  </si>
  <si>
    <t xml:space="preserve">Requiem for an Almost Lady</t>
  </si>
  <si>
    <t xml:space="preserve">Viking Records</t>
  </si>
  <si>
    <t xml:space="preserve">storytelling; baritone; bleak; heartbreak; drawl; strings</t>
  </si>
  <si>
    <t xml:space="preserve">A song cycle about the end of a relationship, Requiem for an Almost Lady is one of the bleakest breakup records of its era, delivered entirely in Hazlewood's dry, world-weary baritone over spare acoustic backing. Tracks like 'If It's Monday Morning' and 'L.A. Lady' move through anger, regret and resignation in short, plainly titled vignettes rather than big verse-chorus songs. It applies the narrative concept-album format of Trouble Is a Lonesome Town to a single relationship instead of a whole town.</t>
  </si>
  <si>
    <t xml:space="preserve">Continues the song-cycle storytelling of Hazlewood's earlier concept records, tightened into a single breakup arc; later breakup-concept records in country and indie songwriting sound indebted to its spoken, confessional framing.</t>
  </si>
  <si>
    <t xml:space="preserve">If It's Monday Morning; L.A. Lady; Won't You Tell Your Dreams</t>
  </si>
  <si>
    <t xml:space="preserve">https://en.wikipedia.org/wiki/Requiem_for_an_Almost_Lady
https://en.wikipedia.org/wiki/Lee_Hazlewood</t>
  </si>
  <si>
    <t xml:space="preserve">A2450</t>
  </si>
  <si>
    <t xml:space="preserve">Album II</t>
  </si>
  <si>
    <t xml:space="preserve">storytelling; funny-sad; deadpan; heartbreak; fingerpicked acoustic; road songs</t>
  </si>
  <si>
    <t xml:space="preserve">Album II keeps Wainwright's blunt, confessional style intact while sharpening the black comedy, from the seedy travelogue of 'Motel Blues' to the family satire of 'Nice Jewish Girls.' With mostly solo acoustic arrangements, it shows Wainwright working the same plain, first-person storytelling territory as Prine but turned inward on his own bad behavior rather than outward onto other characters. It suits fans who want the rawer, funnier version of his confessional style.</t>
  </si>
  <si>
    <t xml:space="preserve">Continues directly from Wainwright's debut; its diaristic, self-mocking storytelling sits alongside Prine's outward-looking character studies as a parallel strand of early-1970s funny-sad songwriting that later deadpan writers sound indebted to.</t>
  </si>
  <si>
    <t xml:space="preserve">Motel Blues; Nice Jewish Girls; Saw Your Name in the Paper</t>
  </si>
  <si>
    <t xml:space="preserve">https://www.discogs.com/release/1734928-Loudon-Wainwright-III-Album-II
https://en.wikipedia.org/wiki/Album_II_(Loudon_Wainwright_III_album)</t>
  </si>
  <si>
    <t xml:space="preserve">A2451</t>
  </si>
  <si>
    <t xml:space="preserve">'Frisco Mabel Joy</t>
  </si>
  <si>
    <t xml:space="preserve">storytelling; hushed; spiritual or gospel; baritone; heartbreak; political</t>
  </si>
  <si>
    <t xml:space="preserve">'Frisco Mabel Joy is Newbury's best-known album, built around 'An American Trilogy,' his medley of two Civil War-era songs and a spiritual that Elvis Presley later turned into a Las Vegas showstopper. The rest of the record keeps the same hushed, orchestrated melancholy, with 'How I Love Them Old Songs' and 'The Future's Not What It Used to Be' showing Newbury's gift for wistful, plainly sung reflection. It is for listeners who like their country songwriting slow, spacious and mournful.</t>
  </si>
  <si>
    <t xml:space="preserve">Written within the early-1970s Nashville songwriter circle around Kris Kristofferson and Townes Van Zandt, both of whom Newbury knew and encouraged; its slow, orchestrated mood pieces sound like an ancestor of later hushed, atmospheric country songwriting.</t>
  </si>
  <si>
    <t xml:space="preserve">An American Trilogy; How I Love Them Old Songs; The Future's Not What It Used to Be</t>
  </si>
  <si>
    <t xml:space="preserve">https://en.wikipedia.org/wiki/Mickey_Newbury
https://en.wikipedia.org/wiki/Frisco_Mabel_Joy</t>
  </si>
  <si>
    <t xml:space="preserve">A2452</t>
  </si>
  <si>
    <t xml:space="preserve">Steve Goodman</t>
  </si>
  <si>
    <t xml:space="preserve">Buddah Records</t>
  </si>
  <si>
    <t xml:space="preserve">storytelling; small-town; funny-sad; fingerpicked acoustic; road songs; drawl</t>
  </si>
  <si>
    <t xml:space="preserve">Steve Goodman's debut is anchored by 'City of New Orleans,' a train-travelogue song that Arlo Guthrie turned into a hit. Goodman's light tenor and quick, conversational picking also carry 'You Never Even Call Me by My Name,' the Goodman and John Prine co-write later made famous by David Allan Coe. It captures the tight, mutually supportive Chicago folk-club circuit that also produced Prine.</t>
  </si>
  <si>
    <t xml:space="preserve">Goodman championed John Prine on the Chicago folk-club circuit and helped bring him to Kris Kristofferson's attention, making the two songwriters' debuts the twin foundation of this lane's Chicago wing.</t>
  </si>
  <si>
    <t xml:space="preserve">City of New Orleans; You Never Even Call Me by My Name; Donald and Lydia</t>
  </si>
  <si>
    <t xml:space="preserve">https://en.wikipedia.org/wiki/Steve_Goodman
https://en.wikipedia.org/wiki/Steve_Goodman_(album)</t>
  </si>
  <si>
    <t xml:space="preserve">A2453</t>
  </si>
  <si>
    <t xml:space="preserve">In Search of a Song</t>
  </si>
  <si>
    <t xml:space="preserve">storytelling; small-town; drawl; fingerpicked acoustic; spiritual or gospel; political</t>
  </si>
  <si>
    <t xml:space="preserve">Hall built this album from stories gathered on a trip back through rural Kentucky. 'The Year That Clayton Delaney Died' is a plain, moving elegy for a local guitar picker who shaped Hall's own musicianship, and 'Trip to Hyden' turns a mining-disaster news trip into understated reportage. Alongside John Prine's debut, it is the start-here record for the whole country-folk storyteller lane.</t>
  </si>
  <si>
    <t xml:space="preserve">Draws directly on Kentucky small-town material and shares a plainspoken narrative style with Prine, Goodman and later Southern storytelling songwriters.</t>
  </si>
  <si>
    <t xml:space="preserve">The Year That Clayton Delaney Died; Trip to Hyden; Who's Gonna Feed Them Hogs</t>
  </si>
  <si>
    <t xml:space="preserve">https://en.wikipedia.org/wiki/Tom_T._Hall_discography
https://en.wikipedia.org/wiki/In_Search_of_a_Song
https://www.discogs.com/artist/274718-Tom-T-Hall</t>
  </si>
  <si>
    <t xml:space="preserve">A2454</t>
  </si>
  <si>
    <t xml:space="preserve">Eric Andersen</t>
  </si>
  <si>
    <t xml:space="preserve">Blue River</t>
  </si>
  <si>
    <t xml:space="preserve">storytelling; hushed; heartbreak; strings; breezy; close harmonies</t>
  </si>
  <si>
    <t xml:space="preserve">Blue River pairs Eric Andersen's plainspoken, romantic songwriting with a warm, piano- and string-inflected folk-rock production. The title track and 'Is It Really Love at All' show his move from earlier topical folk toward the intimate, relationship-focused songwriting that dominates the record. When Columbia lost the master tapes of its follow-up, which surfaced only decades later as Stages, Blue River was left as the high-water mark of his career.</t>
  </si>
  <si>
    <t xml:space="preserve">Moves Andersen's songwriting away from the topical Greenwich Village folk of his Vanguard years toward plainer, more personal storytelling that sounds close to Mickey Newbury and Jesse Winchester in the same period.</t>
  </si>
  <si>
    <t xml:space="preserve">Blue River; Is It Really Love at All; Round the Bend</t>
  </si>
  <si>
    <t xml:space="preserve">https://en.wikipedia.org/wiki/Eric_Andersen
https://en.wikipedia.org/wiki/Blue_River_(album)</t>
  </si>
  <si>
    <t xml:space="preserve">A2455</t>
  </si>
  <si>
    <t xml:space="preserve">Third Down, 110 to Go</t>
  </si>
  <si>
    <t xml:space="preserve">Bearsville</t>
  </si>
  <si>
    <t xml:space="preserve">storytelling; hushed; heartbreak; small-town; fingerpicked acoustic; breezy</t>
  </si>
  <si>
    <t xml:space="preserve">Winchester's second album continues the plainspoken, homesick songwriting of his debut with a slightly fuller, more soulful sound, still built around his warm, unhurried voice. It stays close to gentle regret and small, specific memories rather than drama. It reinforced Winchester's reputation among other songwriters even though, unable to tour the United States, he remained a cult figure rather than a star.</t>
  </si>
  <si>
    <t xml:space="preserve">Follows directly from Winchester's debut, keeping the exile-songwriter perspective that ties him to the same Band-adjacent roots-rock lineage running through this lane.</t>
  </si>
  <si>
    <t xml:space="preserve">North Star; Midnight Bus; Lullaby for the First Born</t>
  </si>
  <si>
    <t xml:space="preserve">https://www.discogs.com/release/2111474-Jesse-Winchester-Third-Down-110-To-Go
https://en.wikipedia.org/wiki/Jesse_Winchester</t>
  </si>
  <si>
    <t xml:space="preserve">A2456</t>
  </si>
  <si>
    <t xml:space="preserve">Diamonds in the Rough</t>
  </si>
  <si>
    <t xml:space="preserve">fingerpicked acoustic; banjo; storytelling; drawl; funny-sad; small-town</t>
  </si>
  <si>
    <t xml:space="preserve">Prine's second record leans further into bluegrass, cut fast and loose with brother Dave Prine and a stripped-to-the-bone band. 'The Great Compromise' turns a drive-in-movie breakup into a Vietnam-era allegory about the country itself, while 'Souvenirs', with Steve Goodman on guitar, is one of Prine's plainest, saddest songs. The closing take on the Carter Family's title track ties the record back to the pre-1965 roots music this whole zone treats as source material.</t>
  </si>
  <si>
    <t xml:space="preserve">Follows directly from John Prine (1971) and pulls its stripped-down string-band sound from the Carter Family and pre-bluegrass roots music that the Roots lane (R1) supplies to the whole atlas.</t>
  </si>
  <si>
    <t xml:space="preserve">Souvenirs; The Great Compromise; Everybody</t>
  </si>
  <si>
    <t xml:space="preserve">https://en.wikipedia.org/wiki/John_Prine_discography
https://en.wikipedia.org/wiki/Diamonds_in_the_Rough_(John_Prine_album)</t>
  </si>
  <si>
    <t xml:space="preserve">A2457</t>
  </si>
  <si>
    <t xml:space="preserve">13</t>
  </si>
  <si>
    <t xml:space="preserve">storytelling; horns; baritone; cosmic; drawl; bleak</t>
  </si>
  <si>
    <t xml:space="preserve">13 is one of the odder entries in Hazlewood's catalog, built on heavy horn arrangements, thick basslines and hard-hitting drums that push his narrated storytelling toward orchestrated funk-pop. His deadpan baritone still sits front and center, but the grooves owe more to soul records than to Nashville or Bakersfield. It is for listeners who know him from the Nancy Sinatra duets and want to hear how far he stretched the format.</t>
  </si>
  <si>
    <t xml:space="preserve">Stretches the storytelling persona of Cowboy in Sweden and his earlier concept albums into funk- and soul-derived production, keeping the voice while dropping most country instrumentation.</t>
  </si>
  <si>
    <t xml:space="preserve">You Look Like a Lady; Tulsa Sunday; I Move Around</t>
  </si>
  <si>
    <t xml:space="preserve">https://www.discogs.com/master/100426-Lee-Hazlewood-13
https://www.discogs.com/release/387934-Lee-Hazlewood-13</t>
  </si>
  <si>
    <t xml:space="preserve">A2458</t>
  </si>
  <si>
    <t xml:space="preserve">Album III</t>
  </si>
  <si>
    <t xml:space="preserve">storytelling; funny-sad; rowdy; deadpan; road songs; heartbreak</t>
  </si>
  <si>
    <t xml:space="preserve">Wainwright's first record with a full backing band, billed as White Cloud, and his first for Columbia after leaving Atlantic, Album III is best known for the novelty hit 'Dead Skunk,' a jaunty singalong about roadkill that became his only Top 40 single. The rest of the record keeps his sharper, more personal songwriting intact, including a cover of Leiber and Stoller's 'Smokey Joe's Cafe,' showing he could still write and interpret plainspoken story-songs even while scoring a novelty hit. It marked the point where Wainwright's commercial visibility and his serious songwriting briefly lined up.</t>
  </si>
  <si>
    <t xml:space="preserve">Its full-band arrangements pulled Wainwright's plainspoken storytelling toward a more commercial folk-rock sound, setting it apart from the sparer Chicago-scene records of Prine and Goodman.</t>
  </si>
  <si>
    <t xml:space="preserve">Dead Skunk; Red Guitar; Smokey Joe's Cafe</t>
  </si>
  <si>
    <t xml:space="preserve">https://en.wikipedia.org/wiki/Album_III
https://en.wikipedia.org/wiki/Loudon_Wainwright_III
https://www.discogs.com/master/136031-Loudon-Wainwright-III-Album-III</t>
  </si>
  <si>
    <t xml:space="preserve">A2459</t>
  </si>
  <si>
    <t xml:space="preserve">Freakin' at the Freakers Ball</t>
  </si>
  <si>
    <t xml:space="preserve">storytelling; funny-sad; pop-culture references; rowdy; political; drawl</t>
  </si>
  <si>
    <t xml:space="preserve">Freakin' at the Freakers Ball moves Silverstein's comic storytelling into early-1970s counterculture satire, skewering drug culture, sex and hippie pretension with the same singsong bluntness he used in his poetry. His gravelly, cackling voice and loose, barroom backing make songs like 'I Got Stoned and I Missed It' play like shaggy-dog stories. It fits the same wry storytelling lineage as Prine and Goodman's Chicago scene, with more vaudeville in the delivery.</t>
  </si>
  <si>
    <t xml:space="preserve">Silverstein's work as a Nashville songwriter, including 'A Boy Named Sue' for Johnny Cash and many songs for Dr. Hook &amp; the Medicine Show, made him a direct bridge between comic verse and country songcraft; later deadpan songwriters in the Prine line sound indebted to that mix.</t>
  </si>
  <si>
    <t xml:space="preserve">Freakin' at the Freakers Ball; I Got Stoned and I Missed It; Sarah Cynthia Sylvia Stout Would Not Take the Garbage Out</t>
  </si>
  <si>
    <t xml:space="preserve">https://en.wikipedia.org/wiki/Freakin%27_at_the_Freakers_Ball</t>
  </si>
  <si>
    <t xml:space="preserve">A2460</t>
  </si>
  <si>
    <t xml:space="preserve">Somebody Else's Troubles</t>
  </si>
  <si>
    <t xml:space="preserve">storytelling; funny-sad; political; small-town; fingerpicked acoustic; bleak</t>
  </si>
  <si>
    <t xml:space="preserve">Goodman's second album widens his storytelling range, from Michael Smith's barroom-philosopher song 'The Dutchman' to 'The Ballad of Penny Evans,' a stark song sung from the point of view of a Vietnam war widow. His nimble guitar and warm, slightly nasal tenor keep even the heavy material conversational. It shows Goodman as a first-rate interpreter of other writers' songs as well as his own.</t>
  </si>
  <si>
    <t xml:space="preserve">Grew from the same Chicago folk scene as Goodman's debut, where he and John Prine shared stages and traded songs through the early 1970s.</t>
  </si>
  <si>
    <t xml:space="preserve">The Dutchman; The Ballad of Penny Evans; Somebody Else's Troubles</t>
  </si>
  <si>
    <t xml:space="preserve">https://en.wikipedia.org/wiki/Steve_Goodman
https://en.wikipedia.org/wiki/Somebody_Else%27s_Troubles</t>
  </si>
  <si>
    <t xml:space="preserve">A2461</t>
  </si>
  <si>
    <t xml:space="preserve">The Storyteller</t>
  </si>
  <si>
    <t xml:space="preserve">storytelling; small-town; drawl; funny-sad; spiritual or gospel; fingerpicked acoustic</t>
  </si>
  <si>
    <t xml:space="preserve">Released the same year as We All Got Together and..., The Storyteller leans into the nostalgic, first-person character sketches that earned Hall his nickname, none more so than '(Old Dogs, Children and) Watermelon Wine,' a barroom monologue about a janitor's plainspoken wisdom that became one of his signature hits. 'More About John Henry' extends his interest in American folk mythology, while the closing 'One More Song for Jesus' returns to the gospel side of his catalog. It is close to a mission statement for the whole storyteller persona.</t>
  </si>
  <si>
    <t xml:space="preserve">Named for the nickname Hall already carried, it sums up the plain, first-person narrative approach that makes him a direct peer of Prine within this lane.</t>
  </si>
  <si>
    <t xml:space="preserve">(Old Dogs, Children and) Watermelon Wine; More About John Henry; Windy City Anne</t>
  </si>
  <si>
    <t xml:space="preserve">https://en.wikipedia.org/wiki/Tom_T._Hall_discography
https://www.discogs.com/release/2785237-Tom-T-Hall-The-Storyteller</t>
  </si>
  <si>
    <t xml:space="preserve">A2462</t>
  </si>
  <si>
    <t xml:space="preserve">We All Got Together and...</t>
  </si>
  <si>
    <t xml:space="preserve">storytelling; funny-sad; small-town; political; drawl; spiritual or gospel</t>
  </si>
  <si>
    <t xml:space="preserve">Written almost entirely by Hall, this album pairs the gentle hit 'Me and Jesus' with the satirical 'The Monkey That Became President', a parable about political absurdity delivered in Hall's flat, wry storytelling voice. It shows the range of the storyteller persona: sincere gospel-tinged songs sitting next to pointed social commentary, all without raising its voice.</t>
  </si>
  <si>
    <t xml:space="preserve">Extends the narrative-song format of Ballad of Forty Dollars and In Search of a Song into topical and political territory, a move later storytelling songwriters in the Southern storytelling rock lane (V3) resemble.</t>
  </si>
  <si>
    <t xml:space="preserve">Me and Jesus; The Monkey That Became President; Souvenirs</t>
  </si>
  <si>
    <t xml:space="preserve">https://en.wikipedia.org/wiki/We_All_Got_Together_and...
https://en.wikipedia.org/wiki/Tom_T._Hall_discography
https://www.slipcue.com/music/country/countryartists/hall_tomT_01.html</t>
  </si>
  <si>
    <t xml:space="preserve">A2463</t>
  </si>
  <si>
    <t xml:space="preserve">Sweet Revenge</t>
  </si>
  <si>
    <t xml:space="preserve">storytelling; drawl; funny-sad; drinking songs; heartbreak; road songs</t>
  </si>
  <si>
    <t xml:space="preserve">Sweet Revenge finds Prine with a rougher, more electric band, sharpening his humor and adding a harder country edge. 'Christmas in Prison' turns an absurd premise into genuine tenderness, 'Please Don't Bury Me' is a rollicking, funny meditation on death and organ donation, and 'Dear Abby' mines an advice column for comic pathos. It is for listeners who want Prine at his rowdiest and most playful.</t>
  </si>
  <si>
    <t xml:space="preserve">Continues the storytelling style of the first two Atlantic albums while pulling Prine's sound closer to the honky-tonk and outlaw country of the neighboring V23 and V26 lanes.</t>
  </si>
  <si>
    <t xml:space="preserve">Christmas in Prison; Please Don't Bury Me; Dear Abby</t>
  </si>
  <si>
    <t xml:space="preserve">https://en.wikipedia.org/wiki/John_Prine_discography
https://en.wikipedia.org/wiki/Sweet_Revenge_(John_Prine_album)</t>
  </si>
  <si>
    <t xml:space="preserve">A2464</t>
  </si>
  <si>
    <t xml:space="preserve">Attempted Mustache</t>
  </si>
  <si>
    <t xml:space="preserve">storytelling; funny-sad; deadpan; heartbreak; road songs; spiritual or gospel</t>
  </si>
  <si>
    <t xml:space="preserve">Attempted Mustache pairs Wainwright's sharpest character songs yet, 'The Swimming Song' and 'The Man Who Couldn't Cry,' later covered by Johnny Cash, with looser, more eclectic material including 'I Am the Way (New York Town),' built on a Woody Guthrie tune. It shows Wainwright fully in command of the plainspoken, funny-sad storytelling voice he shares with Prine and Goodman, applied to his own increasingly complicated life. Light acoustic and string-band backing keeps even the darker songs nimble.</t>
  </si>
  <si>
    <t xml:space="preserve">Johnny Cash's 1994 cover of 'The Man Who Couldn't Cry' carried one of its songs into mainstream country storytelling, much as Prine's songs travelled through other singers.</t>
  </si>
  <si>
    <t xml:space="preserve">The Swimming Song; The Man Who Couldn't Cry; I Am the Way (New York Town)</t>
  </si>
  <si>
    <t xml:space="preserve">https://en.wikipedia.org/wiki/Attempted_Mustache
https://en.wikipedia.org/wiki/Loudon_Wainwright_III
https://www.discogs.com/release/2404487-Loudon-Wainwright-III-Attempted-Mustache</t>
  </si>
  <si>
    <t xml:space="preserve">A2465</t>
  </si>
  <si>
    <t xml:space="preserve">Heaven Help the Child</t>
  </si>
  <si>
    <t xml:space="preserve">storytelling; hushed; spiritual or gospel; baritone; bleak; heartbreak</t>
  </si>
  <si>
    <t xml:space="preserve">Heaven Help the Child continues Newbury's run of hushed, orchestrated song cycles, built around the wrenching title track and 'Cortelia Clark,' a haunting tribute to a blind Nashville street singer. Newbury's high, fragile tenor floats over sparse guitar and strings, with the songs moving at a slow, meditative pace. The record extends the tone-poem approach of Looks Like Rain into even bleaker territory.</t>
  </si>
  <si>
    <t xml:space="preserve">Completes Newbury's early-1970s run of mood-piece albums that made him a songwriters' songwriter in Nashville; its slow, bleak arrangements sound like a forerunner of later hushed country and slowcore-leaning songwriting.</t>
  </si>
  <si>
    <t xml:space="preserve">Heaven Help the Child; Cortelia Clark; Why You Been Gone So Long</t>
  </si>
  <si>
    <t xml:space="preserve">https://en.wikipedia.org/wiki/Mickey_Newbury
https://en.wikipedia.org/wiki/Heaven_Help_the_Child</t>
  </si>
  <si>
    <t xml:space="preserve">A2466</t>
  </si>
  <si>
    <t xml:space="preserve">Songs of Fox Hollow (For Children of All Ages)</t>
  </si>
  <si>
    <t xml:space="preserve">Franklin, TN</t>
  </si>
  <si>
    <t xml:space="preserve">storytelling; small-town; spiritual or gospel; fingerpicked acoustic; funny-sad; lullaby</t>
  </si>
  <si>
    <t xml:space="preserve">Named after Hall's Tennessee farm, this is a concept album of story-songs written for children but performed with the same plain, unpatronizing storytelling voice Hall used on his adult records. 'Sneaky Snake' is the most famous of them, a playful sing-along over light acoustic backing. It underlines how much of Hall's regular songwriting already worked like a fable.</t>
  </si>
  <si>
    <t xml:space="preserve">An outgrowth of the same plain, story-first songwriting Hall used on his adult albums, showing the storyteller approach carrying over into any subject matter.</t>
  </si>
  <si>
    <t xml:space="preserve">Sneaky Snake; I Care; The Mysterious Fox of the Hollow</t>
  </si>
  <si>
    <t xml:space="preserve">https://en.wikipedia.org/wiki/Tom_T._Hall_discography
https://www.discogs.com/release/12094812-Tom-T-Hall-Songs-Of-Fox-Hollow-For-Children-Of-All-Ages</t>
  </si>
  <si>
    <t xml:space="preserve">A2467</t>
  </si>
  <si>
    <t xml:space="preserve">Common Sense</t>
  </si>
  <si>
    <t xml:space="preserve">storytelling; political; heartbreak; horns; funny-sad; drawl</t>
  </si>
  <si>
    <t xml:space="preserve">Produced by Stax veteran Steve Cropper, Common Sense pushes Prine toward rock and R&amp;B horns and is his most electric, produced record from the Atlantic years. 'Common Sense' and 'Come Back to Us Barbara Lewis Hare Krishna Beauregard' widen his storytelling into the drug culture and identity confusion of the mid-1970s. A closing cover of Chuck Berry's 'You Never Can Tell' underlines how much rock and roll sat underneath Prine's folk-country surface.</t>
  </si>
  <si>
    <t xml:space="preserve">Marks Prine's furthest reach toward rock production before he moved to Asylum and pulled back toward the sparer sound of Bruised Orange.</t>
  </si>
  <si>
    <t xml:space="preserve">Common Sense; Come Back to Us Barbara Lewis Hare Krishna Beauregard; Saddle in the Rain</t>
  </si>
  <si>
    <t xml:space="preserve">https://en.wikipedia.org/wiki/John_Prine_discography
https://en.wikipedia.org/wiki/Common_Sense_(John_Prine_album)</t>
  </si>
  <si>
    <t xml:space="preserve">A2468</t>
  </si>
  <si>
    <t xml:space="preserve">Jessie's Jig &amp; Other Favorites</t>
  </si>
  <si>
    <t xml:space="preserve">storytelling; funny-sad; fiddle; mandolin; road songs; drawl</t>
  </si>
  <si>
    <t xml:space="preserve">Goodman's Asylum debut moves further from straight folk into good-humored eclecticism, mixing the fiddle-and-mandolin title tune with 'Door Number Three,' co-written with Jimmy Buffett. It is looser and funnier than his earlier Buddah albums, closer to the freewheeling live shows that built Goodman's reputation as a performer. It suits listeners who like their folk songwriting quick-witted and string-band bright.</t>
  </si>
  <si>
    <t xml:space="preserve">Continues the collaborative songwriting of Goodman's earlier records, here extended to a co-write with Jimmy Buffett.</t>
  </si>
  <si>
    <t xml:space="preserve">Jessie's Jig (Rob's Romp, Beth's Bounce); Blue Umbrella; Door Number Three</t>
  </si>
  <si>
    <t xml:space="preserve">https://en.wikipedia.org/wiki/Steve_Goodman
https://en.wikipedia.org/wiki/Jessie%27s_Jig_%26_Other_Favorites</t>
  </si>
  <si>
    <t xml:space="preserve">A2469</t>
  </si>
  <si>
    <t xml:space="preserve">Nothing but a Breeze</t>
  </si>
  <si>
    <t xml:space="preserve">storytelling; breezy; heartbreak; close harmonies; road songs; fingerpicked acoustic</t>
  </si>
  <si>
    <t xml:space="preserve">By 1977, with the Vietnam-era amnesty finally letting him perform in the United States again, Winchester made a warm, relaxed album built around a loping title track. His soft Southern tenor and easygoing, lightly soulful arrangements show him writing with a lighter, more optimistic touch than his exile-era records, without losing the plainspoken clarity of his debut. It is for listeners who like country-folk gentle and melodic rather than rough.</t>
  </si>
  <si>
    <t xml:space="preserve">Marks Winchester's return to U.S. stages after his years in Montreal, closing the arc that began with his Robbie Robertson-produced debut.</t>
  </si>
  <si>
    <t xml:space="preserve">Nothing but a Breeze; Rhumba Man; Bowling Green</t>
  </si>
  <si>
    <t xml:space="preserve">https://www.discogs.com/release/2673813-Jesse-Winchester-Nothing-But-A-Breeze
https://en.wikipedia.org/wiki/Jesse_Winchester</t>
  </si>
  <si>
    <t xml:space="preserve">A2470</t>
  </si>
  <si>
    <t xml:space="preserve">Bruised Orange</t>
  </si>
  <si>
    <t xml:space="preserve">storytelling; deadpan; small-town; funny-sad; spiritual or gospel; fingerpicked acoustic</t>
  </si>
  <si>
    <t xml:space="preserve">Produced by Steve Goodman, Bruised Orange is often called Prine's most fully realized record: warm, plainspoken, and full of small-town detail. 'Fish and Whistle' and 'That's the Way That the World Goes 'Round' turn everyday disappointment into wry survival philosophy, while the title track works through a childhood tragedy without ever raising its voice. It is the clearest bridge in Prine's catalog between funny and devastating.</t>
  </si>
  <si>
    <t xml:space="preserve">Produced by fellow Chicago songwriter Steve Goodman, tying the two together as this lane's central Chicago-scene pairing; the deadpan funny-sad line that runs to David Berman and MJ Lenderman sounds indebted to its balance of humor and grief.</t>
  </si>
  <si>
    <t xml:space="preserve">Fish and Whistle; That's the Way That the World Goes 'Round; Bruised Orange (Chain of Sorrow)</t>
  </si>
  <si>
    <t xml:space="preserve">https://en.wikipedia.org/wiki/John_Prine_discography
https://en.wikipedia.org/wiki/Bruised_Orange</t>
  </si>
  <si>
    <t xml:space="preserve">A2471</t>
  </si>
  <si>
    <t xml:space="preserve">Storm Windows</t>
  </si>
  <si>
    <t xml:space="preserve">storytelling; heartbreak; drawl; pedal steel; small-town; funny-sad</t>
  </si>
  <si>
    <t xml:space="preserve">Cut at Muscle Shoals Sound with producer Barry Beckett, Storm Windows closed out Prine's Asylum contract with a moodier, more country-soul-inflected sound than Bruised Orange. The title track and 'Living in the Future' keep his conversational storytelling intact while the arrangements lean on Southern session musicians. It is a lesser-known but well-regarded entry that fans of the deadpan storyteller sound often discover after the two records around it.</t>
  </si>
  <si>
    <t xml:space="preserve">Closes the run of 1970s Atlantic and Asylum albums that established Prine's plainspoken template before his 1980s hiatus and 1984 return on his own Oh Boy label.</t>
  </si>
  <si>
    <t xml:space="preserve">Storm Windows; Living in the Future; Baby Ruth</t>
  </si>
  <si>
    <t xml:space="preserve">https://en.wikipedia.org/wiki/John_Prine_discography
https://www.discogs.com/release/2111140-John-Prine-Storm-Windows</t>
  </si>
  <si>
    <t xml:space="preserve">A2472</t>
  </si>
  <si>
    <t xml:space="preserve">Aimless Love</t>
  </si>
  <si>
    <t xml:space="preserve">storytelling; funny-sad; heartbreak; drawl; small-town; fingerpicked acoustic</t>
  </si>
  <si>
    <t xml:space="preserve">Aimless Love was the first album on Prine's own Oh Boy Records, launched after major labels lost interest, and it set the independent model he kept for the rest of his career. 'Unwed Fathers', written with Bobby Braddock, stands with 'Sam Stone' among his starkest character studies, while the loose, easy title track shows the funnier side of the same plainspoken voice. The production is simple and warm, acoustic guitars over a light country band.</t>
  </si>
  <si>
    <t xml:space="preserve">Begins the Oh Boy era of Prine's career, a self-released model that later songwriters in the Drag City deadpan school (V2) and the modern barroom-storyteller lane (C2) resemble.</t>
  </si>
  <si>
    <t xml:space="preserve">Unwed Fathers; Aimless Love; People Puttin' People Down</t>
  </si>
  <si>
    <t xml:space="preserve">https://en.wikipedia.org/wiki/John_Prine_discography
https://en.wikipedia.org/wiki/Aimless_Love
http://www.jpshrine.org/discography.html</t>
  </si>
  <si>
    <t xml:space="preserve">A2473</t>
  </si>
  <si>
    <t xml:space="preserve">The Missing Years</t>
  </si>
  <si>
    <t xml:space="preserve">storytelling; funny-sad; spiritual or gospel; drawl; political; heartbreak</t>
  </si>
  <si>
    <t xml:space="preserve">Produced by Howie Epstein with guest turns from Tom Petty, Bruce Springsteen, and Bonnie Raitt, The Missing Years was Prine's commercial comeback after a mid-1980s lull and won him his first Grammy. The surreal title track imagines Jesus's unrecorded adolescence in the same dry, matter-of-fact voice Prine uses for barroom stories, and 'The Sins of Memphisto' is a widescreen character sketch of aging and regret. It proved the small-label, self-released model of Oh Boy Records could still reach a wide audience.</t>
  </si>
  <si>
    <t xml:space="preserve">Reconnects 1990s roots-rock production with Prine's founding storytelling style, and sounds like the album that brought him back into view for younger roots songwriters.</t>
  </si>
  <si>
    <t xml:space="preserve">Jesus the Missing Years; The Sins of Memphisto; Picture Show</t>
  </si>
  <si>
    <t xml:space="preserve">https://en.wikipedia.org/wiki/John_Prine_discography
https://en.wikipedia.org/wiki/The_Missing_Years_(album)</t>
  </si>
  <si>
    <t xml:space="preserve">A2474</t>
  </si>
  <si>
    <t xml:space="preserve">In Spite of Ourselves</t>
  </si>
  <si>
    <t xml:space="preserve">duets; storytelling; funny-sad; drawl; heartbreak; close harmonies</t>
  </si>
  <si>
    <t xml:space="preserve">A covers album built around duets with Iris DeMent, Emmylou Harris, Lucinda Williams and other women singers, In Spite of Ourselves has Prine largely stepping back from writing to interpret classic honky-tonk and country songs. The title track, his own, is a raunchy, tender list-song about a mismatched couple that became one of his most-loved later works. It shows the duet, classic-country side of the storyteller tradition this lane is built on.</t>
  </si>
  <si>
    <t xml:space="preserve">Pulls the lane's storytelling style back toward its honky-tonk roots in V26, and 2010s husband-and-wife Americana duet acts sound indebted to its DeMent duets.</t>
  </si>
  <si>
    <t xml:space="preserve">In Spite of Ourselves; (We're Not) The Jet Set; Let's Invite Them Over</t>
  </si>
  <si>
    <t xml:space="preserve">https://en.wikipedia.org/wiki/John_Prine_discography
https://en.wikipedia.org/wiki/In_Spite_of_Ourselves
https://www.slipcue.com/music/country/countryartists/prine_john_01.html</t>
  </si>
  <si>
    <t xml:space="preserve">A2475</t>
  </si>
  <si>
    <t xml:space="preserve">storytelling; funny-sad; deadpan; spiritual or gospel; fingerpicked acoustic; heartbreak</t>
  </si>
  <si>
    <t xml:space="preserve">Prine's first album of new songs in a decade, Fair &amp; Square is spare and unhurried, built mostly around acoustic guitar with light Nashville session backing. A cover of Blaze Foley's 'Clay Pigeons' and the original 'Some Humans Ain't Human' pair his plainest philosophizing with his sharpest political jab of the era. It won the Grammy for Best Contemporary Folk Album and confirmed that Prine's understated storytelling had lost none of its force.</t>
  </si>
  <si>
    <t xml:space="preserve">Represents the mature, unhurried version of the plainspoken storytelling Prine established in 1971, which later deadpan writers like MJ Lenderman sound indebted to.</t>
  </si>
  <si>
    <t xml:space="preserve">Some Humans Ain't Human; Clay Pigeons; Crazy as a Loon</t>
  </si>
  <si>
    <t xml:space="preserve">https://en.wikipedia.org/wiki/John_Prine_discography
https://en.wikipedia.org/wiki/Fair_%26_Square_(John_Prine_album)</t>
  </si>
  <si>
    <t xml:space="preserve">A2476</t>
  </si>
  <si>
    <t xml:space="preserve">The Tree of Forgiveness</t>
  </si>
  <si>
    <t xml:space="preserve">storytelling; funny-sad; spiritual or gospel; deadpan; heartbreak; fingerpicked acoustic</t>
  </si>
  <si>
    <t xml:space="preserve">Prine's final album of new songs, produced by Dave Cobb, is a relaxed, plainly sung meditation on mortality that still finds room for jokes: 'When I Get to Heaven' imagines the afterlife as a party with a cocktail named after him. 'Summer's End' and 'The Lonesome Friends of Science' show the same unadorned character sketches he was writing in 1971, now aimed at old age instead of youth. It found a wide audience, proof that his deadpan storytelling still connected.</t>
  </si>
  <si>
    <t xml:space="preserve">Closes Prine's catalog on the same plainspoken storytelling that opened it, and its Dave Cobb production connects it to the 2010s Americana revival that includes many artists in the C2 and C5 lanes.</t>
  </si>
  <si>
    <t xml:space="preserve">When I Get to Heaven; Summer's End; The Lonesome Friends of Science</t>
  </si>
  <si>
    <t xml:space="preserve">https://en.wikipedia.org/wiki/John_Prine_discography
https://en.wikipedia.org/wiki/The_Tree_of_Forgiveness</t>
  </si>
  <si>
    <t xml:space="preserve">A2477</t>
  </si>
  <si>
    <t xml:space="preserve">Johnny Cash</t>
  </si>
  <si>
    <t xml:space="preserve">Ride This Train</t>
  </si>
  <si>
    <t xml:space="preserve">V26 Honky-tonk, Bakersfield, and hard country</t>
  </si>
  <si>
    <t xml:space="preserve">baritone; harmonica; storytelling; spiritual or gospel; road songs</t>
  </si>
  <si>
    <t xml:space="preserve">An early concept album built as a spoken-word train journey across working-class American history, with Cash narrating between songs about loggers, farmers and outlaws rather than simply stringing hits together. It is an early country concept record, showing Cash's interest in historical storytelling years before Bitter Tears. The arrangements stay plain, mostly guitar, bass and Cash's own train-rhythm strum.</t>
  </si>
  <si>
    <t xml:space="preserve">An early example of the storytelling concept-album instinct Cash returned to on Bitter Tears; later folk-leaning country songwriters sound indebted to its narrated history.</t>
  </si>
  <si>
    <t xml:space="preserve">Loading Coal; Dorraine of Ponchartrain</t>
  </si>
  <si>
    <t xml:space="preserve">https://en.wikipedia.org/wiki/Johnny_Cash_discography
https://www.discogs.com/artist/135946-Johnny-Cash</t>
  </si>
  <si>
    <t xml:space="preserve">A2478</t>
  </si>
  <si>
    <t xml:space="preserve">Buck Owens</t>
  </si>
  <si>
    <t xml:space="preserve">Buck Owens Sings Harlan Howard</t>
  </si>
  <si>
    <t xml:space="preserve">Bakersfield, CA</t>
  </si>
  <si>
    <t xml:space="preserve">Bakersfield</t>
  </si>
  <si>
    <t xml:space="preserve">Telecaster twang; drawl; heartbreak; storytelling; drinking songs</t>
  </si>
  <si>
    <t xml:space="preserve">An early Owens LP built entirely from songs by Nashville staff writer Harlan Howard, this record shows the Bakersfield sound still close to its Nashville honky-tonk roots before Owens fully split off with his own bright, treble-heavy guitar attack. Don Rich's harmony vocals and guitar are already audible, but the Buckaroos' signature snap hadn't fully arrived. It is a useful document of Owens as an interpreter before he became mainly a hit-singles writer himself.</t>
  </si>
  <si>
    <t xml:space="preserve">An early-career record that shows Owens still working through Nashville songwriters' material just before he and Don Rich developed the treble-forward Bakersfield guitar sound that Merle Haggard and others then built on.</t>
  </si>
  <si>
    <t xml:space="preserve">Above and Beyond; Heartbreak U.S.A.</t>
  </si>
  <si>
    <t xml:space="preserve">https://en.wikipedia.org/wiki/Buck_Owens_discography
https://www.discogs.com/release/4831320-Buck-Owens-Buck-Owens-Sings-Harlan-Howard</t>
  </si>
  <si>
    <t xml:space="preserve">A2479</t>
  </si>
  <si>
    <t xml:space="preserve">Faron Young</t>
  </si>
  <si>
    <t xml:space="preserve">Hello Walls</t>
  </si>
  <si>
    <t xml:space="preserve">fiddle; pedal steel; baritone; heartbreak; drawl</t>
  </si>
  <si>
    <t xml:space="preserve">Built around a Willie Nelson-written title song that gave Young his biggest hit and helped launch Nelson's career as a songwriter years before his own outlaw stardom, this album is straightforward early-1960s Nashville honky-tonk: fiddle and steel guitar behind Young's easy, conversational baritone. Young was one of the genre's most reliable hitmakers through the decade without ever becoming a singular stylistic innovator, which makes this record a useful baseline for what mainstream hard country sounded like just before Bakersfield and countrypolitan pulled it in different directions.</t>
  </si>
  <si>
    <t xml:space="preserve">A commercial baseline of early-1960s Nashville honky-tonk, notable for launching Willie Nelson's songwriting career years before Nelson's own outlaw-country records redefined the genre.</t>
  </si>
  <si>
    <t xml:space="preserve">Hello Walls; Country Girl</t>
  </si>
  <si>
    <t xml:space="preserve">https://en.wikipedia.org/wiki/Faron_Young</t>
  </si>
  <si>
    <t xml:space="preserve">A2480</t>
  </si>
  <si>
    <t xml:space="preserve">Kitty Wells</t>
  </si>
  <si>
    <t xml:space="preserve">Heartbreak U.S.A.</t>
  </si>
  <si>
    <t xml:space="preserve">Decca</t>
  </si>
  <si>
    <t xml:space="preserve">fiddle; pedal steel; drawl; heartbreak; close harmonies</t>
  </si>
  <si>
    <t xml:space="preserve">Recorded by country music's first major female star, whose 1952 hit 'It Wasn't God Who Made Honky Tonk Angels' opened the door for the women who followed, this album's title track gave Wells a number-one country hit nearly a decade into her career. The arrangements stay close to classic 1950s honky-tonk, fiddle and steel guitar over a simple rhythm section, with Wells's plain, unadorned voice carrying the emotional weight. It shows the honky-tonk queen of the previous decade still commercially strong as the Bakersfield and countrypolitan sounds were forming around her.</t>
  </si>
  <si>
    <t xml:space="preserve">Wells's answer song 'It Wasn't God Who Made Honky Tonk Angels' opened the door for women answering back in honky-tonk; Loretta Lynn started out modeling herself on Wells, and Jean Shepard and Tammy Wynette sound indebted to her plain delivery.</t>
  </si>
  <si>
    <t xml:space="preserve">Heartbreak U.S.A.; Heartaches By The Number</t>
  </si>
  <si>
    <t xml:space="preserve">https://en.wikipedia.org/wiki/Heartbreak_U.S.A._(album)
https://www.discogs.com/release/1741095-Kitty-Wells-Heartbreak-USA</t>
  </si>
  <si>
    <t xml:space="preserve">A2481</t>
  </si>
  <si>
    <t xml:space="preserve">Ernest Tubb</t>
  </si>
  <si>
    <t xml:space="preserve">Just Call Me Lonesome</t>
  </si>
  <si>
    <t xml:space="preserve">Telecaster twang; drawl; baritone; heartbreak; drinking songs</t>
  </si>
  <si>
    <t xml:space="preserve">A mid-career Ernest Tubb LP that keeps to the plain, talking-style honky-tonk vocal and electric-guitar-forward Texas Troubadours sound he had been refining since the 1940s, long before Bakersfield or countrypolitan existed as competing styles. Tubb's limited vocal range is beside the point; the appeal is his plainspoken delivery and the band's steady, danceable groove. It's a representative rather than landmark entry, useful for tracing the honky-tonk lineage this whole lane descends from.</t>
  </si>
  <si>
    <t xml:space="preserve">Tubb's Texas Troubadours sound predates Bakersfield, and the guitar-forward honky-tonk of Buck Owens and the plainspoken vocals of Merle Haggard and George Jones sound indebted to it.</t>
  </si>
  <si>
    <t xml:space="preserve">Just Call Me Lonesome; Thanks a Lot</t>
  </si>
  <si>
    <t xml:space="preserve">https://en.wikipedia.org/wiki/Ernest_Tubb
https://www.discogs.com/artist/572858-Ernest-Tubb</t>
  </si>
  <si>
    <t xml:space="preserve">A2482</t>
  </si>
  <si>
    <t xml:space="preserve">George Jones and Melba Montgomery</t>
  </si>
  <si>
    <t xml:space="preserve">What's in Our Hearts</t>
  </si>
  <si>
    <t xml:space="preserve">United Artists</t>
  </si>
  <si>
    <t xml:space="preserve">duets; close harmonies; baritone; fiddle; heartbreak</t>
  </si>
  <si>
    <t xml:space="preserve">An early-1960s duet record pairing Jones with the younger Melba Montgomery, whose plain, unadorned alto matched his phrasing well before Nashville's countrypolitan gloss arrived. The arrangements are straightforward honky-tonk, fiddle and steel over a simple rhythm section, closer to the hard country of the late 1950s than to the Jones/Wynette records a decade later. 'We Must Have Been Out of Our Minds' shows how naturally their voices locked together.</t>
  </si>
  <si>
    <t xml:space="preserve">An early example of the George Jones duet format that later defined his Epic-era partnership with Tammy Wynette, made while Jones was still on United Artists before his Musicor and Epic periods.</t>
  </si>
  <si>
    <t xml:space="preserve">What's in Our Hearts; We Must Have Been Out of Our Minds</t>
  </si>
  <si>
    <t xml:space="preserve">https://en.wikipedia.org/wiki/Melba_Montgomery</t>
  </si>
  <si>
    <t xml:space="preserve">A2483</t>
  </si>
  <si>
    <t xml:space="preserve">Ray Price</t>
  </si>
  <si>
    <t xml:space="preserve">Night Life</t>
  </si>
  <si>
    <t xml:space="preserve">fiddle; pedal steel; baritone; drawl; drinking songs</t>
  </si>
  <si>
    <t xml:space="preserve">Built around a Willie Nelson-written title track, this album finds Price still working the shuffle-beat honky-tonk sound he helped define in the 1950s, with the Cherokee Cowboys' fiddle and pedal steel keeping things dance-floor-ready. The slow, bluesy title song shows his smoother baritone pointing toward the countrypolitan singer he would soon become. It suits listeners who want the moment honky-tonk started turning into something more lush.</t>
  </si>
  <si>
    <t xml:space="preserve">A transitional record between 1950s honky-tonk shuffle and the countrypolitan sound Price would help popularize later in the decade, and a documented early showcase for Willie Nelson's songwriting before his outlaw years.</t>
  </si>
  <si>
    <t xml:space="preserve">Night Life; The Wild Side of Life</t>
  </si>
  <si>
    <t xml:space="preserve">https://en.wikipedia.org/wiki/Night_Life_(Ray_Price_album)
https://www.discogs.com/artist/311678-Ray-Price</t>
  </si>
  <si>
    <t xml:space="preserve">A2484</t>
  </si>
  <si>
    <t xml:space="preserve">Buck Owens and His Buckaroos</t>
  </si>
  <si>
    <t xml:space="preserve">Together Again</t>
  </si>
  <si>
    <t xml:space="preserve">Telecaster twang; pedal steel; close harmonies; drawl; heartbreak</t>
  </si>
  <si>
    <t xml:space="preserve">Named for its title ballad and built around the hit 'My Heart Skips a Beat,' this album is peak Buck Owens and His Buckaroos: Don Rich's high harmony and guitar interplay with Owens over Tom Brumley's pedal steel, all recorded bright and fast rather than string-laden and slow. The record moves between weepers and uptempo shuffles without losing the band's identifiable snap. It is one of the clearest statements of the Bakersfield sound as a radio-ready alternative to the Nashville Sound.</t>
  </si>
  <si>
    <t xml:space="preserve">The high point of Owens and Don Rich's mid-1960s Buckaroos sound; Dwight Yoakam later brought Owens back for a 1988 duet, and Gram Parsons-era country rock, cowpunk and alt-country bands sound indebted to its twangy, uptempo drive.</t>
  </si>
  <si>
    <t xml:space="preserve">Together Again; My Heart Skips a Beat</t>
  </si>
  <si>
    <t xml:space="preserve">https://en.wikipedia.org/wiki/Buck_Owens_discography
https://en.wikipedia.org/wiki/Together_Again_(Buck_Owens_song)</t>
  </si>
  <si>
    <t xml:space="preserve">A2485</t>
  </si>
  <si>
    <t xml:space="preserve">Bitter Tears: Ballads of the American Indian</t>
  </si>
  <si>
    <t xml:space="preserve">baritone; storytelling; political; spiritual or gospel; bleak</t>
  </si>
  <si>
    <t xml:space="preserve">A concept album of protest songs, mostly written by Peter La Farge, about the historical mistreatment of Native Americans, most famously "The Ballad of Ira Hayes," about the Pima Marine who helped raise the flag at Iwo Jima and died forgotten and poor. Cash pushed the record and its lead single against resistance from country radio, taking out a trade-paper ad defending it. It is one of the most directly political records to come out of Nashville in the 1960s.</t>
  </si>
  <si>
    <t xml:space="preserve">Extends the storytelling-concept-album approach of Ride This Train into explicit protest songwriting, a strand later picked up by outlaw-era and Americana songwriters addressing similar material.</t>
  </si>
  <si>
    <t xml:space="preserve">The Ballad of Ira Hayes; Custer</t>
  </si>
  <si>
    <t xml:space="preserve">https://en.wikipedia.org/wiki/Bitter_Tears
https://en.wikipedia.org/wiki/Johnny_Cash_discography
https://en.wikipedia.org/wiki/Bitter_Tears:_Ballads_of_the_American_Indian</t>
  </si>
  <si>
    <t xml:space="preserve">A2486</t>
  </si>
  <si>
    <t xml:space="preserve">I've Got a Tiger by the Tail</t>
  </si>
  <si>
    <t xml:space="preserve">Telecaster twang; close harmonies; drawl; rowdy; road songs</t>
  </si>
  <si>
    <t xml:space="preserve">One of the fastest, most uptempo records in the Owens catalog, driven by the title track's galloping rhythm and Don Rich's ringing Telecaster lines. The Buckaroos play with a rock-and-roll urgency that set Owens apart from slower Nashville productions of the same year. It is a good example of how far the Bakersfield sound could push tempo and treble while staying recognizably country.</t>
  </si>
  <si>
    <t xml:space="preserve">Extends the Together Again-era Buckaroos sound at faster tempos; cowpunk bands like X and the Blasters sound indebted to its guitar-forward energy two decades later.</t>
  </si>
  <si>
    <t xml:space="preserve">I've Got a Tiger by the Tail; Trouble and Me</t>
  </si>
  <si>
    <t xml:space="preserve">https://en.wikipedia.org/wiki/Buck_Owens_discography
https://en.wikipedia.org/wiki/I%27ve_Got_a_Tiger_by_the_Tail
https://www.allmusic.com/artist/buck-owens-his-buckaroos-mn0000941061</t>
  </si>
  <si>
    <t xml:space="preserve">A2487</t>
  </si>
  <si>
    <t xml:space="preserve">Connie Smith</t>
  </si>
  <si>
    <t xml:space="preserve">fiddle; pedal steel; close harmonies; heartbreak; drawl</t>
  </si>
  <si>
    <t xml:space="preserve">Connie Smith's debut album is built around 'Once a Day,' a devastating heartbreak ballad that took her straight to number one. Her clear, powerful voice, closer to classic honky-tonk phrasing than to the pop-leaning Nashville Sound around her, soars over spare steel and piano. The production stays relatively uncluttered, keeping the focus on one of the great country voices.</t>
  </si>
  <si>
    <t xml:space="preserve">Established Smith as one of the defining honky-tonk voices of the mid-1960s; Dolly Parton has named her among the very few true singers, and later traditionalist women sound indebted to her phrasing.</t>
  </si>
  <si>
    <t xml:space="preserve">Once a Day; Tiny Blue Transistor Radio</t>
  </si>
  <si>
    <t xml:space="preserve">https://en.wikipedia.org/wiki/Connie_Smith_discography
https://en.wikipedia.org/wiki/Connie_Smith_albums_discography</t>
  </si>
  <si>
    <t xml:space="preserve">A2488</t>
  </si>
  <si>
    <t xml:space="preserve">Orange Blossom Special</t>
  </si>
  <si>
    <t xml:space="preserve">baritone; harmonica; storytelling; road songs; spiritual or gospel</t>
  </si>
  <si>
    <t xml:space="preserve">Recorded not long after Cash took up Bob Dylan's early records, this album includes Dylan covers such as 'It Ain't Me Babe' alongside Cash originals and the title track's train-imitating harmonica, one of his most recognizable performances. It shows Cash pulling folk and topical songwriting into his own catalog as he was crossing into the folk-revival world. The record balances train songs, love songs and social commentary without losing Cash's plain, direct delivery.</t>
  </si>
  <si>
    <t xml:space="preserve">Documents Cash's mid-1960s absorption of Bob Dylan's songwriting just before their own creative relationship deepened, tying this lane directly to V22 (Dylan and The Band).</t>
  </si>
  <si>
    <t xml:space="preserve">Orange Blossom Special; It Ain't Me Babe</t>
  </si>
  <si>
    <t xml:space="preserve">https://en.wikipedia.org/wiki/Orange_Blossom_Special_(album)
https://en.wikipedia.org/wiki/Johnny_Cash_discography</t>
  </si>
  <si>
    <t xml:space="preserve">A2489</t>
  </si>
  <si>
    <t xml:space="preserve">Merle Haggard and the Strangers</t>
  </si>
  <si>
    <t xml:space="preserve">Strangers</t>
  </si>
  <si>
    <t xml:space="preserve">Merle Haggard's debut LP lays out the stripped-down Bakersfield sound he built with his band the Strangers: a stinging Telecaster and pedal steel trading lines over a tight rhythm section, with none of the string sections softening Nashville records of the same year. The title song, '(My Friends Are Gonna Be) Strangers,' sets up the plainspoken, first-person voice of hard living and loneliness that would define his whole catalog. It is the sound of a singer still finding his footing but already sure of his instrumentation.</t>
  </si>
  <si>
    <t xml:space="preserve">Haggard played bass in Wynn Stewart's band before going solo, and this record extends the Bakersfield honky-tonk sound Stewart and Buck Owens had popularized, opening the run of Haggard albums that became the hard-country reference point.</t>
  </si>
  <si>
    <t xml:space="preserve">(My Friends Are Gonna Be) Strangers; Sam Hill</t>
  </si>
  <si>
    <t xml:space="preserve">https://en.wikipedia.org/wiki/Merle_Haggard_discography
https://en.wikipedia.org/wiki/Strangers_(Merle_Haggard_album)
https://en.wikipedia.org/wiki/Merle_Haggard</t>
  </si>
  <si>
    <t xml:space="preserve">A2490</t>
  </si>
  <si>
    <t xml:space="preserve">Carnegie Hall Concert</t>
  </si>
  <si>
    <t xml:space="preserve">Telecaster twang; close harmonies; live in the room; rowdy; road songs</t>
  </si>
  <si>
    <t xml:space="preserve">Recorded at Owens's 1966 Carnegie Hall show, this live album captures the Buckaroos at their tightest and most confident, running through their hit singles and clearly enjoying a prestige room usually reserved for classical and jazz acts. Don Rich's guitar and harmony vocals are especially sharp, and the crowd noise makes clear how far Bakersfield country had traveled from the honky-tonk. It is the best single document of the band as a live unit.</t>
  </si>
  <si>
    <t xml:space="preserve">A victory-lap document of the Buckaroos' mid-1960s prime; later roots-rock and alt-country live records sound indebted to its bright, fast stage sound.</t>
  </si>
  <si>
    <t xml:space="preserve">Act Naturally; Buckaroo</t>
  </si>
  <si>
    <t xml:space="preserve">https://en.wikipedia.org/wiki/Buck_Owens_discography
https://en.wikipedia.org/wiki/Carnegie_Hall_Concert_(Buck_Owens_album)
https://www.allmusic.com/artist/buck-owens-his-buckaroos-mn0000941061</t>
  </si>
  <si>
    <t xml:space="preserve">A2491</t>
  </si>
  <si>
    <t xml:space="preserve">Open Up Your Heart</t>
  </si>
  <si>
    <t xml:space="preserve">A mid-decade Owens LP that keeps the Buckaroos' bright, uptempo formula intact across a set of hit-adjacent honky-tonk numbers, with Tom Brumley's pedal steel and Don Rich's harmonies doing much of the emotional work. It doesn't reinvent the sound established on Together Again so much as confirm how reliably the band could turn it out, album after album, in the mid-1960s. It is a solid, representative rather than landmark entry in the catalog.</t>
  </si>
  <si>
    <t xml:space="preserve">One of several mid-1960s Buckaroos albums that kept the Bakersfield sound in heavy rotation on country radio while Merle Haggard's parallel Capitol catalog pushed it in a harder, more narrative direction.</t>
  </si>
  <si>
    <t xml:space="preserve">Open Up Your Heart; Where Does the Good Times Go</t>
  </si>
  <si>
    <t xml:space="preserve">https://en.wikipedia.org/wiki/Buck_Owens_discography
https://www.allmusic.com/artist/buck-owens-his-buckaroos-mn0000941061</t>
  </si>
  <si>
    <t xml:space="preserve">A2492</t>
  </si>
  <si>
    <t xml:space="preserve">Hank Thompson and His Brazos Valley Boys</t>
  </si>
  <si>
    <t xml:space="preserve">A Six Pack to Go</t>
  </si>
  <si>
    <t xml:space="preserve">Waco, TX</t>
  </si>
  <si>
    <t xml:space="preserve">fiddle; pedal steel; drawl; drinking songs; rowdy</t>
  </si>
  <si>
    <t xml:space="preserve">A full album of drinking songs from one of Western swing and honky-tonk's most consistent hitmakers, built around the title song's cheerful case for taking the beer home. The Brazos Valley Boys keep the arrangements dance-hall-ready, closer to Western swing's fiddle-and-horn lineage than to Bakersfield's guitar-forward sound, but the subject matter and directness sit squarely in hard-country territory. Thompson's smooth, amiable baritone keeps even the darker songs easygoing.</t>
  </si>
  <si>
    <t xml:space="preserve">Thompson's Texas Western-swing-inflected honky-tonk runs alongside the Bakersfield and Nashville strands of this lane, connecting hard country back to the pre-1965 Western swing tradition covered in Roots.</t>
  </si>
  <si>
    <t xml:space="preserve">A Six Pack to Go; The Wild Side of Life</t>
  </si>
  <si>
    <t xml:space="preserve">https://en.wikipedia.org/wiki/A_Six_Pack_to_Go</t>
  </si>
  <si>
    <t xml:space="preserve">A2493</t>
  </si>
  <si>
    <t xml:space="preserve">Jean Shepard</t>
  </si>
  <si>
    <t xml:space="preserve">Many Happy Hangovers to You</t>
  </si>
  <si>
    <t xml:space="preserve">fiddle; pedal steel; drawl; drinking songs; close harmonies</t>
  </si>
  <si>
    <t xml:space="preserve">One of the first women to build a career in hard, unsentimental honky-tonk rather than softer pop-country, Shepard sings this set of drinking and heartbreak songs plainly, without apology or novelty, over fiddle-and-steel arrangements. The title track and its companions, like 'If Teardrops Were Silver,' treat drinking and loss as plain facts of hard living rather than jokes. She remains underrecognized next to the women who followed her.</t>
  </si>
  <si>
    <t xml:space="preserve">An early model for women singing hard, unsoftened honky-tonk; Loretta Lynn's blunt drinking-and-heartbreak songwriting sounds indebted to it.</t>
  </si>
  <si>
    <t xml:space="preserve">Many Happy Hangovers to You; If Teardrops Were Silver</t>
  </si>
  <si>
    <t xml:space="preserve">https://en.wikipedia.org/wiki/Many_Happy_Hangovers_to_You
https://en.wikipedia.org/wiki/Jean_Shepard_discography</t>
  </si>
  <si>
    <t xml:space="preserve">A2494</t>
  </si>
  <si>
    <t xml:space="preserve">Swinging Doors and the Bottle Let Me Down</t>
  </si>
  <si>
    <t xml:space="preserve">Telecaster twang; drawl; drinking songs; heartbreak; storytelling</t>
  </si>
  <si>
    <t xml:space="preserve">Two of Haggard's signature honky-tonk singles, 'Swinging Doors' and 'The Bottle Let Me Down,' anchor this album, both sung with the matter-of-fact ache that separated him from novelty drinking songs. The Strangers' twangy Telecaster leads and pedal steel keep the arrangements lean and barroom-ready rather than orchestral. It set the template of tight, unglamorous production Haggard kept for the rest of the decade.</t>
  </si>
  <si>
    <t xml:space="preserve">Follows directly from Strangers and cements the Haggard/Strangers honky-tonk sound; later alt-country bands' lean barroom arrangements sound indebted to it.</t>
  </si>
  <si>
    <t xml:space="preserve">Swinging Doors; The Bottle Let Me Down</t>
  </si>
  <si>
    <t xml:space="preserve">https://en.wikipedia.org/wiki/Swinging_Doors_and_the_Bottle_Let_Me_Down
https://en.wikipedia.org/wiki/Merle_Haggard_discography</t>
  </si>
  <si>
    <t xml:space="preserve">A2495</t>
  </si>
  <si>
    <t xml:space="preserve">Red Simpson</t>
  </si>
  <si>
    <t xml:space="preserve">Roll, Truck, Roll</t>
  </si>
  <si>
    <t xml:space="preserve">Telecaster twang; drawl; road songs; storytelling; small-town</t>
  </si>
  <si>
    <t xml:space="preserve">A Bakersfield songwriter and trucker-song specialist, Simpson built this album around the long-haul-driving subject matter that became his niche within the wider Bakersfield scene. The band keeps the same bright, treble-forward Telecaster sound as Owens's and Haggard's records, applied almost entirely to songs about highways, truck stops and time away from home. It is a narrower, novelty-adjacent corner of the Bakersfield catalog, and a good one for anyone chasing the trucking-song subgenre.</t>
  </si>
  <si>
    <t xml:space="preserve">A Bakersfield-scene songwriter who carved out the trucker-song niche within hard country; the 1970s trucking novelties and outlaw road songs sound indebted to it.</t>
  </si>
  <si>
    <t xml:space="preserve">Roll Truck Roll; The Man Behind the Badge</t>
  </si>
  <si>
    <t xml:space="preserve">https://en.wikipedia.org/wiki/Red_Simpson
https://www.guitarplayer.com/players/with-captivating-stories-of-loneliness-desire-regret-and-freedom-red-simpsons-roll-truck-roll-epitomizes-the-electrified-bakersfield-sound</t>
  </si>
  <si>
    <t xml:space="preserve">A2496</t>
  </si>
  <si>
    <t xml:space="preserve">Dolly Parton</t>
  </si>
  <si>
    <t xml:space="preserve">Hello, I'm Dolly</t>
  </si>
  <si>
    <t xml:space="preserve">Monument</t>
  </si>
  <si>
    <t xml:space="preserve">fiddle; pedal steel; close harmonies; storytelling; heartbreak</t>
  </si>
  <si>
    <t xml:space="preserve">Dolly Parton's debut studio album, cut for Monument Records before her move to RCA, mixes pop-leaning production with country instrumentation as the label figured out how to market her. 'Dumb Blonde' gave her first chart footing, and her own 'Something Fishy' already shows the sharp, self-aware songwriting voice underneath the period production. It's a formative rather than fully realized record, but it sets up the RCA years that followed.</t>
  </si>
  <si>
    <t xml:space="preserve">Parton's Monument-era debut, made before Porter Wagoner brought her to RCA and before the self-written, more fully country records like Coat of Many Colors.</t>
  </si>
  <si>
    <t xml:space="preserve">Dumb Blonde; Something Fishy</t>
  </si>
  <si>
    <t xml:space="preserve">https://en.wikipedia.org/wiki/Hello,_I%27m_Dolly
https://www.allmusic.com/artist/dolly-parton-mn0000175286</t>
  </si>
  <si>
    <t xml:space="preserve">A2497</t>
  </si>
  <si>
    <t xml:space="preserve">Loretta Lynn</t>
  </si>
  <si>
    <t xml:space="preserve">Don't Come Home A-Drinkin' (With Lovin' on Your Mind)</t>
  </si>
  <si>
    <t xml:space="preserve">fiddle; pedal steel; drawl; storytelling; heartbreak</t>
  </si>
  <si>
    <t xml:space="preserve">Built around Lynn's own title-track hit, this record is blunter and more openly working-class than the countrypolitan records coming out of Epic the same year, with fiddle and steel guitar over a plain honky-tonk rhythm section. The title song's direct address to a straying husband was daring for country radio in 1967 and set the template for the frank, first-person, often funny songwriting Lynn kept for the rest of her career. It is an early, essential statement of her voice as a plainspoken working woman rather than a demure singer.</t>
  </si>
  <si>
    <t xml:space="preserve">Establishes Lynn's blunt, first-person honky-tonk songwriting voice that runs through Fist City and Coal Miner's Daughter; the alt-country women of the 1990s and after sound indebted to it.</t>
  </si>
  <si>
    <t xml:space="preserve">Don't Come Home A-Drinkin' (With Lovin' on Your Mind); What Kind of a Girl (Do You Think I Am)</t>
  </si>
  <si>
    <t xml:space="preserve">https://en.wikipedia.org/wiki/Loretta_Lynn_discography
https://en.wikipedia.org/wiki/Loretta_Lynn</t>
  </si>
  <si>
    <t xml:space="preserve">A2498</t>
  </si>
  <si>
    <t xml:space="preserve">Branded Man</t>
  </si>
  <si>
    <t xml:space="preserve">Telecaster twang; drawl; storytelling; bleak; small-town</t>
  </si>
  <si>
    <t xml:space="preserve">Haggard confronts his prison record head-on in the title track, a hit single that openly treats a criminal past as the subject, and the rest of the LP follows suit with unsentimental songs about second chances and small-town judgment. The Strangers' playing stays tight and unadorned, letting Haggard's flat, weathered baritone carry the weight. It is a key document of the Bakersfield sound treating hard biography as legitimate subject matter rather than novelty.</t>
  </si>
  <si>
    <t xml:space="preserve">Continues the ex-convict narrative voice from I'm a Lonesome Fugitive; later outlaw-country writers like Waylon Jennings and David Allan Coe sound indebted to the template it hardens.</t>
  </si>
  <si>
    <t xml:space="preserve">Branded Man; I Threw Away the Rose</t>
  </si>
  <si>
    <t xml:space="preserve">https://en.wikipedia.org/wiki/Branded_Man
https://en.wikipedia.org/wiki/Merle_Haggard_discography</t>
  </si>
  <si>
    <t xml:space="preserve">A2499</t>
  </si>
  <si>
    <t xml:space="preserve">I'm a Lonesome Fugitive</t>
  </si>
  <si>
    <t xml:space="preserve">Telecaster twang; drawl; storytelling; road songs; small-town</t>
  </si>
  <si>
    <t xml:space="preserve">Built around the title hit, this album pushed Haggard's outlaw-on-the-run persona to the front, drawing loosely on his own years in San Quentin. The Strangers keep the sound spare and rhythmic, built for dancehalls rather than string sections, with Haggard's voice sitting low and conversational in the mix. It is one of the records that made his biography inseparable from his songwriting.</t>
  </si>
  <si>
    <t xml:space="preserve">Deepens the ex-con storytelling voice introduced on Strangers and points toward the more explicitly autobiographical Sing Me Back Home and Mama Tried the following year.</t>
  </si>
  <si>
    <t xml:space="preserve">I'm a Lonesome Fugitive; Drink Up and Be Somebody</t>
  </si>
  <si>
    <t xml:space="preserve">https://en.wikipedia.org/wiki/Merle_Haggard_discography
https://en.wikipedia.org/wiki/I%27m_a_Lonesome_Fugitive
https://en.wikipedia.org/wiki/Merle_Haggard</t>
  </si>
  <si>
    <t xml:space="preserve">A2500</t>
  </si>
  <si>
    <t xml:space="preserve">Porter Wagoner</t>
  </si>
  <si>
    <t xml:space="preserve">The Cold Hard Facts of Life</t>
  </si>
  <si>
    <t xml:space="preserve">baritone; pedal steel; storytelling; Southern gothic; bleak</t>
  </si>
  <si>
    <t xml:space="preserve">One of the bleakest records in Wagoner's catalog, its title track a first-person murder confession by a man who comes home early to find his wife with another man, told with none of the era's usual moralizing distance. Wagoner's rich, theatrical baritone and the plain steel-and-fiddle backing keep the focus on the story rather than production, in the story-song tradition that ran through his whole career. It is a key document of hard country's darker, murder-ballad-adjacent storytelling strand.</t>
  </si>
  <si>
    <t xml:space="preserve">Part of Wagoner's long-running story-song tradition; later Southern-gothic narrative songwriting across country and Americana sounds indebted to it.</t>
  </si>
  <si>
    <t xml:space="preserve">The Cold Hard Facts of Life; Committed to Parkview</t>
  </si>
  <si>
    <t xml:space="preserve">https://en.wikipedia.org/wiki/Porter_Wagoner
https://www.allmusic.com/artist/porter-wagoner-mn0000355451</t>
  </si>
  <si>
    <t xml:space="preserve">A2501</t>
  </si>
  <si>
    <t xml:space="preserve">Tammy Wynette</t>
  </si>
  <si>
    <t xml:space="preserve">Your Good Girl's Gonna Go Bad</t>
  </si>
  <si>
    <t xml:space="preserve">baritone; close harmonies; heartbreak; strings; storytelling</t>
  </si>
  <si>
    <t xml:space="preserve">Tammy Wynette's debut LP, produced by Billy Sherrill, introduces the pleading, tremulous vocal style he built into her signature sound over strings and steel guitar rather than a stripped-down honky-tonk band. The title track set up the theme of long-suffering devotion that ran through her whole 1960s-70s catalog. It is a formative record for both Wynette and for the Sherrill countrypolitan style that dominated Epic's Nashville output for the next decade.</t>
  </si>
  <si>
    <t xml:space="preserve">The start of the Wynette/Sherrill partnership that produced D-I-V-O-R-C-E and Stand by Your Man, and a founding document of the string-laden countrypolitan sound alongside George Jones's contemporaneous Epic records.</t>
  </si>
  <si>
    <t xml:space="preserve">Your Good Girl's Gonna Go Bad; Apartment No. 9</t>
  </si>
  <si>
    <t xml:space="preserve">https://en.wikipedia.org/wiki/Tammy_Wynette_discography
https://en.wikipedia.org/wiki/Tammy_Wynette_albums_discography</t>
  </si>
  <si>
    <t xml:space="preserve">A2502</t>
  </si>
  <si>
    <t xml:space="preserve">Wynn Stewart</t>
  </si>
  <si>
    <t xml:space="preserve">It's Such a Pretty World Today</t>
  </si>
  <si>
    <t xml:space="preserve">Telecaster twang; pedal steel; drawl; breezy; close harmonies</t>
  </si>
  <si>
    <t xml:space="preserve">Named for Stewart's biggest hit, a bright, optimistic shuffle that became a country number one, this album shows the Bakersfield sound in its sunnier register: uptempo, treble-forward guitar and steel over dancehall rhythms rather than weepers. Stewart's smooth, easy tenor keeps even the heartbreak songs light on their feet. It is a key document of the honky-tonk innovator whose band served as an early training ground for Merle Haggard.</t>
  </si>
  <si>
    <t xml:space="preserve">Haggard played bass in Stewart's band early in his career; Buck Owens's bright Bakersfield shuffles sound close kin to Stewart's late-1950s and 1960s sides.</t>
  </si>
  <si>
    <t xml:space="preserve">It's Such a Pretty World Today; Angels Don't Lie</t>
  </si>
  <si>
    <t xml:space="preserve">https://en.wikipedia.org/wiki/Wynn_Stewart
https://en.wikipedia.org/wiki/It%27s_Such_a_Pretty_World_Today
https://www.discogs.com/release/2749488-Wynn-Stewart-Its-Such-A-Pretty-World-Today</t>
  </si>
  <si>
    <t xml:space="preserve">A2503</t>
  </si>
  <si>
    <t xml:space="preserve">George Jones</t>
  </si>
  <si>
    <t xml:space="preserve">George Jones Sings the Songs of Dallas Frazier</t>
  </si>
  <si>
    <t xml:space="preserve">Musicor</t>
  </si>
  <si>
    <t xml:space="preserve">A full album of songs by Nashville writer Dallas Frazier, this record catches Jones in his hard-honky-tonk Musicor years, before Billy Sherrill's later, smoother production took over his sound. His voice bends and catches on the melodies in the way that made him country music's most imitated singer, backed by unfussy steel-and-fiddle arrangements. It is a good showcase of Jones as an interpreter of a single writer's catalog rather than a hits collection.</t>
  </si>
  <si>
    <t xml:space="preserve">Represents Jones's late-1960s Musicor period, the rawer honky-tonk sound that preceded his more polished Epic-era records with producer Billy Sherrill.</t>
  </si>
  <si>
    <t xml:space="preserve">Say It's Not You; California Sunshine</t>
  </si>
  <si>
    <t xml:space="preserve">https://en.wikipedia.org/wiki/George_Jones_Sings_the_Songs_of_Dallas_Frazier
https://www.slipcue.com/music/country/countryartists/jones_george_02.html</t>
  </si>
  <si>
    <t xml:space="preserve">A2504</t>
  </si>
  <si>
    <t xml:space="preserve">Jerry Lee Lewis</t>
  </si>
  <si>
    <t xml:space="preserve">Another Place, Another Time</t>
  </si>
  <si>
    <t xml:space="preserve">piano; pedal steel; drawl; rowdy; drinking songs</t>
  </si>
  <si>
    <t xml:space="preserve">Jerry Lee Lewis's reinvention as a country artist after his rock-and-roll career had cratered following the scandal over his marriage, this record swaps rockabilly abandon for honky-tonk piano and pedal steel while keeping his aggressive, percussive playing style intact. The title track gave him his first major country hit in years and reestablished him as a viable commercial artist. It is the sound of a rock and roll original bending, but not fully softening, into hard country.</t>
  </si>
  <si>
    <t xml:space="preserve">Lewis's Sun-era rock and roll roots (shared with Johnny Cash and Carl Perkins) get redirected into honky-tonk country here, connecting this lane back to the pre-1965 Sun rockabilly scene covered in Roots.</t>
  </si>
  <si>
    <t xml:space="preserve">Another Place, Another Time; What's Made Milwaukee Famous (Has Made a Loser Out of Me)</t>
  </si>
  <si>
    <t xml:space="preserve">https://en.wikipedia.org/wiki/Jerry_Lee_Lewis_discography
https://www.discogs.com/artist/229194-Jerry-Lee-Lewis</t>
  </si>
  <si>
    <t xml:space="preserve">A2505</t>
  </si>
  <si>
    <t xml:space="preserve">At Folsom Prison</t>
  </si>
  <si>
    <t xml:space="preserve">baritone; live in the room; storytelling; rowdy; political</t>
  </si>
  <si>
    <t xml:space="preserve">Recorded live for the inmates at Folsom State Prison, this album relaunched Cash's career after a rough mid-1960s stretch, with the prisoners' audible, uninhibited reactions to songs like 'Folsom Prison Blues' and 'Cocaine Blues' giving the record an electricity studio albums couldn't match. The band plays loose and direct, and Cash's between-song patter treats the audience as people rather than a captive novelty. It is the essential live country record for anyone starting with Cash.</t>
  </si>
  <si>
    <t xml:space="preserve">The record that reestablished Cash as a major artist and set the template for the prison and outsider empathy that ran through the rest of his catalog, directly followed by At San Quentin the next year.</t>
  </si>
  <si>
    <t xml:space="preserve">Folsom Prison Blues; Cocaine Blues</t>
  </si>
  <si>
    <t xml:space="preserve">https://en.wikipedia.org/wiki/At_Folsom_Prison
https://en.wikipedia.org/wiki/Johnny_Cash_discography</t>
  </si>
  <si>
    <t xml:space="preserve">A2506</t>
  </si>
  <si>
    <t xml:space="preserve">Fist City</t>
  </si>
  <si>
    <t xml:space="preserve">fiddle; pedal steel; drawl; storytelling; rowdy</t>
  </si>
  <si>
    <t xml:space="preserve">The title track is Lynn at her most combative, warning off a rival for her husband's attention in a plain-spoken, conversational cadence far from Nashville's smoother ballad tradition. The band stays lean and honky-tonk throughout, fiddle and steel over a steady shuffle, letting the writing carry the record. It is one of the clearest examples of Lynn using humor and directness as a songwriting weapon rather than politeness.</t>
  </si>
  <si>
    <t xml:space="preserve">Continues the frank, combative persona introduced on Don't Come Home A-Drinkin' and points toward the more explicitly autobiographical Coal Miner's Daughter a few years later.</t>
  </si>
  <si>
    <t xml:space="preserve">Fist City; This Haunted House</t>
  </si>
  <si>
    <t xml:space="preserve">A2507</t>
  </si>
  <si>
    <t xml:space="preserve">Mama Tried</t>
  </si>
  <si>
    <t xml:space="preserve">Telecaster twang; drawl; storytelling; small-town; heartbreak</t>
  </si>
  <si>
    <t xml:space="preserve">The title song is Haggard's most concise statement of the outlaw-son narrative that ran through his early work, a two-minute confession of a mother's failed efforts set to a driving Bakersfield shuffle. Bright Telecaster lines and the Strangers' unfussy backing keep the record moving at a dancehall pace even on its sadder numbers. It is an ideal entry point into Haggard's catalog and into the whole Bakersfield sound.</t>
  </si>
  <si>
    <t xml:space="preserve">The culmination of Haggard's 1967-68 run of ex-convict songs; the Grateful Dead covered the title track, and 1990s alt-country bands sound indebted to its lean shuffle.</t>
  </si>
  <si>
    <t xml:space="preserve">Mama Tried; You'll Never Love Me Now</t>
  </si>
  <si>
    <t xml:space="preserve">https://en.wikipedia.org/wiki/Mama_Tried
https://en.wikipedia.org/wiki/Merle_Haggard_discography
https://en.wikipedia.org/wiki/Mama_Tried_(album)</t>
  </si>
  <si>
    <t xml:space="preserve">A2508</t>
  </si>
  <si>
    <t xml:space="preserve">Sing Me Back Home</t>
  </si>
  <si>
    <t xml:space="preserve">Telecaster twang; drawl; storytelling; bleak; spiritual or gospel</t>
  </si>
  <si>
    <t xml:space="preserve">The title track, a death-row ballad drawn from Haggard's time in San Quentin, is among the bleakest and most quietly devastating songs of his career, sung without melodrama over a simple, unhurried arrangement. The rest of the record mixes similarly plainspoken narratives such as 'The Legend of Bonnie and Clyde,' keeping the Strangers' backing lean throughout. It shows Haggard using the Bakersfield sound's plainness as a tool for genuine pathos rather than barroom rowdiness.</t>
  </si>
  <si>
    <t xml:space="preserve">Sits between Branded Man and Mama Tried in Haggard's run of ex-convict narratives; later story-songwriters from the outlaw scene through Steve Earle sound indebted to its restraint.</t>
  </si>
  <si>
    <t xml:space="preserve">Sing Me Back Home; The Son of Hickory Holler's Tramp</t>
  </si>
  <si>
    <t xml:space="preserve">https://en.wikipedia.org/wiki/Sing_Me_Back_Home
https://en.wikipedia.org/wiki/Merle_Haggard_discography</t>
  </si>
  <si>
    <t xml:space="preserve">A2509</t>
  </si>
  <si>
    <t xml:space="preserve">D-I-V-O-R-C-E</t>
  </si>
  <si>
    <t xml:space="preserve">The title song, which spells out its subject so a child will not understand it, became a number-one hit for Wynette and one of the defining divorce songs of country music. Sherrill's productions stay lush but never swamp Wynette's cracked, vulnerable delivery, which sells the song's quiet devastation. It remains one of the clearest statements of the countrypolitan style's emotional reach.</t>
  </si>
  <si>
    <t xml:space="preserve">A commercial and artistic peak of the Wynette/Sherrill countrypolitan sound, released the same year as George Jones's Musicor work and a direct precursor to Stand by Your Man the following year.</t>
  </si>
  <si>
    <t xml:space="preserve">D-I-V-O-R-C-E; Your Good Girl's Gonna Go Bad</t>
  </si>
  <si>
    <t xml:space="preserve">https://en.wikipedia.org/wiki/D-I-V-O-R-C-E_(album)
https://en.wikipedia.org/wiki/Tammy_Wynette_discography</t>
  </si>
  <si>
    <t xml:space="preserve">A2510</t>
  </si>
  <si>
    <t xml:space="preserve">At San Quentin</t>
  </si>
  <si>
    <t xml:space="preserve">A follow-up to At Folsom Prison recorded at San Quentin State Prison, built around the first performance of Shel Silverstein's 'A Boy Named Sue,' which became Cash's biggest pop hit, alongside the original 'San Quentin,' which the inmates cheer with open hostility toward the institution. The record captures Cash at his most commercially dominant, balancing humor and genuine anger in a way few other country artists attempted. The band sounds loose and rowdy, feeding off the room.</t>
  </si>
  <si>
    <t xml:space="preserve">The direct sequel to At Folsom Prison, cementing Cash's outsider-empathy persona and giving him his biggest crossover pop hit via Shel Silverstein's songwriting.</t>
  </si>
  <si>
    <t xml:space="preserve">A Boy Named Sue; San Quentin</t>
  </si>
  <si>
    <t xml:space="preserve">https://en.wikipedia.org/wiki/At_San_Quentin
https://en.wikipedia.org/wiki/Johnny_Cash_discography</t>
  </si>
  <si>
    <t xml:space="preserve">A2511</t>
  </si>
  <si>
    <t xml:space="preserve">Okie from Muskogee</t>
  </si>
  <si>
    <t xml:space="preserve">Telecaster twang; drawl; political; small-town; live in the room</t>
  </si>
  <si>
    <t xml:space="preserve">Recorded live in Muskogee, Oklahoma, this album turns the title single, a wry, deliberately square rebuttal to late-1960s counterculture, into a full concert statement, with the crowd audibly cheering the song's small-town pride. The band plays it loose and rowdy compared to the studio records, closer to a real dancehall set than a polished live album. It became one of the most political country records of its era, embraced and parodied in roughly equal measure.</t>
  </si>
  <si>
    <t xml:space="preserve">Grows out of Pride in What I Am's working-class themes and turns Haggard into the era's most visible country voice on the other side of the culture wars from Woodstock-adjacent rock.</t>
  </si>
  <si>
    <t xml:space="preserve">Okie from Muskogee; Sing Me Back Home</t>
  </si>
  <si>
    <t xml:space="preserve">https://en.wikipedia.org/wiki/Merle_Haggard_discography
https://en.wikipedia.org/wiki/Okie_from_Muskogee_(album)
https://en.wikipedia.org/wiki/Okie_from_Muskogee</t>
  </si>
  <si>
    <t xml:space="preserve">A2512</t>
  </si>
  <si>
    <t xml:space="preserve">Pride in What I Am</t>
  </si>
  <si>
    <t xml:space="preserve">Telecaster twang; drawl; storytelling; political; small-town</t>
  </si>
  <si>
    <t xml:space="preserve">Recorded as Haggard's persona shifted from outlaw to working-class spokesman, this album mixes barroom shuffles with more blue-collar material, previewing the direction 'Okie from Muskogee' would take later that year. The Strangers keep the arrangements built around Telecaster and fiddle, still recognizably Bakersfield rather than Nashville-polished. It is a transitional record between the prison-song era and Haggard's turn as country music's voice of the silent majority.</t>
  </si>
  <si>
    <t xml:space="preserve">Bridges the ex-convict narratives of Branded Man and Sing Me Back Home with the working-class populism of Okie from Muskogee and the records that followed it.</t>
  </si>
  <si>
    <t xml:space="preserve">Today I Started Loving You Again; Roll Truck Roll</t>
  </si>
  <si>
    <t xml:space="preserve">https://en.wikipedia.org/wiki/Merle_Haggard_discography
https://en.wikipedia.org/wiki/Merle_Haggard</t>
  </si>
  <si>
    <t xml:space="preserve">A2513</t>
  </si>
  <si>
    <t xml:space="preserve">Same Train, a Different Time</t>
  </si>
  <si>
    <t xml:space="preserve">Telecaster twang; harmonica; storytelling; drawl; spiritual or gospel</t>
  </si>
  <si>
    <t xml:space="preserve">A full double-LP tribute to Jimmie Rodgers, recut with the Strangers rather than copied note for note, this record makes explicit the direct line from 1920s blue-yodel country to Bakersfield honky-tonk. Haggard's plain baritone stands in for Rodgers's yodel, and the arrangements lean on train-song rhythms rather than reproducing period instrumentation. It is as much a statement of lineage as it is a tribute record, tying the whole Bakersfield project back to hillbilly music's founding figure.</t>
  </si>
  <si>
    <t xml:space="preserve">Explicitly connects Haggard's Bakersfield sound back to Jimmie Rodgers and the pre-1965 country roots this lane's parent lane (Roots) covers.</t>
  </si>
  <si>
    <t xml:space="preserve">Waiting for a Train; T for Texas</t>
  </si>
  <si>
    <t xml:space="preserve">https://en.wikipedia.org/wiki/Merle_Haggard_discography
https://en.wikipedia.org/wiki/Same_Train,_a_Different_Time</t>
  </si>
  <si>
    <t xml:space="preserve">A2514</t>
  </si>
  <si>
    <t xml:space="preserve">Stand by Your Man</t>
  </si>
  <si>
    <t xml:space="preserve">Built around Wynette's signature song, a plea for loyalty that became both her biggest hit and one of the most argued-over lyrics in country music, this album is the fullest statement of the Sherrill countrypolitan sound applied to a single artist. The title track's strings and Wynette's quavering, all-in vocal define the record, while the rest of the LP fills in with similarly devotional, heartbreak-centered material. It is her signature release and the natural starting point for her catalog.</t>
  </si>
  <si>
    <t xml:space="preserve">The commercial peak of the Wynette/Sherrill partnership and one of the most-covered and most-discussed songs to come out of the countrypolitan wing of this lane.</t>
  </si>
  <si>
    <t xml:space="preserve">Stand by Your Man; I Stayed Long Enough</t>
  </si>
  <si>
    <t xml:space="preserve">https://en.wikipedia.org/wiki/Stand_by_Your_Man_(Tammy_Wynette_album)
https://en.wikipedia.org/wiki/Tammy_Wynette_albums_discography</t>
  </si>
  <si>
    <t xml:space="preserve">A2515</t>
  </si>
  <si>
    <t xml:space="preserve">Conway Twitty</t>
  </si>
  <si>
    <t xml:space="preserve">Hello Darlin'</t>
  </si>
  <si>
    <t xml:space="preserve">baritone; pedal steel; close harmonies; heartbreak; storytelling</t>
  </si>
  <si>
    <t xml:space="preserve">Twitty's transition from rockabilly pop star to full-time country hitmaker crystallizes on this record, led by the whispered, intimate title track that became one of the most recognizable country singles of the 1970s. His deep, conversational baritone sits right up against the microphone, more seduction than shout, over smooth pedal-steel-and-strings Nashville production. It confirmed Twitty as a major country star after a decade as a teen-pop idol.</t>
  </si>
  <si>
    <t xml:space="preserve">Marks Twitty's move from Elvis-indebted rock and roll into mainstream Nashville country, sounding close to the Jones and Wynette countrypolitan records of the same years.</t>
  </si>
  <si>
    <t xml:space="preserve">Hello Darlin'; She Needs Someone to Hold Her (When She Cries)</t>
  </si>
  <si>
    <t xml:space="preserve">https://en.wikipedia.org/wiki/Hello_Darlin%27_(song)
https://en.wikipedia.org/wiki/Conway_Twitty
https://www.discogs.com/artist/333391-Conway-Twitty</t>
  </si>
  <si>
    <t xml:space="preserve">A2516</t>
  </si>
  <si>
    <t xml:space="preserve">Hello, I'm Johnny Cash</t>
  </si>
  <si>
    <t xml:space="preserve">Released at the height of Cash's late-1960s and early-1970s popularity, buoyed by his ABC television show, this album mixes originals with covers and keeps the plain, guitar-and-rhythm-forward sound of his Folsom and San Quentin period rather than chasing countrypolitan strings. Songs like 'Blistered' show Cash at his commercial peak still favoring direct, story-driven material over polish. The title, his standard stage greeting, underlines how thoroughly his persona and his music had merged.</t>
  </si>
  <si>
    <t xml:space="preserve">Made at the height of Cash's late-1960s comeback, when his ABC television show was also giving a platform to younger Nashville songwriters like Kris Kristofferson.</t>
  </si>
  <si>
    <t xml:space="preserve">Sunday Mornin' Comin' Down; Blistered</t>
  </si>
  <si>
    <t xml:space="preserve">https://en.wikipedia.org/wiki/Johnny_Cash_discography
https://en.wikipedia.org/wiki/Johnny_Cash_albums_discography</t>
  </si>
  <si>
    <t xml:space="preserve">A2517</t>
  </si>
  <si>
    <t xml:space="preserve">Skid Row Joe</t>
  </si>
  <si>
    <t xml:space="preserve">A concept record centered on Wagoner's recurring "Skid Row Joe" persona, an alcoholic drifter whose fall from grace Wagoner narrates with the same theatrical, story-song baritone he used on The Cold Hard Facts of Life. The songs move through poverty, addiction, and public shame without much redemption offered, keeping the tone closer to Southern gothic short fiction than to typical Nashville uplift. It is a lesser-known but thematically consistent entry in Wagoner's storytelling catalog.</t>
  </si>
  <si>
    <t xml:space="preserve">Continues the bleak, narrative-driven story-song tradition of The Cold Hard Facts of Life, part of Wagoner's pre-Dolly-Parton solo catalog of hard-luck character studies.</t>
  </si>
  <si>
    <t xml:space="preserve">Skid Row Joe; Down in the Alley</t>
  </si>
  <si>
    <t xml:space="preserve">https://www.discogs.com/release/4699491-Porter-Wagoner-Skid-Row-Joe-Down-In-The-Alley
https://www.allmusic.com/artist/porter-wagoner-mn0000355451
https://www.headheritage.co.uk/unsung/reviews/porter-wagoner-skid-row-joe</t>
  </si>
  <si>
    <t xml:space="preserve">A2518</t>
  </si>
  <si>
    <t xml:space="preserve">Tammy's Touch</t>
  </si>
  <si>
    <t xml:space="preserve">baritone; close harmonies; heartbreak; strings; polished</t>
  </si>
  <si>
    <t xml:space="preserve">A mid-career Wynette LP from the run of albums Epic released in quick succession around 1969-70, keeping to the same Sherrill-produced formula of string-backed ballads about devotion and heartbreak. It doesn't introduce a new sound so much as extend the one already established on D-I-V-O-R-C-E and Stand by Your Man, with Wynette's voice remaining the clear focus. It is a solid, representative rather than landmark entry from her most productive period.</t>
  </si>
  <si>
    <t xml:space="preserve">One of several Wynette/Sherrill Epic albums released in rapid succession around 1969-70 that kept the countrypolitan ballad formula in constant rotation on country radio.</t>
  </si>
  <si>
    <t xml:space="preserve">Run, Woman, Run; He Loves Me All the Way</t>
  </si>
  <si>
    <t xml:space="preserve">https://en.wikipedia.org/wiki/Tammy%27s_Touch
https://en.wikipedia.org/wiki/Tammy_Wynette_albums_discography</t>
  </si>
  <si>
    <t xml:space="preserve">A2519</t>
  </si>
  <si>
    <t xml:space="preserve">Coat of Many Colors</t>
  </si>
  <si>
    <t xml:space="preserve">fingerpicked acoustic; storytelling; small-town; heartbreak; close harmonies</t>
  </si>
  <si>
    <t xml:space="preserve">Built around the title track, the song Parton has often named as her favorite of her own, a plainspoken memory of her mother sewing her a coat from rags while classmates mocked her poverty. The arrangements lean more acoustic and less orchestral than her early Monument work, letting the storytelling carry the songs. It remains the clearest early statement of Parton as a serious songwriter rather than a novelty-voiced singer.</t>
  </si>
  <si>
    <t xml:space="preserve">The record where Parton's own songwriting, rather than assigned Nashville material, became the center of her albums, directly setting up My Tennessee Mountain Home and Jolene.</t>
  </si>
  <si>
    <t xml:space="preserve">Coat of Many Colors; My Blue Tears</t>
  </si>
  <si>
    <t xml:space="preserve">https://en.wikipedia.org/wiki/Coat_of_Many_Colors
https://www.loc.gov/static/programs/national-recording-preservation-board/documents/CoatofManyColors.pdf</t>
  </si>
  <si>
    <t xml:space="preserve">A2520</t>
  </si>
  <si>
    <t xml:space="preserve">Coal Miner's Daughter</t>
  </si>
  <si>
    <t xml:space="preserve">fiddle; pedal steel; drawl; storytelling; small-town</t>
  </si>
  <si>
    <t xml:space="preserve">The title track is Lynn's autobiography set to music, tracing her childhood poverty in Butcher Hollow, Kentucky with plain, specific detail rather than sentimental generalization, over a simple honky-tonk arrangement built for her voice to carry the story. It became her signature song and eventually the title of both a bestselling memoir and an Oscar-winning film. The rest of the album stays in the same frank, working-class register that defined her catalog.</t>
  </si>
  <si>
    <t xml:space="preserve">The definitive Loretta Lynn autobiographical statement; Jack White, a longtime admirer, later produced her 2004 comeback Van Lear Rose, and Southern storytelling songwriters sound indebted to its plain autobiography.</t>
  </si>
  <si>
    <t xml:space="preserve">Coal Miner's Daughter; They Don't Make 'Em Like My Daddy</t>
  </si>
  <si>
    <t xml:space="preserve">https://en.wikipedia.org/wiki/Coal_Miner%27s_Daughter_(song)
https://en.wikipedia.org/wiki/Loretta_Lynn_discography</t>
  </si>
  <si>
    <t xml:space="preserve">A2521</t>
  </si>
  <si>
    <t xml:space="preserve">Hag</t>
  </si>
  <si>
    <t xml:space="preserve">A quieter, more reflective record than the outlaw-narrative albums of the late 1960s, Hag leans into ballads and mid-tempo numbers with the Strangers playing in a more understated, jazz-inflected mode led by Haggard's own fiddle and guitar interests. It shows the range underneath the honky-tonk persona, closer to a singer-songwriter record than a barroom set. Critics at the time noted it as one of his more personal, less single-driven albums.</t>
  </si>
  <si>
    <t xml:space="preserve">Part of Haggard's early-1970s turn toward more varied, album-oriented work between the topical hits of Okie from Muskogee and the song-based records that followed.</t>
  </si>
  <si>
    <t xml:space="preserve">Soldier's Last Letter; Jesus, Take a Hold</t>
  </si>
  <si>
    <t xml:space="preserve">A2522</t>
  </si>
  <si>
    <t xml:space="preserve">Someday We'll Look Back</t>
  </si>
  <si>
    <t xml:space="preserve">A loose, warm album named for its title track's picture of hard times endured together, this record leans toward mid-tempo country-soul phrasing rather than the harder Bakersfield shuffle of Haggard's late-1960s work. The Strangers' playing is relaxed and confident, and Haggard's writing turns toward gratitude and perspective rather than outlaw drama. It is a good example of how quickly Haggard's songwriting matured past novelty and persona.</t>
  </si>
  <si>
    <t xml:space="preserve">Represents the more reflective, adult-leaning side of Haggard's early-1970s catalog; the songwriterly wing of outlaw country sounds indebted to this strand.</t>
  </si>
  <si>
    <t xml:space="preserve">Someday We'll Look Back; Farmer's Daughter</t>
  </si>
  <si>
    <t xml:space="preserve">A2523</t>
  </si>
  <si>
    <t xml:space="preserve">Let Me Tell You About a Song</t>
  </si>
  <si>
    <t xml:space="preserve">Telecaster twang; drawl; storytelling; baritone; small-town</t>
  </si>
  <si>
    <t xml:space="preserve">An unusual concept record in which Haggard introduces several songs with spoken narration explaining their origins, turning the album into part performance, part oral history of his own catalog and influences. The device foregrounds the storytelling instinct that runs under all of his honky-tonk records, and the songs themselves range from newly written material to older favorites re-cut with the Strangers. It is a deep cut but a revealing one about how deliberately Haggard built his persona.</t>
  </si>
  <si>
    <t xml:space="preserve">An unusually explicit statement of the storytelling ethic that runs through the whole Bakersfield and hard-country lane; later spoken-intro and songwriter-focused records in country and Americana sound indebted to it.</t>
  </si>
  <si>
    <t xml:space="preserve">Carolyn; Grandma Harp</t>
  </si>
  <si>
    <t xml:space="preserve">A2524</t>
  </si>
  <si>
    <t xml:space="preserve">Charlie Rich</t>
  </si>
  <si>
    <t xml:space="preserve">Behind Closed Doors</t>
  </si>
  <si>
    <t xml:space="preserve">baritone; piano; strings; close harmonies; polished</t>
  </si>
  <si>
    <t xml:space="preserve">Produced by Billy Sherrill, the title track's smoky, piano-led ballad about private devotion gave Rich his commercial breakthrough after nearly two decades bouncing between labels without a defined identity. Rich's own piano playing, closer to blues and soul phrasing than to honky-tonk, sets him apart from the guitar-and-steel records around him on this lane. The songwriting stays in the same devoted-partner tradition as Wynette's and Jones's Sherrill records.</t>
  </si>
  <si>
    <t xml:space="preserve">A piano- and soul-inflected variant of the Sherrill countrypolitan sound that dominates the Epic side of this lane, made by a Sun Records alumnus.</t>
  </si>
  <si>
    <t xml:space="preserve">Behind Closed Doors; A Sunday Kind of Woman</t>
  </si>
  <si>
    <t xml:space="preserve">https://en.wikipedia.org/wiki/Charlie_Rich
https://en.wikipedia.org/wiki/Behind_Closed_Doors_(album)
https://www.discogs.com/artist/368542-Charlie-Rich</t>
  </si>
  <si>
    <t xml:space="preserve">A2525</t>
  </si>
  <si>
    <t xml:space="preserve">My Tennessee Mountain Home</t>
  </si>
  <si>
    <t xml:space="preserve">fingerpicked acoustic; storytelling; small-town; close harmonies; heartbreak</t>
  </si>
  <si>
    <t xml:space="preserve">A loose concept record about Parton's Smoky Mountain childhood, mixing originals with spoken passages to build out the picture of the home the title track describes. It stays largely acoustic and unhurried, closer to country-folk than to Nashville's string-heavy productions, matching the intimacy of the subject matter. Songs like 'In the Good Old Days (When Times Were Bad)' turn poverty into clear-eyed memory rather than nostalgia.</t>
  </si>
  <si>
    <t xml:space="preserve">Extends the autobiographical, self-written songwriting Parton established on Coat of Many Colors, part of her early-1970s run of albums about her Tennessee upbringing.</t>
  </si>
  <si>
    <t xml:space="preserve">My Tennessee Mountain Home; In the Good Old Days (When Times Were Bad)</t>
  </si>
  <si>
    <t xml:space="preserve">https://en.wikipedia.org/wiki/My_Tennessee_Mountain_Home
https://www.allmusic.com/artist/dolly-parton-mn0000175286</t>
  </si>
  <si>
    <t xml:space="preserve">A2526</t>
  </si>
  <si>
    <t xml:space="preserve">George Jones and Tammy Wynette</t>
  </si>
  <si>
    <t xml:space="preserve">We're Gonna Hold On</t>
  </si>
  <si>
    <t xml:space="preserve">duets; close harmonies; baritone; heartbreak; storytelling</t>
  </si>
  <si>
    <t xml:space="preserve">A duet album from country music's most famous couple, built around a title track that became a major hit, a resolve-to-stay-together song recorded not long before their real marriage fell apart. Jones's and Wynette's voices are recorded close and conversational, trading lines rather than simply harmonizing over each other, with Sherrill's production kept relatively restrained. The gap between the song's optimism and the couple's real life adds an extra layer for later listeners.</t>
  </si>
  <si>
    <t xml:space="preserve">Part of the long-running Jones/Wynette duet catalog produced by Billy Sherrill, a commercial and emotional high point of 1970s countrypolitan dueting.</t>
  </si>
  <si>
    <t xml:space="preserve">We're Gonna Hold On; My Elusive Dreams</t>
  </si>
  <si>
    <t xml:space="preserve">https://en.wikipedia.org/wiki/George_Jones_discography
https://en.wikipedia.org/wiki/George_Jones</t>
  </si>
  <si>
    <t xml:space="preserve">A2527</t>
  </si>
  <si>
    <t xml:space="preserve">Johnny Bush</t>
  </si>
  <si>
    <t xml:space="preserve">Whiskey River / There Stands the Glass</t>
  </si>
  <si>
    <t xml:space="preserve">Telecaster twang; pedal steel; baritone; drinking songs; heartbreak</t>
  </si>
  <si>
    <t xml:space="preserve">Bush's own composition 'Whiskey River,' the title track here, later became Willie Nelson's concert-opening theme for decades, but this is Bush's original recording, sung in his rich honky-tonk baritone over a lean Texas dancehall band. Bush had been Willie Nelson's drummer before going solo, and the record's plain, unadorned production reflects the Texas roadhouse circuit both men came up through. It is a foundational Texas honky-tonk record more often known today through its cover than its original.</t>
  </si>
  <si>
    <t xml:space="preserve">Bush's Texas dancehall honky-tonk, developed alongside his former bandleader Willie Nelson, directly supplied the outlaw-country movement's signature entrance music via the title song.</t>
  </si>
  <si>
    <t xml:space="preserve">Whiskey River; There Stands the Glass</t>
  </si>
  <si>
    <t xml:space="preserve">https://en.wikipedia.org/wiki/Johnny_Bush
https://www.discogs.com/artist/768925-Johnny-Bush</t>
  </si>
  <si>
    <t xml:space="preserve">A2528</t>
  </si>
  <si>
    <t xml:space="preserve">Jolene</t>
  </si>
  <si>
    <t xml:space="preserve">Home to two of Parton's most enduring songs, the title track's minor-key plea to a rival and 'I Will Always Love You,' her farewell to Porter Wagoner as a business partner, both delivered with a directness that outlasted the period's production choices. The rest of the record stays in a similarly plain RCA Nashville country mode, with Parton's bright, trembling soprano carrying everything. Both songs have been covered across country, pop and R&amp;B in the decades since.</t>
  </si>
  <si>
    <t xml:space="preserve">Parton's songwriting peak of the mid-1970s, directly following Coat of Many Colors and My Tennessee Mountain Home, and among the most covered country songwriting of the era.</t>
  </si>
  <si>
    <t xml:space="preserve">Jolene; I Will Always Love You</t>
  </si>
  <si>
    <t xml:space="preserve">https://en.wikipedia.org/wiki/Jolene_(album)
https://www.allmusic.com/artist/dolly-parton-mn0000175286</t>
  </si>
  <si>
    <t xml:space="preserve">A2529</t>
  </si>
  <si>
    <t xml:space="preserve">Freddy Fender</t>
  </si>
  <si>
    <t xml:space="preserve">Before the Next Teardrop Falls</t>
  </si>
  <si>
    <t xml:space="preserve">ABC/Dot</t>
  </si>
  <si>
    <t xml:space="preserve">pedal steel; baritone; heartbreak; storytelling; drawl</t>
  </si>
  <si>
    <t xml:space="preserve">Fender's breakthrough album, built on the title track's bilingual English-and-Spanish verses, crosses straightforward country-ballad instrumentation with the Tejano and swamp-pop background he'd worked in around the Texas Gulf Coast for two decades before this hit. It topped both the country and pop charts, a rare crossover for the era, and made Fender one of the only Mexican-American stars in 1970s mainstream country. The record stays close to classic honky-tonk balladry even as its bilingual verses set it apart.</t>
  </si>
  <si>
    <t xml:space="preserve">Brings the Texas Tejano and swamp-pop scenes directly into the Nashville country mainstream, a border-crossing strand of hard country distinct from both Bakersfield and Nashville proper.</t>
  </si>
  <si>
    <t xml:space="preserve">Before the Next Teardrop Falls; Wasted Days and Wasted Nights</t>
  </si>
  <si>
    <t xml:space="preserve">https://en.wikipedia.org/wiki/Before_the_Next_Teardrop_Falls
https://www.discogs.com/artist/492471-Freddy-Fender-2</t>
  </si>
  <si>
    <t xml:space="preserve">A2530</t>
  </si>
  <si>
    <t xml:space="preserve">The Grand Tour</t>
  </si>
  <si>
    <t xml:space="preserve">baritone; drawl; heartbreak; storytelling; strings</t>
  </si>
  <si>
    <t xml:space="preserve">Produced by Billy Sherrill in the fuller countrypolitan style Epic favored, the title track walks through a house room by room to narrate a marriage's collapse, one of the most devastating vocal performances of Jones's career. Sherrill's strings and background vocals add drama without burying Jones's phrasing, which remains the record's real instrument. It is widely regarded as one of the high points of both Jones's catalog and of Nashville countrypolitan production.</t>
  </si>
  <si>
    <t xml:space="preserve">A high point of the Jones/Sherrill Epic partnership that also produced Tammy Wynette's biggest records, and a clear influence on the vocal-forward ballad tradition later country singers kept returning to.</t>
  </si>
  <si>
    <t xml:space="preserve">The Grand Tour; Bartender's Blues</t>
  </si>
  <si>
    <t xml:space="preserve">https://en.wikipedia.org/wiki/The_Grand_Tour_(George_Jones_album)
https://en.wikipedia.org/wiki/George_Jones_discography</t>
  </si>
  <si>
    <t xml:space="preserve">A2531</t>
  </si>
  <si>
    <t xml:space="preserve">If We Make It Through December</t>
  </si>
  <si>
    <t xml:space="preserve">Telecaster twang; drawl; heartbreak; small-town; bleak</t>
  </si>
  <si>
    <t xml:space="preserve">The title track, a spare Christmas-season song about a laid-off factory worker unable to provide for his family, became one of Haggard's biggest hits and one of country music's bleakest holiday songs, delivered with none of the genre's usual seasonal cheer. The rest of the album keeps to similarly plainspoken, working-class material rather than filler novelty songs. It stands as one of the clearest statements of Haggard's blue-collar realism.</t>
  </si>
  <si>
    <t xml:space="preserve">Continues the working-class storytelling of Pride in What I Am and Okie from Muskogee; later Southern storytellers like the Drive-By Truckers sound indebted to its unsentimental view of hard times.</t>
  </si>
  <si>
    <t xml:space="preserve">If We Make It Through December; To Each His Own</t>
  </si>
  <si>
    <t xml:space="preserve">https://en.wikipedia.org/wiki/Merle_Haggard_discography
https://en.wikipedia.org/wiki/If_We_Make_It_Through_December
https://en.wikipedia.org/wiki/If_We_Make_It_Through_December_(album)</t>
  </si>
  <si>
    <t xml:space="preserve">A2532</t>
  </si>
  <si>
    <t xml:space="preserve">Moe Bandy</t>
  </si>
  <si>
    <t xml:space="preserve">I Just Started Hatin' Cheatin' Songs Today</t>
  </si>
  <si>
    <t xml:space="preserve">GRC</t>
  </si>
  <si>
    <t xml:space="preserve">Telecaster twang; pedal steel; drawl; drinking songs; heartbreak</t>
  </si>
  <si>
    <t xml:space="preserve">Bandy's breakthrough single and album title track is a hard-honky-tonk rebuke to years of Nashville countrypolitan gloss, sung in a plain, unadorned drawl over Telecaster and steel guitar rather than strings. It sets him alongside contemporaries like Gene Watson and Vern Gosdin in a 1970s traditionalist strain that ran against the smoother Billy Sherrill sound. The record's blunt, self-aware title says plainly what the whole album delivers.</t>
  </si>
  <si>
    <t xml:space="preserve">Part of a mid-1970s traditionalist honky-tonk strain alongside Gene Watson and Vern Gosdin; the neo-traditionalist and new-outlaw scenes covered in V7 and V19 sound indebted to it.</t>
  </si>
  <si>
    <t xml:space="preserve">I Just Started Hatin' Cheatin' Songs Today; It Was Always So Easy (To Find an Unhappy Woman)</t>
  </si>
  <si>
    <t xml:space="preserve">https://en.wikipedia.org/wiki/Moe_Bandy
https://www.discogs.com/artist/693437-Moe-Bandy</t>
  </si>
  <si>
    <t xml:space="preserve">A2533</t>
  </si>
  <si>
    <t xml:space="preserve">The Bargain Store</t>
  </si>
  <si>
    <t xml:space="preserve">pedal steel; fiddle; storytelling; heartbreak; close harmonies</t>
  </si>
  <si>
    <t xml:space="preserve">The title track's extended metaphor, comparing a worn heart to secondhand goods still worth buying, was read by some listeners as a song about a woman's sexual past, which only added to Parton's reputation as a sharper writer than her image suggested. The rest of the album keeps to the same plain RCA-Nashville country arrangements as her mid-1970s records, including her own 'Kentucky Gambler.' It is a good example of Parton smuggling complicated ideas into simple, hooky country songs.</t>
  </si>
  <si>
    <t xml:space="preserve">Part of Parton's mid-1970s run of self-written RCA albums between Jolene and her later pop crossover, still working in the classic-country mode this lane covers.</t>
  </si>
  <si>
    <t xml:space="preserve">The Bargain Store; Kentucky Gambler</t>
  </si>
  <si>
    <t xml:space="preserve">https://en.wikipedia.org/wiki/The_Bargain_Store
https://www.discogs.com/release/3519935-Dolly-Parton-The-Bargain-Store</t>
  </si>
  <si>
    <t xml:space="preserve">A2534</t>
  </si>
  <si>
    <t xml:space="preserve">Gary Stewart</t>
  </si>
  <si>
    <t xml:space="preserve">Out of Hand</t>
  </si>
  <si>
    <t xml:space="preserve">Telecaster twang; pedal steel; cracked or yelping; drinking songs; heartbreak</t>
  </si>
  <si>
    <t xml:space="preserve">Gary Stewart's major-label debut fuses honky-tonk instrumentation with rock-band intensity, his high, quavering, almost yelping voice riding over hard-driving Telecaster and pedal steel rather than settling into a smooth countrypolitan pocket. 'Drinkin' Thing' and the title track set the template of hard-living honky-tonk that Stewart kept for the rest of his career, closer to Waylon Jennings's outlaw intensity than to the Nashville mainstream. It remains his most celebrated record.</t>
  </si>
  <si>
    <t xml:space="preserve">Draws on the Bakersfield and honky-tonk tradition of Haggard and Owens but pushes the vocal delivery toward something rawer and more rock-inflected; later alt-country and loud-twang bands sound indebted to it.</t>
  </si>
  <si>
    <t xml:space="preserve">Drinkin' Thing; Out of Hand</t>
  </si>
  <si>
    <t xml:space="preserve">https://en.wikipedia.org/wiki/Gary_Stewart_(singer)
https://www.allmusic.com/artist/gary-stewart-mn0000185615</t>
  </si>
  <si>
    <t xml:space="preserve">A2535</t>
  </si>
  <si>
    <t xml:space="preserve">You're Not the Woman You Used to Be</t>
  </si>
  <si>
    <t xml:space="preserve">Telecaster twang; pedal steel; cracked or yelping; heartbreak; drinking songs</t>
  </si>
  <si>
    <t xml:space="preserve">Stewart's debut album for MCA, cut two years before his RCA breakthrough with Out of Hand, already shows his distinctive yelping, vibrato-heavy vocal style over hard honky-tonk backing. It sold modestly and is now mostly known as a prelude to his classic RCA run, but the vocal character that made him distinctive is already fully formed here. It's a deep cut for listeners who want to trace Stewart's sound back to its earliest recorded form.</t>
  </si>
  <si>
    <t xml:space="preserve">Stewart's pre-RCA debut, showing his signature vocal style already intact before Out of Hand made it famous.</t>
  </si>
  <si>
    <t xml:space="preserve">You're Not the Woman You Used to Be; Big Bertha</t>
  </si>
  <si>
    <t xml:space="preserve">https://en.wikipedia.org/wiki/Gary_Stewart_(singer)
https://www.allmusic.com/artist/gary-stewart-mn0000185615
https://www.discogs.com/release/5020351-Gary-Stewart-Youre-Not-The-Woman-You-Used-To-Be</t>
  </si>
  <si>
    <t xml:space="preserve">A2536</t>
  </si>
  <si>
    <t xml:space="preserve">Gene Watson</t>
  </si>
  <si>
    <t xml:space="preserve">Love in the Hot Afternoon</t>
  </si>
  <si>
    <t xml:space="preserve">Telecaster twang; pedal steel; drawl; heartbreak; baritone</t>
  </si>
  <si>
    <t xml:space="preserve">Gene Watson's national breakthrough, picked up by Capitol after the title track became a regional hit on a small Texas label, is straight, unadorned honky-tonk built for Watson's remarkably pure, controlled tenor rather than for production tricks. He was based out of the Houston club circuit rather than Nashville's studio system, which shows in the record's plain, road-band feel. It established Watson as one of the era's most technically gifted traditionalist singers.</t>
  </si>
  <si>
    <t xml:space="preserve">A Texas honky-tonk-club breakthrough that reached national distribution on Capitol; it sounds of a piece with the mid-1970s traditionalist current of Moe Bandy and Vern Gosdin pushing back against countrypolitan production.</t>
  </si>
  <si>
    <t xml:space="preserve">Love in the Hot Afternoon; Where Love Begins</t>
  </si>
  <si>
    <t xml:space="preserve">https://en.wikipedia.org/wiki/Gene_Watson
https://www.discogs.com/artist/723468-Gene-Watson</t>
  </si>
  <si>
    <t xml:space="preserve">A2537</t>
  </si>
  <si>
    <t xml:space="preserve">Bandy the Rodeo Clown</t>
  </si>
  <si>
    <t xml:space="preserve">Telecaster twang; pedal steel; drawl; small-town; storytelling</t>
  </si>
  <si>
    <t xml:space="preserve">A concept-adjacent follow-up built around Bandy's own background as a rodeo rider before he turned to music full-time, the title track using rodeo-clown imagery as a metaphor for heartbreak and public humiliation. The band stays in the same lean, hard-honky-tonk mode as his debut, fiddle and steel over a shuffle. It's a solid second stop in the traditionalist wing of 1970s country that Bandy, Gene Watson and others represented.</t>
  </si>
  <si>
    <t xml:space="preserve">Continues Bandy's traditionalist honky-tonk stance from his debut, drawing directly on his pre-music career as a professional rodeo rider for its central metaphor.</t>
  </si>
  <si>
    <t xml:space="preserve">Bandy the Rodeo Clown; Don't Anybody Make Love at Home Anymore</t>
  </si>
  <si>
    <t xml:space="preserve">A2538</t>
  </si>
  <si>
    <t xml:space="preserve">Steppin' Out</t>
  </si>
  <si>
    <t xml:space="preserve">Telecaster twang; pedal steel; cracked or yelping; drinking songs; rowdy</t>
  </si>
  <si>
    <t xml:space="preserve">A quick follow-up to Out of Hand that keeps the same hard-charging honky-tonk-rock formula, Stewart's voice still riding right at the edge of control over a tight, twangy band. It didn't match its predecessor's commercial or critical impact but stayed in the same lane of unapologetically rough, working-class honky-tonk. It is a good second stop for anyone who wants more of the Out of Hand sound.</t>
  </si>
  <si>
    <t xml:space="preserve">A direct continuation of the Out of Hand sound, part of Stewart's mid-1970s RCA run that made him a cult favorite among honky-tonk purists even as his chart fortunes cooled.</t>
  </si>
  <si>
    <t xml:space="preserve">In Some Room Above the Street; Flat Natural Born Good-Timin' Man</t>
  </si>
  <si>
    <t xml:space="preserve">A2539</t>
  </si>
  <si>
    <t xml:space="preserve">Alone Again</t>
  </si>
  <si>
    <t xml:space="preserve">baritone; drawl; heartbreak; strings; bleak</t>
  </si>
  <si>
    <t xml:space="preserve">A ballad-heavy record from the middle of Jones's turbulent 1970s, cut in the wake of his divorce from Tammy Wynette, with Sherrill's productions leaning into the sadness rather than covering it up. Jones's voice sounds worn and cracked in places, which only deepens the performances rather than undercutting them. It is a lesser-known but representative entry in the Jones/Sherrill Epic run of the decade.</t>
  </si>
  <si>
    <t xml:space="preserve">Continues the Jones/Sherrill countrypolitan ballad style established on The Grand Tour, recorded during the same personal turmoil that shaped his and Wynette's duet records.</t>
  </si>
  <si>
    <t xml:space="preserve">Alone Again; These Days (I Barely Get By)</t>
  </si>
  <si>
    <t xml:space="preserve">https://en.wikipedia.org/wiki/George_Jones_discography
https://www.slipcue.com/music/country/countryartists/jones_george_02.html</t>
  </si>
  <si>
    <t xml:space="preserve">A2540</t>
  </si>
  <si>
    <t xml:space="preserve">Golden Ring</t>
  </si>
  <si>
    <t xml:space="preserve">Released the year after the pair's divorce, this duet album's title track traces a wedding ring's journey from pawn shop to marriage to bitter end, an almost unbearably on-the-nose story given the singers' real lives. It reached number one on the country album chart, proof that audiences wanted to hear Jones and Wynette work through their split in song. Sherrill's arrangements stay close to their earlier duet records, letting the two voices carry the drama.</t>
  </si>
  <si>
    <t xml:space="preserve">The bleakest and most narratively pointed entry in the Jones/Wynette duet catalog, made after their real marriage ended, and a touchstone for later divorce-themed country records.</t>
  </si>
  <si>
    <t xml:space="preserve">Golden Ring; We're Gonna Hold On</t>
  </si>
  <si>
    <t xml:space="preserve">https://en.wikipedia.org/wiki/Golden_Ring_(album)
https://en.wikipedia.org/wiki/George_Jones_discography</t>
  </si>
  <si>
    <t xml:space="preserve">A2541</t>
  </si>
  <si>
    <t xml:space="preserve">Your Place or Mine</t>
  </si>
  <si>
    <t xml:space="preserve">The third in Stewart's run of mid-1970s RCA albums, keeping to the same honky-tonk-rock formula of yelping vocals over Telecaster and steel, with a slightly more polished sheen than Out of Hand. Chart returns were modest by this point, but the record maintains the intensity that made Stewart a cult figure rather than a crossover star. It is a reliable rather than revelatory entry in his catalog.</t>
  </si>
  <si>
    <t xml:space="preserve">Part of Stewart's mid-1970s RCA streak, maintaining the honky-tonk-rock intensity of Out of Hand as his commercial momentum began to slow.</t>
  </si>
  <si>
    <t xml:space="preserve">Your Place or Mine; Oh! Sweet Temptation</t>
  </si>
  <si>
    <t xml:space="preserve">A2542</t>
  </si>
  <si>
    <t xml:space="preserve">Vern Gosdin</t>
  </si>
  <si>
    <t xml:space="preserve">Till the End</t>
  </si>
  <si>
    <t xml:space="preserve">Telecaster twang; pedal steel; baritone; heartbreak; close harmonies</t>
  </si>
  <si>
    <t xml:space="preserve">Vern Gosdin's solo breakthrough album, cut after years working with his brother Rex in the Gosdin Brothers and in California country-rock circles, leans on his rich, weathered baritone over traditional steel-and-fiddle arrangements. The title track established him as a leading voice of late-1970s traditionalist honky-tonk, a reputation that later earned him the nickname 'The Voice.' It's a clean, well-sung entry point into his catalog.</t>
  </si>
  <si>
    <t xml:space="preserve">Gosdin's path runs from 1960s California country-rock circles, singing with Chris Hillman in the Hillmen and recording with Gene Clark, into 1970s traditionalist honky-tonk, connecting this lane to the Byrds and Burrito Brothers scene in V21.</t>
  </si>
  <si>
    <t xml:space="preserve">Till the End; Yesterday's Gone</t>
  </si>
  <si>
    <t xml:space="preserve">https://en.wikipedia.org/wiki/Till_the_End_(Vern_Gosdin_song)
https://www.discogs.com/artist/723466-Vern-Gosdin</t>
  </si>
  <si>
    <t xml:space="preserve">A2543</t>
  </si>
  <si>
    <t xml:space="preserve">Little Junior</t>
  </si>
  <si>
    <t xml:space="preserve">Telecaster twang; pedal steel; cracked or yelping; storytelling; heartbreak</t>
  </si>
  <si>
    <t xml:space="preserve">A later, less commercially successful entry in Stewart's RCA run, still built on his trademark quavering vocal and hard-twang backing as his mid-1970s momentum faded. It stays true to the honky-tonk intensity of his best-known work even as mainstream country was moving toward smoother production. It is for listeners who already love Out of Hand and want more of the same unvarnished sound.</t>
  </si>
  <si>
    <t xml:space="preserve">The tail end of Stewart's classic RCA period; 2010s and 2020s alt-country and loud-twang bands sound indebted to this catalog's raw, yelping honky-tonk.</t>
  </si>
  <si>
    <t xml:space="preserve">Little Junior; Quits</t>
  </si>
  <si>
    <t xml:space="preserve">A2544</t>
  </si>
  <si>
    <t xml:space="preserve">Merle Haggard</t>
  </si>
  <si>
    <t xml:space="preserve">Serving 190 Proof</t>
  </si>
  <si>
    <t xml:space="preserve">A world-weary late-1970s record built around drinking and road-life songs, written mostly by Haggard himself during a turbulent stretch in his personal life. The band sounds rougher and more road-worn than the Capitol-era Strangers records, matching lyrics about hangovers, motel rooms and burned-out relationships in songs like 'Red Bandana' and 'My Own Kind of Hat.' It is one of his most autobiographical and least commercial-minded 1970s albums.</t>
  </si>
  <si>
    <t xml:space="preserve">A late, harder-bitten entry in Haggard's honky-tonk run; the more confessional, worn-in country songwriting of the 1980s sounds indebted to it.</t>
  </si>
  <si>
    <t xml:space="preserve">Red Bandana; My Own Kind of Hat; Kentucky Gambler</t>
  </si>
  <si>
    <t xml:space="preserve">https://en.wikipedia.org/wiki/Merle_Haggard_discography
https://en.wikipedia.org/wiki/Serving_190_Proof</t>
  </si>
  <si>
    <t xml:space="preserve">A2545</t>
  </si>
  <si>
    <t xml:space="preserve">I Am What I Am</t>
  </si>
  <si>
    <t xml:space="preserve">baritone; drawl; heartbreak; strings; storytelling</t>
  </si>
  <si>
    <t xml:space="preserve">Best known for 'He Stopped Loving Her Today,' a slow, string-laden ballad about a love that ends only with death, this record finds Jones and Sherrill balancing aching ballads with restrained honky-tonk numbers rather than pure orchestral pop-country. Jones's phrasing on the title cut and the lead single is at its most controlled and devastating, using pauses as much as notes. It marked a full commercial comeback after several rocky years.</t>
  </si>
  <si>
    <t xml:space="preserve">The peak of the Jones/Sherrill Epic partnership; the neo-traditionalist wave that followed sounds indebted to its proof that classic vocal country could still reach the top in 1980.</t>
  </si>
  <si>
    <t xml:space="preserve">He Stopped Loving Her Today; I'm Not Ready Yet</t>
  </si>
  <si>
    <t xml:space="preserve">https://en.wikipedia.org/wiki/I_Am_What_I_Am_(George_Jones_album)
https://en.wikipedia.org/wiki/George_Jones_discography</t>
  </si>
  <si>
    <t xml:space="preserve">A2546</t>
  </si>
  <si>
    <t xml:space="preserve">Big City</t>
  </si>
  <si>
    <t xml:space="preserve">The title track, a plea to be turned loose from city life and set free somewhere in the middle of Montana, became one of Haggard's signature later hits. It is a straightforward, unfussy honky-tonk record, closer in spirit to his 1960s Capitol albums than to the more polished country of the early 1980s around it. It shows the Bakersfield sound still commercially viable a decade and a half after Strangers.</t>
  </si>
  <si>
    <t xml:space="preserve">A late-career return to the plain, Telecaster-driven Bakersfield sound of Haggard's Capitol years, made just as neo-traditionalists like George Strait were bringing that plainness back into fashion.</t>
  </si>
  <si>
    <t xml:space="preserve">Big City; My Favorite Memory</t>
  </si>
  <si>
    <t xml:space="preserve">https://en.wikipedia.org/wiki/Merle_Haggard_discography
https://en.wikipedia.org/wiki/Big_City_(Merle_Haggard_album)</t>
  </si>
  <si>
    <t xml:space="preserve">A2547</t>
  </si>
  <si>
    <t xml:space="preserve">John Anderson</t>
  </si>
  <si>
    <t xml:space="preserve">Wild &amp; Blue</t>
  </si>
  <si>
    <t xml:space="preserve">Telecaster twang; pedal steel; drawl; storytelling; heartbreak</t>
  </si>
  <si>
    <t xml:space="preserve">Built on a hard, unfussy traditional band sound, John Anderson's commercial peak arrived just as mainstream Nashville was leaning on synthesizers and countrypolitan pop. Anderson's nasal, Haggard-indebted drawl makes the Bakersfield and hard-country lineage explicit, and 'Swingin'' shows the playful, uptempo side of that sound. It sits alongside George Strait's early records in the traditionalist turn of the early 1980s.</t>
  </si>
  <si>
    <t xml:space="preserve">A bridge from classic Haggard and Jones-style hard country into the 1980s neo-traditionalist and new-outlaw movements this lane feeds (V19, V7); those later records sound indebted to its plain, drawled approach.</t>
  </si>
  <si>
    <t xml:space="preserve">Wild and Blue; Swingin'</t>
  </si>
  <si>
    <t xml:space="preserve">https://en.wikipedia.org/wiki/Wild_%26_Blue</t>
  </si>
  <si>
    <t xml:space="preserve">A2548</t>
  </si>
  <si>
    <t xml:space="preserve">Van Lear Rose</t>
  </si>
  <si>
    <t xml:space="preserve">Telecaster twang; drawl; storytelling; small-town; feedback</t>
  </si>
  <si>
    <t xml:space="preserve">Produced by Jack White, who cut it with Lynn's own writing and a garage-rock band rather than Nashville session players, this late-career record revisits the plain, autobiographical songwriting of Coal Miner's Daughter under fuzzed-up, lo-fi production. It won two Grammy Awards and introduced Lynn to a rock and indie audience decades after her 1970s peak. It is a genuine hard-country record in its writing even though its sound is closer to White's own garage-blues catalog than to Decca-era Nashville.</t>
  </si>
  <si>
    <t xml:space="preserve">A 2004 return to Lynn's plainspoken honky-tonk songwriting, filtered through Jack White's garage-rock production; included here as the culmination of her hard-country storytelling even though its era and sound sit outside this lane's classic 1965-1977 core.</t>
  </si>
  <si>
    <t xml:space="preserve">Portland, Oregon; Van Lear Rose</t>
  </si>
  <si>
    <t xml:space="preserve">https://en.wikipedia.org/wiki/Van_Lear_Rose
https://en.wikipedia.org/wiki/Loretta_Lynn_discography</t>
  </si>
  <si>
    <t xml:space="preserve">A2549</t>
  </si>
  <si>
    <t xml:space="preserve">Grateful Dead</t>
  </si>
  <si>
    <t xml:space="preserve">Aoxomoxoa</t>
  </si>
  <si>
    <t xml:space="preserve">V27 The Grateful Dead and California country-psych</t>
  </si>
  <si>
    <t xml:space="preserve">San Francisco / Marin County, CA</t>
  </si>
  <si>
    <t xml:space="preserve">cosmic; storytelling; spiritual or gospel; fingerpicked acoustic</t>
  </si>
  <si>
    <t xml:space="preserve">Made during an expensive, technically troubled 16-track studio experiment, Aoxomoxoa is the transitional record on which Robert Hunter became the Dead's full-time lyricist, pairing dense, image-heavy words with still-psychedelic arrangements on 'China Cat Sunflower' and 'St. Stephen.' It sits closer to the whimsical, effects-laden sound of Anthem of the Sun than to the plainspoken folk of the following year's records, with 'Mountains of the Moon' bringing in harpsichord and an archaic, courtly feel. The band later remixed the album, but the songs stayed concert staples for decades.</t>
  </si>
  <si>
    <t xml:space="preserve">Sits at the hinge between the Dead's early acid-rock period and the Hunter-Garcia songwriting partnership that defined Workingman's Dead and American Beauty; several of its songs stayed in rotation alongside the country-folk catalog for the rest of the band's career.</t>
  </si>
  <si>
    <t xml:space="preserve">China Cat Sunflower; St. Stephen; Mountains of the Moon</t>
  </si>
  <si>
    <t xml:space="preserve">https://en.wikipedia.org/wiki/Aoxomoxoa
https://en.wikipedia.org/wiki/Grateful_Dead_discography</t>
  </si>
  <si>
    <t xml:space="preserve">A2550</t>
  </si>
  <si>
    <t xml:space="preserve">Live/Dead</t>
  </si>
  <si>
    <t xml:space="preserve">long solos; live in the room; cosmic; long songs (7+ minutes); feedback</t>
  </si>
  <si>
    <t xml:space="preserve">Recorded at the Avalon and Fillmore West in early 1969, Live/Dead was the band's first live album and the first record to capture the extended improvisation studio albums couldn't hold, anchored by a nearly 24-minute 'Dark Star' that drifts from tight interplay into open space before resolving into 'St. Stephen' and 'The Eleven.' A long, gospel-shouted 'Turn On Your Love Light' led by Pigpen is a reminder the band was still a bar band underneath the psychedelia. This is the record that built the Dead's reputation as a live band rather than a studio one.</t>
  </si>
  <si>
    <t xml:space="preserve">Documents the raga- and blues-based jamming the Dead developed out of the Bay Area psychedelic ballroom scene before Robert Hunter's songwriting and pedal steel pulled the band toward country; the extended-jam template here fed every later version of the band's live sound.</t>
  </si>
  <si>
    <t xml:space="preserve">Dark Star; St. Stephen; Turn On Your Love Light</t>
  </si>
  <si>
    <t xml:space="preserve">https://en.wikipedia.org/wiki/Live/Dead
https://en.wikipedia.org/wiki/Grateful_Dead_discography
https://www.discogs.com/release/371491-Grateful-Dead-LiveDead</t>
  </si>
  <si>
    <t xml:space="preserve">A2551</t>
  </si>
  <si>
    <t xml:space="preserve">American Beauty</t>
  </si>
  <si>
    <t xml:space="preserve">pedal steel; close harmonies; fingerpicked acoustic; storytelling; heartbreak</t>
  </si>
  <si>
    <t xml:space="preserve">American Beauty arrived months after Workingman's Dead in the same hushed, harmony-driven mode, but with warmer production and some of the band's most enduring songs: 'Friend of the Devil,' 'Ripple,' 'Box of Rain' and the closing 'Truckin'.' Phil Lesh takes a rare lead vocal on 'Box of Rain,' written with Hunter while Lesh's father was dying, and pedal steel, mandolin and fingerpicked acoustic guitar carry songs closer to folk and bluegrass than to the band's electric jams. It is the Dead album casual listeners are most likely to already know, built for late-night singalongs rather than marathon soloing.</t>
  </si>
  <si>
    <t xml:space="preserve">A direct sequel to Workingman's Dead in sound and method, drawing on the same country-rock vocabulary the Byrds and Gram Parsons had opened up; its songs became lifelong staples for Jerry Garcia's own solo bands and for jam-band and Americana acts that followed.</t>
  </si>
  <si>
    <t xml:space="preserve">Friend of the Devil; Ripple; Box of Rain</t>
  </si>
  <si>
    <t xml:space="preserve">https://www.noexpectations.fyi/p/dead-and-company-sphere-review-vegas-grateful</t>
  </si>
  <si>
    <t xml:space="preserve">https://en.wikipedia.org/wiki/American_Beauty_(Grateful_Dead_album)
https://en.wikipedia.org/wiki/Grateful_Dead_discography
https://www.allmusic.com/artist/grateful-dead-mn0000988440</t>
  </si>
  <si>
    <t xml:space="preserve">A2552</t>
  </si>
  <si>
    <t xml:space="preserve">Workingman's Dead</t>
  </si>
  <si>
    <t xml:space="preserve">pedal steel; close harmonies; fingerpicked acoustic; storytelling; drinking songs</t>
  </si>
  <si>
    <t xml:space="preserve">Recorded quickly and cheaply in a lean period for the band, Workingman's Dead traded psychedelic jamming for close, Crosby, Stills &amp; Nash-inspired harmonies, pedal-steel-laced arrangements and plainspoken narrative songs. Garcia, Weir and Lesh worked out three- and four-part vocal blends while Robert Hunter's lyrics turned gamblers, outlaws and railroad workers into a loose American mythology in songs like 'Casey Jones' and 'Dire Wolf.' Nothing here runs long; these are compact, front-porch-sized songs built for singing along.</t>
  </si>
  <si>
    <t xml:space="preserve">Grew out of the Byrds' and Gram Parsons' country-rock turn and the vocal-group discipline of Crosby, Stills &amp; Nash; it set the template for Bob Weir's Ace and for New Riders of the Purple Sage, born from the same Marin scene with Garcia on pedal steel.</t>
  </si>
  <si>
    <t xml:space="preserve">Uncle John's Band; Casey Jones; Dire Wolf</t>
  </si>
  <si>
    <t xml:space="preserve">https://en.wikipedia.org/wiki/Workingman%27s_Dead
https://en.wikipedia.org/wiki/Grateful_Dead_discography</t>
  </si>
  <si>
    <t xml:space="preserve">A2553</t>
  </si>
  <si>
    <t xml:space="preserve">storytelling; drinking songs; road songs; rowdy; close harmonies</t>
  </si>
  <si>
    <t xml:space="preserve">Officially self-titled but universally known as Skull and Roses after its Kelley/Mouse cover art, this double live LP caught the band mid-transition: new songs like 'Bertha,' 'Playing in the Band' and 'Wharf Rat' sit next to a barreling cover of Merle Haggard's 'Mama Tried' and a rowdy 'Johnny B. Goode.' It is looser and more rock and roll than the studio albums surrounding it, with Pigpen still fronting 'Big Boss Man' before his declining health sidelined him. The inner sleeve's plea for fans to write in effectively founded the band's mailing-list operation.</t>
  </si>
  <si>
    <t xml:space="preserve">Bridges the songwriting of Workingman's Dead and American Beauty with the road-tested jam band the Dead became on Europe '72, and its Merle Haggard cover ties the record directly to the Bakersfield honky-tonk tradition underneath the whole lane.</t>
  </si>
  <si>
    <t xml:space="preserve">Bertha; Playing in the Band; Mama Tried</t>
  </si>
  <si>
    <t xml:space="preserve">https://en.wikipedia.org/wiki/Grateful_Dead_(album)
https://en.wikipedia.org/wiki/Grateful_Dead_discography
https://www.allmusic.com/artist/grateful-dead-mn0000988440</t>
  </si>
  <si>
    <t xml:space="preserve">A2554</t>
  </si>
  <si>
    <t xml:space="preserve">New Riders of the Purple Sage</t>
  </si>
  <si>
    <t xml:space="preserve">pedal steel; Telecaster twang; road songs; storytelling; drawl</t>
  </si>
  <si>
    <t xml:space="preserve">Formed as a Bay Area country-rock side project with Jerry Garcia on pedal steel, the New Riders' debut runs through John Dawson's outlaw and stoner-cowboy songs like 'Henry,' 'Portland Woman' and 'Glendale Train.' Garcia's pedal steel, twangy and unhurried, is the record's defining sound, just before he left to focus on the Dead and was replaced by Buddy Cage. Dawson's reedy, earnest tenor and the band's loping country-rock shuffle make it the clearest bridge between the two bands.</t>
  </si>
  <si>
    <t xml:space="preserve">Born directly out of the Grateful Dead's Bay Area circle, with Garcia on pedal steel; the New Riders extended the Dead's own country turn into a dedicated band that opened for the Dead on the road.</t>
  </si>
  <si>
    <t xml:space="preserve">Henry; Portland Woman; Glendale Train</t>
  </si>
  <si>
    <t xml:space="preserve">https://en.wikipedia.org/wiki/New_Riders_of_the_Purple_Sage_(album)
https://en.wikipedia.org/wiki/New_Riders_of_the_Purple_Sage</t>
  </si>
  <si>
    <t xml:space="preserve">A2555</t>
  </si>
  <si>
    <t xml:space="preserve">Bob Weir</t>
  </si>
  <si>
    <t xml:space="preserve">Ace</t>
  </si>
  <si>
    <t xml:space="preserve">pedal steel; storytelling; harmonized guitars; road songs; breezy</t>
  </si>
  <si>
    <t xml:space="preserve">Billed as a Bob Weir solo album but performed almost entirely by the Grateful Dead, Ace introduced a batch of Weir songs, 'Playing in the Band,' 'Black-Throated Wind,' 'Mexicali Blues' and 'One More Saturday Night,' that became permanent Grateful Dead concert staples, several co-written with lyricist John Perry Barlow. The tone is sunnier and more straightforwardly rock and roll than Garcia's own solo work, with Weir's rhythm guitar and easy tenor out front. It plays like a Dead album with a different singer at the center.</t>
  </si>
  <si>
    <t xml:space="preserve">A direct extension of the same Hunter/Garcia-adjacent Marin scene, co-written largely with lyricist John Perry Barlow; its songs entered the Grateful Dead's own live repertoire almost immediately, blurring the line between solo album and band album.</t>
  </si>
  <si>
    <t xml:space="preserve">Playing in the Band; Mexicali Blues; One More Saturday Night</t>
  </si>
  <si>
    <t xml:space="preserve">https://en.wikipedia.org/wiki/Ace_(Bob_Weir_album)
https://en.wikipedia.org/wiki/Bob_Weir</t>
  </si>
  <si>
    <t xml:space="preserve">A2556</t>
  </si>
  <si>
    <t xml:space="preserve">Europe '72</t>
  </si>
  <si>
    <t xml:space="preserve">pedal steel; long solos; road songs; storytelling; harmonized guitars</t>
  </si>
  <si>
    <t xml:space="preserve">A triple live album drawn from the band's spring 1972 European tour, Europe '72 is the fullest picture of the twin-keyboard lineup with Keith and Donna Godchaux newly aboard, moving from tight new songs like 'Jack Straw,' 'Tennessee Jed' and 'Ramble On Rose' into long explorations of 'Truckin'' and 'Morning Dew.' The tour later spawned an enormous archival release of its own. Pigpen's failing health made this his last full tour before his 1973 death.</t>
  </si>
  <si>
    <t xml:space="preserve">Extends the country-song repertoire of Workingman's Dead and American Beauty into a full electric live show; later jam-band and cosmic-country road bands sound indebted to its loose, song-first touring sound.</t>
  </si>
  <si>
    <t xml:space="preserve">Jack Straw; Tennessee Jed; Morning Dew</t>
  </si>
  <si>
    <t xml:space="preserve">https://en.wikipedia.org/wiki/Europe_%2772
https://en.wikipedia.org/wiki/Grateful_Dead_discography</t>
  </si>
  <si>
    <t xml:space="preserve">A2557</t>
  </si>
  <si>
    <t xml:space="preserve">Jerry Garcia</t>
  </si>
  <si>
    <t xml:space="preserve">Garcia</t>
  </si>
  <si>
    <t xml:space="preserve">fingerpicked acoustic; storytelling; drawl; long songs (7+ minutes); breezy</t>
  </si>
  <si>
    <t xml:space="preserve">Garcia's solo debut was recorded almost entirely by himself, overdubbing guitars, bass, organ and vocals with only drummer Bill Kreutzmann assisting, and it introduced Hunter-Garcia songs such as 'Deal', 'Sugaree', 'Bird Song' and 'Loser' that became as central to the Dead's live sets as anything on the band's own albums. The sound is looser and stranger than the parent band's records, with a run of experimental sound-collage pieces in the middle of side two. It set the pattern Garcia followed for the rest of his life: a solo outlet as loose and experimental as the Dead were becoming disciplined.</t>
  </si>
  <si>
    <t xml:space="preserve">Grew out of the same Hunter-Garcia songwriting partnership behind Workingman's Dead and American Beauty, performed almost as a one-man home-recording experiment; several songs became permanent fixtures of both the Dead's and the Jerry Garcia Band's live shows.</t>
  </si>
  <si>
    <t xml:space="preserve">Sugaree; Deal; Bird Song</t>
  </si>
  <si>
    <t xml:space="preserve">https://en.wikipedia.org/wiki/Garcia_(1972_album)
https://en.wikipedia.org/wiki/Jerry_Garcia_discography</t>
  </si>
  <si>
    <t xml:space="preserve">A2558</t>
  </si>
  <si>
    <t xml:space="preserve">Powerglide</t>
  </si>
  <si>
    <t xml:space="preserve">pedal steel; Telecaster twang; road songs; drinking songs; harmonized guitars</t>
  </si>
  <si>
    <t xml:space="preserve">The New Riders' second album, made after Buddy Cage replaced Garcia on pedal steel, leans harder into honky-tonk and rockabilly covers like 'Hello Mary Lou,' 'Willie and the Hand Jive' and 'Dim Lights, Thick Smoke (And Loud, Loud Music)' alongside John Dawson's own songs. Cage's steel playing is faster and twangier than Garcia's had been, pushing the band's sound closer to straight honky-tonk than to the Dead's psychedelic country. It confirmed the band as a working country-rock act rather than just a Dead side project.</t>
  </si>
  <si>
    <t xml:space="preserve">Follows directly from the band's self-titled debut, with new pedal steel player Buddy Cage taking the group further into straight honky-tonk territory than Garcia's playing had allowed.</t>
  </si>
  <si>
    <t xml:space="preserve">Dim Lights, Thick Smoke (And Loud, Loud Music); Lochinvar; Hello Mary Lou</t>
  </si>
  <si>
    <t xml:space="preserve">https://en.wikipedia.org/wiki/Powerglide_(album)
https://en.wikipedia.org/wiki/New_Riders_of_the_Purple_Sage</t>
  </si>
  <si>
    <t xml:space="preserve">A2559</t>
  </si>
  <si>
    <t xml:space="preserve">Wake of the Flood</t>
  </si>
  <si>
    <t xml:space="preserve">Grateful Dead Records</t>
  </si>
  <si>
    <t xml:space="preserve">horns; piano; long songs (7+ minutes); breezy; storytelling</t>
  </si>
  <si>
    <t xml:space="preserve">The band's first release on its own label after leaving Warner Bros., Wake of the Flood swaps the country-folk plainness of 1970 for a jazzier, horn- and electric-piano-inflected sound. 'Eyes of the World' and the multi-part 'Weather Report Suite' stretch the songwriting into longer, harmonically ambitious territory, while 'Stella Blue' is one of Garcia and Hunter's most desolate ballads. It suits listeners who like the Dead mellow, warm and gently swinging.</t>
  </si>
  <si>
    <t xml:space="preserve">Moves the Dead's country-folk songwriting toward jazz-leaning textures that sound close to Garcia's parallel work with Merl Saunders, setting up From the Mars Hotel and Blues for Allah.</t>
  </si>
  <si>
    <t xml:space="preserve">Eyes of the World; Stella Blue; Weather Report Suite</t>
  </si>
  <si>
    <t xml:space="preserve">https://en.wikipedia.org/wiki/Wake_of_the_Flood
https://en.wikipedia.org/wiki/Grateful_Dead_discography</t>
  </si>
  <si>
    <t xml:space="preserve">A2560</t>
  </si>
  <si>
    <t xml:space="preserve">The Adventures of Panama Red</t>
  </si>
  <si>
    <t xml:space="preserve">pedal steel; horns; storytelling; road songs; harmonized guitars</t>
  </si>
  <si>
    <t xml:space="preserve">The New Riders' best-known album is a slicker, more varied record than their earlier ones, built around Peter Rowan's title track, a wry drug-smuggling character sketch that became the band's signature song. Buddy Cage's pedal steel is the connective tissue across honky-tonk, country-rock and lighter pop moments, with John Dawson's reedy vocals out front. It suits listeners who want the Bay Area country-rock sound at its most polished and radio-friendly.</t>
  </si>
  <si>
    <t xml:space="preserve">Represents the New Riders at their commercial height, drawing on Peter Rowan, whose songs also anchored Old &amp; In the Way, from the same Bay Area circle.</t>
  </si>
  <si>
    <t xml:space="preserve">Panama Red; Lonesome L.A. Cowboy; Kick in the Head</t>
  </si>
  <si>
    <t xml:space="preserve">https://en.wikipedia.org/wiki/The_Adventures_of_Panama_Red
https://en.wikipedia.org/wiki/New_Riders_of_the_Purple_Sage</t>
  </si>
  <si>
    <t xml:space="preserve">A2561</t>
  </si>
  <si>
    <t xml:space="preserve">From the Mars Hotel</t>
  </si>
  <si>
    <t xml:space="preserve">storytelling; road songs; harmonized guitars; breezy; pop-culture references</t>
  </si>
  <si>
    <t xml:space="preserve">A tighter, more concise studio record than its predecessor, From the Mars Hotel opens with the barroom singalong 'U.S. Blues' and includes the gently swaying 'Scarlet Begonias,' which became one of the band's most-played live songs, plus the haunting 'China Doll.' It was made while the band's massive Wall of Sound PA system was draining its finances, and it has a leaner studio feel than the sprawling live shows of the period. Lesh's 'Unbroken Chain' is here too, a song the band didn't attempt live until decades later.</t>
  </si>
  <si>
    <t xml:space="preserve">Continues the Grateful Dead Records-era blend of concise songwriting and country-rock instrumentation; later jam-band and Americana sets sound indebted to it, with 'Scarlet Begonias' becoming a widely covered staple.</t>
  </si>
  <si>
    <t xml:space="preserve">U.S. Blues; Scarlet Begonias; China Doll</t>
  </si>
  <si>
    <t xml:space="preserve">https://en.wikipedia.org/wiki/From_the_Mars_Hotel
https://en.wikipedia.org/wiki/Grateful_Dead_discography</t>
  </si>
  <si>
    <t xml:space="preserve">A2562</t>
  </si>
  <si>
    <t xml:space="preserve">Robert Hunter</t>
  </si>
  <si>
    <t xml:space="preserve">Tales of the Great Rum Runners</t>
  </si>
  <si>
    <t xml:space="preserve">Round Records</t>
  </si>
  <si>
    <t xml:space="preserve">storytelling; drawl; fingerpicked acoustic; road songs; drinking songs</t>
  </si>
  <si>
    <t xml:space="preserve">The Grateful Dead's non-performing lyricist steps out as a singer-songwriter on his solo debut, working the same rustic, image-dense American vernacular he brought to Workingman's Dead and American Beauty but with a rougher, more limited voice than Garcia's. Songs like 'That Train' lean on plain acoustic and electric guitar arrangements that put the words front and center rather than the playing. It is a niche record even among Deadheads, valuable mostly for hearing Hunter's own versions of the songwriting sensibility that shaped the whole lane.</t>
  </si>
  <si>
    <t xml:space="preserve">Written by the same lyricist behind Workingman's Dead and American Beauty, it is the clearest standalone statement of the plainspoken, rustic-American songwriting Hunter supplied to Garcia, Weir and the New Riders throughout the era.</t>
  </si>
  <si>
    <t xml:space="preserve">That Train; Standing at Your Door; Rum Runners</t>
  </si>
  <si>
    <t xml:space="preserve">https://en.wikipedia.org/wiki/Tales_of_the_Great_Rum_Runners
https://en.wikipedia.org/wiki/Robert_Hunter_(lyricist)
https://www.discogs.com/artist/337575-Robert-Hunter</t>
  </si>
  <si>
    <t xml:space="preserve">A2563</t>
  </si>
  <si>
    <t xml:space="preserve">Blues for Allah</t>
  </si>
  <si>
    <t xml:space="preserve">long solos; long songs (7+ minutes); cosmic; spiritual or gospel; storytelling</t>
  </si>
  <si>
    <t xml:space="preserve">Written and rehearsed largely in Bob Weir's home studio during the band's 1974-75 touring hiatus, Blues for Allah pushes furthest into jazz-fusion and modal, Middle Eastern-tinged improvisation, from the 'Help on the Way,' 'Slipknot!' and 'Franklin's Tower' suite to the odd-metered title track. Mickey Hart is back in the percussion section, thickening the rhythm under Garcia's increasingly abstract soloing. It is the most exploratory, least country-facing record the band made in this stretch, though 'Franklin's Tower' became a beloved sing-and-jam anthem.</t>
  </si>
  <si>
    <t xml:space="preserve">Represents the outer edge of the country-psych lane, where the Dead's playing drifts furthest from the folk songwriting of Workingman's Dead toward the jazz and modal improvisation Garcia pursued in parallel with Merl Saunders.</t>
  </si>
  <si>
    <t xml:space="preserve">Franklin's Tower; Help on the Way; Crazy Fingers</t>
  </si>
  <si>
    <t xml:space="preserve">https://en.wikipedia.org/wiki/Blues_for_Allah
https://en.wikipedia.org/wiki/Grateful_Dead_discography</t>
  </si>
  <si>
    <t xml:space="preserve">A2564</t>
  </si>
  <si>
    <t xml:space="preserve">Old &amp; In the Way</t>
  </si>
  <si>
    <t xml:space="preserve">fiddle; mandolin; close harmonies; storytelling; live in the room</t>
  </si>
  <si>
    <t xml:space="preserve">Recorded live at San Francisco's Boarding House in 1973 and released two years later, Old &amp; In the Way paired Garcia on banjo with mandolinist David Grisman, fiddler Vassar Clements, singer-guitarist Peter Rowan and bassist John Kahn for a straight bluegrass set of originals, covers and traditional tunes. Rowan's 'Panama Red' and 'Midnight Moonlight' travelled well beyond Deadhead circles, and a bluegrass take on the Rolling Stones' 'Wild Horses' shows the band's easy humor. It shows Garcia's pre-Dead roots as a banjo player and set the template for the acoustic side projects he returned to for the rest of his career.</t>
  </si>
  <si>
    <t xml:space="preserve">Draws directly on the pre-rock bluegrass tradition of Bill Monroe and the Stanley Brothers, filtered through Garcia's own 1960s jug-band and bluegrass background; it is the direct ancestor of Garcia's later acoustic work with Grisman and the Jerry Garcia Acoustic Band.</t>
  </si>
  <si>
    <t xml:space="preserve">Panama Red; Midnight Moonlight; Wild Horses</t>
  </si>
  <si>
    <t xml:space="preserve">https://en.wikipedia.org/wiki/Old_%26_In_the_Way_(album)
https://en.wikipedia.org/wiki/Jerry_Garcia_discography</t>
  </si>
  <si>
    <t xml:space="preserve">A2565</t>
  </si>
  <si>
    <t xml:space="preserve">Reflections</t>
  </si>
  <si>
    <t xml:space="preserve">storytelling; piano; harmonized guitars; breezy; road songs</t>
  </si>
  <si>
    <t xml:space="preserve">Garcia's third solo album splits between sessions with Grateful Dead bandmates and new songs with his own working band, including 'Might as Well' and the aching ballad 'Comes a Time.' A cover of Allen Toussaint's 'I'll Take a Melody' shows Garcia's range across soul and country without straying from his loose, unhurried guitar tone. It works as a bridge between the acoustic-leaning Old &amp; In the Way period and the full electric Jerry Garcia Band that followed.</t>
  </si>
  <si>
    <t xml:space="preserve">Continues the Hunter-Garcia solo songwriting line begun on Garcia, feeding directly into the permanent Grateful Dead and Jerry Garcia Band setlists, since Comes a Time became a live standard for both groups.</t>
  </si>
  <si>
    <t xml:space="preserve">Comes a Time; Might as Well; I'll Take a Melody</t>
  </si>
  <si>
    <t xml:space="preserve">https://en.wikipedia.org/wiki/Reflections_(Jerry_Garcia_album)
https://en.wikipedia.org/wiki/Jerry_Garcia_discography</t>
  </si>
  <si>
    <t xml:space="preserve">A2566</t>
  </si>
  <si>
    <t xml:space="preserve">Kingfish</t>
  </si>
  <si>
    <t xml:space="preserve">Telecaster twang; harmonica; road songs; rowdy; harmonized guitars</t>
  </si>
  <si>
    <t xml:space="preserve">A Bay Area bar band built around guitarist and harmonica player Matthew Kelly and bassist Dave Torbert, a New Riders alumnus, Kingfish's debut features Bob Weir as a full working member during his mid-1970s break from steady Dead touring. The record mixes blues-rock shuffles and covers like Marty Robbins's 'Big Iron' with the same loose, twangy guitar interplay Weir brought to Ace, though the songwriting is grittier and less polished. It is for Deadheads who want the barroom side of the family tree.</t>
  </si>
  <si>
    <t xml:space="preserve">Formed out of the same Marin County scene as the New Riders, with Torbert moving over on bass and Bob Weir joining as an active member, making it one more branch of the Grateful Dead family tree operating alongside the main band.</t>
  </si>
  <si>
    <t xml:space="preserve">Lazy Lightnin'; Jump for Joy; Big Iron</t>
  </si>
  <si>
    <t xml:space="preserve">https://en.wikipedia.org/wiki/Kingfish_(1976_album)
https://en.wikipedia.org/wiki/Bob_Weir</t>
  </si>
  <si>
    <t xml:space="preserve">A2567</t>
  </si>
  <si>
    <t xml:space="preserve">Terrapin Station</t>
  </si>
  <si>
    <t xml:space="preserve">strings; horns; storytelling; cosmic; polished</t>
  </si>
  <si>
    <t xml:space="preserve">The band's first album for Arista pairs a tighter, radio-minded side one, including the reggae-lilting 'Estimated Prophet' and a stomping 'Samson and Delilah,' with a side-long orchestral title suite produced by Keith Olsen and orchestrated by Paul Buckmaster, complete with strings and choir. It is the most heavily produced record the band ever made, a long way from the bare-bones sound of Workingman's Dead, and it split fan opinion. Still, 'Estimated Prophet' and the 'Terrapin Station' suite became fixtures of the band's live shows for the rest of its history.</t>
  </si>
  <si>
    <t xml:space="preserve">Represents the country-psych lane stretching toward mainstream studio pop, produced by the same Keith Olsen who worked with Fleetwood Mac; it marks the point where the Dead's studio sound gets furthest from the acoustic folk of American Beauty.</t>
  </si>
  <si>
    <t xml:space="preserve">Estimated Prophet; Terrapin Station; Samson and Delilah</t>
  </si>
  <si>
    <t xml:space="preserve">https://en.wikipedia.org/wiki/Terrapin_Station
https://en.wikipedia.org/wiki/Grateful_Dead_discography
https://www.allmusic.com/artist/grateful-dead-mn0000988440</t>
  </si>
  <si>
    <t xml:space="preserve">A2568</t>
  </si>
  <si>
    <t xml:space="preserve">Jerry Garcia Band</t>
  </si>
  <si>
    <t xml:space="preserve">Cats Under the Stars</t>
  </si>
  <si>
    <t xml:space="preserve">storytelling; piano; horns; breezy; spiritual or gospel</t>
  </si>
  <si>
    <t xml:space="preserve">Cats Under the Stars is the first true Jerry Garcia Band studio album, built around new Hunter/Garcia songs like the gospel-tinged 'Rubin and Cherise' and the loping title track, with Keith and Donna Godchaux and bassist John Kahn filling out a warm, groove-based sound. Garcia's guitar is relaxed and melodic, and the songs favor mid-tempo sway over jamming. It sits closer to soul and roots-rock than to country, but stays firmly inside Garcia's Bay Area solo-band orbit.</t>
  </si>
  <si>
    <t xml:space="preserve">The fullest studio statement of the Jerry Garcia Band that grew out of Garcia's 1970s side projects with Merl Saunders and his own earlier solo albums, extending the Hunter-Garcia partnership a step further from the Dead's country-folk core.</t>
  </si>
  <si>
    <t xml:space="preserve">Rubin and Cherise; Cats Under the Stars; Love in the Afternoon</t>
  </si>
  <si>
    <t xml:space="preserve">https://en.wikipedia.org/wiki/Cats_Under_the_Stars
https://en.wikipedia.org/wiki/Jerry_Garcia_discography</t>
  </si>
  <si>
    <t xml:space="preserve">A2569</t>
  </si>
  <si>
    <t xml:space="preserve">fingerpicked acoustic; close harmonies; storytelling; drinking songs; live in the room</t>
  </si>
  <si>
    <t xml:space="preserve">A double live acoustic album drawn from fall 1980 shows at the Warfield and Radio City, Reckoning strips the band to guitars and harmony vocals for traditional and original folk material, pairing old-time songs like 'Deep Elem Blues' and 'Monkey and the Engineer' with acoustic readings of 'Bird Song' and 'Friend of the Devil.' It was released as the acoustic companion to the electric live album Dead Set, splitting the band's fall 1980 run into its two modes. The sound circles back explicitly to the Workingman's Dead and American Beauty era a decade after those records came out.</t>
  </si>
  <si>
    <t xml:space="preserve">A direct, self-conscious return to the acoustic country-folk mode of Workingman's Dead and American Beauty, and clear evidence that those two 1970 records remained the band's core songwriting language even after a decade of electric jamming.</t>
  </si>
  <si>
    <t xml:space="preserve">Deep Elem Blues; Bird Song; Monkey and the Engineer</t>
  </si>
  <si>
    <t xml:space="preserve">https://en.wikipedia.org/wiki/Reckoning_(Grateful_Dead_album)
https://en.wikipedia.org/wiki/Grateful_Dead_discography</t>
  </si>
  <si>
    <t xml:space="preserve">A2570</t>
  </si>
  <si>
    <t xml:space="preserve">Jerry Garcia Acoustic Band</t>
  </si>
  <si>
    <t xml:space="preserve">Almost Acoustic</t>
  </si>
  <si>
    <t xml:space="preserve">fingerpicked acoustic; close harmonies; storytelling; spiritual or gospel; live in the room</t>
  </si>
  <si>
    <t xml:space="preserve">A live set by Garcia's acoustic band with David Nelson, Sandy Rothman and John Kahn, Almost Acoustic runs through old-time and bluegrass standards like 'Deep Elem Blues,' 'Blue Yodel #9' and 'Diamond Joe' alongside stripped-down readings of 'Ripple' and 'Casey Jones' pulled back from the Dead's catalog. It reads as a continuation of the Old &amp; In the Way project more than a decade later, with Garcia on acoustic guitar rather than electric lead. The playing throughout is relaxed and unhurried, closer to a porch jam than a concert.</t>
  </si>
  <si>
    <t xml:space="preserve">Picks up the acoustic bluegrass thread Garcia opened with Old &amp; In the Way in the mid-1970s, carrying it into the late 1980s with a new lineup and confirming how central that pre-electric repertoire stayed to his identity.</t>
  </si>
  <si>
    <t xml:space="preserve">Deep Elem Blues; Ripple; Casey Jones</t>
  </si>
  <si>
    <t xml:space="preserve">https://en.wikipedia.org/wiki/Almost_Acoustic
https://en.wikipedia.org/wiki/Jerry_Garcia_discography</t>
  </si>
  <si>
    <t xml:space="preserve">A2571</t>
  </si>
  <si>
    <t xml:space="preserve">Jerry Garcia / David Grisman</t>
  </si>
  <si>
    <t xml:space="preserve">Acoustic Disc</t>
  </si>
  <si>
    <t xml:space="preserve">mandolin; fingerpicked acoustic; long songs (7+ minutes); storytelling; close harmonies</t>
  </si>
  <si>
    <t xml:space="preserve">The first proper studio duo album from Garcia and mandolinist David Grisman, released on Grisman's own Acoustic Disc label, ranges from a stark 'Friend of the Devil' remade as a guitar-mandolin duet to the long modal improvisation 'Arabia' and Grisman's tribute instrumental 'Grateful Dawg.' It is intimate, unhurried playing built entirely around two acoustic voices, with none of the electric band's volume or jam-band sprawl. The record reintroduced Garcia to many listeners as a serious acoustic musician outside the Dead context.</t>
  </si>
  <si>
    <t xml:space="preserve">Revives the Garcia-Grisman partnership first heard in Old &amp; In the Way, this time as a studio duo rather than a bluegrass band, and anchored the Dead-adjacent acoustic releases on Grisman's Acoustic Disc label through the 1990s.</t>
  </si>
  <si>
    <t xml:space="preserve">Friend of the Devil; Grateful Dawg; Arabia</t>
  </si>
  <si>
    <t xml:space="preserve">https://www.discogs.com/release/1508305-Jerry-Garcia-David-Grisman-Jerry-Garcia-David-Grisman
https://en.wikipedia.org/wiki/Jerry_Garcia_discography</t>
  </si>
  <si>
    <t xml:space="preserve">A2572</t>
  </si>
  <si>
    <t xml:space="preserve">The Allman Brothers Band</t>
  </si>
  <si>
    <t xml:space="preserve">Atco Records</t>
  </si>
  <si>
    <t xml:space="preserve">V28 Southern rock and country soul</t>
  </si>
  <si>
    <t xml:space="preserve">Macon, GA</t>
  </si>
  <si>
    <t xml:space="preserve">Capricorn and Jacksonville Southern rock</t>
  </si>
  <si>
    <t xml:space="preserve">slide guitar; long solos; harmonized guitars; baritone; cosmic; long songs (7+ minutes)</t>
  </si>
  <si>
    <t xml:space="preserve">The Allman Brothers Band's debut fuses Duane Allman's stinging slide guitar with Dickey Betts's harmonized second lead over extended, jazz-inflected blues jams, anchored by Gregg Allman's gravelly baritone and Berry Oakley's melodic bass lines. Songs like the closing 'Whipping Post' and the slow, brooding 'Dreams' stretch past conventional pop length, previewing the open-ended improvisation the band would perfect onstage. It laid down the twin-guitar, twin-drummer blueprint of Southern rock.</t>
  </si>
  <si>
    <t xml:space="preserve">Formed in Jacksonville, Florida and relocated to Macon, Georgia under Capricorn Records founder Phil Walden; Lynyrd Skynyrd, the Marshall Tucker Band and the rest of the Capricorn-era Southern rock bands sound indebted to its blues-and-jazz guitar interplay.</t>
  </si>
  <si>
    <t xml:space="preserve">Whipping Post; Dreams; Trouble No More</t>
  </si>
  <si>
    <t xml:space="preserve">https://en.wikipedia.org/wiki/The_Allman_Brothers_Band_(album)
https://en.wikipedia.org/wiki/The_Allman_Brothers_Band_discography</t>
  </si>
  <si>
    <t xml:space="preserve">A2573</t>
  </si>
  <si>
    <t xml:space="preserve">Delaney &amp; Bonnie</t>
  </si>
  <si>
    <t xml:space="preserve">Accept No Substitute</t>
  </si>
  <si>
    <t xml:space="preserve">horns; duets; drawl; spiritual or gospel; road songs</t>
  </si>
  <si>
    <t xml:space="preserve">Credited to The Original Delaney &amp; Bonnie, this debut mixes Delaney Bramlett's Mississippi roots and Bonnie Bramlett's Illinois gospel background into a horn-driven blend of soul, gospel and country. 'Do Right Woman, Do Right Man,' the Dan Penn and Chips Moman song already a hit for Aretha Franklin, shows how directly the duo drew on Southern soul songwriting. The record's mix of grit and gospel harmony drew Eric Clapton and George Harrison into the duo's touring band soon after.</t>
  </si>
  <si>
    <t xml:space="preserve">The album's Muscle Shoals-style songwriting and gospel-soul harmonies drew Eric Clapton, George Harrison, and Duane Allman into Delaney &amp; Bonnie's orbit, making the duo a connective node between British rock and Southern country soul.</t>
  </si>
  <si>
    <t xml:space="preserve">Do Right Woman, Do Right Man; Ghetto; Get Ourselves Together</t>
  </si>
  <si>
    <t xml:space="preserve">https://en.wikipedia.org/wiki/Accept_No_Substitute
https://www.allmusic.com/artist/delaney-bonnie-mn0000195237</t>
  </si>
  <si>
    <t xml:space="preserve">A2574</t>
  </si>
  <si>
    <t xml:space="preserve">Stax Records</t>
  </si>
  <si>
    <t xml:space="preserve">horns; duets; spiritual or gospel; drawl; heartbreak</t>
  </si>
  <si>
    <t xml:space="preserve">Recorded at Stax in Memphis, Home is Delaney &amp; Bonnie's most directly Southern-soul record, closer to Stax's horn-and-groove sound than the gospel-rock they cut for Elektra. Bonnie Bramlett's raw, gospel-trained voice trades lines with Delaney's grittier delivery over tight rhythm-section grooves. It is for listeners who want the duo at their most purely soul.</t>
  </si>
  <si>
    <t xml:space="preserve">Cut at Stax in Memphis, Home ties Delaney &amp; Bonnie's duet-and-horns sound directly to the Memphis soul studio scene.</t>
  </si>
  <si>
    <t xml:space="preserve">Piece of My Heart; It's Been a Long Time Coming; Everybody Loves a Winner</t>
  </si>
  <si>
    <t xml:space="preserve">https://www.discogs.com/release/2542009-Delaney-Bonnie-Home
https://www.allmusic.com/artist/delaney-bonnie-mn0000195237</t>
  </si>
  <si>
    <t xml:space="preserve">A2575</t>
  </si>
  <si>
    <t xml:space="preserve">Tony Joe White</t>
  </si>
  <si>
    <t xml:space="preserve">...Continued</t>
  </si>
  <si>
    <t xml:space="preserve">Oak Grove, LA</t>
  </si>
  <si>
    <t xml:space="preserve">slide guitar; baritone; drawl; storytelling; small-town</t>
  </si>
  <si>
    <t xml:space="preserve">Released the same year as his debut, ...Continued keeps Tony Joe White's swamp-rock formula intact, pairing his low, conversational baritone with spare, funky guitar-and-rhythm-section arrangements. Its standout is White's original version of 'Rainy Night in Georgia,' cut here before Brook Benton's hit cover made the song a soul standard. The record shows Monument Records leaning hard into White's regional Louisiana identity as a selling point even without a 'Polk Salad Annie'-sized hit.</t>
  </si>
  <si>
    <t xml:space="preserve">A quick follow-up to Black and White that consolidates rather than expands White's swamp-rock sound; his original 'Rainy Night in Georgia' became a country-soul standard covered by Brook Benton and many others.</t>
  </si>
  <si>
    <t xml:space="preserve">Rainy Night in Georgia</t>
  </si>
  <si>
    <t xml:space="preserve">https://en.wikipedia.org/wiki/Rainy_Night_in_Georgia
https://en.wikipedia.org/wiki/Tony_Joe_White
https://www.discogs.com/artist/249828-Tony-Joe-White</t>
  </si>
  <si>
    <t xml:space="preserve">A2576</t>
  </si>
  <si>
    <t xml:space="preserve">Black and White</t>
  </si>
  <si>
    <t xml:space="preserve">Tony Joe White's debut coined the sound critics would call swamp rock, built on his deep baritone drawl, wah-inflected electric guitar, and songs steeped in the Louisiana bayou country where he grew up picking cotton. 'Polk Salad Annie' took nearly a year to catch on but became a Top 10 hit and a fixture of Elvis Presley's live sets, its funky groove and half-spoken verses setting a template White returned to for decades. The record's spare, guitar-and-groove arrangements stand apart from the horn-heavy Southern soul coming out of Muscle Shoals at the same time.</t>
  </si>
  <si>
    <t xml:space="preserve">White's swamp-rock sound, mixing blues, country and Cajun rhythm, sounds like a reference point for the Southern rock and country-soul records cut in Muscle Shoals and Macon later in the decade; Elvis Presley's cover of 'Polk Salad Annie' carried it into the mainstream.</t>
  </si>
  <si>
    <t xml:space="preserve">Polk Salad Annie; Soul Francisco; Willie and Laura Mae Jones</t>
  </si>
  <si>
    <t xml:space="preserve">https://en.wikipedia.org/wiki/Black_and_White_(Tony_Joe_White_album)
https://en.wikipedia.org/wiki/Tony_Joe_White</t>
  </si>
  <si>
    <t xml:space="preserve">A2577</t>
  </si>
  <si>
    <t xml:space="preserve">Idlewild South</t>
  </si>
  <si>
    <t xml:space="preserve">slide guitar; harmonized guitars; storytelling; spiritual or gospel; road songs</t>
  </si>
  <si>
    <t xml:space="preserve">The band's second album trims the debut's sprawl into tighter songs, opening space for Dickey Betts' first major composition, the jazzy instrumental 'In Memory of Elizabeth Reed,' and Gregg Allman's acoustic-tinged road song 'Midnight Rider.' Tom Dowd's cleaner production lets the interplay between Duane Allman's slide and Betts' single-note lines come through more clearly than on the debut. It is a quieter, more focused transitional record that points toward the live-improvisation peak the band would reach a year later at the Fillmore East.</t>
  </si>
  <si>
    <t xml:space="preserve">Bridges the loose blues-jam approach of the 1969 debut and the extended live improvisation of At Fillmore East, with 'In Memory of Elizabeth Reed' becoming a signature instrumental the band revisited for the rest of its career.</t>
  </si>
  <si>
    <t xml:space="preserve">Midnight Rider; In Memory of Elizabeth Reed; Please Call Home</t>
  </si>
  <si>
    <t xml:space="preserve">https://en.wikipedia.org/wiki/The_Allman_Brothers_Band_discography</t>
  </si>
  <si>
    <t xml:space="preserve">A2578</t>
  </si>
  <si>
    <t xml:space="preserve">Cowboy</t>
  </si>
  <si>
    <t xml:space="preserve">Reach for the Sky</t>
  </si>
  <si>
    <t xml:space="preserve">fingerpicked acoustic; close harmonies; road songs; breezy; storytelling</t>
  </si>
  <si>
    <t xml:space="preserve">Cowboy's debut is softer and more country-folk than most of the Capricorn roster, built around Scott Boyer and Tommy Talton's close vocal harmonies and gentle, mid-tempo songwriting on tracks like 'Livin' in the Country' and 'Pretty Friend.' Acoustic guitars, easy shuffles and unforced harmonies give it a Laurel Canyon lilt rather than a Macon roar. Boyer and Talton went on to become Capricorn regulars, playing behind Gregg Allman later in the decade.</t>
  </si>
  <si>
    <t xml:space="preserve">Scott Boyer and Tommy Talton later played in Gregg Allman's solo band, tying this gentler country-rock corner of the Capricorn roster directly to the Allman circle.</t>
  </si>
  <si>
    <t xml:space="preserve">Livin' in the Country; Pretty Friend; Everything Here</t>
  </si>
  <si>
    <t xml:space="preserve">https://www.discogs.com/release/12696793-Cowboy-Reach-For-The-Sky
https://en.wikipedia.org/wiki/Cowboy_(band)</t>
  </si>
  <si>
    <t xml:space="preserve">A2579</t>
  </si>
  <si>
    <t xml:space="preserve">At Fillmore East</t>
  </si>
  <si>
    <t xml:space="preserve">slide guitar; long solos; harmonized guitars; long songs (7+ minutes); live in the room; cosmic</t>
  </si>
  <si>
    <t xml:space="preserve">Recorded over several nights at New York's Fillmore East, this double live album catches the band at its improvisational peak, with Duane Allman's slide opening 'Statesboro Blues' and a 23-minute 'Whipping Post' closing the set. Producer Tom Dowd captured the interlocking dual-guitar, dual-drummer arrangement as Betts and Allman trade and harmonize leads across jams that pull from blues, jazz and country. It became the breakthrough that made the Allman Brothers Southern rock's flagship band.</t>
  </si>
  <si>
    <t xml:space="preserve">Lynyrd Skynyrd, the Marshall Tucker Band and the Capricorn Records acts that followed sound indebted to its extended-jam, dual-lead-guitar approach.</t>
  </si>
  <si>
    <t xml:space="preserve">Statesboro Blues; Whipping Post; In Memory of Elizabeth Reed</t>
  </si>
  <si>
    <t xml:space="preserve">https://en.wikipedia.org/wiki/At_Fillmore_East
https://en.wikipedia.org/wiki/The_Allman_Brothers_Band_discography</t>
  </si>
  <si>
    <t xml:space="preserve">A2580</t>
  </si>
  <si>
    <t xml:space="preserve">Little Feat</t>
  </si>
  <si>
    <t xml:space="preserve">slide guitar; storytelling; road songs; fingerpicked acoustic; breezy</t>
  </si>
  <si>
    <t xml:space="preserve">Little Feat's debut introduces Lowell George's slide guitar and wry, plainspoken songwriting on tracks like the trucker's ballad 'Willin'' and the blues medley 'Forty-Four Blues/How Many More Years,' with Ry Cooder guesting on bottleneck guitar. Formed after George left Frank Zappa's Mothers of Invention, the Los Angeles-based band already sounds like it is pulling toward New Orleans funk and Southern roots music rather than the West Coast rock around it. It set up the more fully formed swamp-funk direction of Sailin' Shoes and Dixie Chicken.</t>
  </si>
  <si>
    <t xml:space="preserve">Lowell George left Frank Zappa's band to form Little Feat, and 'Willin'' was soon covered by Linda Ronstadt and others, carrying its truck-stop country songwriting into the Los Angeles singer-songwriter scene.</t>
  </si>
  <si>
    <t xml:space="preserve">Willin'; Truck Stop Girl; Forty-Four Blues/How Many More Years</t>
  </si>
  <si>
    <t xml:space="preserve">https://en.wikipedia.org/wiki/Little_Feat_(album)
https://www.discogs.com/artist/258557-Little-Feat</t>
  </si>
  <si>
    <t xml:space="preserve">A2581</t>
  </si>
  <si>
    <t xml:space="preserve">Eat a Peach</t>
  </si>
  <si>
    <t xml:space="preserve">slide guitar; long solos; harmonized guitars; long songs (7+ minutes); heartbreak; cosmic</t>
  </si>
  <si>
    <t xml:space="preserve">Split between leftover Fillmore East live cuts, including a sprawling 'Mountain Jam,' and new studio material, Eat a Peach was finished after Duane Allman's fatal motorcycle accident in Macon in October 1971. Gregg Allman's 'Melissa' and Dickey Betts's sunny, country-tinged 'Blue Sky' are gentle, melodic counterpoints to the loss, while 'Ain't Wastin' Time No More' addresses Duane's death directly. The record shows the band choosing to carry on, with Betts stepping forward as the dominant guitar voice.</t>
  </si>
  <si>
    <t xml:space="preserve">Completed the band's shift from Duane Allman's blues-slide leadership to Dickey Betts' more country-flavored songwriting, a change that deepened on the following year's Brothers and Sisters.</t>
  </si>
  <si>
    <t xml:space="preserve">Melissa; Blue Sky; Ain't Wastin' Time No More</t>
  </si>
  <si>
    <t xml:space="preserve">https://en.wikipedia.org/wiki/Eat_a_Peach
https://en.wikipedia.org/wiki/The_Allman_Brothers_Band_discography</t>
  </si>
  <si>
    <t xml:space="preserve">A2582</t>
  </si>
  <si>
    <t xml:space="preserve">Arthur Alexander</t>
  </si>
  <si>
    <t xml:space="preserve">horns; baritone; heartbreak; storytelling; spiritual or gospel</t>
  </si>
  <si>
    <t xml:space="preserve">Arthur Alexander had already shaped rock songwriting a decade earlier, when the Beatles and the Rolling Stones covered his early singles, before this early-1970s comeback tried to catch the country-soul wave. Alexander's warm, unhurried baritone sits among piano, horns and backing vocals on songs like 'In the Middle of It All' and the Dan Penn co-write 'Rainbow Road.' It failed commercially, and Alexander largely left the music business again soon after.</t>
  </si>
  <si>
    <t xml:space="preserve">His 1961 'You Better Move On' was the first hit cut at Rick Hall's FAME studio, making him a foundational figure for the Muscle Shoals country-soul scene that produced Dan Penn and Eddie Hinton.</t>
  </si>
  <si>
    <t xml:space="preserve">In the Middle of It All; Rainbow Road; Go on Home Girl</t>
  </si>
  <si>
    <t xml:space="preserve">https://en.wikipedia.org/wiki/Arthur_Alexander_(album)
https://en.wikipedia.org/wiki/Arthur_Alexander</t>
  </si>
  <si>
    <t xml:space="preserve">A2583</t>
  </si>
  <si>
    <t xml:space="preserve">Sailin' Shoes</t>
  </si>
  <si>
    <t xml:space="preserve">slide guitar; storytelling; piano; road songs; breezy</t>
  </si>
  <si>
    <t xml:space="preserve">Sailin' Shoes sharpens Little Feat's songwriting with 'Easy to Slip' and a new studio version of 'Willin',' while Bill Payne's barrelhouse piano starts to share the spotlight with Lowell George's slide guitar. The Neon Park cover art's cartoonish, faintly unsettling imagery matches an album that mixes playful, Southern-fried grooves with darker undertones. It is a transitional record between the rootsy debut and the full New Orleans-funk turn of Dixie Chicken the following year.</t>
  </si>
  <si>
    <t xml:space="preserve">Bridges the straightforward roots-rock of the debut and the funkier, more expansive sound the band reached on Dixie Chicken with a new rhythm section.</t>
  </si>
  <si>
    <t xml:space="preserve">Easy to Slip; Willin'; Trouble</t>
  </si>
  <si>
    <t xml:space="preserve">https://en.wikipedia.org/wiki/Little_Feat
https://www.discogs.com/artist/258557-Little-Feat</t>
  </si>
  <si>
    <t xml:space="preserve">A2584</t>
  </si>
  <si>
    <t xml:space="preserve">Brothers and Sisters</t>
  </si>
  <si>
    <t xml:space="preserve">harmonized guitars; long solos; road songs; piano; breezy; storytelling</t>
  </si>
  <si>
    <t xml:space="preserve">With Dickey Betts now the band's principal writer and new pianist Chuck Leavell filling space Duane Allman's guitar once held, Brothers and Sisters pulls the Allmans toward a lighter, more country-rock sound. Betts' 'Ramblin' Man' became the band's only top-ten single, a breezy road song built on bright, snapping lead guitar, while his instrumental 'Jessica' turns Django Reinhardt-inspired two-finger playing into one of Southern rock's best-known melodies. The album topped the Billboard chart and marked the high point of the band's commercial popularity.</t>
  </si>
  <si>
    <t xml:space="preserve">Betts' country-leaning songwriting on this album pulled the Allmans closer to the honky-tonk and hard-country lineage of the Bakersfield/outlaw world (V26) while keeping the twin-guitar Southern rock core intact.</t>
  </si>
  <si>
    <t xml:space="preserve">Ramblin' Man; Jessica; Southbound</t>
  </si>
  <si>
    <t xml:space="preserve">https://en.wikipedia.org/wiki/Brothers_and_Sisters_(album)
https://en.wikipedia.org/wiki/The_Allman_Brothers_Band_discography</t>
  </si>
  <si>
    <t xml:space="preserve">A2585</t>
  </si>
  <si>
    <t xml:space="preserve">Dan Penn</t>
  </si>
  <si>
    <t xml:space="preserve">Nobody's Fool</t>
  </si>
  <si>
    <t xml:space="preserve">Bell Records</t>
  </si>
  <si>
    <t xml:space="preserve">baritone; drawl; horns; heartbreak; spiritual or gospel</t>
  </si>
  <si>
    <t xml:space="preserve">Nobody's Fool is the rare album to feature Dan Penn as a singer rather than the songwriter-producer behind other people's hits, recorded at Beautiful Sounds in Memphis with the deep-soul feel of the records he wrote for Percy Sledge, James Carr, and the Box Tops. Penn's rough, conversational baritone carries country-soul ballads like the title track and 'Raining in Memphis' with the same 'Do Right Man' plainspokenness he brought to his songwriting for others. Commercially it went nowhere, and Penn largely stepped back from performing under his own name for two decades afterward.</t>
  </si>
  <si>
    <t xml:space="preserve">Penn co-wrote Muscle Shoals and American Sound Studio soul standards including 'Dark End of the Street' and 'Do Right Woman, Do Right Man' before making this rare album under his own name, tying the Southern rock lane directly to Muscle Shoals country-soul songwriting.</t>
  </si>
  <si>
    <t xml:space="preserve">Nobody's Fool; Raining in Memphis; Lodi</t>
  </si>
  <si>
    <t xml:space="preserve">https://www.discogs.com/release/1271043-Dan-Penn-Nobodys-Fool
https://en.wikipedia.org/wiki/Dan_Penn</t>
  </si>
  <si>
    <t xml:space="preserve">A2586</t>
  </si>
  <si>
    <t xml:space="preserve">Gregg Allman</t>
  </si>
  <si>
    <t xml:space="preserve">Laid Back</t>
  </si>
  <si>
    <t xml:space="preserve">baritone; piano; spiritual or gospel; hushed; heartbreak</t>
  </si>
  <si>
    <t xml:space="preserve">Recorded during the same period as the Allman Brothers' Brothers and Sisters, Laid Back turns Gregg Allman's songwriting into a mellower, more orchestrated solo showcase, reworking the band's 'Midnight Rider' into a hushed, slow-burning arrangement far from the road-song original. Chuck Leavell's piano and a backing choir give songs like 'Multi-Colored Lady' and a closing 'Will the Circle Be Unbroken' a gospel-soul quality closer to Muscle Shoals than to Southern rock jamming. It is the best showcase for his voice outside the band's guitar-heavy context.</t>
  </si>
  <si>
    <t xml:space="preserve">Made alongside the Allman Brothers Band's Brothers and Sisters sessions; its turn toward the gospel and R&amp;B side of Southern music sounds close to Wet Willie and Eddie Hinton's records.</t>
  </si>
  <si>
    <t xml:space="preserve">Midnight Rider; Multi-Colored Lady; Queen of Hearts</t>
  </si>
  <si>
    <t xml:space="preserve">https://en.wikipedia.org/wiki/Laid_Back_(album)
https://www.discogs.com/artist/486745-Gregg-Allman</t>
  </si>
  <si>
    <t xml:space="preserve">A2587</t>
  </si>
  <si>
    <t xml:space="preserve">Dixie Chicken</t>
  </si>
  <si>
    <t xml:space="preserve">slide guitar; piano; storytelling; breezy; road songs</t>
  </si>
  <si>
    <t xml:space="preserve">With bassist Kenny Gradney, percussionist Sam Clayton and guitarist Paul Barrere joining, Dixie Chicken pulls Little Feat firmly toward New Orleans rhythm and blues and funk, built around Lowell George's slide guitar and the title track's loping, second-line groove. 'Fat Man in the Bathtub' and 'Roll Um Easy' show off the widened band's interplay, with Bill Payne's piano now as central as George's guitar. It is the start-here album for the band's swamp-funk side of Southern rock.</t>
  </si>
  <si>
    <t xml:space="preserve">The expanded lineup and New Orleans-funk turn on this record became the sound most identified with Little Feat, directly shaping the horn-and-groove arrangements of the later live album Waiting for Columbus.</t>
  </si>
  <si>
    <t xml:space="preserve">Dixie Chicken; Fat Man in the Bathtub; Roll Um Easy</t>
  </si>
  <si>
    <t xml:space="preserve">https://en.wikipedia.org/wiki/Dixie_Chicken
https://en.wikipedia.org/wiki/Little_Feat</t>
  </si>
  <si>
    <t xml:space="preserve">A2588</t>
  </si>
  <si>
    <t xml:space="preserve">Lynyrd Skynyrd</t>
  </si>
  <si>
    <t xml:space="preserve">(Pronounced 'Lĕh-'nérd 'Skin-'nérd)</t>
  </si>
  <si>
    <t xml:space="preserve">Jacksonville, FL</t>
  </si>
  <si>
    <t xml:space="preserve">harmonized guitars; long solos; slide guitar; drawl; storytelling; long songs (7+ minutes)</t>
  </si>
  <si>
    <t xml:space="preserve">Lynyrd Skynyrd's debut introduces the band's three-guitar attack and Ronnie Van Zant's flat, drawled storytelling across working-class character sketches like the barroom comedy 'Gimme Three Steps' and the slow-building 'Free Bird,' which closes on an extended dual-guitar solo. Producer Al Kooper kept the arrangements tight and rehearsed, giving the record a discipline that belies its loose, boogie-rock feel. It is a founding document of Southern storytelling rock.</t>
  </si>
  <si>
    <t xml:space="preserve">Establishes the Jacksonville three-guitar Southern rock sound that Blackfoot and Molly Hatchet extended, and that Drive-By Truckers took as explicit subject matter on Southern Rock Opera; newer bands like Wednesday sound indebted to that storytelling trunk line.</t>
  </si>
  <si>
    <t xml:space="preserve">Free Bird; Simple Man; Tuesday's Gone</t>
  </si>
  <si>
    <t xml:space="preserve">https://en.wikipedia.org/wiki/(Pronounced_%27L%C4%95h-%27n%C3%A9rd_%27Skin-%27n%C3%A9rd)
https://en.wikipedia.org/wiki/Lynyrd_Skynyrd_discography</t>
  </si>
  <si>
    <t xml:space="preserve">A2589</t>
  </si>
  <si>
    <t xml:space="preserve">The Marshall Tucker Band</t>
  </si>
  <si>
    <t xml:space="preserve">Spartanburg, SC</t>
  </si>
  <si>
    <t xml:space="preserve">horns; long solos; storytelling; road songs; drawl</t>
  </si>
  <si>
    <t xml:space="preserve">The Marshall Tucker Band's debut blends Southern rock guitar with jazz and country textures thanks to Jerry Eubanks's flute and saxophone, giving songs like 'Can't You See' and 'Take the Highway' a looser, more atmospheric feel than the harder-charging Skynyrd or Allmans records. Toy Caldwell's fluid lead guitar and Doug Gray's lead vocals anchor the record's road-song core, placing the band within the Macon Southern rock scene from its first release. 'Can't You See' became one of the era's defining Southern rock songs.</t>
  </si>
  <si>
    <t xml:space="preserve">Formed in Spartanburg, South Carolina and signed to Capricorn Records alongside the Allman Brothers Band, the Marshall Tucker Band added jazz and country color to the label's guitar-rock sound.</t>
  </si>
  <si>
    <t xml:space="preserve">Can't You See; Take the Highway; Ramblin'</t>
  </si>
  <si>
    <t xml:space="preserve">https://en.wikipedia.org/wiki/The_Marshall_Tucker_Band
https://www.allmusic.com/artist/the-marshall-tucker-band-mn0000052382</t>
  </si>
  <si>
    <t xml:space="preserve">A2590</t>
  </si>
  <si>
    <t xml:space="preserve">ZZ Top</t>
  </si>
  <si>
    <t xml:space="preserve">Tres Hombres</t>
  </si>
  <si>
    <t xml:space="preserve">London Records</t>
  </si>
  <si>
    <t xml:space="preserve">slide guitar; harmonica; drawl; rowdy; drinking songs</t>
  </si>
  <si>
    <t xml:space="preserve">ZZ Top's third album distills the Houston trio's blues-boogie into tight, riff-driven songs, most famously 'La Grange', a John Lee Hooker-indebted shuffle about a Texas roadhouse, alongside 'Jesus Just Left Chicago' and 'Beer Drinkers &amp; Hell Raisers'. Billy Gibbons' stinging slide guitar and the band's stripped-to-the-bone power-trio arrangement give it a leaner, more compact feel than the extended jams of the Georgia and Florida Southern rock bands.</t>
  </si>
  <si>
    <t xml:space="preserve">A Texas variant on the same blues-rock foundation the Allman Brothers and Skynyrd drew on, ZZ Top's tighter, riff-based songwriting is a regional counterpart to the more improvisational Georgia and Florida Southern rock scenes.</t>
  </si>
  <si>
    <t xml:space="preserve">La Grange; Jesus Just Left Chicago; Beer Drinkers &amp; Hell Raisers</t>
  </si>
  <si>
    <t xml:space="preserve">https://en.wikipedia.org/wiki/Tres_Hombres
https://www.discogs.com/artist/113655-ZZ-Top</t>
  </si>
  <si>
    <t xml:space="preserve">A2591</t>
  </si>
  <si>
    <t xml:space="preserve">Charlie Daniels Band</t>
  </si>
  <si>
    <t xml:space="preserve">Fire on the Mountain</t>
  </si>
  <si>
    <t xml:space="preserve">Kama Sutra Records</t>
  </si>
  <si>
    <t xml:space="preserve">fiddle; harmonized guitars; storytelling; drawl; rowdy</t>
  </si>
  <si>
    <t xml:space="preserve">Fire on the Mountain is the record where Charlie Daniels's Nashville session-player background and Southern rock ambitions fully merge, mixing electric slide, acoustic guitar and his own fiddle across originals like 'Long Haired Country Boy' and 'The South's Gonna Do It,' a roll call of Southern rock peers. Daniels's gruff, talky vocals and the band's twin-guitar boogie keep it loose and rowdy. It established Daniels as a bandleader after years as a session player for Bob Dylan and others.</t>
  </si>
  <si>
    <t xml:space="preserve">Daniels's Nashville session career fed directly into a Southern rock band that name-checked the Allman Brothers and Marshall Tucker Band on 'The South's Gonna Do It,' an explicit statement of the genre's shared identity.</t>
  </si>
  <si>
    <t xml:space="preserve">The South's Gonna Do It; Long Haired Country Boy; Caballo Diablo</t>
  </si>
  <si>
    <t xml:space="preserve">https://en.wikipedia.org/wiki/Fire_on_the_Mountain_(album)
https://www.allmusic.com/artist/the-charlie-daniels-band-mn0000207644</t>
  </si>
  <si>
    <t xml:space="preserve">A2592</t>
  </si>
  <si>
    <t xml:space="preserve">Grinderswitch</t>
  </si>
  <si>
    <t xml:space="preserve">Honest to Goodness</t>
  </si>
  <si>
    <t xml:space="preserve">slide guitar; harmonized guitars; long solos; road songs; drawl</t>
  </si>
  <si>
    <t xml:space="preserve">Grinderswitch grew out of Joe Dan Petty's work as an Allman Brothers roadie, and their debut plays like a working band's version of the label's signature sound: twin guitars, blues-rock riffing and stretched-out songs like the closer 'Homebound.' It never broke through commercially, and the band remained one of Capricorn's lesser-known acts despite touring alongside the label's bigger names. It is a useful measure of how far the Southern rock template spread beyond its most famous practitioners.</t>
  </si>
  <si>
    <t xml:space="preserve">Formed by an Allman Brothers Band roadie and signed to Capricorn Records, Grinderswitch shows the twin-guitar Southern rock format being adopted by second-tier bands across the label's roster.</t>
  </si>
  <si>
    <t xml:space="preserve">Kiss the Blues Goodbye; Homebound; Peach County Jamboree</t>
  </si>
  <si>
    <t xml:space="preserve">https://www.discogs.com/master/562339-Grinderswitch-Honest-To-Goodness
https://en.wikipedia.org/wiki/Grinderswitch</t>
  </si>
  <si>
    <t xml:space="preserve">A2593</t>
  </si>
  <si>
    <t xml:space="preserve">Feats Don't Fail Me Now</t>
  </si>
  <si>
    <t xml:space="preserve">Feats Don't Fail Me Now leans further into funk with the horn-punched 'Spanish Moon' and the loose, sunny 'Oh Atlanta,' while spreading lead vocals across Lowell George, Bill Payne and Paul Barrere rather than centering entirely on George. The grooves are tight and syncopated, with Payne's keyboards and the twin guitars locking into the expanded rhythm section. It is the sound of the band at its most confident and democratic.</t>
  </si>
  <si>
    <t xml:space="preserve">Continues the New Orleans-funk direction of Dixie Chicken with a fuller, more democratic songwriting approach across the band's three principal singers.</t>
  </si>
  <si>
    <t xml:space="preserve">Spanish Moon; Oh Atlanta; Skin It Back</t>
  </si>
  <si>
    <t xml:space="preserve">https://en.wikipedia.org/wiki/Feats_Don%27t_Fail_Me_Now
https://www.discogs.com/artist/258557-Little-Feat</t>
  </si>
  <si>
    <t xml:space="preserve">A2594</t>
  </si>
  <si>
    <t xml:space="preserve">Second Helping</t>
  </si>
  <si>
    <t xml:space="preserve">harmonized guitars; slide guitar; storytelling; small-town; drawl; anthemic</t>
  </si>
  <si>
    <t xml:space="preserve">Second Helping tightens and professionalizes the debut's sound, and it produced the band's signature hit, 'Sweet Home Alabama,' written partly as an answer to Neil Young's 'Alabama' and 'Southern Man.' 'The Ballad of Curtis Loew' turns a small-town memory of an old Black blues busker into one of Van Zant's most vivid narrative songs, while three-guitar harmonies from Rossington, Collins, and King fill out the arrangements. The album made Lynyrd Skynyrd's regional Southern rock sound into a national phenomenon.</t>
  </si>
  <si>
    <t xml:space="preserve">Follows directly from the debut and directly answers the Neil Young &amp; Crazy Horse lineage (V20) that runs through the rest of this atlas, folding the Southern-versus-Young dialogue into the trunk line's own history.</t>
  </si>
  <si>
    <t xml:space="preserve">Sweet Home Alabama; The Ballad of Curtis Loew; Don't Ask Me No Questions</t>
  </si>
  <si>
    <t xml:space="preserve">https://en.wikipedia.org/wiki/Second_Helping
https://en.wikipedia.org/wiki/Lynyrd_Skynyrd_discography</t>
  </si>
  <si>
    <t xml:space="preserve">A2595</t>
  </si>
  <si>
    <t xml:space="preserve">Where We All Belong</t>
  </si>
  <si>
    <t xml:space="preserve">horns; long solos; live in the room; storytelling; road songs</t>
  </si>
  <si>
    <t xml:space="preserve">A double album split between a studio side of new material and a live side recorded on tour, Where We All Belong shows the Marshall Tucker Band stretching songs like 'Everyday (I Have the Blues)' and '24 Hours at a Time' out in concert well past their studio lengths. The live half leans into the jazz-rock and Southern rock jamming that built the band's touring reputation, while the studio songs keep the country-flavored writing of the debut. It runs long, but captures the band settling into its own sound rather than chasing the Allmans' template directly.</t>
  </si>
  <si>
    <t xml:space="preserve">Pairs new studio songs with the band's first official live recordings, documenting how far the Marshall Tucker Band's arrangements had opened up onstage by 1974.</t>
  </si>
  <si>
    <t xml:space="preserve">This Ol' Cowboy; 24 Hours at a Time; Everyday (I Have the Blues)</t>
  </si>
  <si>
    <t xml:space="preserve">https://www.discogs.com/master/301670-The-Marshall-Tucker-Band-Where-We-All-Belong
https://en.wikipedia.org/wiki/The_Marshall_Tucker_Band</t>
  </si>
  <si>
    <t xml:space="preserve">A2596</t>
  </si>
  <si>
    <t xml:space="preserve">Wet Willie</t>
  </si>
  <si>
    <t xml:space="preserve">Keep On Smilin'</t>
  </si>
  <si>
    <t xml:space="preserve">Mobile, AL</t>
  </si>
  <si>
    <t xml:space="preserve">horns; drawl; spiritual or gospel; breezy; anthemic</t>
  </si>
  <si>
    <t xml:space="preserve">Wet Willie's fourth album gave the Mobile, Alabama-born, Macon-based band its biggest hit with the horn-driven title track, a loose, gospel-tinged singalong built around Jimmy Hall's raspy soul vocal. 'Country Side of Life' and 'Trust in the Lord' round out a record that leans harder into horn-section Southern soul than the guitar-jam side of the Capricorn roster. It captures the label's other main sound: a horn band closer to Stax and Muscle Shoals than to extended dual-guitar jamming.</t>
  </si>
  <si>
    <t xml:space="preserve">Signed to Capricorn Records alongside the Allman Brothers Band and the Marshall Tucker Band, Wet Willie represented the label's horn-and-soul wing of Southern rock rather than its guitar-jam wing.</t>
  </si>
  <si>
    <t xml:space="preserve">Keep On Smilin'; Country Side of Life; Trust in the Lord</t>
  </si>
  <si>
    <t xml:space="preserve">https://www.discogs.com/master/260678-Wet-Willie-Keep-On-Smilin
https://en.wikipedia.org/wiki/Wet_Willie
https://www.discogs.com/artist/303794-Wet-Willie</t>
  </si>
  <si>
    <t xml:space="preserve">A2597</t>
  </si>
  <si>
    <t xml:space="preserve">Larry Jon Wilson</t>
  </si>
  <si>
    <t xml:space="preserve">New Beginnings</t>
  </si>
  <si>
    <t xml:space="preserve">V25</t>
  </si>
  <si>
    <t xml:space="preserve">Swainsboro, GA</t>
  </si>
  <si>
    <t xml:space="preserve">baritone; fingerpicked acoustic; storytelling; small-town; drawl</t>
  </si>
  <si>
    <t xml:space="preserve">A self-taught Georgia guitarist who didn't record his debut until his mid-thirties, Larry Jon Wilson pairs a rich, unhurried baritone with plainspoken songs about home and hard living on 'Ohoopee River Bottomland' and 'Through the Eyes of Little Children.' The record has a low-key, country-soul-adjacent sound, but Wilson's focus stays closer to spoken-word storytelling than swamp groove. He never had a hit, but his appearance in the documentary Heartworn Highways tied him to the mid-1970s Texas and Nashville songwriter circle.</t>
  </si>
  <si>
    <t xml:space="preserve">Appeared alongside Guy Clark and Townes Van Zandt in Heartworn Highways; his plainspoken storytelling sounds close to the country-folk songwriting of John Prine and Mickey Newbury.</t>
  </si>
  <si>
    <t xml:space="preserve">Ohoopee River Bottomland; Through the Eyes of Little Children; New Beginnings (Russian River Rainbow)</t>
  </si>
  <si>
    <t xml:space="preserve">https://www.discogs.com/release/2556780-Larry-Jon-Wilson-New-Beginnings
https://en.wikipedia.org/wiki/Larry_Jon_Wilson</t>
  </si>
  <si>
    <t xml:space="preserve">A2598</t>
  </si>
  <si>
    <t xml:space="preserve">Nuthin' Fancy</t>
  </si>
  <si>
    <t xml:space="preserve">harmonized guitars; slide guitar; drawl; road songs; rowdy; drinking songs</t>
  </si>
  <si>
    <t xml:space="preserve">Recorded and released quickly to capitalize on the band's new fame, Nuthin' Fancy is a harder, faster record than its predecessors, built for the road and the stage rather than radio polish. 'Saturday Night Special' takes on gun violence in a rare political statement for the band, while 'Whiskey Rock-a-Roller' leans into the boozy, touring-band persona the group cultivated live. It is looser and less produced than Second Helping, closer to the band's raw stage sound.</t>
  </si>
  <si>
    <t xml:space="preserve">Extends the Jacksonville three-guitar formula the debut established, trading some of Second Helping's polish for rawer, touring-band energy.</t>
  </si>
  <si>
    <t xml:space="preserve">Saturday Night Special; Whiskey Rock-a-Roller; On the Hunt</t>
  </si>
  <si>
    <t xml:space="preserve">https://en.wikipedia.org/wiki/Lynyrd_Skynyrd_discography</t>
  </si>
  <si>
    <t xml:space="preserve">A2599</t>
  </si>
  <si>
    <t xml:space="preserve">Searchin' for a Rainbow</t>
  </si>
  <si>
    <t xml:space="preserve">horns; storytelling; road songs; drawl; breezy</t>
  </si>
  <si>
    <t xml:space="preserve">Searchin' for a Rainbow opens on 'Fire on the Mountain,' a road song built around one of the band's best-known melodies, and finds the Marshall Tucker Band at full confidence. The jazz-and-country hybrid sound is tighter here, with Jerry Eubanks's saxophone and flute woven into Toy Caldwell's guitar lines rather than layered on top. It is a strong starting point for anyone new to the band's Capricorn years.</t>
  </si>
  <si>
    <t xml:space="preserve">The high point of the band's mid-1970s Capricorn run, made with the same lineup that recorded the first three albums and setting up the more polished Carolina Dreams two years later.</t>
  </si>
  <si>
    <t xml:space="preserve">Fire on the Mountain; Searchin' for a Rainbow; Walkin' and Talkin'</t>
  </si>
  <si>
    <t xml:space="preserve">https://en.wikipedia.org/wiki/Searchin%27_for_a_Rainbow
https://www.allmusic.com/artist/the-marshall-tucker-band-mn0000052382</t>
  </si>
  <si>
    <t xml:space="preserve">A2600</t>
  </si>
  <si>
    <t xml:space="preserve">The Outlaws</t>
  </si>
  <si>
    <t xml:space="preserve">Outlaws</t>
  </si>
  <si>
    <t xml:space="preserve">Arista Records</t>
  </si>
  <si>
    <t xml:space="preserve">harmonized guitars; long solos; close harmonies; road songs; anthemic</t>
  </si>
  <si>
    <t xml:space="preserve">The Outlaws' debut leans more on Byrds- and Eagles-style vocal harmony and clean, interlocking guitar lines than the blues-based Allmans or Skynyrd, earning the Tampa band comparisons to a Southern take on country rock. It closes with 'Green Grass and High Tides,' a nearly ten-minute showcase for the band's triple-guitar harmonies that became the group's own answer to 'Free Bird.' 'There Goes Another Love Song' gave the band its breakout single and radio staple.</t>
  </si>
  <si>
    <t xml:space="preserve">Formed in Tampa and signed to Arista, the Outlaws brought a country-rock vocal-harmony sensibility, closer to Buffalo Springfield and the Byrds, into the same Southern rock circuit as the Capricorn bands.</t>
  </si>
  <si>
    <t xml:space="preserve">Green Grass and High Tides; There Goes Another Love Song</t>
  </si>
  <si>
    <t xml:space="preserve">https://en.wikipedia.org/wiki/There_Goes_Another_Love_Song
https://en.wikipedia.org/wiki/Green_Grass_and_High_Tides
https://en.wikipedia.org/wiki/Outlaws_(Outlaws_album)</t>
  </si>
  <si>
    <t xml:space="preserve">A2601</t>
  </si>
  <si>
    <t xml:space="preserve">Saddle Tramp</t>
  </si>
  <si>
    <t xml:space="preserve">fiddle; harmonized guitars; storytelling; drawl; road songs</t>
  </si>
  <si>
    <t xml:space="preserve">Saddle Tramp was Charlie Daniels' first album after moving from Kama Sutra to Epic Records. The nearly eleven-minute title track stretches into the kind of extended jam other Southern rock bands favored, while 'Sweet Louisiana' and 'Cumberland Mountain Number Nine' keep the storytelling grounded in specific Southern places. It is a bridge record between Daniels' rowdier mid-1970s Southern rock and the more country-mainstream sound he'd reach a few years later.</t>
  </si>
  <si>
    <t xml:space="preserve">Follows Fire on the Mountain and Nightrider as Daniels' band consolidated its audience, moving from the Southern rock underground toward the country-chart crossover it achieved fully with 1979's Million Mile Reflections.</t>
  </si>
  <si>
    <t xml:space="preserve">Saddle Tramp; Sweet Louisiana; Cumberland Mountain Number Nine</t>
  </si>
  <si>
    <t xml:space="preserve">https://www.discogs.com/master/191144-The-Charlie-Daniels-Band-Saddle-Tramp
https://www.allmusic.com/artist/the-charlie-daniels-band-mn0000207644</t>
  </si>
  <si>
    <t xml:space="preserve">A2602</t>
  </si>
  <si>
    <t xml:space="preserve">Gimme Back My Bullets</t>
  </si>
  <si>
    <t xml:space="preserve">harmonized guitars; slide guitar; drawl; road songs; bleak; anthemic</t>
  </si>
  <si>
    <t xml:space="preserve">Produced by Tom Dowd after guitarist Ed King's departure left the band with two guitarists instead of three, Gimme Back My Bullets is a leaner, darker record than its predecessors. The defiant title track and 'Double Trouble' keep the band's road-worn, drawled storytelling intact even as the arrangements thin out. It is a transitional record between the three-guitar peak and the expanded lineup that followed with Steve Gaines.</t>
  </si>
  <si>
    <t xml:space="preserve">Marks the brief two-guitar period between Ed King's exit and Steve Gaines's arrival later in 1976.</t>
  </si>
  <si>
    <t xml:space="preserve">Gimme Back My Bullets; Double Trouble; Cry for the Bad Man</t>
  </si>
  <si>
    <t xml:space="preserve">A2603</t>
  </si>
  <si>
    <t xml:space="preserve">One More from the Road</t>
  </si>
  <si>
    <t xml:space="preserve">harmonized guitars; long solos; slide guitar; live in the room; road songs; anthemic</t>
  </si>
  <si>
    <t xml:space="preserve">Recorded across three nights at Atlanta's Fox Theatre with new third guitarist Steve Gaines freshly added, One More from the Road is the only live album from Lynyrd Skynyrd's original run and captures the three-guitar attack at full strength. A long, climactic 'Free Bird' and a cover of Jimmie Rodgers's 'T for Texas' show the band's range from blues roots to arena-scale rock spectacle. It was released about a year before the plane crash that ended the original lineup.</t>
  </si>
  <si>
    <t xml:space="preserve">Documents the fully realized three-guitar Skynyrd lineup with Steve Gaines just before Street Survivors, and stands alongside live records by the Allman Brothers and Marshall Tucker Band as the genre's touring-document format.</t>
  </si>
  <si>
    <t xml:space="preserve">Free Bird; T for Texas; Sweet Home Alabama</t>
  </si>
  <si>
    <t xml:space="preserve">https://en.wikipedia.org/wiki/One_More_from_the_Road
https://en.wikipedia.org/wiki/Lynyrd_Skynyrd_discography</t>
  </si>
  <si>
    <t xml:space="preserve">A2604</t>
  </si>
  <si>
    <t xml:space="preserve">Dickey Betts &amp; Great Southern</t>
  </si>
  <si>
    <t xml:space="preserve">harmonized guitars; long solos; slide guitar; storytelling; breezy</t>
  </si>
  <si>
    <t xml:space="preserve">Formed while the Allman Brothers Band was on hiatus, Dickey Betts's first outside band tries to fuse the loose feel of his earlier solo record Highway Call with the harder, twin-guitar blues sound of the Allmans, using Dan Toler as his new foil on second lead guitar. 'Bougainvillea' stretches out in the same long-solo mold as Betts's Allman Brothers instrumentals, while 'Sweet Virginia' and 'Out to Get Me' keep things tighter. It is a polished, professional record rather than a radical departure, aimed at holding the Allmans' audience during the band's split.</t>
  </si>
  <si>
    <t xml:space="preserve">Formed by Dickey Betts during the Allman Brothers Band's mid-1970s breakup, Great Southern kept the twin-guitar Southern rock sound alive under Betts' own name until the Allmans reunited in 1978.</t>
  </si>
  <si>
    <t xml:space="preserve">Bougainvillea; Sweet Virginia; Out to Get Me</t>
  </si>
  <si>
    <t xml:space="preserve">https://en.wikipedia.org/wiki/Dickey_Betts_%26_Great_Southern_(album)
https://www.discogs.com/release/1651998-Dickey-Betts-Great-Southern-Dickey-Betts-Great-Southern</t>
  </si>
  <si>
    <t xml:space="preserve">A2605</t>
  </si>
  <si>
    <t xml:space="preserve">Street Survivors</t>
  </si>
  <si>
    <t xml:space="preserve">harmonized guitars; slide guitar; drawl; storytelling; bleak; anthemic</t>
  </si>
  <si>
    <t xml:space="preserve">Street Survivors folded new guitarist and co-vocalist Steve Gaines fully into the band, giving songs like 'You Got That Right' his own guitar voice alongside Rossington and Collins, while 'That Smell' is Ronnie Van Zant's bluntest song about the band's drug and alcohol excess. Three days after release, the band's chartered plane crashed in Mississippi, killing Van Zant, Steve Gaines, and backing vocalist Cassie Gaines, turning the album into the tragic closing statement of the original lineup. MCA pulled the original cover art, which showed the band surrounded by flames, out of respect for the crash.</t>
  </si>
  <si>
    <t xml:space="preserve">Closes out the original Lynyrd Skynyrd lineup's catalog; the plane crash that followed its release is the climax of Drive-By Truckers' Southern Rock Opera.</t>
  </si>
  <si>
    <t xml:space="preserve">That Smell; What's Your Name; You Got That Right</t>
  </si>
  <si>
    <t xml:space="preserve">https://en.wikipedia.org/wiki/Street_Survivors
https://en.wikipedia.org/wiki/Lynyrd_Skynyrd_discography</t>
  </si>
  <si>
    <t xml:space="preserve">A2606</t>
  </si>
  <si>
    <t xml:space="preserve">Carolina Dreams</t>
  </si>
  <si>
    <t xml:space="preserve">horns; road songs; storytelling; drawl; breezy</t>
  </si>
  <si>
    <t xml:space="preserve">Named as an ode to the band's home state, Carolina Dreams produced the Marshall Tucker Band's biggest hit, 'Heard It in a Love Song,' a breezy, flute-led ballad. The record keeps the group's flute-and-saxophone-flecked Southern rock sound but tightens the songwriting into more compact, radio-friendly shapes than the sprawling live-leaning records earlier in the decade. It is the commercial peak of the band's Capricorn years.</t>
  </si>
  <si>
    <t xml:space="preserve">Follows Searchin' for a Rainbow and tightens the band's jazz-and-country Southern rock into its most radio-ready form.</t>
  </si>
  <si>
    <t xml:space="preserve">Heard It in a Love Song; Fly Like an Eagle; Desert Skies</t>
  </si>
  <si>
    <t xml:space="preserve">https://en.wikipedia.org/wiki/Carolina_Dreams
https://www.allmusic.com/artist/the-marshall-tucker-band-mn0000052382</t>
  </si>
  <si>
    <t xml:space="preserve">A2607</t>
  </si>
  <si>
    <t xml:space="preserve">Sea Level</t>
  </si>
  <si>
    <t xml:space="preserve">piano; long solos; horns; breezy; cosmic</t>
  </si>
  <si>
    <t xml:space="preserve">Sea Level formed when Allman Brothers pianist Chuck Leavell, bassist Lamar Williams, and drummer Jai Johanny Johanson began jamming during the Allmans' mid-1970s hiatus, adding guitarist Jimmy Nalls for a jazzier, more fusion-leaning spinoff of the Allmans' sound. Leavell's piano, already famous from his solo on the Allmans' 'Jessica,' carries most of the record's melodic weight across songs like 'Rain in Spain' and a lengthy instrumental cover of 'Scarborough Fair.' It traded some of the Allmans' blues grit for a lighter, more virtuosic jazz-rock feel, aimed at the same Capricorn audience.</t>
  </si>
  <si>
    <t xml:space="preserve">Formed by Allman Brothers Band members Chuck Leavell, Lamar Williams, and Jai Johanny Johanson during the Allmans' 1976 breakup, Sea Level is a direct Capricorn Records offshoot of the flagship band's sound.</t>
  </si>
  <si>
    <t xml:space="preserve">Rain in Spain; Scarborough Fair; Nothing Matters But the Fever</t>
  </si>
  <si>
    <t xml:space="preserve">https://en.wikipedia.org/wiki/Sea_Level_(album)
https://en.wikipedia.org/wiki/Sea_Level_(band)</t>
  </si>
  <si>
    <t xml:space="preserve">A2608</t>
  </si>
  <si>
    <t xml:space="preserve">Eddie Hinton</t>
  </si>
  <si>
    <t xml:space="preserve">Very Extremely Dangerous</t>
  </si>
  <si>
    <t xml:space="preserve">horns; baritone; cracked or yelping; heartbreak; spiritual or gospel</t>
  </si>
  <si>
    <t xml:space="preserve">Eddie Hinton spent years as a Muscle Shoals session guitarist before this belated solo debut let him sing his own deep-soul material. It pairs his raw, cracked white-soul howl with horn-backed arrangements that sound like a lost Stax or Atlantic record. It never made him a star, but it has become a cult favorite among country-soul fans.</t>
  </si>
  <si>
    <t xml:space="preserve">Hinton's work as a Muscle Shoals session guitarist fed directly into this rare turn as a featured artist, connecting the Muscle Shoals soul catalog to the rest of this lane.</t>
  </si>
  <si>
    <t xml:space="preserve">Shoot the Moon; Brand New Man; You Got Me Singing</t>
  </si>
  <si>
    <t xml:space="preserve">https://en.wikipedia.org/wiki/Very_Extremely_Dangerous
https://en.wikipedia.org/wiki/Eddie_Hinton</t>
  </si>
  <si>
    <t xml:space="preserve">A2609</t>
  </si>
  <si>
    <t xml:space="preserve">Waiting for Columbus</t>
  </si>
  <si>
    <t xml:space="preserve">slide guitar; piano; horns; live in the room; long solos</t>
  </si>
  <si>
    <t xml:space="preserve">Recorded with the Tower of Power horn section bolstering the band's core lineup, Waiting for Columbus stretches the 'Dixie Chicken' title track and other studio staples into fuller, horn-driven arrangements, with long piano passages from Bill Payne and dual-guitar interplay between Lowell George and Paul Barrere. It is the best single document of Little Feat as a live band. It arrived shortly before George's death in 1979 effectively ended the band's original run.</t>
  </si>
  <si>
    <t xml:space="preserve">Captures the fullest live version of the New Orleans-funk-meets-Southern-rock sound the band built from Dixie Chicken onward, and stands as the closing statement of Lowell George's Little Feat.</t>
  </si>
  <si>
    <t xml:space="preserve">Dixie Chicken; Willin'; A Apolitical Blues</t>
  </si>
  <si>
    <t xml:space="preserve">https://en.wikipedia.org/wiki/Waiting_for_Columbus
https://en.wikipedia.org/wiki/Little_Feat</t>
  </si>
  <si>
    <t xml:space="preserve">A2610</t>
  </si>
  <si>
    <t xml:space="preserve">Molly Hatchet</t>
  </si>
  <si>
    <t xml:space="preserve">harmonized guitars; long solos; shouted; rowdy; anthemic</t>
  </si>
  <si>
    <t xml:space="preserve">Molly Hatchet's debut pushes Jacksonville Southern rock toward boogie-metal territory, with producer Tom Werman favoring loud triple-guitar riffing and Danny Joe Brown's shouted, hard-rock vocals over the jazzier improvisation of the Allmans or Marshall Tucker Band. 'Gator Country' and 'Dreams I'll Never See,' a cover of the Allman Brothers' 'Dreams,' tie the record back to the genre's roots even as the guitars get heavier and the songs get shorter. It arrived just as the genre's first generation was winding down.</t>
  </si>
  <si>
    <t xml:space="preserve">Formed in Jacksonville in the wake of Skynyrd's success, Molly Hatchet represents the harder, more metal-adjacent direction Southern rock guitar bands took as the genre moved into the arena-rock era of the late 1970s and early 1980s.</t>
  </si>
  <si>
    <t xml:space="preserve">Gator Country; Dreams I'll Never See; Bounty Hunter</t>
  </si>
  <si>
    <t xml:space="preserve">https://en.wikipedia.org/wiki/Molly_Hatchet_(album)
https://en.wikipedia.org/wiki/Molly_Hatchet</t>
  </si>
  <si>
    <t xml:space="preserve">A2611</t>
  </si>
  <si>
    <t xml:space="preserve">Blackfoot</t>
  </si>
  <si>
    <t xml:space="preserve">Strikes</t>
  </si>
  <si>
    <t xml:space="preserve">harmonized guitars; slide guitar; harmonica; anthemic; rowdy</t>
  </si>
  <si>
    <t xml:space="preserve">Blackfoot's breakthrough leans harder into hard rock than the Allmans or Marshall Tucker Band, with Rickey Medlocke's raspy vocals driving the radio songs 'Highway Song' and 'Train, Train.' Formed in Jacksonville by musicians who had crossed paths with Lynyrd Skynyrd since their teens, the band took several albums to find a national audience. It sits at the harder-rocking edge of Southern rock, closer to arena rock than to the jazz- and country-inflected jamming of the Allmans.</t>
  </si>
  <si>
    <t xml:space="preserve">Formed by Jacksonville musicians connected to the same scene that produced Lynyrd Skynyrd, Blackfoot pushed the Southern rock template toward a harder, more radio-friendly hard-rock sound by the end of the 1970s.</t>
  </si>
  <si>
    <t xml:space="preserve">Highway Song; Train, Train; Road Fever</t>
  </si>
  <si>
    <t xml:space="preserve">https://en.wikipedia.org/wiki/Strikes_(album)
https://en.wikipedia.org/wiki/Blackfoot_(band)</t>
  </si>
  <si>
    <t xml:space="preserve">A2612</t>
  </si>
  <si>
    <t xml:space="preserve">Nico</t>
  </si>
  <si>
    <t xml:space="preserve">Chelsea Girl</t>
  </si>
  <si>
    <t xml:space="preserve">V29 Velvet Underground and proto-indie</t>
  </si>
  <si>
    <t xml:space="preserve">strings; fingerpicked acoustic; hushed; heartbreak</t>
  </si>
  <si>
    <t xml:space="preserve">Nico's debut strands her deep, accented alto in chamber-folk arrangements of songs written for her by Jackson Browne, Lou Reed, John Cale, and Tim Hardin, plus strings and flute overdubs added by producer Tom Wilson without her input, which she said she hated. 'These Days' and 'Chelsea Girls' pair her flat, funereal phrasing with delicate fingerpicked guitar, more accessible than the Velvet Underground but just as melancholy. It is the folkiest record she ever made before turning toward the harmonium-driven drone of her later albums.</t>
  </si>
  <si>
    <t xml:space="preserve">Written largely by her Velvet Underground and Greenwich Village circle, the album is the folk-pop bridge between the Velvets' orbit and Nico's own turn toward stark, avant-garde songwriting on The Marble Index.</t>
  </si>
  <si>
    <t xml:space="preserve">These Days; Chelsea Girls; Wrap Your Troubles in Dreams</t>
  </si>
  <si>
    <t xml:space="preserve">https://en.wikipedia.org/wiki/Nico
https://en.wikipedia.org/wiki/Chelsea_Girl</t>
  </si>
  <si>
    <t xml:space="preserve">A2613</t>
  </si>
  <si>
    <t xml:space="preserve">The Velvet Underground</t>
  </si>
  <si>
    <t xml:space="preserve">The Velvet Underground &amp; Nico</t>
  </si>
  <si>
    <t xml:space="preserve">Verve</t>
  </si>
  <si>
    <t xml:space="preserve">feedback; deadpan; storytelling; heartbreak; long songs (7+ minutes)</t>
  </si>
  <si>
    <t xml:space="preserve">The Velvet Underground's debut pairs Lou Reed's deadpan narration of drug deals and S&amp;M with John Cale's droning electric viola and Sterling Morrison and Maureen Tucker's flat, tribal backing, while Andy Warhol-installed chanteuse Nico sings three tracks in her deep, accented monotone. Songs like 'Heroin' and 'Venus in Furs' turn taboo subject matter into hypnotic, minimally-chorded rock, and the extended noise breakdowns anticipate both punk and drone music decades early. Commercially ignored on release, it became the founding document for art-damaged, unglamorous rock songwriting.</t>
  </si>
  <si>
    <t xml:space="preserve">Grew out of Lou Reed's pop-song craft and John Cale's minimalist drone background, packaged by Andy Warhol; it is the direct root of glam, punk, No Wave, and the deadpan indie songwriting later carried by Jonathan Richman, Pavement, and Yo La Tengo.</t>
  </si>
  <si>
    <t xml:space="preserve">Heroin; Venus in Furs; I'm Waiting for the Man</t>
  </si>
  <si>
    <t xml:space="preserve">https://en.wikipedia.org/wiki/The_Velvet_Underground_discography
https://en.wikipedia.org/wiki/The_Velvet_Underground_%26_Nico</t>
  </si>
  <si>
    <t xml:space="preserve">A2614</t>
  </si>
  <si>
    <t xml:space="preserve">The Marble Index</t>
  </si>
  <si>
    <t xml:space="preserve">hushed; bleak; glacial; cosmic; spiritual or gospel</t>
  </si>
  <si>
    <t xml:space="preserve">Arranged by John Cale, The Marble Index abandons Chelsea Girl's folk-pop entirely for Nico's own droning harmonium and Cale's stark, dissonant instrumental settings built around her voice and keyboard. Her voice is a flat, doom-laden drone across songs like 'Frozen Warnings', the tempos glacial and the mood bleak throughout. Commercially ignored at the time, it now sounds like a precursor of goth and dark-ambient songwriting, arriving years before those genres had names.</t>
  </si>
  <si>
    <t xml:space="preserve">John Cale's arrangements carry the Velvet Underground's drone directly into stark solo songwriting; the record sounds like a root of gothic rock and of the slow, glacial end of slowcore.</t>
  </si>
  <si>
    <t xml:space="preserve">Frozen Warnings; Lawns of Dawns; Evening of Light</t>
  </si>
  <si>
    <t xml:space="preserve">https://en.wikipedia.org/wiki/Nico
https://en.wikipedia.org/wiki/The_Marble_Index</t>
  </si>
  <si>
    <t xml:space="preserve">A2615</t>
  </si>
  <si>
    <t xml:space="preserve">White Light/White Heat</t>
  </si>
  <si>
    <t xml:space="preserve">feedback; noise wall; long songs (7+ minutes); shouted; live in the room</t>
  </si>
  <si>
    <t xml:space="preserve">Recorded live in the studio at brutal volume, the Velvet Underground's second album buries Lou Reed's vocals under distortion and lets the band's noisiest instincts take over, climaxing in the 17-minute feedback jam 'Sister Ray,' cut in a single take. 'The Gift' splits the stereo channels between a deadpan spoken story and an instrumental drone, while the title track pounds along on distorted, barrelhouse piano. It is the loudest and most abrasive record the band made, and its willful ugliness became a blueprint for noise rock.</t>
  </si>
  <si>
    <t xml:space="preserve">Pushed the drone experiments of the first album to their extreme, setting a template that Sonic Youth, Swans, and other noise-rock and No Wave bands later followed.</t>
  </si>
  <si>
    <t xml:space="preserve">Sister Ray; White Light/White Heat; The Gift</t>
  </si>
  <si>
    <t xml:space="preserve">https://en.wikipedia.org/wiki/The_Velvet_Underground_discography
https://en.wikipedia.org/wiki/White_Light/White_Heat</t>
  </si>
  <si>
    <t xml:space="preserve">A2616</t>
  </si>
  <si>
    <t xml:space="preserve">The Stooges</t>
  </si>
  <si>
    <t xml:space="preserve">feedback; rowdy; long songs (7+ minutes); shouted</t>
  </si>
  <si>
    <t xml:space="preserve">Produced by John Cale, whose viola drones through the raga-like ten-minute 'We Will Fall', the Stooges' debut otherwise strips rock down to its most primitive elements: simple riffs, Iggy Pop's yowled vocals, and blunt, repetitive song structures built for maximum physical impact. 'I Wanna Be Your Dog' rides a single sleigh-bell-and-three-chord hook, an act of deliberate, defiant primitivism that punk bands would take up a decade later. Cale's involvement is the direct thread tying the album's droning noise back to the Velvet Underground he had just left.</t>
  </si>
  <si>
    <t xml:space="preserve">John Cale's production is a direct, documented line from the Velvet Underground's drone experiments to Detroit proto-punk, and the album's raw, three-chord amateurism became a foundational text for punk rock itself.</t>
  </si>
  <si>
    <t xml:space="preserve">I Wanna Be Your Dog; We Will Fall; No Fun</t>
  </si>
  <si>
    <t xml:space="preserve">https://en.wikipedia.org/wiki/The_Stooges_(album)
https://www.discogs.com/artist/39770-The-Stooges</t>
  </si>
  <si>
    <t xml:space="preserve">A2617</t>
  </si>
  <si>
    <t xml:space="preserve">MGM</t>
  </si>
  <si>
    <t xml:space="preserve">hushed; deadpan; storytelling; spiritual or gospel; bleak</t>
  </si>
  <si>
    <t xml:space="preserve">With John Cale gone and Doug Yule in his place, the band's third album drops the feedback almost entirely for hushed, close-mic'd ballads like 'Pale Blue Eyes' and 'Candy Says,' Lou Reed's voice barely above a whisper over clean, interlocking guitars. Maureen Tucker takes a rare lead vocal on 'After Hours,' and 'The Murder Mystery' experiments with overlapping spoken-word tracks panned hard left and right. It is the quietest and most intimate Velvets record, trading confrontation for a tender, wounded stillness.</t>
  </si>
  <si>
    <t xml:space="preserve">Reacted directly against the noise of White Light/White Heat; Jonathan Richman was an avowed Velvets devotee, and slowcore acts like Low and Galaxie 500 and deadpan songwriters like Bill Callahan sound indebted to its quiet, guitar-based intimacy.</t>
  </si>
  <si>
    <t xml:space="preserve">Pale Blue Eyes; Candy Says; Jesus</t>
  </si>
  <si>
    <t xml:space="preserve">https://en.wikipedia.org/wiki/The_Velvet_Underground_discography
https://en.wikipedia.org/wiki/The_Velvet_Underground_(album)</t>
  </si>
  <si>
    <t xml:space="preserve">A2618</t>
  </si>
  <si>
    <t xml:space="preserve">John Cale</t>
  </si>
  <si>
    <t xml:space="preserve">Vintage Violence</t>
  </si>
  <si>
    <t xml:space="preserve">strings; breezy; storytelling; close harmonies</t>
  </si>
  <si>
    <t xml:space="preserve">John Cale's solo debut sets the Velvet Underground's drone almost entirely aside for concise, melodic pop, closer to the Byrds or late-'60s Van Morrison than to anything on White Light/White Heat. Cale sings in a warm, unassuming voice over jangling guitars and tight, economical arrangements, songs like 'Big White Cloud' and 'Adelaide' showing off a songwriting craft his avant-garde reputation had obscured. It is the gentlest, most accessible door into his catalog.</t>
  </si>
  <si>
    <t xml:space="preserve">Shows the Velvet Underground's classically trained member turning immediately toward pop songcraft, a strand of his work that later jangle and chamber-pop indie bands, drawing equally on drone and melody, sound indebted to.</t>
  </si>
  <si>
    <t xml:space="preserve">Adelaide; Big White Cloud; Fairweather Friend</t>
  </si>
  <si>
    <t xml:space="preserve">https://en.wikipedia.org/wiki/John_Cale
https://en.wikipedia.org/wiki/Vintage_Violence</t>
  </si>
  <si>
    <t xml:space="preserve">A2619</t>
  </si>
  <si>
    <t xml:space="preserve">Desertshore</t>
  </si>
  <si>
    <t xml:space="preserve">hushed; bleak; glacial; spiritual or gospel</t>
  </si>
  <si>
    <t xml:space="preserve">Co-produced by John Cale, Desertshore keeps the harmonium drone of The Marble Index but frames it in slightly warmer, more folk-adjacent arrangements, with Cale supplying much of the surrounding instrumentation. 'Janitor of Lunacy' and 'My Only Child' are sung in Nico's flat, funereal alto with sparse, hushed support that barely rises above a whisper. It is for listeners drawn to bleak, hymn-like stillness rather than songs with hooks.</t>
  </si>
  <si>
    <t xml:space="preserve">Continues the Cale-Nico partnership that turned Velvet Underground drone into stark solo song-form; hushed, harmonium- or organ-based indie and slowcore artists sound indebted to that approach.</t>
  </si>
  <si>
    <t xml:space="preserve">Janitor of Lunacy; My Only Child; Le Petit Chevalier</t>
  </si>
  <si>
    <t xml:space="preserve">https://en.wikipedia.org/wiki/Nico
https://en.wikipedia.org/wiki/Desertshore
https://www.discogs.com/release/2239071-Nico-Desertshore</t>
  </si>
  <si>
    <t xml:space="preserve">A2620</t>
  </si>
  <si>
    <t xml:space="preserve">Loaded</t>
  </si>
  <si>
    <t xml:space="preserve">Cotillion (Atlantic)</t>
  </si>
  <si>
    <t xml:space="preserve">anthemic; polished; storytelling; road songs</t>
  </si>
  <si>
    <t xml:space="preserve">Made after Cale's exit and with Maureen Tucker absent, Loaded is the Velvet Underground's most conventional and hook-driven record, opening with the surging riff of 'Sweet Jane' and the celebratory 'Rock &amp; Roll,' both built as radio-length songs. Doug Yule sings several songs, Lou Reed quit the band before its release, and the production is comparatively polished and major-key. Its two best-known songs entered the classic-rock canon.</t>
  </si>
  <si>
    <t xml:space="preserve">Strips the band's earlier drone and noise down to concise, guitar-driven pop songs; Yo La Tengo and the Feelies, both open Velvets admirers, and power pop from Big Star onward sound indebted to it.</t>
  </si>
  <si>
    <t xml:space="preserve">Sweet Jane; Rock &amp; Roll; New Age</t>
  </si>
  <si>
    <t xml:space="preserve">https://en.wikipedia.org/wiki/The_Velvet_Underground_discography
https://en.wikipedia.org/wiki/Loaded_(The_Velvet_Underground_album)
https://en.wikipedia.org/wiki/Loaded_(Velvet_Underground_album)</t>
  </si>
  <si>
    <t xml:space="preserve">A2621</t>
  </si>
  <si>
    <t xml:space="preserve">Lou Reed</t>
  </si>
  <si>
    <t xml:space="preserve">storytelling; polished; deadpan; heartbreak</t>
  </si>
  <si>
    <t xml:space="preserve">Reed's solo debut re-records eight unreleased Velvet Underground-era songs with a crew of British session players, including members of Yes, smoothing the material's rough edges into a slicker, more conventional art-rock sound. 'Lisa Says' and 'Ocean' show off Reed's storytelling voice without the band's noise, but the polished arrangements mute some of the original tension, and the record was largely overshadowed by Transformer months later. It functions mostly as a transitional document, interesting for its versions of songs the Velvets never officially released.</t>
  </si>
  <si>
    <t xml:space="preserve">Marks Reed's first attempt to carry Velvet Underground songwriting into a solo career, a template of plainspoken narrative over conventional rock backing he refined across the rest of the decade.</t>
  </si>
  <si>
    <t xml:space="preserve">Lisa Says; Ocean; Wild Child</t>
  </si>
  <si>
    <t xml:space="preserve">https://en.wikipedia.org/wiki/Lou_Reed
https://en.wikipedia.org/wiki/Lou_Reed_(album)
https://www.allmusic.com/artist/lou-reed-mn0000233066</t>
  </si>
  <si>
    <t xml:space="preserve">A2622</t>
  </si>
  <si>
    <t xml:space="preserve">Transformer</t>
  </si>
  <si>
    <t xml:space="preserve">strings; pop-culture references; anthemic; polished; deadpan</t>
  </si>
  <si>
    <t xml:space="preserve">Produced by David Bowie and Mick Ronson at the height of glam, Transformer wraps Lou Reed's deadpan tales of Warhol Factory hangers-on in string arrangements, saxophone, and hooky, almost cabaret-pop melodies. 'Walk on the Wild Side' turns a list of drag queens and hustlers into a loping, bass-led single, while 'Perfect Day' and 'Satellite of Love' soften Reed's sneer into genuine tenderness. It is the most approachable door into his solo catalog, for listeners who like their outsider New York portraits dressed in glam-pop gloss.</t>
  </si>
  <si>
    <t xml:space="preserve">Takes the Velvet Underground's deadpan character sketches and dresses them in glam-pop production by Bowie and Ronson; later art-pop and indie songwriters who mine outsider characters for empathy sound indebted to it.</t>
  </si>
  <si>
    <t xml:space="preserve">Walk on the Wild Side; Perfect Day; Satellite of Love</t>
  </si>
  <si>
    <t xml:space="preserve">https://en.wikipedia.org/wiki/Lou_Reed
https://en.wikipedia.org/wiki/Transformer_(Lou_Reed_album)</t>
  </si>
  <si>
    <t xml:space="preserve">A2623</t>
  </si>
  <si>
    <t xml:space="preserve">Live at Max's Kansas City</t>
  </si>
  <si>
    <t xml:space="preserve">Cotillion</t>
  </si>
  <si>
    <t xml:space="preserve">live in the room; lo-fi; deadpan; storytelling</t>
  </si>
  <si>
    <t xml:space="preserve">Taped on a cassette recorder by Andy Warhol associate Brigid Polk during the band's 1970 residency at the New York club Max's Kansas City, this is a hissy, mono, deliberately unglamorous document of Lou Reed's final shows with the Velvet Underground. The band runs through 'Sweet Jane,' 'Pale Blue Eyes' and 'I'm Waiting for the Man' with a conversational looseness far removed from studio polish, audience chatter audible throughout. It is for listeners who want the Velvets as a small-room bar band.</t>
  </si>
  <si>
    <t xml:space="preserve">A bootleg-quality document of live-in-the-room recording; later cassette-culture and lo-fi indie acts like Guided by Voices and Daniel Johnston sound indebted to its unpolished aesthetic.</t>
  </si>
  <si>
    <t xml:space="preserve">Sweet Jane; I'm Waiting for the Man; Pale Blue Eyes</t>
  </si>
  <si>
    <t xml:space="preserve">https://en.wikipedia.org/wiki/The_Velvet_Underground_discography
https://en.wikipedia.org/wiki/Live_at_Max%27s_Kansas_City</t>
  </si>
  <si>
    <t xml:space="preserve">A2624</t>
  </si>
  <si>
    <t xml:space="preserve">Paris 1919</t>
  </si>
  <si>
    <t xml:space="preserve">strings; storytelling; breezy; polished</t>
  </si>
  <si>
    <t xml:space="preserve">Paris 1919 sets John Cale's warm baritone against lush orchestral pop arrangements, filled with references to Dylan Thomas and postwar European history but sung with a deceptively breezy, melodic ease. 'Child's Christmas in Wales' and the title track glide over strings and piano with an almost easy-listening surface that hides genuinely strange, literate lyrics underneath. It is Cale at his most purely melodic, a world away from his viola-drone work in the Velvet Underground but no less carefully constructed.</t>
  </si>
  <si>
    <t xml:space="preserve">Applies a Velvet Underground alumnus's classically trained arrangement skill to accessible pop songwriting, a combination that later chamber-pop and orchestral indie acts sound indebted to.</t>
  </si>
  <si>
    <t xml:space="preserve">Paris 1919; Child's Christmas in Wales; Half Past France</t>
  </si>
  <si>
    <t xml:space="preserve">https://en.wikipedia.org/wiki/John_Cale
https://en.wikipedia.org/wiki/Paris_1919_(album)</t>
  </si>
  <si>
    <t xml:space="preserve">A2625</t>
  </si>
  <si>
    <t xml:space="preserve">Berlin</t>
  </si>
  <si>
    <t xml:space="preserve">strings; bleak; storytelling; heartbreak; spiritual or gospel</t>
  </si>
  <si>
    <t xml:space="preserve">A bleak concept album about a doomed, drug-addicted couple, Berlin is scored with Bob Ezrin's orchestral rock-opera production, with weeping strings, horns and the sound of children crying on 'The Kids', Reed's voice sunk low and world-weary throughout. Songs like 'Caroline Says I' and 'The Bed' detail domestic abuse and suicide with a novelist's specificity, a tone critics dismissed in 1973 but reassessed decades later. Its slow tempos and unrelenting sadness make it an ancestor of the slowcore records that followed.</t>
  </si>
  <si>
    <t xml:space="preserve">Extends the Velvet Underground's interest in unglamorous, novelistic character studies into full-album form, a model later followed by concept-minded songwriters from the Mountain Goats to Sun Kil Moon.</t>
  </si>
  <si>
    <t xml:space="preserve">Caroline Says I; The Kids; Berlin</t>
  </si>
  <si>
    <t xml:space="preserve">https://en.wikipedia.org/wiki/Lou_Reed
https://en.wikipedia.org/wiki/Berlin_(Lou_Reed_album)</t>
  </si>
  <si>
    <t xml:space="preserve">A2626</t>
  </si>
  <si>
    <t xml:space="preserve">The End...</t>
  </si>
  <si>
    <t xml:space="preserve">synths; bleak; hushed; glacial</t>
  </si>
  <si>
    <t xml:space="preserve">Nico's fourth album keeps her harmonium-and-drone sound but folds in synthesizers and electronic textures from Brian Eno, with John Cale producing and Roxy Music's Phil Manzanera adding guitar. The title track is a slow, mournful cover of the Doors' 'The End', sung in Nico's flattened deadpan over a queasy, echoing arrangement. It is the bleakest and most electronically textured of her Cale-era run, for listeners who want drone songwriting at its most desolate.</t>
  </si>
  <si>
    <t xml:space="preserve">Extends the Cale/Nico drone sound into early electronic textures, a mix of synth and harmonium drone that later post-punk and dream-pop acts sound indebted to.</t>
  </si>
  <si>
    <t xml:space="preserve">The End; You Forget to Answer; Innocent and Vain</t>
  </si>
  <si>
    <t xml:space="preserve">https://en.wikipedia.org/wiki/Nico
https://en.wikipedia.org/wiki/The_End...</t>
  </si>
  <si>
    <t xml:space="preserve">A2627</t>
  </si>
  <si>
    <t xml:space="preserve">1969: The Velvet Underground Live</t>
  </si>
  <si>
    <t xml:space="preserve">live in the room; long songs (7+ minutes); feedback; storytelling</t>
  </si>
  <si>
    <t xml:space="preserve">Compiled from 1969 club shows in Dallas and San Francisco, this double album catches the post-Cale lineup stretching songs well past their studio lengths, with long, patient versions of 'Heroin' and 'Ocean'. The performances are looser and warmer than the studio takes, Lou Reed's conversational vocals riding a band clearly comfortable playing for a small room. It is for listeners who want the Velvets as a working club band rather than an art project.</t>
  </si>
  <si>
    <t xml:space="preserve">Its long, exploratory live arrangements sound like a forerunner of the extended guitar jamming that Yo La Tengo and Sonic Youth would later build whole albums around.</t>
  </si>
  <si>
    <t xml:space="preserve">Heroin; Ocean; Sweet Jane</t>
  </si>
  <si>
    <t xml:space="preserve">https://en.wikipedia.org/wiki/The_Velvet_Underground_discography
https://en.wikipedia.org/wiki/1969:_The_Velvet_Underground_Live</t>
  </si>
  <si>
    <t xml:space="preserve">A2628</t>
  </si>
  <si>
    <t xml:space="preserve">Coney Island Baby</t>
  </si>
  <si>
    <t xml:space="preserve">hushed; heartbreak; storytelling; deadpan</t>
  </si>
  <si>
    <t xml:space="preserve">After the confrontational Metal Machine Music, Coney Island Baby finds Reed unexpectedly tender, singing plainly over warm, unhurried electric and acoustic guitar interplay on songs like 'She's My Best Friend'. The long title track closes the record with a rambling, half-spoken monologue about wanting to play football for the coach, one of Reed's most disarmingly sincere vocal performances. It trades provocation for a hushed, late-night warmth, for listeners who prefer Reed romantic rather than confrontational.</t>
  </si>
  <si>
    <t xml:space="preserve">Shows the deadpan Velvet Underground storyteller turning inward toward quiet sincerity, a mode that hushed, plainspoken songwriters like Smog and Bill Callahan sound indebted to.</t>
  </si>
  <si>
    <t xml:space="preserve">Coney Island Baby; She's My Best Friend; Kicks</t>
  </si>
  <si>
    <t xml:space="preserve">https://en.wikipedia.org/wiki/Lou_Reed
https://en.wikipedia.org/wiki/Coney_Island_Baby
https://www.allmusic.com/artist/lou-reed-mn0000233066</t>
  </si>
  <si>
    <t xml:space="preserve">A2629</t>
  </si>
  <si>
    <t xml:space="preserve">Metal Machine Music</t>
  </si>
  <si>
    <t xml:space="preserve">feedback; noise wall; long songs (7+ minutes); glacial</t>
  </si>
  <si>
    <t xml:space="preserve">An hour of layered guitar feedback with no beat, melody, or vocal, Metal Machine Music was built by Lou Reed from amplifiers and effects set against each other and left to howl. RCA released it as though it were a rock record and it baffled most listeners, but its shifting overtones sit closer to minimalist drone composition than to anything on the pop charts. It is the most extreme extrapolation of the feedback experiments the Velvet Underground began on White Light/White Heat, for noise and drone listeners only.</t>
  </si>
  <si>
    <t xml:space="preserve">Carries the Velvet Underground's feedback drone to its logical, songless extreme, and noise and drone musicians have long claimed it as an early precedent for pure guitar noise as music.</t>
  </si>
  <si>
    <t xml:space="preserve">Metal Machine Music, Part I; Metal Machine Music, Part II</t>
  </si>
  <si>
    <t xml:space="preserve">https://en.wikipedia.org/wiki/Lou_Reed
https://en.wikipedia.org/wiki/Metal_Machine_Music</t>
  </si>
  <si>
    <t xml:space="preserve">A2630</t>
  </si>
  <si>
    <t xml:space="preserve">Jonathan Richman and the Modern Lovers</t>
  </si>
  <si>
    <t xml:space="preserve">Beserkley Records</t>
  </si>
  <si>
    <t xml:space="preserve">deadpan; lo-fi; pop-culture references; lullaby</t>
  </si>
  <si>
    <t xml:space="preserve">Released the same year the shelved 1972 tapes finally surfaced as The Modern Lovers, this second self-titled album is a different, gentler band entirely: Richman had by now turned away from electric drone-rock toward simpler, almost childlike songs, backed by a new lineup on light, unhurried rock and roll. Covers of older pop songs sit next to originals about ice cream trucks and the abominable snowman, Richman's deadpan sincerity turning material that could read as novelty into genuinely warm songwriting. It marks the start of his long turn away from Velvets-style drone toward the deliberately simple, lo-fi style he kept for the rest of his career.</t>
  </si>
  <si>
    <t xml:space="preserve">Shows Richman consciously stripping the Velvet Underground's noise out of his own sound, a move toward radical simplicity and lo-fi songwriting later mirrored by acts like Daniel Johnston and the Moldy Peaches.</t>
  </si>
  <si>
    <t xml:space="preserve">Abominable Snowman in the Market; Amazing Grace</t>
  </si>
  <si>
    <t xml:space="preserve">https://en.wikipedia.org/wiki/Jonathan_Richman_and_the_Modern_Lovers_(album)</t>
  </si>
  <si>
    <t xml:space="preserve">A2631</t>
  </si>
  <si>
    <t xml:space="preserve">The Modern Lovers</t>
  </si>
  <si>
    <t xml:space="preserve">deadpan; storytelling; small-town; road songs; rowdy</t>
  </si>
  <si>
    <t xml:space="preserve">Recorded in the early 1970s partly with John Cale producing but not released until 1976, The Modern Lovers channels Velvet Underground drone, a simple organ-and-bass pulse in the spirit of 'Sister Ray', into deadpan, wide-eyed songs about driving Massachusetts highways at night. Jonathan Richman sings in a flat, enthusiastic near-monotone over Jerry Harrison's droning organ and David Robinson's simple, propulsive drums, raw and all the more direct for it. 'Roadrunner' and 'Pablo Picasso' are the entry points for anyone tracing how punk and indie learned that you didn't need virtuosity.</t>
  </si>
  <si>
    <t xml:space="preserve">Richman was an avowed Velvet Underground devotee and John Cale produced some of these sessions; the Sex Pistols later played 'Roadrunner', making the record a documented bridge from the Velvets to punk.</t>
  </si>
  <si>
    <t xml:space="preserve">Roadrunner; Pablo Picasso; She Cracked</t>
  </si>
  <si>
    <t xml:space="preserve">https://en.wikipedia.org/wiki/The_Modern_Lovers
https://en.wikipedia.org/wiki/Beserkley_Records</t>
  </si>
  <si>
    <t xml:space="preserve">A2632</t>
  </si>
  <si>
    <t xml:space="preserve">Rock 'n' Roll with the Modern Lovers</t>
  </si>
  <si>
    <t xml:space="preserve">fingerpicked acoustic; lullaby; breezy; deadpan</t>
  </si>
  <si>
    <t xml:space="preserve">Richman pares the band down further here to acoustic guitar, upright bass and drums, treating traditional folk tunes and children's songs with the same flat, sincere delivery he gives his own compositions. The instrumental 'Egyptian Reggae' became an unlikely European hit single, its simple, sunny vamp a world away from the Velvet Underground's drone even as it keeps the same commitment to minimalism.</t>
  </si>
  <si>
    <t xml:space="preserve">Continues Richman's post-Velvets turn toward radical simplicity, an approach that fed directly into the amateurish, unpolished aesthetic later prized by lo-fi and slacker indie bands.</t>
  </si>
  <si>
    <t xml:space="preserve">Egyptian Reggae; The Wheels on the Bus; Ice Cream Man</t>
  </si>
  <si>
    <t xml:space="preserve">https://en.wikipedia.org/wiki/Rock_%27n%27_Roll_with_the_Modern_Lovers
https://www.allmusic.com/album/rock-n-roll-with-the-modern-lovers-mw0000201060</t>
  </si>
  <si>
    <t xml:space="preserve">A2633</t>
  </si>
  <si>
    <t xml:space="preserve">Television</t>
  </si>
  <si>
    <t xml:space="preserve">Marquee Moon</t>
  </si>
  <si>
    <t xml:space="preserve">harmonized guitars; long songs (7+ minutes); long solos; storytelling</t>
  </si>
  <si>
    <t xml:space="preserve">Television's debut trades punk's power chords for long, interlocking lead lines between Tom Verlaine and Richard Lloyd, clean, chiming guitar tones with little of the distortion associated with the CBGB scene around them. The title track stretches past ten minutes, the guitars trading solos in a way closer to the Velvet Underground's extended workouts than to the Ramones' three-chord blasts. It is essential for anyone who loves guitar interplay more than guitar volume.</t>
  </si>
  <si>
    <t xml:space="preserve">Grew out of the same downtown New York scene the Velvet Underground had helped seed, and its interlocking guitar lines sound like a template for R.E.M., Sonic Youth, and the broader American college-rock guitar vocabulary.</t>
  </si>
  <si>
    <t xml:space="preserve">Marquee Moon; Venus; See No Evil</t>
  </si>
  <si>
    <t xml:space="preserve">https://en.wikipedia.org/wiki/Marquee_Moon
https://www.discogs.com/artist/254494-Television</t>
  </si>
  <si>
    <t xml:space="preserve">A2634</t>
  </si>
  <si>
    <t xml:space="preserve">Street Hassle</t>
  </si>
  <si>
    <t xml:space="preserve">long songs (7+ minutes); storytelling; bleak; live in the room</t>
  </si>
  <si>
    <t xml:space="preserve">Street Hassle mixes studio takes with live band recordings made using an early binaural technique, giving the record an unusually spatial, in-the-room feel. The eleven-minute title suite splices three linked stories over a looping cello figure, taking in a grim overdose tale and a brief spoken cameo from Bruce Springsteen. It is one of Reed's most structurally ambitious solo pieces, matching punk's rawness to novelistic, multi-part songwriting.</t>
  </si>
  <si>
    <t xml:space="preserve">Reed's most punk-adjacent solo record, made as the CBGB scene the Velvets had helped inspire was breaking; its blunt, live-sounding production and long-form storytelling sound like a forerunner of art-punk and slowcore alike.</t>
  </si>
  <si>
    <t xml:space="preserve">Street Hassle; Dirt; Real Good Time Together</t>
  </si>
  <si>
    <t xml:space="preserve">https://en.wikipedia.org/wiki/Lou_Reed
https://en.wikipedia.org/wiki/Street_Hassle</t>
  </si>
  <si>
    <t xml:space="preserve">A2635</t>
  </si>
  <si>
    <t xml:space="preserve">Back in Your Life</t>
  </si>
  <si>
    <t xml:space="preserve">lullaby; lo-fi; deadpan; breezy</t>
  </si>
  <si>
    <t xml:space="preserve">Back in Your Life leans further into the doo-wop and children's-song influences Jonathan Richman had been exploring since leaving loud electric rock behind, with light, spare backing and plenty of room for his voice. Songs like 'Abdul and Cleopatra' and 'Party in the Woods Tonight' are delivered with the same wide-eyed, unguarded sincerity as his earlier work. It is for listeners who find his innocence charming rather than slight.</t>
  </si>
  <si>
    <t xml:space="preserve">Pushes Richman's post-Velvets embrace of simplicity and amateurism to its furthest point, prefiguring the deliberately childlike, lo-fi sensibility of artists like Daniel Johnston.</t>
  </si>
  <si>
    <t xml:space="preserve">Abdul and Cleopatra; Party in the Woods Tonight; Back in Your Life</t>
  </si>
  <si>
    <t xml:space="preserve">https://en.wikipedia.org/wiki/Back_in_Your_Life_(Jonathan_Richman_album)</t>
  </si>
  <si>
    <t xml:space="preserve">A2636</t>
  </si>
  <si>
    <t xml:space="preserve">The Blue Mask</t>
  </si>
  <si>
    <t xml:space="preserve">harmonized guitars; storytelling; political; bleak</t>
  </si>
  <si>
    <t xml:space="preserve">Reed's sharpest solo album in years pairs him with guitarist Robert Quine, whose jagged, wiry lead lines spar with Reed's own rhythm guitar on sparse, live-sounding arrangements. Songs like 'The Blue Mask' and 'Waves of Fear' turn confessional, sometimes violent imagery into tense rock, while 'Heavenly Arms' is a plain, unguarded love song. The interplay between the two guitarists gives the record a raw, conversational energy closer to CBGB than to Reed's glossier late-'70s work.</t>
  </si>
  <si>
    <t xml:space="preserve">Robert Quine, formerly of Richard Hell and the Voidoids, brought the downtown New York punk guitar vocabulary the Velvet Underground had helped seed back into Reed's solo sound.</t>
  </si>
  <si>
    <t xml:space="preserve">The Blue Mask; Waves of Fear; Heavenly Arms</t>
  </si>
  <si>
    <t xml:space="preserve">https://en.wikipedia.org/wiki/Lou_Reed
https://en.wikipedia.org/wiki/The_Blue_Mask</t>
  </si>
  <si>
    <t xml:space="preserve">A2637</t>
  </si>
  <si>
    <t xml:space="preserve">VU</t>
  </si>
  <si>
    <t xml:space="preserve">storytelling; deadpan; polished; heartbreak</t>
  </si>
  <si>
    <t xml:space="preserve">Assembled from tracks the band recorded in 1968-69 for a shelved fourth MGM album, VU surfaced from the Polygram vaults over a decade after the band split and reveals a more accessible, straightforwardly melodic Velvet Underground than the finished albums suggested. Songs like 'Stephanie Says' and 'Ocean' are sung by Lou Reed in a warm, conversational register over clean, lightly strummed guitars. Several tracks here were later reworked by Reed on his solo albums, making this a good place to hear them in their leaner original form.</t>
  </si>
  <si>
    <t xml:space="preserve">A vault release that filled in the melodic, song-oriented side of the Velvets' catalog; several of its songs were later reworked on Lou Reed's solo records.</t>
  </si>
  <si>
    <t xml:space="preserve">Stephanie Says; Ocean; Foggy Notion</t>
  </si>
  <si>
    <t xml:space="preserve">https://en.wikipedia.org/wiki/The_Velvet_Underground_discography
https://en.wikipedia.org/wiki/VU_(album)</t>
  </si>
  <si>
    <t xml:space="preserve">A2638</t>
  </si>
  <si>
    <t xml:space="preserve">Another View</t>
  </si>
  <si>
    <t xml:space="preserve">feedback; noise wall; lo-fi; storytelling</t>
  </si>
  <si>
    <t xml:space="preserve">The leftover half of the same 1968-69 vault material that produced VU the year before, Another View is rawer and more scattered, pairing two versions of the drifting 'Hey Mr. Rain' with rough outtakes closer in spirit to White Light/White Heat. 'Ride Into the Sun' would later resurface, reworked, on Lou Reed's solo debut, and an early 'Rock and Roll' shows the band sketching a song they finished on Loaded. It is a scrappier listen than its companion volume, mainly for listeners who have exhausted the main albums.</t>
  </si>
  <si>
    <t xml:space="preserve">Documents the noisier, unfinished corners of the Velvets' late catalog and shows how directly Lou Reed mined the band's shelved material for his own solo records.</t>
  </si>
  <si>
    <t xml:space="preserve">Hey Mr. Rain; Ride Into the Sun; We're Gonna Have a Real Good Time Together</t>
  </si>
  <si>
    <t xml:space="preserve">https://en.wikipedia.org/wiki/The_Velvet_Underground_discography
https://en.wikipedia.org/wiki/Another_View</t>
  </si>
  <si>
    <t xml:space="preserve">A2639</t>
  </si>
  <si>
    <t xml:space="preserve">New York</t>
  </si>
  <si>
    <t xml:space="preserve">political; storytelling; anthemic; live in the room</t>
  </si>
  <si>
    <t xml:space="preserve">A deliberately stripped-down, two-guitars-bass-drums record, New York is Reed's state-of-the-city address, fourteen songs of blunt social commentary about AIDS, racism, and political corruption meant to be heard start to finish. 'Dirty Blvd.' and 'Romeo Had Juliette' pair plainspoken, almost journalistic lyrics with unfussy, live-sounding guitar rock, a return to directness after a decade of more polished records. It is the latter-day Reed album for listeners who want the unglamorous street detail of the first Velvet Underground record.</t>
  </si>
  <si>
    <t xml:space="preserve">Returns to the plain-spoken, street-level songwriting of the first Velvet Underground album, and its bare productions sound like a template for later songwriters who let lyrics, not arrangement, carry a record.</t>
  </si>
  <si>
    <t xml:space="preserve">Dirty Blvd.; Romeo Had Juliette; Busload of Faith</t>
  </si>
  <si>
    <t xml:space="preserve">https://en.wikipedia.org/wiki/Lou_Reed
https://en.wikipedia.org/wiki/New_York_(Lou_Reed_album)</t>
  </si>
  <si>
    <t xml:space="preserve">A2640</t>
  </si>
  <si>
    <t xml:space="preserve">Jonathan Richman</t>
  </si>
  <si>
    <t xml:space="preserve">I, Jonathan</t>
  </si>
  <si>
    <t xml:space="preserve">lo-fi; deadpan; pop-culture references; breezy</t>
  </si>
  <si>
    <t xml:space="preserve">I, Jonathan finds Jonathan Richman looking back at his own history, paying tribute to the band he idolized on 'Velvet Underground' and revisiting his most famous song on 'Roadrunner (Twice)'. The arrangements are sparse and unhurried, mostly acoustic guitar and light drums, his voice delivering plain, present-tense observations about parties, summer nights, and dancing on songs like 'That Summer Feeling'. It is a warm, funny entry point to his later catalog for anyone who loves the Modern Lovers.</t>
  </si>
  <si>
    <t xml:space="preserve">The song 'Velvet Underground' is an explicit tribute to the band Richman idolized, and the record's loose, unpretentious sound sits close to the 1990s lo-fi and slacker acts that treated him as a touchstone.</t>
  </si>
  <si>
    <t xml:space="preserve">Velvet Underground; Roadrunner (Twice); That Summer Feeling</t>
  </si>
  <si>
    <t xml:space="preserve">https://en.wikipedia.org/wiki/I,_Jonathan
https://www.discogs.com/artist/237653-Jonathan-Richman</t>
  </si>
  <si>
    <t xml:space="preserve">A2641</t>
  </si>
  <si>
    <t xml:space="preserve">Shirley Collins and Davy Graham</t>
  </si>
  <si>
    <t xml:space="preserve">Folk Roots, New Routes</t>
  </si>
  <si>
    <t xml:space="preserve">V30 British folk rock (selective)</t>
  </si>
  <si>
    <t xml:space="preserve">London folk clubs</t>
  </si>
  <si>
    <t xml:space="preserve">fingerpicked acoustic; hushed; storytelling; spiritual or gospel; breezy</t>
  </si>
  <si>
    <t xml:space="preserve">A collaboration between traditional-song singer Shirley Collins and guitar innovator Davy Graham, this album set English and American folk songs like 'Nottamun Town' and 'Reynardine' against Graham's blues- and jazz-inflected fingerstyle guitar, including an instrumental take on Thelonious Monk's 'Blue Monk'. Graham's open-tuning, modal approach to the guitar became foundational for the British fingerstyle players who followed him. It predates the main folk-rock era by a few years but already sounds like British folk guitar going modern.</t>
  </si>
  <si>
    <t xml:space="preserve">A direct root of the British folk-rock and fingerstyle-guitar lineage: Davy Graham's playing here shaped Bert Jansch, John Renbourn and John Martyn, and Collins's song choices fed the repertoire Fairport Convention later electrified.</t>
  </si>
  <si>
    <t xml:space="preserve">Nottamun Town; Reynardine; Blue Monk</t>
  </si>
  <si>
    <t xml:space="preserve">https://en.wikipedia.org/wiki/Folk_Roots,_New_Routes
https://www.discogs.com/release/1858162-Shirley-Collins-Davy-Graham-Folk-Roots-New-Routes</t>
  </si>
  <si>
    <t xml:space="preserve">A2642</t>
  </si>
  <si>
    <t xml:space="preserve">Bert Jansch</t>
  </si>
  <si>
    <t xml:space="preserve">Transatlantic Records</t>
  </si>
  <si>
    <t xml:space="preserve">fingerpicked acoustic; hushed; bleak; storytelling; lo-fi</t>
  </si>
  <si>
    <t xml:space="preserve">Recorded cheaply on a borrowed tape machine, Bert Jansch's debut announced a new, harder-edged British fingerstyle guitar sound built from folk, blues and jazz phrasing. 'Needle of Death', a plainspoken song about a friend's heroin overdose, and 'Angie', his version of Davy Graham's instrumental, became touchstones for guitarists including Jimmy Page and Neil Young. The recording is rough and close-miked, which only adds to its intensity.</t>
  </si>
  <si>
    <t xml:space="preserve">Grew out of the Soho folk-club scene alongside Davy Graham and led directly to Pentangle; players from Jimmy Page to Neil Young have credited his influence.</t>
  </si>
  <si>
    <t xml:space="preserve">Needle of Death; Strolling Down the Highway; Angie</t>
  </si>
  <si>
    <t xml:space="preserve">https://en.wikipedia.org/wiki/Bert_Jansch_discography
https://en.wikipedia.org/wiki/Bert_Jansch_(album)</t>
  </si>
  <si>
    <t xml:space="preserve">A2643</t>
  </si>
  <si>
    <t xml:space="preserve">Jack Orion</t>
  </si>
  <si>
    <t xml:space="preserve">fingerpicked acoustic; storytelling; hushed; bleak; long songs (7+ minutes)</t>
  </si>
  <si>
    <t xml:space="preserve">Recorded with fellow guitarist John Renbourn, Jack Orion turns entirely to traditional balladry, stretching the ten-minute title track and the murder ballad 'Blackwaterside' into extended fingerpicked arrangements that were unusually long and free-form for a folk record at the time. Jansch's guitar playing on 'Blackwaterside' was closely studied (and later disputed) by Jimmy Page for Led Zeppelin's 'Black Mountain Side.' The record is austere, almost droning, with none of the pop concessions of his debut.</t>
  </si>
  <si>
    <t xml:space="preserve">Follows Bert Jansch's 1965 debut deeper into traditional ballad material and his partnership with John Renbourn, which led to their duo album and then Pentangle.</t>
  </si>
  <si>
    <t xml:space="preserve">Jack Orion; Blackwaterside; Nottamun Town</t>
  </si>
  <si>
    <t xml:space="preserve">https://en.wikipedia.org/wiki/Jack_Orion
https://en.wikipedia.org/wiki/Bert_Jansch_discography
https://www.discogs.com/artist/363204-Bert-Jansch</t>
  </si>
  <si>
    <t xml:space="preserve">A2644</t>
  </si>
  <si>
    <t xml:space="preserve">Fairport Convention</t>
  </si>
  <si>
    <t xml:space="preserve">What We Did on Our Holidays</t>
  </si>
  <si>
    <t xml:space="preserve">fiddle; fingerpicked acoustic; close harmonies; storytelling; hushed</t>
  </si>
  <si>
    <t xml:space="preserve">Sandy Denny's first album with Fairport Convention, cut months after she replaced Judy Dyble, pairs jangly West Coast-style folk-rock with British material like the traditional 'She Moves Through the Fair' and a full-band arrangement of Dylan's 'I'll Keep It with Mine.' Richard Thompson's guitar and Denny's clear, powerful voice start pulling the band away from Byrds worship toward the English ballad tradition. It is the hinge record between Fairport's early American-influenced sound and the folk-rock they would perfect on Liege &amp; Lief.</t>
  </si>
  <si>
    <t xml:space="preserve">Grew out of the London club and Witchseason-production circuit around Joe Boyd, and set up Unhalfbricking and Liege &amp; Lief, the records that made British trad song a rock instrument.</t>
  </si>
  <si>
    <t xml:space="preserve">Fotheringay; Meet on the Ledge; She Moves Through the Fair</t>
  </si>
  <si>
    <t xml:space="preserve">https://en.wikipedia.org/wiki/What_We_Did_on_Our_Holidays
https://en.wikipedia.org/wiki/Fairport_Convention</t>
  </si>
  <si>
    <t xml:space="preserve">A2645</t>
  </si>
  <si>
    <t xml:space="preserve">Bridget St John</t>
  </si>
  <si>
    <t xml:space="preserve">Ask Me No Questions</t>
  </si>
  <si>
    <t xml:space="preserve">Dandelion Records</t>
  </si>
  <si>
    <t xml:space="preserve">fingerpicked acoustic; hushed; baritone; storytelling; breezy</t>
  </si>
  <si>
    <t xml:space="preserve">An early Dandelion Records release produced by John Peel himself, cut quickly with St John's low, unhurried contralto over her own fingerpicked guitar. The title track and 'Autumn Lullaby' set the tone for plainspoken, unadorned songs that avoid the orchestral flourishes of contemporaries like Nick Drake. It made her one of the defining voices of Peel's label.</t>
  </si>
  <si>
    <t xml:space="preserve">Part of the same late-1960s London singer-songwriter scene as Nick Drake and John Martyn, distinguished by John Peel's direct patronage through his own Dandelion label.</t>
  </si>
  <si>
    <t xml:space="preserve">Ask Me No Questions; Autumn Lullaby; To B Without A Hitch</t>
  </si>
  <si>
    <t xml:space="preserve">https://en.wikipedia.org/wiki/Bridget_St_John
https://www.discogs.com/release/12712656-Bridget-St-John-Ask-Me-No-Questions</t>
  </si>
  <si>
    <t xml:space="preserve">A2646</t>
  </si>
  <si>
    <t xml:space="preserve">Liege &amp; Lief</t>
  </si>
  <si>
    <t xml:space="preserve">fiddle; harmonized guitars; storytelling; bleak; close harmonies</t>
  </si>
  <si>
    <t xml:space="preserve">Recorded by a band rebuilding after the crash that killed drummer Martin Lamble, Liege &amp; Lief commits fully to British source material: murder ballads like 'Matty Groves,' the fairy abduction of 'Tam Lin,' and Richard Thompson's own 'Crazy Man Michael' are all played on electric guitar, bass and drums with Dave Swarbrick's fiddle leading the melodies. It is usually cited as the record that invented British electric folk-rock as a genre rather than a novelty. Sandy Denny's voice and Thompson's guitar lines make traditional songs sound like they were written for a rock band.</t>
  </si>
  <si>
    <t xml:space="preserve">Directly followed What We Did on Our Holidays and Unhalfbricking, set the template for Steeleye Span and the whole British folk-rock movement, and is cited by later folk-indebted songwriters up through the Big Thief circle.</t>
  </si>
  <si>
    <t xml:space="preserve">Matty Groves; Tam Lin; Crazy Man Michael</t>
  </si>
  <si>
    <t xml:space="preserve">https://en.wikipedia.org/wiki/Liege_%26_Lief
https://www.discogs.com/release/2024570-Fairport-Convention-Liege-Lief</t>
  </si>
  <si>
    <t xml:space="preserve">A2647</t>
  </si>
  <si>
    <t xml:space="preserve">Unhalfbricking</t>
  </si>
  <si>
    <t xml:space="preserve">fiddle; close harmonies; storytelling; hushed; breezy</t>
  </si>
  <si>
    <t xml:space="preserve">Released only months before Liege &amp; Lief, Unhalfbricking is the transitional record where Fairport worked out how electric folk-rock should sound: three Bob Dylan covers, including the French-language 'Si Tu Dois Partir', sit next to Sandy Denny's own 'Who Knows Where the Time Goes?'. Dave Swarbrick's guest fiddle on the long traditional 'A Sailor's Life' pushed the band into the modal, drone-heavy sound that became their signature. Drummer Martin Lamble died in the van crash that followed the album's sessions, closing the band's first era.</t>
  </si>
  <si>
    <t xml:space="preserve">Bridges Fairport's early American folk-rock covers and the fully traditional Liege &amp; Lief, and 'Who Knows Where the Time Goes?' became one of Sandy Denny's most covered songs across folk and indie circles.</t>
  </si>
  <si>
    <t xml:space="preserve">Who Knows Where the Time Goes?; A Sailor's Life; Si Tu Dois Partir</t>
  </si>
  <si>
    <t xml:space="preserve">https://en.wikipedia.org/wiki/Unhalfbricking
https://en.wikipedia.org/wiki/Fairport_Convention</t>
  </si>
  <si>
    <t xml:space="preserve">A2648</t>
  </si>
  <si>
    <t xml:space="preserve">Rainmaker</t>
  </si>
  <si>
    <t xml:space="preserve">fingerpicked acoustic; baritone; storytelling; hushed; cracked or yelping</t>
  </si>
  <si>
    <t xml:space="preserve">Chapman's debut LP is psychedelic-tinged British folk-guitar songwriting, with his weathered baritone over fingerpicked and occasionally full-band arrangements. It moves through wistful, understated ballads and nimble guitar pieces such as 'It Didn't Work Out'. A key entry point into the British folk-guitar tradition that indie folk and American Primitive players still admire.</t>
  </si>
  <si>
    <t xml:space="preserve">Sounds of a piece with the late-'60s UK folk-guitar wave of Bert Jansch and Nick Drake; later in life Chapman worked with American guitarist Steve Gunn, who produced his 2017 album 50, linking him to the modern American Primitive circle.</t>
  </si>
  <si>
    <t xml:space="preserve">It Didn't Work Out; Rainmaker; No-One Left To Care</t>
  </si>
  <si>
    <t xml:space="preserve">https://www.allmusic.com/album/rainmaker-mw0000699054
https://en.wikipedia.org/wiki/Michael_Chapman_(singer)</t>
  </si>
  <si>
    <t xml:space="preserve">A2649</t>
  </si>
  <si>
    <t xml:space="preserve">Nick Drake</t>
  </si>
  <si>
    <t xml:space="preserve">Five Leaves Left</t>
  </si>
  <si>
    <t xml:space="preserve">Tanworth-in-Arden, England</t>
  </si>
  <si>
    <t xml:space="preserve">strings; fingerpicked acoustic; hushed; bleak; baritone</t>
  </si>
  <si>
    <t xml:space="preserve">Nick Drake's debut, produced by Joe Boyd and arranged largely by Robert Kirby, sets his hushed, intricately fingerpicked guitar and low, unhurried voice against chamber strings on songs like 'River Man' and 'Way to Blue'. It sold poorly on release but has since become a touchstone of quiet British songwriting. The playing is technically demanding but never shows off; the mood stays melancholy and controlled throughout.</t>
  </si>
  <si>
    <t xml:space="preserve">Emerged from the same Witchseason/Joe Boyd stable as Fairport Convention and John Martyn; the modern indie-folk lineage running through Iron &amp; Wine to Big Thief sounds deeply indebted to it.</t>
  </si>
  <si>
    <t xml:space="preserve">River Man; Way to Blue; Time Has Told Me</t>
  </si>
  <si>
    <t xml:space="preserve">https://en.wikipedia.org/wiki/Nick_Drake
https://en.wikipedia.org/wiki/Five_Leaves_Left</t>
  </si>
  <si>
    <t xml:space="preserve">A2650</t>
  </si>
  <si>
    <t xml:space="preserve">Pentangle</t>
  </si>
  <si>
    <t xml:space="preserve">Basket of Light</t>
  </si>
  <si>
    <t xml:space="preserve">fingerpicked acoustic; close harmonies; storytelling; breezy; long solos</t>
  </si>
  <si>
    <t xml:space="preserve">Pentangle's third album is where the group's fusion of folk song, jazz interplay and blues fully clicked, led by 'Light Flight', which was used as the theme to the TV series Take Three Girls. Bert Jansch and John Renbourn's interlocking guitars, Jacqui McShee's clear soprano and the jazz rhythm section of Danny Thompson and Terry Cox give traditional songs like 'Once I Had a Sweetheart' a loose, swinging feel closer to a jazz combo than a folk group. It is the best single introduction to the band.</t>
  </si>
  <si>
    <t xml:space="preserve">Built from the individual folk-club careers of Bert Jansch and John Renbourn, fusing British folk song with jazz musicianship in a way few contemporaries attempted.</t>
  </si>
  <si>
    <t xml:space="preserve">Light Flight; Once I Had a Sweetheart; Sally Go 'Round the Roses</t>
  </si>
  <si>
    <t xml:space="preserve">https://en.wikipedia.org/wiki/Basket_of_Light
https://en.wikipedia.org/wiki/Pentangle_(band)</t>
  </si>
  <si>
    <t xml:space="preserve">A2651</t>
  </si>
  <si>
    <t xml:space="preserve">Full House</t>
  </si>
  <si>
    <t xml:space="preserve">fiddle; harmonized guitars; storytelling; long songs (7+ minutes); breezy</t>
  </si>
  <si>
    <t xml:space="preserve">Fairport's first album without Sandy Denny, sung mostly by Dave Swarbrick and Simon Nicol, leans harder into instrumental interplay: the nine-minute 'Sloth' builds from a slow ballad into an extended fiddle-and-guitar jam that became a live showcase. 'Sir Patrick Spens' and the closing jig medley keep the traditional-ballad focus of Liege &amp; Lief while the band's sound gets rangier and more improvisational. It is Richard Thompson's last studio album with the group before he went solo.</t>
  </si>
  <si>
    <t xml:space="preserve">Continues the electric-trad sound Liege &amp; Lief established and shows the jam side of British folk-rock, which later jammier folk-adjacent indie acts sound indebted to.</t>
  </si>
  <si>
    <t xml:space="preserve">Sloth; Sir Patrick Spens; Walk Awhile</t>
  </si>
  <si>
    <t xml:space="preserve">https://en.wikipedia.org/wiki/Full_House_(Fairport_Convention_album)
https://en.wikipedia.org/wiki/Fairport_Convention</t>
  </si>
  <si>
    <t xml:space="preserve">A2652</t>
  </si>
  <si>
    <t xml:space="preserve">Fotheringay</t>
  </si>
  <si>
    <t xml:space="preserve">fiddle; harmonized guitars; close harmonies; storytelling; breezy</t>
  </si>
  <si>
    <t xml:space="preserve">After leaving Fairport Convention, Sandy Denny formed Fotheringay with her partner Trevor Lucas and guitarist Jerry Donahue; their sole album pairs her originals 'Nothing More' and 'The Sea' with a full-band arrangement of Dylan's 'Too Much of Nothing' and the traditional 'Banks of the Nile.' The sound is close to late Fairport but looser and more American-influenced in its guitar interplay. The band broke up before a second album was finished, and Denny went solo shortly after.</t>
  </si>
  <si>
    <t xml:space="preserve">A direct continuation of Denny's Fairport Convention sound with her own band, sitting between Unhalfbricking-era Fairport and her solo albums.</t>
  </si>
  <si>
    <t xml:space="preserve">Nothing More; The Sea; Banks of the Nile</t>
  </si>
  <si>
    <t xml:space="preserve">https://en.wikipedia.org/wiki/Fotheringay_(album)
https://en.wikipedia.org/wiki/Sandy_Denny</t>
  </si>
  <si>
    <t xml:space="preserve">A2653</t>
  </si>
  <si>
    <t xml:space="preserve">Fully Qualified Survivor</t>
  </si>
  <si>
    <t xml:space="preserve">Harvest Records</t>
  </si>
  <si>
    <t xml:space="preserve">Yorkshire, England</t>
  </si>
  <si>
    <t xml:space="preserve">fingerpicked acoustic; storytelling; breezy; small-town; hushed</t>
  </si>
  <si>
    <t xml:space="preserve">Chapman's second album, cut with a pre-fame Mick Ronson on lead guitar and Rick Kemp (later of Steeleye Span) on bass, is built around his best-known song, 'Postcards of Scarborough', a plainspoken portrait of a fading English seaside town. His guitar playing draws on the same fingerstyle vocabulary as Bert Jansch and Davy Graham, but his gravelly, conversational voice and travelogue lyrics push the songs closer to folk-rock storytelling than pure guitar showcase. It is for listeners who want British folk guitar with road dust and electric bite.</t>
  </si>
  <si>
    <t xml:space="preserve">Shares bassist Rick Kemp with Steeleye Span and sits in the Harvest-era British folk scene; the modern American fingerstyle circle, which Chapman later recorded with via Steve Gunn, sounds indebted to his open-tuned playing.</t>
  </si>
  <si>
    <t xml:space="preserve">Postcards of Scarborough; Aviator; Kodak Ghosts</t>
  </si>
  <si>
    <t xml:space="preserve">https://en.wikipedia.org/wiki/Michael_Chapman_(singer)
https://www.allmusic.com/album/fully-qualified-survivor-mw0000691849</t>
  </si>
  <si>
    <t xml:space="preserve">A2654</t>
  </si>
  <si>
    <t xml:space="preserve">Vashti Bunyan</t>
  </si>
  <si>
    <t xml:space="preserve">Just Another Diamond Day</t>
  </si>
  <si>
    <t xml:space="preserve">Philips Records</t>
  </si>
  <si>
    <t xml:space="preserve">fingerpicked acoustic; strings; hushed; lullaby; breezy</t>
  </si>
  <si>
    <t xml:space="preserve">Vashti Bunyan wrote these songs on a real horse-and-wagon journey from London toward Donovan's planned commune on Skye; Joe Boyd produced the finished record with Robert Kirby's gentle string arrangements and guest musicians from Fairport Convention and the Incredible String Band. It sold almost nothing on release and Bunyan left music for three decades. The album's hushed, lullaby-like songs about the journey, especially 'Diamond Day' and 'Rose Hip November', were rediscovered around 2000 and became a touchstone for the freak-folk and indie-folk revivals.</t>
  </si>
  <si>
    <t xml:space="preserve">Produced by the same Joe Boyd/Witchseason circle as Nick Drake and Fairport Convention, and its rediscovery shaped 2000s freak-folk: Devendra Banhart championed and worked with Bunyan, and later pastoral indie folk sounds indebted to it.</t>
  </si>
  <si>
    <t xml:space="preserve">Diamond Day; Glow Worms; Rose Hip November</t>
  </si>
  <si>
    <t xml:space="preserve">https://en.wikipedia.org/wiki/Just_Another_Diamond_Day
https://en.wikipedia.org/wiki/Vashti_Bunyan
https://www.discogs.com/artist/319399-Vashti-Bunyan</t>
  </si>
  <si>
    <t xml:space="preserve">A2655</t>
  </si>
  <si>
    <t xml:space="preserve">Anne Briggs</t>
  </si>
  <si>
    <t xml:space="preserve">The Time Has Come</t>
  </si>
  <si>
    <t xml:space="preserve">CBS Records</t>
  </si>
  <si>
    <t xml:space="preserve">Nottinghamshire, England</t>
  </si>
  <si>
    <t xml:space="preserve">fingerpicked acoustic; hushed; storytelling; bleak; lo-fi</t>
  </si>
  <si>
    <t xml:space="preserve">Unlike Briggs's earlier unaccompanied traditional-song recordings, The Time Has Come turns to contemporary songs, several of her own, sung over her own acoustic guitar and, on one track, Johnny Moynihan's bouzouki. Her plain, unornamented voice and the sparse arrangements make songs like the title track and 'Wishing Well' feel closer to a field recording than a produced folk-rock album. It is for listeners who want British folk at its barest and most private.</t>
  </si>
  <si>
    <t xml:space="preserve">Briggs's traditional singing directly shaped Bert Jansch, who learned songs like 'Blackwaterside' from her; this, her most song-based album, sits at the acoustic, least electric edge of the British folk-rock lane.</t>
  </si>
  <si>
    <t xml:space="preserve">The Time Has Come; Wishing Well; Fine Horseman</t>
  </si>
  <si>
    <t xml:space="preserve">https://en.wikipedia.org/wiki/Anne_Briggs
https://en.wikipedia.org/wiki/The_Time_Has_Come_(Anne_Briggs_album)</t>
  </si>
  <si>
    <t xml:space="preserve">A2656</t>
  </si>
  <si>
    <t xml:space="preserve">John Martyn</t>
  </si>
  <si>
    <t xml:space="preserve">Bless the Weather</t>
  </si>
  <si>
    <t xml:space="preserve">fingerpicked acoustic; hushed; breezy; heartbreak; storytelling</t>
  </si>
  <si>
    <t xml:space="preserve">Bless the Weather is the record where John Martyn's acoustic guitar started taking on the tape-echo and Echoplex treatments that would define his later work, most clearly on the instrumental 'Glistening Glyndebourne'. Danny Thompson's double bass gives songs like 'Head and Heart' and the title track a loose, jazz-inflected pulse under Martyn's slurred, soulful phrasing. It sits right at the point where British folk guitar starts bending toward jazz and dub.</t>
  </si>
  <si>
    <t xml:space="preserve">Follows Martyn's earlier folk-club albums and points toward Solid Air, carrying the same Danny Thompson/Pentangle-adjacent musicians who linked the London folk and jazz scenes.</t>
  </si>
  <si>
    <t xml:space="preserve">Head and Heart; Go Easy; Bless the Weather</t>
  </si>
  <si>
    <t xml:space="preserve">https://en.wikipedia.org/wiki/Bless_the_Weather
https://en.wikipedia.org/wiki/John_Martyn</t>
  </si>
  <si>
    <t xml:space="preserve">A2657</t>
  </si>
  <si>
    <t xml:space="preserve">Bryter Layter</t>
  </si>
  <si>
    <t xml:space="preserve">strings; horns; fingerpicked acoustic; hushed; breezy</t>
  </si>
  <si>
    <t xml:space="preserve">Drake's second album adds horns, congas and members of Fairport Convention, with John Cale guesting on 'Northern Sky', pushing his sound toward a breezier, almost jazz-folk pop arrangement without losing the close, intimate guitar work underneath. 'At the Chime of a City Clock' and the instrumental title track show Robert Kirby's arrangements working with the songs rather than around them. It remains the outlier in Drake's catalog, warmer and more outward-facing than Five Leaves Left or Pink Moon.</t>
  </si>
  <si>
    <t xml:space="preserve">The most arranged and outward-looking of Drake's three albums, sitting between the string-laden Five Leaves Left and the stripped-down Pink Moon, and drawing on the same Island/Witchseason session players as Fairport Convention and John Martyn.</t>
  </si>
  <si>
    <t xml:space="preserve">Northern Sky; At the Chime of a City Clock; Hazey Jane II</t>
  </si>
  <si>
    <t xml:space="preserve">https://en.wikipedia.org/wiki/Nick_Drake
https://en.wikipedia.org/wiki/Bryter_Layter</t>
  </si>
  <si>
    <t xml:space="preserve">A2658</t>
  </si>
  <si>
    <t xml:space="preserve">Sandy Denny</t>
  </si>
  <si>
    <t xml:space="preserve">The North Star Grassman and the Ravens</t>
  </si>
  <si>
    <t xml:space="preserve">Sandy Denny's debut solo album after leaving Fotheringay pairs her own increasingly personal songwriting, especially the elegiac 'Late November' and the war-haunted 'John the Gun', with Bob Dylan's 'Down in the Flood' and the traditional 'Blackwaterside'. Her old Fairport bandmates and members of Fotheringay back her, so the sound stays close to electric folk-rock even as the album is billed as a solo statement. It set the pattern for her run of solo records through the mid-1970s.</t>
  </si>
  <si>
    <t xml:space="preserve">Follows directly from Fotheringay's breakup and keeps Denny's songwriting in the same Fairport-adjacent folk-rock lineage that later solo albums Sandy and Like an Old Fashioned Waltz continued.</t>
  </si>
  <si>
    <t xml:space="preserve">Late November; Next Time Around; John the Gun</t>
  </si>
  <si>
    <t xml:space="preserve">https://en.wikipedia.org/wiki/Sandy_Denny
https://en.wikipedia.org/wiki/The_North_Star_Grassman_and_the_Ravens</t>
  </si>
  <si>
    <t xml:space="preserve">A2659</t>
  </si>
  <si>
    <t xml:space="preserve">Steeleye Span</t>
  </si>
  <si>
    <t xml:space="preserve">Please to See the King</t>
  </si>
  <si>
    <t xml:space="preserve">B&amp;C Records</t>
  </si>
  <si>
    <t xml:space="preserve">fiddle; harmonized guitars; close harmonies; storytelling; bleak</t>
  </si>
  <si>
    <t xml:space="preserve">Steeleye Span's second album, made by the band Ashley Hutchings formed after leaving Fairport Convention, is harder and starker than Fairport's records: there is no drummer, and Maddy Prior and Martin Carthy's voices carry songs like 'The Blacksmith' and 'False Knight on the Road' over interlocking electric guitars. It is one of the most purely traditional of the classic British electric-folk albums, less rock-band than Liege &amp; Lief. The band would soften toward pop with Below the Salt and later hits.</t>
  </si>
  <si>
    <t xml:space="preserve">Formed by ex-Fairport Convention bassist Ashley Hutchings as a harder-line continuation of the Liege &amp; Lief experiment, pushing British trad song even further from rock band conventions.</t>
  </si>
  <si>
    <t xml:space="preserve">The Blacksmith; False Knight on the Road; Boys of Bedlam</t>
  </si>
  <si>
    <t xml:space="preserve">https://en.wikipedia.org/wiki/Please_to_See_the_King
https://en.wikipedia.org/wiki/Steeleye_Span</t>
  </si>
  <si>
    <t xml:space="preserve">A2660</t>
  </si>
  <si>
    <t xml:space="preserve">Pink Moon</t>
  </si>
  <si>
    <t xml:space="preserve">fingerpicked acoustic; piano; hushed; bleak; lullaby</t>
  </si>
  <si>
    <t xml:space="preserve">Recorded in two late-night sessions with just Drake's voice, guitar and a single piano overdub on the title track, Pink Moon strips away the string arrangements of his first two albums entirely. It is his shortest and starkest record, under half an hour long, made as his depression deepened; he died two years later. It is for listeners who want acoustic songwriting at its most unadorned and intimate.</t>
  </si>
  <si>
    <t xml:space="preserve">The final, most minimal Nick Drake album; hushed acoustic indie folk from Elliott Smith through Adrianne Lenker and Big Thief sounds deeply indebted to it.</t>
  </si>
  <si>
    <t xml:space="preserve">Pink Moon; Place to Be; Things Behind the Sun</t>
  </si>
  <si>
    <t xml:space="preserve">https://en.wikipedia.org/wiki/Nick_Drake
https://en.wikipedia.org/wiki/Pink_Moon</t>
  </si>
  <si>
    <t xml:space="preserve">A2661</t>
  </si>
  <si>
    <t xml:space="preserve">Richard Thompson</t>
  </si>
  <si>
    <t xml:space="preserve">Henry the Human Fly</t>
  </si>
  <si>
    <t xml:space="preserve">Telecaster twang; harmonized guitars; storytelling; funny-sad; deadpan</t>
  </si>
  <si>
    <t xml:space="preserve">Richard Thompson's first solo album after leaving Fairport Convention is built entirely from his own songs, mixing accordion and folk instruments into English folk-rock on 'The New St George' and character sketches like 'Nobody's Wedding'. It sold poorly on release but has since been reassessed as a key document of Thompson's songwriting voice. Linda Peters, soon to be his wife, sings backing vocals.</t>
  </si>
  <si>
    <t xml:space="preserve">Thompson's first post-Fairport statement, setting up the guitar style and dry, story-driven songwriting he carried into the Richard and Linda Thompson albums.</t>
  </si>
  <si>
    <t xml:space="preserve">Roll Over Vaughn Williams; Nobody's Wedding; The Angels Took My Racehorse Away</t>
  </si>
  <si>
    <t xml:space="preserve">https://en.wikipedia.org/wiki/Henry_the_Human_Fly
https://en.wikipedia.org/wiki/Richard_Thompson_discography</t>
  </si>
  <si>
    <t xml:space="preserve">A2662</t>
  </si>
  <si>
    <t xml:space="preserve">Sandy</t>
  </si>
  <si>
    <t xml:space="preserve">strings; close harmonies; storytelling; hushed; breezy</t>
  </si>
  <si>
    <t xml:space="preserve">Denny's second solo album is more polished than her Fairport or Fotheringay work, with string and horn arrangements framing 'Listen, Listen' and 'The Lady', plus a cover of Dylan's 'Tomorrow Is a Long Time'. Her voice carries the record: full, aching and precise, including on the folk-styled original 'Bushes and Briars'. It is generally ranked among her strongest solo statements.</t>
  </si>
  <si>
    <t xml:space="preserve">Continues the Fairport-and-Fotheringay folk-rock sound in a more orchestrated, singer-songwriter direction that influenced later British female singer-songwriters.</t>
  </si>
  <si>
    <t xml:space="preserve">It'll Take a Long Time; Listen, Listen; The Lady</t>
  </si>
  <si>
    <t xml:space="preserve">https://en.wikipedia.org/wiki/Sandy_Denny
https://en.wikipedia.org/wiki/Sandy_(Sandy_Denny_album)</t>
  </si>
  <si>
    <t xml:space="preserve">A2663</t>
  </si>
  <si>
    <t xml:space="preserve">Solid Air</t>
  </si>
  <si>
    <t xml:space="preserve">fingerpicked acoustic; hushed; spiritual or gospel; heartbreak; breezy</t>
  </si>
  <si>
    <t xml:space="preserve">Solid Air is John Martyn's best-known record, built around the title track, a slow, vibraphone-tinged song written for his friend Nick Drake. 'May You Never' is his most familiar song, 'Don't Want to Know' is a warm, hopeful ballad, and 'I'd Rather Be the Devil' shows off the Echoplex-treated guitar sound he had been developing since Bless the Weather. Danny Thompson's double bass and a loose, jazz-club atmosphere separate it from the harder-edged folk-rock of Fairport or Steeleye Span.</t>
  </si>
  <si>
    <t xml:space="preserve">Martyn's peak Island-era record, tied directly to Nick Drake through its title track and continuing the jazz-folk direction begun on Bless the Weather.</t>
  </si>
  <si>
    <t xml:space="preserve">Solid Air; May You Never; Don't Want to Know</t>
  </si>
  <si>
    <t xml:space="preserve">https://en.wikipedia.org/wiki/Solid_Air
https://en.wikipedia.org/wiki/John_Martyn</t>
  </si>
  <si>
    <t xml:space="preserve">A2664</t>
  </si>
  <si>
    <t xml:space="preserve">L.A. Turnaround</t>
  </si>
  <si>
    <t xml:space="preserve">fingerpicked acoustic; breezy; storytelling; polished; cosmic</t>
  </si>
  <si>
    <t xml:space="preserve">Made in Los Angeles with former Monkee Michael Nesmith producing, L.A. Turnaround pairs Jansch's fingerstyle guitar with American session players for a sound noticeably warmer and more country-inflected than his Transatlantic-era records, including a re-recorded 'Needle of Death' and the loping 'Fresh as a Sweet Sunday Morning'. Pedal steel and easy, rolling rhythms soften his usually austere playing. The Nesmith connection ties the British folk guitar tradition directly to the Los Angeles country-rock scene.</t>
  </si>
  <si>
    <t xml:space="preserve">Follows Bert Jansch's solo run and Pentangle years, crossing British fingerstyle folk with the Los Angeles country-rock world via producer Michael Nesmith.</t>
  </si>
  <si>
    <t xml:space="preserve">Fresh as a Sweet Sunday Morning; One for Jo; Open Up the Watergate (Let the Sunshine In)</t>
  </si>
  <si>
    <t xml:space="preserve">https://en.wikipedia.org/wiki/L.A._Turnaround
https://en.wikipedia.org/wiki/Bert_Jansch_discography</t>
  </si>
  <si>
    <t xml:space="preserve">A2665</t>
  </si>
  <si>
    <t xml:space="preserve">Richard and Linda Thompson</t>
  </si>
  <si>
    <t xml:space="preserve">I Want to See the Bright Lights Tonight</t>
  </si>
  <si>
    <t xml:space="preserve">Telecaster twang; harmonized guitars; duets; storytelling; bleak</t>
  </si>
  <si>
    <t xml:space="preserve">The first Richard and Linda Thompson album, with Linda singing lead on several tracks, is bleaker and more electric than anything in the Fairport catalog: 'The Calvary Cross' and 'Withered and Died' pair Richard's angular guitar lines with grim, plainspoken lyrics. Linda Thompson's voice, clear and slightly weary, gives the songs a different weight than Sandy Denny's Fairport-era singing. It set the template for the duo's run of albums together.</t>
  </si>
  <si>
    <t xml:space="preserve">Follows Richard Thompson's exit from Fairport Convention and his solo debut, and starts the Richard and Linda Thompson partnership that runs through Shoot Out the Lights.</t>
  </si>
  <si>
    <t xml:space="preserve">The Calvary Cross; Withered and Died; I Want to See the Bright Lights Tonight</t>
  </si>
  <si>
    <t xml:space="preserve">https://en.wikipedia.org/wiki/Richard_and_Linda_Thompson
https://en.wikipedia.org/wiki/I_Want_to_See_the_Bright_Lights_Tonight</t>
  </si>
  <si>
    <t xml:space="preserve">A2666</t>
  </si>
  <si>
    <t xml:space="preserve">Like an Old Fashioned Waltz</t>
  </si>
  <si>
    <t xml:space="preserve">strings; horns; polished; hushed; bleak</t>
  </si>
  <si>
    <t xml:space="preserve">Denny's third solo album pushes further into orchestrated pop and cabaret, with her cover of the old standard 'Whispering Grass' sitting alongside the stark 'At the End of the Day' and 'No End', one of the bleakest things she recorded. Her piano and strings take the lead more often than guitars, and her voice is at its most burnished. It is less often discussed than her Fairport-era work but shows her range past straight folk-rock.</t>
  </si>
  <si>
    <t xml:space="preserve">The least folk-rock of Denny's solo run, pulled toward orchestral pop, though it still follows directly from Sandy and The North Star Grassman and the Ravens.</t>
  </si>
  <si>
    <t xml:space="preserve">Solo; At the End of the Day; Whispering Grass</t>
  </si>
  <si>
    <t xml:space="preserve">https://en.wikipedia.org/wiki/Sandy_Denny
https://en.wikipedia.org/wiki/Like_an_Old_Fashioned_Waltz</t>
  </si>
  <si>
    <t xml:space="preserve">A2667</t>
  </si>
  <si>
    <t xml:space="preserve">Hokey Pokey</t>
  </si>
  <si>
    <t xml:space="preserve">Telecaster twang; duets; storytelling; funny-sad; breezy</t>
  </si>
  <si>
    <t xml:space="preserve">A lighter, more music-hall-inflected record than its predecessor, Hokey Pokey mixes seaside-postcard humor on the title track with the tender 'A Heart Needs a Home' and the bitter 'Old Man Inside a Young Man.' Richard Thompson's guitar playing stays sharp even as the arrangements loosen into vaudeville and jug-band touches. It is one of the duo's most purely playful records, released the same year as the much darker Pour Down Like Silver.</t>
  </si>
  <si>
    <t xml:space="preserve">Continues the Richard and Linda Thompson partnership begun on I Want to See the Bright Lights Tonight, folding music-hall humor into the same folk-rock band.</t>
  </si>
  <si>
    <t xml:space="preserve">Hokey Pokey (The Ice Cream Song); A Heart Needs a Home; Old Man Inside a Young Man</t>
  </si>
  <si>
    <t xml:space="preserve">https://en.wikipedia.org/wiki/Richard_and_Linda_Thompson
https://en.wikipedia.org/wiki/Hokey_Pokey_(album)</t>
  </si>
  <si>
    <t xml:space="preserve">A2668</t>
  </si>
  <si>
    <t xml:space="preserve">Pour Down Like Silver</t>
  </si>
  <si>
    <t xml:space="preserve">Telecaster twang; duets; spiritual or gospel; hushed; bleak</t>
  </si>
  <si>
    <t xml:space="preserve">Recorded soon after the Thompsons converted to Sufi Islam, Pour Down Like Silver trades Hokey Pokey's music-hall jokes for devotional, often severe songs like 'Night Comes In' and 'For Shame of Doing Wrong'. Richard Thompson's guitar takes long, searching solos over a steady folk-rock band while Linda's voice stays grave and controlled. It closes out the pair's mid-1970s run before a gap in their recording career.</t>
  </si>
  <si>
    <t xml:space="preserve">The most explicitly devotional record in the Richard and Linda Thompson catalog, following Hokey Pokey and preceding a break before their late-1970s and early-1980s albums.</t>
  </si>
  <si>
    <t xml:space="preserve">Streets of Paradise; Night Comes In; For Shame of Doing Wrong</t>
  </si>
  <si>
    <t xml:space="preserve">https://en.wikipedia.org/wiki/Richard_and_Linda_Thompson
https://en.wikipedia.org/wiki/Pour_Down_Like_Silver</t>
  </si>
  <si>
    <t xml:space="preserve">A2669</t>
  </si>
  <si>
    <t xml:space="preserve">Shoot Out the Lights</t>
  </si>
  <si>
    <t xml:space="preserve">Hannibal Records</t>
  </si>
  <si>
    <t xml:space="preserve">Telecaster twang; duets; heartbreak; bleak; storytelling</t>
  </si>
  <si>
    <t xml:space="preserve">Produced by Joe Boyd and made as the Thompsons' marriage was ending, Shoot Out the Lights is a harder, more rock-oriented record than their earlier albums, with Richard Thompson's guitar solos on 'Walking on a Wire' and the title track carrying real menace. Linda Thompson's vocals on songs about failing love add a tension that is hard to hear past. It was their last studio record together, and the one to start with.</t>
  </si>
  <si>
    <t xml:space="preserve">The later landmark of the Richard and Linda Thompson catalog, closing the folk-rock partnership that began with I Want to See the Bright Lights Tonight and pointing toward Richard Thompson's long solo career.</t>
  </si>
  <si>
    <t xml:space="preserve">Walking on a Wire; Shoot Out the Lights; Don't Renege on Our Love</t>
  </si>
  <si>
    <t xml:space="preserve">https://en.wikipedia.org/wiki/Richard_and_Linda_Thompson
https://en.wikipedia.org/wiki/Shoot_Out_the_Lights</t>
  </si>
  <si>
    <t xml:space="preserve">A2670</t>
  </si>
  <si>
    <t xml:space="preserve">Woody Guthrie</t>
  </si>
  <si>
    <t xml:space="preserve">Dust Bowl Ballads</t>
  </si>
  <si>
    <t xml:space="preserve">Victor</t>
  </si>
  <si>
    <t xml:space="preserve">R1 Roots</t>
  </si>
  <si>
    <t xml:space="preserve">Okemah, OK</t>
  </si>
  <si>
    <t xml:space="preserve">storytelling; political; harmonica; drawl; road songs</t>
  </si>
  <si>
    <t xml:space="preserve">Recorded for RCA Victor as a themed set of his own songs about Dust Bowl migration and Depression-era poverty, this is one of the first concept albums, built around the long two-part ballad 'Tom Joad' (a compression of Steinbeck's Grapes of Wrath) and dry, plainspoken narratives like 'Do Re Mi.' Guthrie sings in a flat, conversational drawl over simple guitar and harmonica, treating hard times as material for storytelling rather than lament. It is for listeners who want the root of the topical songwriter tradition.</t>
  </si>
  <si>
    <t xml:space="preserve">The template for the topical, talking-blues singer-songwriter tradition that runs through Pete Seeger and Bob Dylan, who modeled his early persona on Guthrie. The folk-songwriting trunk line reaching Townes Van Zandt and, eventually, Big Thief sounds indebted to it.</t>
  </si>
  <si>
    <t xml:space="preserve">Tom Joad; Do Re Mi; Talkin' Dust Bowl Blues</t>
  </si>
  <si>
    <t xml:space="preserve">https://en.wikipedia.org/wiki/Dust_Bowl_Ballads
https://www.discogs.com/artist/285789-Woody-Guthrie</t>
  </si>
  <si>
    <t xml:space="preserve">A2671</t>
  </si>
  <si>
    <t xml:space="preserve">Jean Ritchie</t>
  </si>
  <si>
    <t xml:space="preserve">Singing the Traditional Songs of Her Kentucky Mountain Family</t>
  </si>
  <si>
    <t xml:space="preserve">Viper, KY</t>
  </si>
  <si>
    <t xml:space="preserve">storytelling; hushed; spiritual or gospel; drawl; lullaby</t>
  </si>
  <si>
    <t xml:space="preserve">Ritchie sang the ballads, lullabies and play-party songs passed down through her large Appalachian family in Viper, Kentucky, often accompanying herself on the mountain dulcimer she helped popularize far beyond its home region. This early Elektra LP (one of the label's first releases) presents the songs plainly, without folk-revival polish, as direct family tradition rather than performance repertoire. Songs like 'Nottamun Town' and 'Shady Grove' from her family's collection went on to become folk-revival standards covered widely.</t>
  </si>
  <si>
    <t xml:space="preserve">Her repertoire and dulcimer playing fed directly into the 1960s folk revival - Bob Dylan and Fairport Convention both drew on 'Nottamun Town' - and helped establish the dulcimer as a folk-revival instrument that indie folk artists still reach for.</t>
  </si>
  <si>
    <t xml:space="preserve">Nottamun Town; Shady Grove; The Cuckoo</t>
  </si>
  <si>
    <t xml:space="preserve">https://en.wikipedia.org/wiki/Jean_Ritchie
https://www.discogs.com/artist/476000-Jean-Ritchie</t>
  </si>
  <si>
    <t xml:space="preserve">A2672</t>
  </si>
  <si>
    <t xml:space="preserve">Anthology of American Folk Music</t>
  </si>
  <si>
    <t xml:space="preserve">Various, USA</t>
  </si>
  <si>
    <t xml:space="preserve">banjo; fiddle; storytelling; spiritual or gospel; Southern gothic</t>
  </si>
  <si>
    <t xml:space="preserve">Collector Harry Smith assembled 84 commercial 78-rpm sides from 1926-1933 - Appalachian ballads, Cajun two-steps, gospel, blues and string-band music from Dock Boggs, Mississippi John Hurt, the Carter Family, Clarence Ashley and dozens of others - into six LPs split across Ballads, Social Music and Songs. It became the shared songbook of the 1950s-60s folk revival, sending researchers out to find still-living performers like Boggs and Hurt. Its strange, plainspoken mix of the sacred and the murderous defined how a whole generation understood 'old, weird America.'</t>
  </si>
  <si>
    <t xml:space="preserve">The single most important source text for the folk revival: it directly shaped Bob Dylan and the New Lost City Ramblers, and its rediscovered artists fed the American Primitive guitar line. Gillian Welch and the 2010s indie-folk revival sound indebted to its songbook further downstream.</t>
  </si>
  <si>
    <t xml:space="preserve">Henry Lee; John the Revelator; Acadian One Step</t>
  </si>
  <si>
    <t xml:space="preserve">https://en.wikipedia.org/wiki/Anthology_of_American_Folk_Music
https://www.discogs.com/label/701179-Anthology-Of-American-Folk-Music</t>
  </si>
  <si>
    <t xml:space="preserve">A2673</t>
  </si>
  <si>
    <t xml:space="preserve">Kitty Wells' Country Hit Parade</t>
  </si>
  <si>
    <t xml:space="preserve">Telecaster twang; drawl; heartbreak; close harmonies; storytelling</t>
  </si>
  <si>
    <t xml:space="preserve">Wells' first LP gathers the hit singles that made her the first major female star of honky-tonk, anchored by 1952's 'It Wasn't God Who Made Honky Tonk Angels,' a direct sung answer to Hank Thompson's 'Wild Side of Life' that argued men, not women, caused honky-tonk heartbreak. Her plain, unadorned vocal delivery over spare steel-and-fiddle backing gave woman's-eye-view songwriting a mainstream country audience for the first time. It opened the door commercially for every woman who sang hard country after her.</t>
  </si>
  <si>
    <t xml:space="preserve">Cleared the commercial path for Patsy Cline, Loretta Lynn, Tammy Wynette and Dolly Parton to sing frankly about women's experience in country music; alt-country and Americana women songwriters sound indebted to that plainspoken woman's-eye view.</t>
  </si>
  <si>
    <t xml:space="preserve">It Wasn't God Who Made Honky Tonk Angels; Release Me; Cheatin's a Sin</t>
  </si>
  <si>
    <t xml:space="preserve">https://en.wikipedia.org/wiki/Kitty_Wells%27_Country_Hit_Parade
https://www.discogs.com/artist/444576-Kitty-Wells</t>
  </si>
  <si>
    <t xml:space="preserve">A2674</t>
  </si>
  <si>
    <t xml:space="preserve">The Louvin Brothers</t>
  </si>
  <si>
    <t xml:space="preserve">Tragic Songs of Life</t>
  </si>
  <si>
    <t xml:space="preserve">Henagar, AL</t>
  </si>
  <si>
    <t xml:space="preserve">mandolin; close harmonies; storytelling; heartbreak; Southern gothic</t>
  </si>
  <si>
    <t xml:space="preserve">Ira Louvin's high, keening tenor and Charlie's lead vocal wrap tight close harmony around murder ballads and orphan songs like 'Knoxville Girl' and 'In the Pines,' with Ira's mandolin the only real lead instrument against spare guitar and bass. It is bleaker and more traditional than their gospel records, closer to the Anthology of American Folk Music's old ballads than to Nashville pop-country. The sound stays close and unadorned, letting the brothers' blend carry the record.</t>
  </si>
  <si>
    <t xml:space="preserve">The close-harmony duo singing here was a model for the Everly Brothers, and Gram Parsons and Emmylou Harris covered Louvin songs. Its stock of tragic-ballad narratives sounds like an ancestor of the Southern gothic storytelling that runs down through Southern rock into Drive-By Truckers.</t>
  </si>
  <si>
    <t xml:space="preserve">Knoxville Girl; In the Pines; Kentucky</t>
  </si>
  <si>
    <t xml:space="preserve">https://en.wikipedia.org/wiki/Tragic_Songs_of_Life
https://www.discogs.com/artist/715799-The-Louvin-Brothers</t>
  </si>
  <si>
    <t xml:space="preserve">A2675</t>
  </si>
  <si>
    <t xml:space="preserve">Odetta</t>
  </si>
  <si>
    <t xml:space="preserve">Odetta Sings Ballads and Blues</t>
  </si>
  <si>
    <t xml:space="preserve">Tradition Records</t>
  </si>
  <si>
    <t xml:space="preserve">storytelling; spiritual or gospel; political; baritone; hushed</t>
  </si>
  <si>
    <t xml:space="preserve">Odetta's debut solo album pairs a trained, classically resonant contralto with simple guitar accompaniment on spirituals, blues and folk ballads like 'Muleskinner Blues' and 'Oh, Freedom.' Her powerful, deliberate delivery treated traditional Black American song as concert repertoire, inspiring the generation of singers who followed her into coffeehouses and onto festival stages. It is for anyone who wants the folk revival at its most commanding and least precious.</t>
  </si>
  <si>
    <t xml:space="preserve">A direct and often-cited influence on Bob Dylan, Joan Baez and Janis Joplin, and a key figure in bringing spirituals and blues into the folk-revival concert repertoire that the whole folk-songwriting trunk line draws on.</t>
  </si>
  <si>
    <t xml:space="preserve">Muleskinner Blues; Oh, Freedom; Santy Anno</t>
  </si>
  <si>
    <t xml:space="preserve">https://en.wikipedia.org/wiki/Odetta_Sings_Ballads_and_Blues
https://www.discogs.com/artist/136445-Odetta</t>
  </si>
  <si>
    <t xml:space="preserve">A2676</t>
  </si>
  <si>
    <t xml:space="preserve">Flatt &amp; Scruggs</t>
  </si>
  <si>
    <t xml:space="preserve">Foggy Mountain Jamboree</t>
  </si>
  <si>
    <t xml:space="preserve">banjo; mandolin; fiddle; close harmonies; storytelling</t>
  </si>
  <si>
    <t xml:space="preserve">Earl Scruggs' three-finger banjo picking is the whole show here, driving instrumentals like 'Flint Hill Special' and 'Foggy Mountain Chimes' at breakneck speed while Lester Flatt's easy lead vocals anchor the sung numbers. It is tighter and more instrumental-focused than their later, more pop-crossover work. Anyone curious where bluegrass banjo drive comes from should start here.</t>
  </si>
  <si>
    <t xml:space="preserve">Scruggs' banjo style became the default vocabulary for bluegrass banjo playing and fed into newgrass; indie and alt-country bands that add banjo to their sound still echo his clean, fast picking.</t>
  </si>
  <si>
    <t xml:space="preserve">Flint Hill Special; Foggy Mountain Chimes; Blue Ridge Cabin Home</t>
  </si>
  <si>
    <t xml:space="preserve">https://en.wikipedia.org/wiki/Foggy_Mountain_Jamboree
https://www.discogs.com/release/4229928-Lester-Flatt-And-Earl-Scruggs-Foggy-Mountain-Jamboree</t>
  </si>
  <si>
    <t xml:space="preserve">A2677</t>
  </si>
  <si>
    <t xml:space="preserve">Johnny Cash with His Hot and Blue Guitar!</t>
  </si>
  <si>
    <t xml:space="preserve">Sun Records</t>
  </si>
  <si>
    <t xml:space="preserve">baritone; drawl; storytelling; drinking songs; road songs</t>
  </si>
  <si>
    <t xml:space="preserve">Cash's debut album, cut with just guitarist Luther Perkins and bassist Marshall Grant (the Tennessee Two) behind his low, dry baritone, sets the boom-chicka-boom train-rhythm sound that defined his whole career, built around hits like 'I Walk the Line' and 'Folsom Prison Blues.' The arrangements are stripped to almost nothing, letting Cash's flat delivery and Sun Records' slapback echo carry the songs. It is the founding document of the Cash persona: plain, direct and a little dangerous.</t>
  </si>
  <si>
    <t xml:space="preserve">Set the minimal, rhythm-forward Sun sound and the plainspoken outlaw-adjacent persona that Cash carried into the Outlaw country movement; Southern storytelling songwriters from Steve Earle to Jason Isbell sound indebted to it.</t>
  </si>
  <si>
    <t xml:space="preserve">Folsom Prison Blues; I Walk the Line; Cry! Cry! Cry!</t>
  </si>
  <si>
    <t xml:space="preserve">https://en.wikipedia.org/wiki/Johnny_Cash_with_His_Hot_and_Blue_Guitar!
https://en.wikipedia.org/wiki/Johnny_Cash</t>
  </si>
  <si>
    <t xml:space="preserve">A2678</t>
  </si>
  <si>
    <t xml:space="preserve">Elizabeth Cotten</t>
  </si>
  <si>
    <t xml:space="preserve">Folksongs and Instrumentals with Guitar</t>
  </si>
  <si>
    <t xml:space="preserve">Folkways</t>
  </si>
  <si>
    <t xml:space="preserve">fingerpicked acoustic; storytelling; hushed; lullaby; drawl</t>
  </si>
  <si>
    <t xml:space="preserve">Cotten, a self-taught left-handed guitarist who played a right-handed guitar upside down, developed a distinctive alternating-bass fingerpicking approach now simply called 'Cotten picking,' recorded here after the Seeger family, for whom she worked as a housekeeper, heard her playing. The record includes her own composition 'Freight Train,' written as a child, alongside old-time instrumentals and rags played with a quiet, unhurried touch. It introduced an entirely new guitar vocabulary to the folk revival.</t>
  </si>
  <si>
    <t xml:space="preserve">'Freight Train' became a folk standard that generations of fingerstyle guitarists learned, and the American Primitive guitar line (John Fahey, Jack Rose) sounds indebted to her fingerpicking.</t>
  </si>
  <si>
    <t xml:space="preserve">Freight Train; Vastopol; Wilson Rag</t>
  </si>
  <si>
    <t xml:space="preserve">https://en.wikipedia.org/wiki/Elizabeth_Cotten
https://www.discogs.com/artist/367082-Elizabeth-Cotten</t>
  </si>
  <si>
    <t xml:space="preserve">A2679</t>
  </si>
  <si>
    <t xml:space="preserve">Songs Our Daddy Taught Us</t>
  </si>
  <si>
    <t xml:space="preserve">Cadence</t>
  </si>
  <si>
    <t xml:space="preserve">close harmonies; fingerpicked acoustic; storytelling; drawl; heartbreak</t>
  </si>
  <si>
    <t xml:space="preserve">At the peak of their teen-pop fame, Don and Phil Everly set aside the rock and roll singles to cut old Appalachian ballads and parlor songs their father Ike had taught them growing up, backed by spare acoustic guitar instead of a rock band. Songs like 'Barbara Allen' and 'Down in the Willow Garden' show the same brother-harmony blend that powered their hits applied to genuinely old material, years ahead of the folk boom that would make such repertoire fashionable. It is a quiet, hushed record, a surprising move for a teen idol act.</t>
  </si>
  <si>
    <t xml:space="preserve">A direct bridge between old-time Appalachian duet singing and the brother-harmony sound that Simon &amp; Garfunkel, the Byrds and Gram Parsons and Emmylou Harris's duets all drew on.</t>
  </si>
  <si>
    <t xml:space="preserve">Barbara Allen; Down in the Willow Garden; Roving Gambler</t>
  </si>
  <si>
    <t xml:space="preserve">https://en.wikipedia.org/wiki/Songs_Our_Daddy_Taught_Us
https://www.discogs.com/artist/145071-Everly-Brothers</t>
  </si>
  <si>
    <t xml:space="preserve">A2680</t>
  </si>
  <si>
    <t xml:space="preserve">Johnny Cash Sings the Songs That Made Him Famous</t>
  </si>
  <si>
    <t xml:space="preserve">baritone; drawl; storytelling; heartbreak; road songs</t>
  </si>
  <si>
    <t xml:space="preserve">Collected from Cash's Sun singles, this gathers the run of 1956-58 45s - 'There You Go,' 'Ballad of a Teenage Queen,' 'Guess Things Happen That Way' - that built his early fame, mostly on the Tennessee Two's clipped rhythm and Sun's slapback echo. It works as Sun's own closing statement on the Cash catalog before Columbia became the story. The song selection is more pop-leaning than the debut, with backing vocals creeping in and Cash's range widening.</t>
  </si>
  <si>
    <t xml:space="preserve">Closes out the Sun era that established Cash's train-rhythm sound before his Columbia years broadened him into the Outlaw and Americana movements' patron saint.</t>
  </si>
  <si>
    <t xml:space="preserve">Ballad of a Teenage Queen; Guess Things Happen That Way; There You Go</t>
  </si>
  <si>
    <t xml:space="preserve">https://en.wikipedia.org/wiki/Sings_the_Songs_That_Made_Him_Famous
https://www.discogs.com/artist/135946-Johnny-Cash
https://en.wikipedia.org/wiki/Johnny_Cash_Sings_the_Songs_That_Made_Him_Famous</t>
  </si>
  <si>
    <t xml:space="preserve">A2681</t>
  </si>
  <si>
    <t xml:space="preserve">The Fabulous Johnny Cash</t>
  </si>
  <si>
    <t xml:space="preserve">baritone; drawl; storytelling; spiritual or gospel; heartbreak</t>
  </si>
  <si>
    <t xml:space="preserve">Cash's first Columbia album, cut right after leaving Sun, keeps the Tennessee Two and the boom-chicka-boom pulse but adds fuller Nashville production and reaches toward the storytelling ballads ('Don't Take Your Guns to Town,' 'I Still Miss Someone') that would define his mature songwriting. It is a transitional record, still recognizably Sun-era Cash but pointed at the bigger stages Columbia would give him. It suits listeners who want his early sound with more room around the voice.</t>
  </si>
  <si>
    <t xml:space="preserve">Bridges Cash's Sun-era minimalism and his Columbia-era ballad writing, carrying his plainspoken storytelling forward into the Outlaw country and Americana songwriters who followed.</t>
  </si>
  <si>
    <t xml:space="preserve">Don't Take Your Guns to Town; I Still Miss Someone; Frankie's Man, Johnny</t>
  </si>
  <si>
    <t xml:space="preserve">https://en.wikipedia.org/wiki/The_Fabulous_Johnny_Cash
https://www.discogs.com/artist/135946-Johnny-Cash</t>
  </si>
  <si>
    <t xml:space="preserve">A2682</t>
  </si>
  <si>
    <t xml:space="preserve">The New Lost City Ramblers</t>
  </si>
  <si>
    <t xml:space="preserve">fiddle; banjo; mandolin; fingerpicked acoustic; storytelling</t>
  </si>
  <si>
    <t xml:space="preserve">Mike Seeger, John Cohen and Tom Paley's debut recreates 1920s-30s old-time string-band music note-for-note off 78s, revivalists playing traditional fiddle, banjo and mandolin tunes and songs with scholarly fidelity. It's plainly recorded and unadorned, meant to preserve the source material rather than reinterpret it. A foundational document of the postwar old-time revival that runs directly into the folk revival's roots consciousness.</t>
  </si>
  <si>
    <t xml:space="preserve">Drew directly on prewar string-band 78s and Harry Smith's Anthology of American Folk Music; the group's scholarly revivalism helped shape the 1960s folk revival and later roots-conscious players who dug into pre-war sources.</t>
  </si>
  <si>
    <t xml:space="preserve">Don't Let Your Deal Go Down; Colored Aristocracy; Brown's Ferry Blues</t>
  </si>
  <si>
    <t xml:space="preserve">https://en.wikipedia.org/wiki/New_Lost_City_Ramblers
https://www.discogs.com/master/592917-The-New-Lost-City-Ramblers-The-New-Lost-City-Ramblers</t>
  </si>
  <si>
    <t xml:space="preserve">A2683</t>
  </si>
  <si>
    <t xml:space="preserve">The Stanley Brothers</t>
  </si>
  <si>
    <t xml:space="preserve">Country Pickin' and Singin'</t>
  </si>
  <si>
    <t xml:space="preserve">Dickenson County, VA</t>
  </si>
  <si>
    <t xml:space="preserve">banjo; mandolin; close harmonies; drawl; storytelling</t>
  </si>
  <si>
    <t xml:space="preserve">Carter and Ralph Stanley's high, hard mountain harmonies sit closer to the old ballad tradition than Bill Monroe's more polished bluegrass, with Ralph's banjo and the brothers' tight blood-harmony vocals carrying songs rooted in their native southwest Virginia. This Mercury LP is one of their earliest full albums. It shows the rawer, more old-time-inflected wing of bluegrass next to Monroe's and Flatt &amp; Scruggs's smoother sound.</t>
  </si>
  <si>
    <t xml:space="preserve">The Stanleys' raw mountain harmony style carried into Ralph Stanley's later solo career (including O Brother, Where Art Thou?), and the old-time-leaning wing of the 2010s bluegrass and indie-folk revival sounds indebted to it.</t>
  </si>
  <si>
    <t xml:space="preserve">Angel Band; White Dove; The Fields Have Turned Brown</t>
  </si>
  <si>
    <t xml:space="preserve">https://en.wikipedia.org/wiki/Stanley_Brothers
https://www.discogs.com/artist/448040-The-Stanley-Brothers</t>
  </si>
  <si>
    <t xml:space="preserve">A2684</t>
  </si>
  <si>
    <t xml:space="preserve">The Ernest Tubb Story</t>
  </si>
  <si>
    <t xml:space="preserve">Telecaster twang; drawl; heartbreak; drinking songs; road songs</t>
  </si>
  <si>
    <t xml:space="preserve">Tubb's loose, talk-singing baritone and his band's clean electric lead guitar pushed country music off the front porch and into the honky-tonk, led by 1941's 'Walking the Floor Over You,' one of the style's founding hits. This Decca retrospective, issued while Tubb was still a touring star, covers his biggest songs from the 1940s and 50s. It suits listeners who want to hear where the electric honky-tonk band starts.</t>
  </si>
  <si>
    <t xml:space="preserve">As one of honky-tonk's founding artists, Tubb helped make the electric guitar a country lead instrument; hard country and later alt-country bands built on that electric-guitar-led template sound indebted to him.</t>
  </si>
  <si>
    <t xml:space="preserve">Walking the Floor Over You; Filipino Baby; Rainbow at Midnight</t>
  </si>
  <si>
    <t xml:space="preserve">https://en.wikipedia.org/wiki/The_Ernest_Tubb_Story
https://www.discogs.com/master/607009-Ernest-Tubb-And-His-Texas-Troubadours-The-Ernest-Tubb-Story</t>
  </si>
  <si>
    <t xml:space="preserve">A2685</t>
  </si>
  <si>
    <t xml:space="preserve">The Everly Brothers' Best</t>
  </si>
  <si>
    <t xml:space="preserve">close harmonies; duets; heartbreak; breezy; drawl</t>
  </si>
  <si>
    <t xml:space="preserve">An era-original hits set on Cadence, gathering the run of singles - 'Bye Bye Love,' 'Wake Up Little Susie,' 'All I Have to Do Is Dream' - that made their tight, two-part sibling harmony one of the defining sounds of late-1950s pop and country radio alike. Clean acoustic rhythm guitar and the brothers' close blend give the songs a country foundation under otherwise teen-pop arrangements. It is the easy way to hear the hit-single side of a duo whose sound sits right at the country/pop border.</t>
  </si>
  <si>
    <t xml:space="preserve">Their harmony-singing template runs forward into the Beatles, the Byrds' vocal blend, and the duet tradition Gram Parsons and Emmylou Harris carried into country rock.</t>
  </si>
  <si>
    <t xml:space="preserve">Bye Bye Love; Wake Up Little Susie; All I Have to Do Is Dream</t>
  </si>
  <si>
    <t xml:space="preserve">https://en.wikipedia.org/wiki/The_Everly_Brothers_discography
https://www.discogs.com/release/1749542-The-Everly-Brothers-The-Everly-Brothers-Best</t>
  </si>
  <si>
    <t xml:space="preserve">A2686</t>
  </si>
  <si>
    <t xml:space="preserve">Satan Is Real</t>
  </si>
  <si>
    <t xml:space="preserve">mandolin; close harmonies; spiritual or gospel; Southern gothic; baritone</t>
  </si>
  <si>
    <t xml:space="preserve">A full gospel concept record from two Baptist-raised brothers singing fire-and-brimstone warnings with total conviction, built around the title track's spoken sermon over a wall of vocal harmony and capped by the infamous cover photo of the brothers before a plywood devil. Ira's mandolin and the pair's close, high harmonies carry material that ranges from stark warnings ('Satan's Jeweled Crown') to tender hymns. It is for anyone drawn to the sacred-and-profane side of country.</t>
  </si>
  <si>
    <t xml:space="preserve">Its gospel fervor and Southern-gothic imagery directly influenced the Byrds (who covered 'The Christian Life' on Sweetheart of the Rodeo) and Emmylou Harris, and it stands as a touchstone for later alt-country and indie artists drawn to sacred-and-profane country songwriting.</t>
  </si>
  <si>
    <t xml:space="preserve">Satan Is Real; The Christian Life; Satan's Jeweled Crown</t>
  </si>
  <si>
    <t xml:space="preserve">https://en.wikipedia.org/wiki/Satan_Is_Real
https://www.discogs.com/artist/715799-The-Louvin-Brothers</t>
  </si>
  <si>
    <t xml:space="preserve">A2687</t>
  </si>
  <si>
    <t xml:space="preserve">Marty Robbins</t>
  </si>
  <si>
    <t xml:space="preserve">Gunfighter Ballads and Trail Songs</t>
  </si>
  <si>
    <t xml:space="preserve">Glendale, AZ</t>
  </si>
  <si>
    <t xml:space="preserve">Telecaster twang; storytelling; road songs; baritone; drawl</t>
  </si>
  <si>
    <t xml:space="preserve">A concept record of Western narrative ballads, built around the galloping Spanish-guitar riff and murder-ballad plot of 'El Paso,' which crossed over to number one on both country and pop charts. Robbins sings these cowboy-outlaw stories with a clean, theatrical baritone over spare Nashville session backing, treating each song as a short story with a beginning, middle and violent end. It is for anyone who loves story songs told straight.</t>
  </si>
  <si>
    <t xml:space="preserve">Its story-song format and Western imagery sound like a source for the outlaw-country movement's cowboy mythology and for narrative country songwriting generally, including the storytelling-heavy Southern rock and alt-country writers who followed.</t>
  </si>
  <si>
    <t xml:space="preserve">El Paso; Big Iron; Cool Water</t>
  </si>
  <si>
    <t xml:space="preserve">https://en.wikipedia.org/wiki/Gunfighter_Ballads_and_Trail_Songs
https://www.discogs.com/artist/310355-Marty-Robbins</t>
  </si>
  <si>
    <t xml:space="preserve">A2688</t>
  </si>
  <si>
    <t xml:space="preserve">Telecaster twang; drawl; close harmonies; heartbreak; rowdy</t>
  </si>
  <si>
    <t xml:space="preserve">Owens' debut album for Capitol is an early statement of what became known as the Bakersfield sound: bright, biting Telecaster twang, a hard backbeat, and none of the strings and choruses Nashville was adding to records at the time. It is rawer and more rock-and-roll-adjacent than the Nashville Sound records being made in the same years, closer to a bar band than a countrypolitan session. It set up the run of hits Owens and Don Rich would cut through the decade.</t>
  </si>
  <si>
    <t xml:space="preserve">The Bakersfield sound this record establishes was a direct model for Dwight Yoakam's 1980s revival of the style, and the Telecaster-driven honky-tonk that runs through the whole hard-country wing of the V sounds indebted to it.</t>
  </si>
  <si>
    <t xml:space="preserve">Under Your Spell Again; Above and Beyond; Excuse Me (I Think I've Got a Heartache)</t>
  </si>
  <si>
    <t xml:space="preserve">https://en.wikipedia.org/wiki/Buck_Owens_(1961_album)
https://www.discogs.com/master/620364-Buck-Owens-Buck-Owens</t>
  </si>
  <si>
    <t xml:space="preserve">A2689</t>
  </si>
  <si>
    <t xml:space="preserve">Patsy Cline</t>
  </si>
  <si>
    <t xml:space="preserve">Showcase</t>
  </si>
  <si>
    <t xml:space="preserve">Mainstream country</t>
  </si>
  <si>
    <t xml:space="preserve">Winchester, VA</t>
  </si>
  <si>
    <t xml:space="preserve">strings; close harmonies; heartbreak; baritone; polished</t>
  </si>
  <si>
    <t xml:space="preserve">Produced by Owen Bradley with the Jordanaires' background vocals, Showcase is the record where the 'Nashville Sound' fully crystallizes: Cline's huge, aching voice bending pop and torch-song phrasing into country radio via 'I Fall to Pieces' and 'Crazy.' Piano, soft rhythm section and choral backing replace the fiddle-and-steel honky-tonk that came before, opening the door for countrypolitan production. Cline died two years later, which makes this one of the key records in a short studio catalog.</t>
  </si>
  <si>
    <t xml:space="preserve">Owen Bradley's Nashville Sound production model here shaped the country mainstream for the next decade; k.d. lang built an early persona around Cline, and later alt-country singers like Neko Case sound indebted to her vocal-forward torch style.</t>
  </si>
  <si>
    <t xml:space="preserve">Crazy; I Fall to Pieces; She's Got You</t>
  </si>
  <si>
    <t xml:space="preserve">https://en.wikipedia.org/wiki/Patsy_Cline
https://www.discogs.com/artist/227842-Patsy-Cline</t>
  </si>
  <si>
    <t xml:space="preserve">A2690</t>
  </si>
  <si>
    <t xml:space="preserve">V22</t>
  </si>
  <si>
    <t xml:space="preserve">fingerpicked acoustic; storytelling; harmonica; drawl; heartbreak</t>
  </si>
  <si>
    <t xml:space="preserve">Cut cheaply and quickly for producer John Hammond, Dylan's debut is almost entirely other people's material - blues and folk standards like 'House of the Rising Sun' and 'Man of Constant Sorrow' - sung in a nasal, Guthrie-indebted rasp over his own guitar and harmonica, with only two originals ('Talkin' New York' and 'Song to Woody') hinting at what was coming. It sold poorly and got him nicknamed 'Hammond's Folly' inside Columbia. Heard now, it is the clearest document of Dylan as a Greenwich Village folk interpreter before he became a songwriter.</t>
  </si>
  <si>
    <t xml:space="preserve">The starting point of Dylan's catalog, which this lane logs here by release year before his songwriting and 1965 electric turn move him into the Dylan and The Band lane (V22); 'Song to Woody' is an explicit tribute naming Woody Guthrie as his direct source.</t>
  </si>
  <si>
    <t xml:space="preserve">Song to Woody; Talkin' New York; House of the Rising Sun</t>
  </si>
  <si>
    <t xml:space="preserve">https://en.wikipedia.org/wiki/Bob_Dylan_(album)
https://www.discogs.com/artist/59792-Bob-Dylan</t>
  </si>
  <si>
    <t xml:space="preserve">A2691</t>
  </si>
  <si>
    <t xml:space="preserve">Ray Charles</t>
  </si>
  <si>
    <t xml:space="preserve">Modern Sounds in Country and Western Music</t>
  </si>
  <si>
    <t xml:space="preserve">ABC-Paramount</t>
  </si>
  <si>
    <t xml:space="preserve">Albany, GA</t>
  </si>
  <si>
    <t xml:space="preserve">strings; horns; piano; close harmonies; heartbreak</t>
  </si>
  <si>
    <t xml:space="preserve">Charles took a stack of Nashville publisher demos and ran them through his own R&amp;B and soul arranging sensibility - strings, horns, gospel-inflected backing vocals - turning Hank Williams and Eddy Arnold songs like 'You Don't Know Me' into pop-soul records. 'I Can't Stop Loving You' went to number one and the album itself topped the pop chart, an unprecedented commercial crossing for a Black R&amp;B artist covering country songs during segregation. It is the record that proved country songwriting could carry any genre's arrangement.</t>
  </si>
  <si>
    <t xml:space="preserve">Its genre-blurring template sounds like an ancestor of later crossovers between soul, pop and country songwriting, and its success kept country standards like Hank Williams's catalog in wide circulation outside Nashville.</t>
  </si>
  <si>
    <t xml:space="preserve">I Can't Stop Loving You; You Don't Know Me; Born to Lose</t>
  </si>
  <si>
    <t xml:space="preserve">https://en.wikipedia.org/wiki/Modern_Sounds_in_Country_and_Western_Music
https://www.discogs.com/artist/30552-Ray-Charles</t>
  </si>
  <si>
    <t xml:space="preserve">A2692</t>
  </si>
  <si>
    <t xml:space="preserve">The Freewheelin' Bob Dylan</t>
  </si>
  <si>
    <t xml:space="preserve">fingerpicked acoustic; storytelling; harmonica; political; heartbreak</t>
  </si>
  <si>
    <t xml:space="preserve">Where the debut leaned on covers, this is almost entirely Dylan's own songs, and it is the record that made him the folk revival's defining songwriter: 'Blowin' in the Wind' and 'A Hard Rain's a-Gonna Fall' as topical anthems, 'Don't Think Twice, It's All Right' as a plainspoken breakup song, all carried by just his guitar, harmonica and increasingly assured voice. It set the template - solo acoustic performer as serious songwriter - that the entire folk-songwriting trunk line keeps returning to.</t>
  </si>
  <si>
    <t xml:space="preserve">Established Dylan as a songwriter rather than an interpreter; the plainspoken folk-songwriting line of Townes Van Zandt and John Prine, running on through Gillian Welch to Big Thief, sounds deeply indebted to it. Logged here by year before his 1965 electric turn carries him into V22.</t>
  </si>
  <si>
    <t xml:space="preserve">Blowin' in the Wind; Don't Think Twice, It's All Right; A Hard Rain's a-Gonna Fall</t>
  </si>
  <si>
    <t xml:space="preserve">https://en.wikipedia.org/wiki/The_Freewheelin%27_Bob_Dylan
https://www.discogs.com/artist/59792-Bob-Dylan</t>
  </si>
  <si>
    <t xml:space="preserve">A2693</t>
  </si>
  <si>
    <t xml:space="preserve">Doc Watson</t>
  </si>
  <si>
    <t xml:space="preserve">Deep Gap, NC</t>
  </si>
  <si>
    <t xml:space="preserve">fingerpicked acoustic; banjo; storytelling; drawl; harmonica</t>
  </si>
  <si>
    <t xml:space="preserve">Watson's debut solo album introduced his flatpicked fiddle-tune guitar style to a national folk-revival audience: dazzlingly fast, clean runs on tunes like 'Black Mountain Rag' next to plain, unadorned old ballads and blues. Blind since infancy, he sings in a warm, easy baritone and moves comfortably between Appalachian traditional material and older blues songs. It made flatpicking a technique other guitarists specifically tried to learn.</t>
  </si>
  <si>
    <t xml:space="preserve">Watson's flatpicking vocabulary is foundational to the acoustic-guitar wing of American folk and bluegrass playing, and the 2010s indie-folk pickers sound indebted to it.</t>
  </si>
  <si>
    <t xml:space="preserve">Black Mountain Rag; Tom Dooley; Deep River Blues</t>
  </si>
  <si>
    <t xml:space="preserve">https://en.wikipedia.org/wiki/Doc_Watson_(album)
https://www.discogs.com/artist/692192-Doc-Watson</t>
  </si>
  <si>
    <t xml:space="preserve">A2694</t>
  </si>
  <si>
    <t xml:space="preserve">Hank Williams</t>
  </si>
  <si>
    <t xml:space="preserve">40 Greatest Hits</t>
  </si>
  <si>
    <t xml:space="preserve">Polydor</t>
  </si>
  <si>
    <t xml:space="preserve">Montgomery, AL</t>
  </si>
  <si>
    <t xml:space="preserve">Telecaster twang; drawl; heartbreak; drinking songs; storytelling</t>
  </si>
  <si>
    <t xml:space="preserve">Williams and his band the Drifting Cowboys cut these sides for MGM between 1947 and 1952, distilling honky-tonk into plainspoken, three-minute songs about drinking, cheating and loneliness delivered in his high, aching voice. Steel guitar and fiddle stay lean behind him, so the songs and the catch in his voice do all the work. He died at 29, and this two-record set of his MGM singles remains an easy way to meet him.</t>
  </si>
  <si>
    <t xml:space="preserve">The core honky-tonk songbook that country music keeps rewriting; a model for George Jones, the outlaw country of Waylon Jennings and Willie Nelson, and the plainspoken heartbreak songwriters downstream through John Prine to today's alt-country.</t>
  </si>
  <si>
    <t xml:space="preserve">Your Cheatin' Heart; I'm So Lonesome I Could Cry; Hey, Good Lookin'</t>
  </si>
  <si>
    <t xml:space="preserve">https://en.wikipedia.org/wiki/40_Greatest_Hits_(Hank_Williams_album)
https://www.discogs.com/master/308861-Hank-Williams-Hank-Williams-40-Greatest-Hits</t>
  </si>
  <si>
    <t xml:space="preserve">A2695</t>
  </si>
  <si>
    <t xml:space="preserve">Bill Monroe</t>
  </si>
  <si>
    <t xml:space="preserve">The Essential Bill Monroe And His Blue Grass Boys (1945-1949)</t>
  </si>
  <si>
    <t xml:space="preserve">Rosine, KY</t>
  </si>
  <si>
    <t xml:space="preserve">mandolin; fiddle; banjo; close harmonies; storytelling</t>
  </si>
  <si>
    <t xml:space="preserve">This is the classic mid-1940s Blue Grass Boys lineup - Monroe on mandolin, Lester Flatt on guitar, Earl Scruggs on banjo, Chubby Wise on fiddle - cutting the sides that invented bluegrass as a named genre: fast, hard-driven string-band music with Monroe's keening 'high lonesome' tenor on top. Songs like 'Blue Moon of Kentucky' became bluegrass standards covered by nearly everyone who followed. This Columbia set is the standard way to hear that founding lineup.</t>
  </si>
  <si>
    <t xml:space="preserve">The direct source of the entire bluegrass genre; its high-lonesome vocal style and hard-driven picking fed Flatt &amp; Scruggs and the Stanley Brothers, and the 2010s bluegrass-inflected wing of indie folk sounds indebted to it.</t>
  </si>
  <si>
    <t xml:space="preserve">Blue Moon of Kentucky; Uncle Pen; Can't You Hear Me Callin'</t>
  </si>
  <si>
    <t xml:space="preserve">https://en.wikipedia.org/wiki/Bill_Monroe_discography
https://en.wikipedia.org/wiki/Bill_Monroe
https://www.discogs.com/release/1262026-Bill-Monroe-And-His-Blue-Grass-Boys-The-Essential-Bill-Monroe-And-His-Blue-Grass-Boys-1945-1949</t>
  </si>
  <si>
    <t xml:space="preserve">A2696</t>
  </si>
  <si>
    <t xml:space="preserve">Bob Wills &amp; His Texas Playboys</t>
  </si>
  <si>
    <t xml:space="preserve">The Essential Bob Wills (1935-1947)</t>
  </si>
  <si>
    <t xml:space="preserve">fiddle; horns; storytelling; road songs; breezy</t>
  </si>
  <si>
    <t xml:space="preserve">Wills led a big, horn-and-fiddle Western swing band broadcasting from Cain's Ballroom in Tulsa, blending string-band fiddling with jazz and blues horn charts into a loose, danceable sound built for a live room full of dancers. 'New San Antonio Rose' became a national hit and 'Steel Guitar Rag' helped establish the steel guitar as a lead country instrument. This Columbia set gathers his most influential 1935-1947 sides for the label.</t>
  </si>
  <si>
    <t xml:space="preserve">Western swing's blend of jazz-informed horns and string-band instruments fed directly into Merle Haggard (who recorded a full Wills tribute album) and the Bakersfield sound, and its steel-guitar lead lines are an ancestor of the steel vocabulary the whole V draws on.</t>
  </si>
  <si>
    <t xml:space="preserve">New San Antonio Rose; Steel Guitar Rag; Take Me Back to Tulsa</t>
  </si>
  <si>
    <t xml:space="preserve">https://www.discogs.com/master/1260552-Bob-Wills-The-Essential-Bob-Wills-1935-1947
https://en.wikipedia.org/wiki/Bob_Wills</t>
  </si>
  <si>
    <t xml:space="preserve">A2697</t>
  </si>
  <si>
    <t xml:space="preserve">Lead Belly</t>
  </si>
  <si>
    <t xml:space="preserve">Where Did You Sleep Last Night: Lead Belly Legacy, Vol. 1</t>
  </si>
  <si>
    <t xml:space="preserve">Smithsonian Folkways</t>
  </si>
  <si>
    <t xml:space="preserve">Shreveport, LA</t>
  </si>
  <si>
    <t xml:space="preserve">fingerpicked acoustic; storytelling; spiritual or gospel; political; drawl</t>
  </si>
  <si>
    <t xml:space="preserve">Huddie Ledbetter played a booming twelve-string guitar and carried an enormous songster's repertoire of blues, work songs, prison songs and children's rhymes, first brought to wide attention by folklorists John and Alan Lomax recording him in Louisiana's Angola prison. This first volume of Smithsonian Folkways' posthumous retrospective gathers his best-known versions of songs like the title track (also known as 'In the Pines') alongside staples such as 'Goodnight, Irene' and 'Rock Island Line.' His plain, forceful delivery and songster's range across genres made him one of the folk revival's most-covered sources.</t>
  </si>
  <si>
    <t xml:space="preserve">Directly covered by the folk revival (the Weavers took 'Goodnight, Irene' to number one) and by Lonnie Donegan's skiffle version of 'Rock Island Line,' which helped spark the UK skiffle boom that fed into the Beatles and, further downstream, the whole folk-into-rock trunk line.</t>
  </si>
  <si>
    <t xml:space="preserve">Where Did You Sleep Last Night (In the Pines); Goodnight, Irene; Rock Island Line</t>
  </si>
  <si>
    <t xml:space="preserve">https://en.wikipedia.org/wiki/Lead_Belly
https://folkways.si.edu/lead-belly/where-did-you-sleep-last-night-legacy-vol-1/african-american-music-folk-blues/album/smithsonian</t>
  </si>
  <si>
    <t xml:space="preserve">A2698</t>
  </si>
  <si>
    <t xml:space="preserve">Mississippi John Hurt</t>
  </si>
  <si>
    <t xml:space="preserve">Avalon Blues: The Complete 1928 Okeh Recordings</t>
  </si>
  <si>
    <t xml:space="preserve">Avalon, MS</t>
  </si>
  <si>
    <t xml:space="preserve">fingerpicked acoustic; storytelling; hushed; drawl; heartbreak</t>
  </si>
  <si>
    <t xml:space="preserve">Hurt's two 1928 OKeh sessions produced a gentle, syncopated fingerpicking style and a warm, unhurried singing voice utterly unlike the harder Delta blues of his contemporaries, on songs like 'Frankie' and 'Candy Man Blues.' The records sold poorly and Hurt returned to farming in Avalon, Mississippi for over three decades until a blues researcher traced him there in 1963 using clues from one of these very songs. This Columbia/Legacy set gathers the complete, foundational sessions that made his later rediscovery possible.</t>
  </si>
  <si>
    <t xml:space="preserve">His gentle fingerstyle approach was a model for 1960s folk-revival guitarists like Dave Van Ronk, and the American Primitive guitarists sound indebted to his syncopated picking.</t>
  </si>
  <si>
    <t xml:space="preserve">Frankie; Candy Man Blues; Avalon Blues</t>
  </si>
  <si>
    <t xml:space="preserve">https://en.wikipedia.org/wiki/Mississippi_John_Hurt
https://www.discogs.com/release/28172509-Mississippi-John-Hurt-Avalon-Blues-The-Complete-1928-Okeh-Recordings</t>
  </si>
  <si>
    <t xml:space="preserve">A2699</t>
  </si>
  <si>
    <t xml:space="preserve">Jimmie Rodgers</t>
  </si>
  <si>
    <t xml:space="preserve">The Essential Jimmie Rodgers</t>
  </si>
  <si>
    <t xml:space="preserve">Meridian, MS</t>
  </si>
  <si>
    <t xml:space="preserve">fingerpicked acoustic; storytelling; road songs; drawl; heartbreak</t>
  </si>
  <si>
    <t xml:space="preserve">The 'Father of Country Music' fused blues, hobo-song sentimentality and his trademark blue yodel into records that sold in the hundreds of thousands during the Depression, cut mostly with just his own guitar for producer Ralph Peer. His rambling, train- and jailhouse-themed songwriting set the storytelling mold that country and folk singers kept returning to for decades. This 20-track RCA set covers his key 1927-1931 Victor sides.</t>
  </si>
  <si>
    <t xml:space="preserve">Established the singing-brakeman persona and blue-yodel sound that shaped Bob Wills, Hank Snow, Merle Haggard and Lefty Frizzell, and fed the train-and-drifter songwriting strain that runs through Woody Guthrie into the outlaw and Americana lines.</t>
  </si>
  <si>
    <t xml:space="preserve">Blue Yodel No. 1 (T for Texas); Waiting for a Train; In the Jailhouse Now</t>
  </si>
  <si>
    <t xml:space="preserve">https://www.discogs.com/release/6163197-Jimmie-Rodgers-The-Essential-Jimmie-Rodgers
https://en.wikipedia.org/wiki/Jimmie_Rodgers_discography
https://www.discogs.com/master/981250-Jimmie-Rodgers-The-Essential-Jimmie-Rodgers</t>
  </si>
  <si>
    <t xml:space="preserve">A2700</t>
  </si>
  <si>
    <t xml:space="preserve">Lefty Frizzell</t>
  </si>
  <si>
    <t xml:space="preserve">Look What Thoughts Will Do</t>
  </si>
  <si>
    <t xml:space="preserve">Columbia/Legacy</t>
  </si>
  <si>
    <t xml:space="preserve">Corsicana, TX</t>
  </si>
  <si>
    <t xml:space="preserve">Frizzell sang honky-tonk with a loose, sliding phrasing - drawing out and bending syllables in ways no one had before him - that became one of the most imitated vocal styles in country music, heard later in Merle Haggard. This Columbia/Legacy set gathers his defining 1950s sides, from the 1950 breakthrough 'If You've Got the Money (I've Got the Time)' b/w 'I Love You a Thousand Ways' through 1959's 'Long Black Veil.' The band stays spare and clean behind him, keeping the focus on that elastic phrasing.</t>
  </si>
  <si>
    <t xml:space="preserve">His vocal phrasing is a direct, oft-cited influence on Merle Haggard and Randy Travis, keeping the honky-tonk singing style alive as a technique that later alt-country and Americana singers study.</t>
  </si>
  <si>
    <t xml:space="preserve">If You've Got the Money (I've Got the Time); Long Black Veil; I Love You a Thousand Ways</t>
  </si>
  <si>
    <t xml:space="preserve">https://www.discogs.com/release/1508292-Lefty-Frizzell-Look-What-Thoughts-Will-Do
https://en.wikipedia.org/wiki/Lefty_Frizzell_discography</t>
  </si>
  <si>
    <t xml:space="preserve">A2701</t>
  </si>
  <si>
    <t xml:space="preserve">This Land Is Your Land: The Asch Recordings, Vol. 1</t>
  </si>
  <si>
    <t xml:space="preserve">storytelling; political; harmonica; spiritual or gospel; road songs</t>
  </si>
  <si>
    <t xml:space="preserve">Drawn from the hundreds of songs Guthrie cut for Moses Asch through the 1940s, this is a standard modern entry point to that catalog, opening with the title anthem and moving through migrant, labor and children's songs. It shows the looser, more casual side of Guthrie next to the tighter Dust Bowl Ballads concept record, mostly just voice, guitar and harmonica. Smithsonian Folkways issued it as the first in a multi-volume series drawing on Asch's vault.</t>
  </si>
  <si>
    <t xml:space="preserve">Preserves the bulk of Guthrie's Asch-era songwriting, the direct source for Pete Seeger, the Almanac Singers' topical-song lineage, and the folk-revival singer-songwriters who followed him into the 1960s.</t>
  </si>
  <si>
    <t xml:space="preserve">This Land Is Your Land; Pastures of Plenty; Grand Coulee Dam</t>
  </si>
  <si>
    <t xml:space="preserve">https://www.discogs.com/release/2190465-Woody-Guthrie-This-Land-Is-Your-Land-The-Asch-Recordings-Vol-1
https://folkways.si.edu/woody-guthrie/this-land-is-your-land-the-asch-recordings-vol-1/american-folk-struggle-protest/music/album/smithsonian</t>
  </si>
  <si>
    <t xml:space="preserve">A2702</t>
  </si>
  <si>
    <t xml:space="preserve">The Carter Family</t>
  </si>
  <si>
    <t xml:space="preserve">The Essential Carter Family</t>
  </si>
  <si>
    <t xml:space="preserve">Maces Spring, VA</t>
  </si>
  <si>
    <t xml:space="preserve">close harmonies; fingerpicked acoustic; storytelling; spiritual or gospel; drawl</t>
  </si>
  <si>
    <t xml:space="preserve">Sara Carter, her husband A.P. and cousin Maybelle cut hundreds of sides between 1927 and 1941, turning Appalachian hymns, ballads and parlor songs into the bedrock repertoire of country music. Maybelle's thumb-brush guitar style became a standard technique for generations of pickers, and Sara and Maybelle's plain, close harmonies set the template for duet singing in both country and folk. This single-disc set is an easy way into that large catalog.</t>
  </si>
  <si>
    <t xml:space="preserve">The founding act of recorded country and folk music; Woody Guthrie borrowed Carter Family melodies, Johnny Cash married into the family via June Carter, and Bob Dylan and the folk revival covered their songs. Gillian Welch and the modern indie-folk line sound deeply indebted to that plain harmony-and-guitar style.</t>
  </si>
  <si>
    <t xml:space="preserve">Wildwood Flower; Keep on the Sunny Side; Can the Circle Be Unbroken</t>
  </si>
  <si>
    <t xml:space="preserve">https://en.wikipedia.org/wiki/Carter_Family_discography
https://www.discogs.com/release/16074438-The-Carter-Family-The-Essential-Carter-Family</t>
  </si>
  <si>
    <t xml:space="preserve">A2703</t>
  </si>
  <si>
    <t xml:space="preserve">Glen Campbell</t>
  </si>
  <si>
    <t xml:space="preserve">Wichita Lineman</t>
  </si>
  <si>
    <t xml:space="preserve">X1 Mainstream Nashville, countrypolitan to bro-country</t>
  </si>
  <si>
    <t xml:space="preserve">pedal steel; strings; close harmonies; polished; heartbreak</t>
  </si>
  <si>
    <t xml:space="preserve">A Wrecking Crew session guitarist turned solo star, Campbell and producer Al De Lory built the title track (a Jimmy Webb song about a lineman's loneliness) into a high point of countrypolitan orchestration, all shimmering strings and Campbell's warm, unshowy tenor. It is a clear bridge between Nashville Sound polish and the pop mainstream. It is for listeners who want to hear how far a string section could carry a country song toward pop.</t>
  </si>
  <si>
    <t xml:space="preserve">A pop-crossover cousin to the Nashville Sound records of V26 (Patsy Cline, Jim Reeves), taking countrypolitan toward Hollywood session sheen; its polish seems to point forward to Kenny Rogers and 1990s pop-country.</t>
  </si>
  <si>
    <t xml:space="preserve">Wichita Lineman; Dreams of the Everyday Housewife; Fate of Man</t>
  </si>
  <si>
    <t xml:space="preserve">https://en.wikipedia.org/wiki/Glen_Campbell
https://en.wikipedia.org/wiki/Wichita_Lineman_(song)
https://en.wikipedia.org/wiki/Wichita_Lineman_(album)</t>
  </si>
  <si>
    <t xml:space="preserve">A2704</t>
  </si>
  <si>
    <t xml:space="preserve">George Strait</t>
  </si>
  <si>
    <t xml:space="preserve">Does Fort Worth Ever Cross Your Mind</t>
  </si>
  <si>
    <t xml:space="preserve">fiddle; pedal steel; Telecaster twang; drawl; heartbreak</t>
  </si>
  <si>
    <t xml:space="preserve">Strait's fourth album helped cement the neotraditionalist swing back to honky-tonk fiddle and steel after a decade of countrypolitan crossover, with his understated Texas baritone delivering the title-track ballad and dancehall shuffles like 'Let's Fall to Pieces Together.' It is plainspoken, ranch-and-dancehall country built for two-stepping, not radio gloss. It is a touchstone for the 1980s-90s mainstream country that followed.</t>
  </si>
  <si>
    <t xml:space="preserve">Pulls the mainstream back toward honky-tonk instrumentation after the countrypolitan pop-country of the 1970s; later traditionalists like Randy Travis, Alan Jackson and Luke Combs sound like they follow his template.</t>
  </si>
  <si>
    <t xml:space="preserve">Does Fort Worth Ever Cross Your Mind; Let's Fall to Pieces Together; The Cowboy Rides Away</t>
  </si>
  <si>
    <t xml:space="preserve">https://en.wikipedia.org/wiki/George_Strait
https://en.wikipedia.org/wiki/Does_Fort_Worth_Ever_Cross_Your_Mind</t>
  </si>
  <si>
    <t xml:space="preserve">A2705</t>
  </si>
  <si>
    <t xml:space="preserve">Randy Travis</t>
  </si>
  <si>
    <t xml:space="preserve">Storms of Life</t>
  </si>
  <si>
    <t xml:space="preserve">Warner Bros. Nashville</t>
  </si>
  <si>
    <t xml:space="preserve">pedal steel; baritone; drawl; heartbreak; drinking songs</t>
  </si>
  <si>
    <t xml:space="preserve">Travis's debut, cut with a stripped-down honky-tonk band and his deep, unadorned baritone, arrived as country radio's answer to the countrypolitan glut, full of plainspoken heartbreak songs like '1982' and 'On the Other Hand.' Its success showed there was a mainstream audience hungry for traditional instrumentation and vocal restraint. It is for anyone who wants the sound that reopened Nashville's door to fiddle and steel in the mid-1980s.</t>
  </si>
  <si>
    <t xml:space="preserve">Part of the same mid-1980s neotraditionalist wave as George Strait; its commercial template seems to run forward through Alan Jackson and Garth Brooks into 1990s mainstream country.</t>
  </si>
  <si>
    <t xml:space="preserve">On the Other Hand; 1982; Diggin' Up Bones</t>
  </si>
  <si>
    <t xml:space="preserve">https://en.wikipedia.org/wiki/Randy_Travis</t>
  </si>
  <si>
    <t xml:space="preserve">A2706</t>
  </si>
  <si>
    <t xml:space="preserve">Garth Brooks</t>
  </si>
  <si>
    <t xml:space="preserve">No Fences</t>
  </si>
  <si>
    <t xml:space="preserve">Capitol Nashville</t>
  </si>
  <si>
    <t xml:space="preserve">Oklahoma City, OK</t>
  </si>
  <si>
    <t xml:space="preserve">fiddle; anthemic; storytelling; rowdy; drinking songs</t>
  </si>
  <si>
    <t xml:space="preserve">Brooks's second album turned country into a stadium format, pairing honky-tonk fiddle with arena-rock dynamics and showmanship on 'Friends in Low Places' and 'The Thunder Rolls.' Its enormous sales rewired what a country album could be commercially. It is for listeners who want the moment country music started selling like classic rock.</t>
  </si>
  <si>
    <t xml:space="preserve">Grows out of the neotraditionalist instrumentation Strait and Travis reestablished, but redirects it toward arena-scale showmanship and crossover production; it seems to open the path toward 1990s superstar country and bro-country's stadium ambitions.</t>
  </si>
  <si>
    <t xml:space="preserve">Friends in Low Places; The Thunder Rolls; Unanswered Prayers</t>
  </si>
  <si>
    <t xml:space="preserve">https://en.wikipedia.org/wiki/No_Fences</t>
  </si>
  <si>
    <t xml:space="preserve">A2707</t>
  </si>
  <si>
    <t xml:space="preserve">Alan Jackson</t>
  </si>
  <si>
    <t xml:space="preserve">Don't Rock the Jukebox</t>
  </si>
  <si>
    <t xml:space="preserve">Arista Nashville</t>
  </si>
  <si>
    <t xml:space="preserve">Newnan, GA</t>
  </si>
  <si>
    <t xml:space="preserve">fiddle; pedal steel; drawl; small-town; drinking songs</t>
  </si>
  <si>
    <t xml:space="preserve">Jackson's second album kept the neotraditionalist commitment to fiddle and steel alive inside the increasingly pop-leaning mainstream, the title track a wry honky-tonk defense of traditional country against the era's pop-crossover pressure. His plain-spoken Georgia drawl and unfussy arrangements made him the genre's steadiest traditionalist even as the format modernized around him. It is for anyone who wants the last gasp of pure honky-tonk instrumentation inside 1990s Music Row.</t>
  </si>
  <si>
    <t xml:space="preserve">A continuation of the Strait/Travis neotraditionalist lane, its title track openly defending traditional country against pop-country encroachment even as the format moved toward the Garth Brooks arena model.</t>
  </si>
  <si>
    <t xml:space="preserve">Don't Rock the Jukebox; Someday; Dallas</t>
  </si>
  <si>
    <t xml:space="preserve">https://en.wikipedia.org/wiki/Alan_Jackson</t>
  </si>
  <si>
    <t xml:space="preserve">A2708</t>
  </si>
  <si>
    <t xml:space="preserve">Shania Twain</t>
  </si>
  <si>
    <t xml:space="preserve">Come On Over</t>
  </si>
  <si>
    <t xml:space="preserve">anthemic; polished; breezy; drum machine; storytelling</t>
  </si>
  <si>
    <t xml:space="preserve">Produced with then-husband Mutt Lange, Come On Over fused country storytelling with arena-pop and rock production (programmed drums, big guitar hooks) on hits like 'Man! I Feel Like a Woman!' and 'You're Still the One.' It sanded away nearly all twang for maximal pop crossover appeal. It is for listeners tracing how far countrypolitan's pop instincts could travel before the genre line disappeared.</t>
  </si>
  <si>
    <t xml:space="preserve">Takes the pop-crossover ambitions of countrypolitan (Glen Campbell, and later Garth Brooks's arena scale) to a commercial extreme, largely abandoning traditional instrumentation; its pop-first approach seems to anticipate the hook-driven side of 2010s mainstream country.</t>
  </si>
  <si>
    <t xml:space="preserve">Man! I Feel Like a Woman!; You're Still the One; That Don't Impress Me Much</t>
  </si>
  <si>
    <t xml:space="preserve">https://en.wikipedia.org/wiki/Come_On_Over</t>
  </si>
  <si>
    <t xml:space="preserve">A2709</t>
  </si>
  <si>
    <t xml:space="preserve">Jason Aldean</t>
  </si>
  <si>
    <t xml:space="preserve">My Kinda Party</t>
  </si>
  <si>
    <t xml:space="preserve">Broken Bow Records</t>
  </si>
  <si>
    <t xml:space="preserve">drum machine; anthemic; rowdy; drinking songs; storytelling</t>
  </si>
  <si>
    <t xml:space="preserve">Aldean's fourth album broke country-rap wide with 'Dirt Road Anthem,' sung in a half-rapped cadence over a hip-hop-indebted beat, alongside more traditional rockers like 'My Kinda Party.' The mix of country subject matter (trucks, dirt roads, small towns) with rap-inflected delivery previewed the genre's next decade. It is for hearing the single that made country-rap commercially unavoidable.</t>
  </si>
  <si>
    <t xml:space="preserve">A hinge point between 2000s arena country and full bro-country, grafting rap cadence onto Southern-rock guitar muscle; it seems to set up Florida Georgia Line's 2012 breakthrough and the wave that followed.</t>
  </si>
  <si>
    <t xml:space="preserve">Dirt Road Anthem; My Kinda Party; Don't You Wanna Stay</t>
  </si>
  <si>
    <t xml:space="preserve">https://en.wikipedia.org/wiki/My_Kinda_Party</t>
  </si>
  <si>
    <t xml:space="preserve">A2710</t>
  </si>
  <si>
    <t xml:space="preserve">Florida Georgia Line</t>
  </si>
  <si>
    <t xml:space="preserve">Here's to the Good Times</t>
  </si>
  <si>
    <t xml:space="preserve">Republic Nashville</t>
  </si>
  <si>
    <t xml:space="preserve">drum machine; anthemic; rowdy; drinking songs; road songs</t>
  </si>
  <si>
    <t xml:space="preserve">Built around the inescapable 'Cruise,' the duo's debut fused programmed beats, party-anthem lyrics about trucks and tailgates, and rap-influenced vocal cadences into what became known as bro-country. It is glossy, hook-first, and built for a truck stereo rather than a dancehall. It is for tracing where mainstream country's honky-tonk instrumentation gave way to hip-hop-inflected pop production.</t>
  </si>
  <si>
    <t xml:space="preserve">Sounds descended from the arena-scale, pop-crossover ambitions of Garth Brooks and Shania Twain, replacing steel and fiddle with programmed beats and rap cadence; alongside Jason Aldean's 'Dirt Road Anthem,' it is a defining bro-country record whose style Luke Bryan and Morgan Wallen carried on.</t>
  </si>
  <si>
    <t xml:space="preserve">Cruise; Get Your Shine On; Round Here</t>
  </si>
  <si>
    <t xml:space="preserve">https://en.wikipedia.org/wiki/Here's_to_the_Good_Times</t>
  </si>
  <si>
    <t xml:space="preserve">A2711</t>
  </si>
  <si>
    <t xml:space="preserve">Luke Combs</t>
  </si>
  <si>
    <t xml:space="preserve">This One's for You</t>
  </si>
  <si>
    <t xml:space="preserve">River House Artists/Columbia Nashville</t>
  </si>
  <si>
    <t xml:space="preserve">Telecaster twang; baritone; anthemic; drinking songs; heartbreak</t>
  </si>
  <si>
    <t xml:space="preserve">Combs's debut kept bro-country's blue-collar, beer-and-truck subject matter but sang it in a big, classic-rock-scaled baritone with more guitar muscle and less programmed beat than the Florida Georgia Line generation, on hits like 'Hurricane' and the title track. It is for the mainstream-country audience that wanted arena size without leaving guitar-band instrumentation behind.</t>
  </si>
  <si>
    <t xml:space="preserve">Sounds like a traditionalist correction inside the bro-country era, pulling the mainstream back toward guitar-driven arrangements while keeping its party-and-heartbreak subject matter; runs parallel to Morgan Wallen.</t>
  </si>
  <si>
    <t xml:space="preserve">Hurricane; When It Rains It Pours; This One's for You</t>
  </si>
  <si>
    <t xml:space="preserve">https://en.wikipedia.org/wiki/This_One's_for_You</t>
  </si>
  <si>
    <t xml:space="preserve">A2712</t>
  </si>
  <si>
    <t xml:space="preserve">Morgan Wallen</t>
  </si>
  <si>
    <t xml:space="preserve">Dangerous: The Double Album</t>
  </si>
  <si>
    <t xml:space="preserve">Big Loud/Republic</t>
  </si>
  <si>
    <t xml:space="preserve">drum machine; drawl; heartbreak; drinking songs; anthemic</t>
  </si>
  <si>
    <t xml:space="preserve">A sprawling 30-song double album mixing bro-country hooks, hip-hop-adjacent production, and hard-country balladry, propelled by Wallen's rasping East Tennessee drawl. It is loud, maximalist mainstream country built to dominate streaming as much as radio. It is for hearing where bro-country's commercial machinery had arrived a decade after Florida Georgia Line's debut.</t>
  </si>
  <si>
    <t xml:space="preserve">Sounds like the commercial endpoint of the bro-country line running from Jason Aldean and Florida Georgia Line, scaled to streaming-era volume and blended with hip-hop and pop; Luke Combs runs parallel as the more traditionalist pole of the same moment.</t>
  </si>
  <si>
    <t xml:space="preserve">Wasted on You; 7 Summers; Sand in My Boots</t>
  </si>
  <si>
    <t xml:space="preserve">https://en.wikipedia.org/wiki/Dangerous:_The_Double_Album</t>
  </si>
  <si>
    <t xml:space="preserve">A2713</t>
  </si>
  <si>
    <t xml:space="preserve">Lainey Wilson</t>
  </si>
  <si>
    <t xml:space="preserve">Bell Bottom Country</t>
  </si>
  <si>
    <t xml:space="preserve">BBR Music Group</t>
  </si>
  <si>
    <t xml:space="preserve">pedal steel; drawl; anthemic; small-town; rowdy</t>
  </si>
  <si>
    <t xml:space="preserve">Wilson's breakthrough mixes 1970s-leaning steel guitar and rock riffs with unconventional production choices (fuzzed guitars, odd textures) under her thick Louisiana drawl, on songs like 'Heart Like a Truck.' It sold mainstream country as a persona ('bell bottom country') rather than just a sound. It is for listeners who want current mainstream country with more rock grit than Music Row's usual polish.</t>
  </si>
  <si>
    <t xml:space="preserve">A 2020s continuation of the mainstream-country lineage running through Combs and Wallen, with rock-leaning production that sounds closer to the Southern-rock edge of the format.</t>
  </si>
  <si>
    <t xml:space="preserve">Heart Like a Truck; Watermelon Moonshine; Never Say Never</t>
  </si>
  <si>
    <t xml:space="preserve">https://en.wikipedia.org/wiki/Bell_Bottom_Country</t>
  </si>
  <si>
    <t xml:space="preserve">A2714</t>
  </si>
  <si>
    <t xml:space="preserve">Willow Avalon</t>
  </si>
  <si>
    <t xml:space="preserve">Stranger</t>
  </si>
  <si>
    <t xml:space="preserve">Atlantic/Assemble Sound</t>
  </si>
  <si>
    <t xml:space="preserve">Glennville, GA</t>
  </si>
  <si>
    <t xml:space="preserve">drawl; hushed; storytelling; small-town; drum machine</t>
  </si>
  <si>
    <t xml:space="preserve">Atmospheric, hypnotic mainstream country about hard times and small-town life, sung in Avalon's plainspoken drawl over spare, moody production. It is quieter and more downcast than the genre's usual party mode. It is for listeners watching for the next Nashville crossover artist in the Kacey Musgraves mold.</t>
  </si>
  <si>
    <t xml:space="preserve">A newer, more atmospheric strand of the mainstream-Nashville lineage, closer in mood to Kacey Musgraves's pop-leaning country turn than to bro-country's party anthems, suggesting a possible future branch away from the Wallen/Combs commercial center.</t>
  </si>
  <si>
    <t xml:space="preserve">Strangers; Wishing Well; Corn Bread</t>
  </si>
  <si>
    <t xml:space="preserve">https://en.wikipedia.org/wiki/Willow_Avalon</t>
  </si>
  <si>
    <t xml:space="preserve">A2715</t>
  </si>
  <si>
    <t xml:space="preserve">Jason Boland &amp; the Stragglers</t>
  </si>
  <si>
    <t xml:space="preserve">Pearl Snaps</t>
  </si>
  <si>
    <t xml:space="preserve">Smith Music Group</t>
  </si>
  <si>
    <t xml:space="preserve">X2 Red Dirt, Texas country, and arena Americana</t>
  </si>
  <si>
    <t xml:space="preserve">Harrah, OK</t>
  </si>
  <si>
    <t xml:space="preserve">Red Dirt</t>
  </si>
  <si>
    <t xml:space="preserve">A founding document of the Red Dirt scene, Pearl Snaps sets Boland's outlaw-indebted songwriting (Waylon and Willie's directness) against full fiddle-and-steel band arrangements recorded live-sounding and unpolished. It has no radio ambitions and none of Nashville's studio sheen. It is for listeners tracing Red Dirt's roots back to its founding, Oklahoma-bar-circuit moment before Cross Canadian Ragweed and Turnpike Troubadours widened the audience.</t>
  </si>
  <si>
    <t xml:space="preserve">Descends directly from the outlaw-country tradition (Waylon Jennings/Willie Nelson) filtered through the same Stillwater, Oklahoma scene that produced Cross Canadian Ragweed, establishing Red Dirt as a self-sustaining regional alternative to Nashville.</t>
  </si>
  <si>
    <t xml:space="preserve">Pearl Snaps; Blackjack County Chain; Somewhere Down in Texas</t>
  </si>
  <si>
    <t xml:space="preserve">https://en.wikipedia.org/wiki/Jason_Boland_%26_The_Stragglers</t>
  </si>
  <si>
    <t xml:space="preserve">A2716</t>
  </si>
  <si>
    <t xml:space="preserve">Cross Canadian Ragweed</t>
  </si>
  <si>
    <t xml:space="preserve">Universal South</t>
  </si>
  <si>
    <t xml:space="preserve">Yukon, OK</t>
  </si>
  <si>
    <t xml:space="preserve">Telecaster twang; rowdy; drawl; road songs; drinking songs</t>
  </si>
  <si>
    <t xml:space="preserve">The Oklahoma band's major-label debut is loud, guitar-forward Red Dirt rock, closer to Southern rock and outlaw country than to Nashville polish, built for college-town bar shows across Texas and Oklahoma. Cody Canada's raspy drawl and the band's road-tested chemistry made them a leading act of the Red Dirt scene's crossover moment. It is for hearing the Stillwater bar circuit that fed the 2000s Texas-country boom.</t>
  </si>
  <si>
    <t xml:space="preserve">Grows out of outlaw-country and Southern-rock lineages (V24 Texas songwriter tradition, V23/V7 rock) but stays a self-contained regional scene; its live-circuit model seems to lead into Turnpike Troubadours and the wider Red Dirt scene of the 2000s-2010s.</t>
  </si>
  <si>
    <t xml:space="preserve">17; Boys From Oklahoma; Sick and Tired</t>
  </si>
  <si>
    <t xml:space="preserve">https://en.wikipedia.org/wiki/Cross_Canadian_Ragweed_(album)</t>
  </si>
  <si>
    <t xml:space="preserve">A2717</t>
  </si>
  <si>
    <t xml:space="preserve">Pat Green</t>
  </si>
  <si>
    <t xml:space="preserve">Wave on Wave</t>
  </si>
  <si>
    <t xml:space="preserve">Universal/Republic</t>
  </si>
  <si>
    <t xml:space="preserve">Telecaster twang; anthemic; road songs; drawl; breezy</t>
  </si>
  <si>
    <t xml:space="preserve">Green's major-label breakthrough is a moment when the independent Texas-country dancehall circuit crossed into the Nashville mainstream, the title track landing on national country radio. It is glossier and more radio-built than his earlier, scrappier records, but keeps the Texas-scene sensibility of communal, singalong choruses. It is for tracing how the Texas country scene's stars started migrating toward major-label arena country.</t>
  </si>
  <si>
    <t xml:space="preserve">Bridges the independent Texas-country college-circuit tradition (V13/V24) with the Nashville mainstream, sounding like a forerunner of later regional acts crossing into arena Americana.</t>
  </si>
  <si>
    <t xml:space="preserve">Wave on Wave; Guy Like Me; Tell Me Something I Don't Know</t>
  </si>
  <si>
    <t xml:space="preserve">https://en.wikipedia.org/wiki/Wave_on_Wave
https://en.wikipedia.org/wiki/Pat_Green</t>
  </si>
  <si>
    <t xml:space="preserve">A2718</t>
  </si>
  <si>
    <t xml:space="preserve">Turnpike Troubadours</t>
  </si>
  <si>
    <t xml:space="preserve">Diamonds &amp; Gasoline</t>
  </si>
  <si>
    <t xml:space="preserve">Bossier City Records</t>
  </si>
  <si>
    <t xml:space="preserve">Tahlequah, OK</t>
  </si>
  <si>
    <t xml:space="preserve">fiddle; storytelling; drawl; small-town; road songs</t>
  </si>
  <si>
    <t xml:space="preserve">The album that established the Turnpike Troubadours in the Red Dirt scene, its fiddle-and-guitar arrangements framing Evan Felker's novelistic character songs about small-town Oklahoma life. It is more literary than most Red Dirt records, closer to Robert Earl Keen's storytelling than to Southern-rock riffing. It is for listeners who want Red Dirt at its most song-driven.</t>
  </si>
  <si>
    <t xml:space="preserve">Carries the Cross Canadian Ragweed/Jason Boland generation's Red Dirt scene into the 2010s, with storytelling that sounds indebted to Guy Clark and Robert Earl Keen.</t>
  </si>
  <si>
    <t xml:space="preserve">Diamonds &amp; Gasoline; Good Lord, I Am Your Son; Long Drive Home</t>
  </si>
  <si>
    <t xml:space="preserve">https://en.wikipedia.org/wiki/Turnpike_Troubadours</t>
  </si>
  <si>
    <t xml:space="preserve">A2719</t>
  </si>
  <si>
    <t xml:space="preserve">Chris Stapleton</t>
  </si>
  <si>
    <t xml:space="preserve">Traveller</t>
  </si>
  <si>
    <t xml:space="preserve">Mercury Nashville</t>
  </si>
  <si>
    <t xml:space="preserve">baritone; slide guitar; storytelling; heartbreak; cracked or yelping</t>
  </si>
  <si>
    <t xml:space="preserve">After years as a Nashville songwriter, Stapleton's solo debut (produced with Dave Cobb) paired old-school Southern-rock and soul instrumentation with his enormous, gravel-and-smoke voice, most famously on the cover 'Tennessee Whiskey.' Its surprise success helped reorient mainstream country's taste toward rootsier, less radio-slick production. It is for anyone tracing how arena-scale Americana became commercially viable inside the country mainstream.</t>
  </si>
  <si>
    <t xml:space="preserve">Draws on Southern-rock and outlaw-country lineages (V7, V23) through Dave Cobb's rootsy production; it seems to open the commercial lane that Zach Bryan and later arena Americana scaled further.</t>
  </si>
  <si>
    <t xml:space="preserve">Tennessee Whiskey; Nobody to Blame; Parachute</t>
  </si>
  <si>
    <t xml:space="preserve">https://en.wikipedia.org/wiki/Traveller_(Chris_Stapleton_album)</t>
  </si>
  <si>
    <t xml:space="preserve">A2720</t>
  </si>
  <si>
    <t xml:space="preserve">Cody Johnson</t>
  </si>
  <si>
    <t xml:space="preserve">Human: The Double Album</t>
  </si>
  <si>
    <t xml:space="preserve">Warner Music Nashville/CoJo Music</t>
  </si>
  <si>
    <t xml:space="preserve">Sebastopol, TX</t>
  </si>
  <si>
    <t xml:space="preserve">fiddle; pedal steel; baritone; drawl; storytelling</t>
  </si>
  <si>
    <t xml:space="preserve">Johnson's second major-label album followed years of independent success on the Texas dancehall circuit, keeping fiddle-and-steel instrumentation and rodeo-circuit authenticity intact even as its double-album scale matched arena-country ambitions. His booming baritone carries both barroom rockers and gospel-tinged ballads. It is for hearing a Texas-country star's path into the Nashville mainstream without abandoning traditional instrumentation.</t>
  </si>
  <si>
    <t xml:space="preserve">Follows a Texas-country-to-mainstream trajectory like Pat Green's two decades earlier, but sounds closer to the neotraditionalist wing of mainstream country than to bro-country's programmed beats.</t>
  </si>
  <si>
    <t xml:space="preserve">'Til You Can't; Human; Longer Than She Did</t>
  </si>
  <si>
    <t xml:space="preserve">https://en.wikipedia.org/wiki/Human:_The_Double_Album
https://en.wikipedia.org/wiki/Cody_Johnson</t>
  </si>
  <si>
    <t xml:space="preserve">A2721</t>
  </si>
  <si>
    <t xml:space="preserve">Zach Bryan</t>
  </si>
  <si>
    <t xml:space="preserve">American Heartbreak</t>
  </si>
  <si>
    <t xml:space="preserve">Warner Records</t>
  </si>
  <si>
    <t xml:space="preserve">Oologah, OK</t>
  </si>
  <si>
    <t xml:space="preserve">fingerpicked acoustic; drawl; cracked or yelping; heartbreak; storytelling</t>
  </si>
  <si>
    <t xml:space="preserve">A sprawling 34-song set that turned Bryan's earnest, unpolished songwriting into a streaming-era phenomenon, melodic and frank in ways that made its simplicity an asset. Fingerpicked acoustic guitar and a cracked, diary-direct voice sit at the center, with loose band arrangements behind. It is for hearing how a rough-edged country songwriter became arena-scale outside the usual Nashville pipeline.</t>
  </si>
  <si>
    <t xml:space="preserve">Sounds akin to the Oklahoma singer-songwriter and Red Dirt tradition of Turnpike Troubadours, scaled to streaming-era volume with a rougher delivery; younger Oklahoma songwriters like Wyatt Flores sound like they follow in its wake.</t>
  </si>
  <si>
    <t xml:space="preserve">Something in the Orange; Sun to Me; From Austin</t>
  </si>
  <si>
    <t xml:space="preserve">https://en.wikipedia.org/wiki/Zach_Bryan_discography</t>
  </si>
  <si>
    <t xml:space="preserve">A2722</t>
  </si>
  <si>
    <t xml:space="preserve">fingerpicked acoustic; drawl; cracked or yelping; storytelling; hushed</t>
  </si>
  <si>
    <t xml:space="preserve">Bryan's self-titled album, led by 'I Remember Everything' (a duet with Kacey Musgraves), tightens the songwriting from American Heartbreak's sprawl while keeping the same unpolished, diaristic delivery. It is quieter and more focused than its predecessor even as its commercial reach grew larger. It is for hearing the record that made Bryan a genuine arena headliner.</t>
  </si>
  <si>
    <t xml:space="preserve">A direct continuation of American Heartbreak's plainspoken, streaming-first songwriting, further cementing Bryan as the commercial center of the arena-Americana wave alongside Stapleton.</t>
  </si>
  <si>
    <t xml:space="preserve">I Remember Everything; East Side of Sorrow; Fear and Fridays</t>
  </si>
  <si>
    <t xml:space="preserve">https://www.noexpectations.fyi/p/zach-bryan-concert-review-2024</t>
  </si>
  <si>
    <t xml:space="preserve">A2723</t>
  </si>
  <si>
    <t xml:space="preserve">49 Winchester</t>
  </si>
  <si>
    <t xml:space="preserve">Leavin' This Holler</t>
  </si>
  <si>
    <t xml:space="preserve">Castlewood, VA</t>
  </si>
  <si>
    <t xml:space="preserve">pedal steel; Telecaster twang; drawl; small-town; road songs</t>
  </si>
  <si>
    <t xml:space="preserve">The Southwest Virginia band's New West album lands between The Band's rootsy groove and Tyler Childers's Appalachian directness, with live-ready full-band arrangements built for the same festival stages Zach Bryan and Stapleton now headline. Frontman Isaac Gibson's plainspoken drawl keeps the songs grounded in specific Appalachian places.</t>
  </si>
  <si>
    <t xml:space="preserve">A geographically distinct (Appalachian rather than Texas/Oklahoma) branch of the same arena-Americana wave that Stapleton and Zach Bryan lead commercially, sharing festival bills and touring circuits with them.</t>
  </si>
  <si>
    <t xml:space="preserve">Miles to Go; Everlasting Lover; Fast Asleep</t>
  </si>
  <si>
    <t xml:space="preserve">https://en.wikipedia.org/wiki/49_Winchester</t>
  </si>
  <si>
    <t xml:space="preserve">A2724</t>
  </si>
  <si>
    <t xml:space="preserve">Wyatt Flores</t>
  </si>
  <si>
    <t xml:space="preserve">Half Life</t>
  </si>
  <si>
    <t xml:space="preserve">OEG/Island</t>
  </si>
  <si>
    <t xml:space="preserve">Stillwater, OK</t>
  </si>
  <si>
    <t xml:space="preserve">fingerpicked acoustic; drawl; heartbreak; hushed; storytelling</t>
  </si>
  <si>
    <t xml:space="preserve">A Stillwater, Oklahoma songwriter's plainspoken acoustic songs about heartbreak and hometown drift, following in Zach Bryan's stylistic wake with a rawer, less arena-scaled vocal delivery. Fingerpicked guitar and a hushed, cracking drawl keep it intimate. It is for hearing the next generation of Oklahoma singer-songwriters emerging behind Bryan's breakthrough.</t>
  </si>
  <si>
    <t xml:space="preserve">Sounds like a stylistic descendant of Zach Bryan, working a Red Dirt-adjacent singer-songwriter lane at a smaller scale.</t>
  </si>
  <si>
    <t xml:space="preserve">Running Out Of Time; Half Life; Milwaukee</t>
  </si>
  <si>
    <t xml:space="preserve">https://en.wikipedia.org/wiki/Wyatt_Flores
https://open.spotify.com/album/51JYG8XPpVVVA7uQTnm4tI</t>
  </si>
  <si>
    <t xml:space="preserve">A2725</t>
  </si>
  <si>
    <t xml:space="preserve">Old Crow Medicine Show</t>
  </si>
  <si>
    <t xml:space="preserve">O.C.M.S.</t>
  </si>
  <si>
    <t xml:space="preserve">Nettwerk</t>
  </si>
  <si>
    <t xml:space="preserve">X3 Big-tent Americana and stomp-clap folk</t>
  </si>
  <si>
    <t xml:space="preserve">banjo; fiddle; storytelling; rowdy; anthemic</t>
  </si>
  <si>
    <t xml:space="preserve">Produced by David Rawlings, the string band's national debut fuses old-time and bluegrass instrumentation with punk-scaled energy, most famously on 'Wagon Wheel' (built from a Bob Dylan chorus fragment by Ketch Secor). It is rowdier and more raucous than traditional old-time music, aimed at festival crowds rather than folk-revival purists. It is for hearing a record that helped launch the festival-scale Americana boom of the 2000s-2010s.</t>
  </si>
  <si>
    <t xml:space="preserve">Bridges old-time and bluegrass tradition (X4) with a punk-energy, festival-scaled string-band sound that seems to foreshadow the stomp-clap-folk wave of the Avett Brothers and Mumford &amp; Sons.</t>
  </si>
  <si>
    <t xml:space="preserve">Wagon Wheel; Tell It to Me; We're All in This Together</t>
  </si>
  <si>
    <t xml:space="preserve">https://en.wikipedia.org/wiki/Old_Crow_Medicine_Show_(album)</t>
  </si>
  <si>
    <t xml:space="preserve">A2726</t>
  </si>
  <si>
    <t xml:space="preserve">Avett Brothers</t>
  </si>
  <si>
    <t xml:space="preserve">I and Love and You</t>
  </si>
  <si>
    <t xml:space="preserve">Concord, NC</t>
  </si>
  <si>
    <t xml:space="preserve">fingerpicked acoustic; piano; close harmonies; anthemic; heartbreak</t>
  </si>
  <si>
    <t xml:space="preserve">Produced by Rick Rubin, the Avetts' major-label debut smoothed their earlier punk-folk roughness into fuller, string-and-piano-arranged Americana, the title track and 'January Wedding' built for big emotional payoffs and festival-crowd singalongs. It kept their brothers' close harmonies and confessional lyrics but scaled the sound to arenas. It is for hearing the moment stomp-clap folk pivoted from underground string-band roughness to mainstream festival Americana.</t>
  </si>
  <si>
    <t xml:space="preserve">Grows out of the Avetts' earlier punk-folk scrappiness and string-band roots, redirected toward a festival-scale Americana sound akin to what Mumford &amp; Sons and the Lumineers would soon ride commercially.</t>
  </si>
  <si>
    <t xml:space="preserve">I and Love and You; January Wedding; Kick Drum Heart</t>
  </si>
  <si>
    <t xml:space="preserve">https://en.wikipedia.org/wiki/I_and_Love_and_You</t>
  </si>
  <si>
    <t xml:space="preserve">A2727</t>
  </si>
  <si>
    <t xml:space="preserve">Mumford &amp; Sons</t>
  </si>
  <si>
    <t xml:space="preserve">Sigh No More</t>
  </si>
  <si>
    <t xml:space="preserve">Island Records/Glassnote Records</t>
  </si>
  <si>
    <t xml:space="preserve">banjo; close harmonies; anthemic; spiritual or gospel; shouted</t>
  </si>
  <si>
    <t xml:space="preserve">The London band's debut defined the stomp-clap-folk sound proper: banjo strum building to shouted group choruses, quiet-to-loud dynamics borrowed as much from indie rock as from folk revival, on hits like 'Little Lion Man' and 'The Cave.' It is unapologetically anthemic, built for festival main stages rather than folk clubs. It is for hearing a central template of the 2010s festival-folk boom.</t>
  </si>
  <si>
    <t xml:space="preserve">Sounds like the festival-Americana energy of Old Crow Medicine Show and the Avett Brothers turned into a UK indie-folk formula, a template for the stomp-clap-folk wave of the early 2010s.</t>
  </si>
  <si>
    <t xml:space="preserve">Little Lion Man; The Cave; Winter Winds</t>
  </si>
  <si>
    <t xml:space="preserve">https://en.wikipedia.org/wiki/Sigh_No_More_(album)</t>
  </si>
  <si>
    <t xml:space="preserve">A2728</t>
  </si>
  <si>
    <t xml:space="preserve">The Head and the Heart</t>
  </si>
  <si>
    <t xml:space="preserve">piano; close harmonies; fingerpicked acoustic; anthemic; breezy</t>
  </si>
  <si>
    <t xml:space="preserve">Originally self-released and sold at Seattle shows before Sub Pop picked it up, the band's debut leans on three-part harmonies, piano and violin melodies, and steady, festival-ready percussion on songs like 'Rivers and Roads.' It is warmer and more communal than Mumford &amp; Sons' bombast, closer to campfire harmony singing scaled up. It is for hearing the softer, more indie-rock-adjacent wing of the stomp-clap-folk boom.</t>
  </si>
  <si>
    <t xml:space="preserve">A Pacific Northwest, Sub Pop variant of the festival-folk wave the Lumineers and Mumford &amp; Sons rode, sounding closer to indie-pop harmony singing than to old-time string-band roots.</t>
  </si>
  <si>
    <t xml:space="preserve">Rivers and Roads; Lost in My Mind; Down in the Valley</t>
  </si>
  <si>
    <t xml:space="preserve">https://en.wikipedia.org/wiki/The_Head_and_the_Heart_(album)</t>
  </si>
  <si>
    <t xml:space="preserve">A2729</t>
  </si>
  <si>
    <t xml:space="preserve">The Lumineers</t>
  </si>
  <si>
    <t xml:space="preserve">Dualtone</t>
  </si>
  <si>
    <t xml:space="preserve">fingerpicked acoustic; shouted; anthemic; close harmonies; hushed</t>
  </si>
  <si>
    <t xml:space="preserve">The band's self-titled debut, driven by the singalong stomp-clap of 'Ho Hey,' offers a leaner, more American-radio-friendly take on stomp-clap folk: acoustic guitar, cello, minimal percussion, and audience-participation hooks. It is for hearing stomp-clap folk at its most streamlined and commercially dominant.</t>
  </si>
  <si>
    <t xml:space="preserve">Sounds like a stripped-down American counterpart to Mumford &amp; Sons' folk-revival formula; alongside the Avett Brothers, it helped define the festival-Americana mainstream of the 2010s.</t>
  </si>
  <si>
    <t xml:space="preserve">Ho Hey; Stubborn Love; Flowers in Your Hair</t>
  </si>
  <si>
    <t xml:space="preserve">https://en.wikipedia.org/wiki/The_Lumineers_(album)</t>
  </si>
  <si>
    <t xml:space="preserve">A2730</t>
  </si>
  <si>
    <t xml:space="preserve">Nathaniel Rateliff &amp; the Night Sweats</t>
  </si>
  <si>
    <t xml:space="preserve">Stax</t>
  </si>
  <si>
    <t xml:space="preserve">horns; shouted; anthemic; rowdy; drinking songs</t>
  </si>
  <si>
    <t xml:space="preserve">After a career in quieter folk music, Rateliff reinvented himself with a horn section and Stax-style soul-revival energy on 'S.O.B.,' a stomp-and-shout single that became a festival-circuit anthem far bigger than his earlier solo folk records. It swaps banjo strum for horns and gang vocals but keeps the same communal, crowd-participation energy as the rest of this lane. It is for hearing the soul-revival cousin of stomp-clap folk's festival-anthem instinct.</t>
  </si>
  <si>
    <t xml:space="preserve">Shares the festival-crowd, singalong-anthem instinct of Mumford &amp; Sons and the Lumineers but channels it through horn-driven soul that sounds indebted to Stax, an adjacent branch of big-tent Americana.</t>
  </si>
  <si>
    <t xml:space="preserve">S.O.B.; I Need Never Get Old; Wasting Time</t>
  </si>
  <si>
    <t xml:space="preserve">https://en.wikipedia.org/wiki/Nathaniel_Rateliff_%26_the_Night_Sweats_(album)</t>
  </si>
  <si>
    <t xml:space="preserve">A2731</t>
  </si>
  <si>
    <t xml:space="preserve">Brandi Carlile</t>
  </si>
  <si>
    <t xml:space="preserve">By the Way, I Forgive You</t>
  </si>
  <si>
    <t xml:space="preserve">Low Country Sound/Elektra</t>
  </si>
  <si>
    <t xml:space="preserve">close harmonies; strings; anthemic; storytelling; spiritual or gospel</t>
  </si>
  <si>
    <t xml:space="preserve">Carlile's sixth album fuses big-voiced folk-rock balladry with orchestral strings on 'The Joke' and 'Every Time I Hear That Song,' scaling festival-Americana emotion to arena size. It is more vocally virtuosic and personal than the genre's usual crowd-singalong mode. It is for hearing Americana's festival mainstream at its most emotionally direct.</t>
  </si>
  <si>
    <t xml:space="preserve">A singer-songwriter-driven, less banjo-dependent branch of the festival-Americana mainstream, sounding closer in vocal scale to 1970s folk-rock than to stomp-clap folk proper.</t>
  </si>
  <si>
    <t xml:space="preserve">The Joke; Every Time I Hear That Song; The Mother</t>
  </si>
  <si>
    <t xml:space="preserve">https://en.wikipedia.org/wiki/By_the_Way,_I_Forgive_You</t>
  </si>
  <si>
    <t xml:space="preserve">A2732</t>
  </si>
  <si>
    <t xml:space="preserve">JD Clayton</t>
  </si>
  <si>
    <t xml:space="preserve">Long Way From Home</t>
  </si>
  <si>
    <t xml:space="preserve">Mulberry Records</t>
  </si>
  <si>
    <t xml:space="preserve">Fort Smith, AR</t>
  </si>
  <si>
    <t xml:space="preserve">Telecaster twang; drawl; storytelling; small-town; breezy</t>
  </si>
  <si>
    <t xml:space="preserve">Swampy, familiar-sounding country rock that draws on Bobby Charles-style Southern groove without feeling derivative, closer to Americana's big-tent songcraft tradition than to Red Dirt's bar-band rowdiness. Telecaster twang and an easy drawl carry warm, unhurried story songs. It is for hearing where the festival-Americana mainstream and the Southern songwriter tradition overlap.</t>
  </si>
  <si>
    <t xml:space="preserve">Sits at the overlap of the big-tent Americana festival scene and the Southern/Texas songwriter tradition, closer to swampy roots-rock songcraft than to stomp-clap folk's banjo-strum anthems.</t>
  </si>
  <si>
    <t xml:space="preserve">American Millionaire; Long Way From Home; Devil in the Corner</t>
  </si>
  <si>
    <t xml:space="preserve">https://www.discogs.com/release/26264531-JD-Clayton-Long-Way-From-Home</t>
  </si>
  <si>
    <t xml:space="preserve">A2733</t>
  </si>
  <si>
    <t xml:space="preserve">The War and Treaty</t>
  </si>
  <si>
    <t xml:space="preserve">Lover's Game</t>
  </si>
  <si>
    <t xml:space="preserve">Mercury Nashville/UMG Nashville</t>
  </si>
  <si>
    <t xml:space="preserve">Albion, MI</t>
  </si>
  <si>
    <t xml:space="preserve">horns; close harmonies; duets; spiritual or gospel; shouted</t>
  </si>
  <si>
    <t xml:space="preserve">The husband-and-wife duo of Michael and Tanya Trotter mix soul and gospel vocal power with Americana songwriting on this major-label debut, their trading, dueting vocals drawing on both Stax soul and festival-Americana's big-emotion instincts. Horns and close harmonies push the songs toward shouted, church-sized climaxes. It is for hearing gospel-soul vocal tradition meeting the big-tent Americana and country circuit.</t>
  </si>
  <si>
    <t xml:space="preserve">A gospel-and-soul-rooted branch of the festival-Americana mainstream that sounds akin to Brandi Carlile's emotional bigness; the duo later collaborated with Zach Bryan.</t>
  </si>
  <si>
    <t xml:space="preserve">Lover's Game; Ain't No Harmin' Me; Blank Page</t>
  </si>
  <si>
    <t xml:space="preserve">https://en.wikipedia.org/wiki/The_War_and_Treaty</t>
  </si>
  <si>
    <t xml:space="preserve">A2734</t>
  </si>
  <si>
    <t xml:space="preserve">New Grass Revival</t>
  </si>
  <si>
    <t xml:space="preserve">Starday Records</t>
  </si>
  <si>
    <t xml:space="preserve">X4 Bluegrass, old-time, and newgrass</t>
  </si>
  <si>
    <t xml:space="preserve">banjo; mandolin; fiddle; long solos; rowdy</t>
  </si>
  <si>
    <t xml:space="preserve">The debut of the band that named 'newgrass,' fusing traditional bluegrass instrumentation (banjo, mandolin, fiddle) with rock and jazz-influenced improvisation and a hippie-era openness to extended jamming. It broke from bluegrass orthodoxy's strict traditionalism far more aggressively than most contemporaries. It is for hearing bluegrass's founding progressive-jam experiment, decades before Billy Strings.</t>
  </si>
  <si>
    <t xml:space="preserve">Descends from first-generation bluegrass (Bill Monroe, the Stanley Brothers; R1) but breaks from its strict traditionalism; its improvisational, genre-blending path seems to lead to Nickel Creek, Punch Brothers and Billy Strings.</t>
  </si>
  <si>
    <t xml:space="preserve">Prince of Peace; Great Balls of Fire; Rabbit in a Log</t>
  </si>
  <si>
    <t xml:space="preserve">https://en.wikipedia.org/wiki/New_Grass_Revival</t>
  </si>
  <si>
    <t xml:space="preserve">A2735</t>
  </si>
  <si>
    <t xml:space="preserve">Nickel Creek</t>
  </si>
  <si>
    <t xml:space="preserve">mandolin; fiddle; close harmonies; long solos; breezy</t>
  </si>
  <si>
    <t xml:space="preserve">Produced by Alison Krauss, the trio's breakout album mixes bluegrass virtuosity (Chris Thile's mandolin, Sara Watkins's fiddle) with pop songcraft and progressive instrumental stretches. It introduced bluegrass technique to a younger, indie-adjacent audience far from the genre's traditional base. It is for hearing the record that launched Chris Thile's push to blend bluegrass virtuosity with art-music ambition.</t>
  </si>
  <si>
    <t xml:space="preserve">Sounds like a newgrass descendant of New Grass Revival's genre-blending example, filtered through pop songcraft; Chris Thile went on to form Punch Brothers.</t>
  </si>
  <si>
    <t xml:space="preserve">The Lighthouse's Tale; When You Come Back Down; Reasons Why</t>
  </si>
  <si>
    <t xml:space="preserve">https://en.wikipedia.org/wiki/Nickel_Creek_(album)</t>
  </si>
  <si>
    <t xml:space="preserve">A2736</t>
  </si>
  <si>
    <t xml:space="preserve">Alison Krauss &amp; Union Station</t>
  </si>
  <si>
    <t xml:space="preserve">New Favorite</t>
  </si>
  <si>
    <t xml:space="preserve">fiddle; mandolin; close harmonies; hushed; polished</t>
  </si>
  <si>
    <t xml:space="preserve">Krauss's crystalline fiddle and vocal purity, paired with Union Station's tight, polished bluegrass picking (Dan Tyminski, Jerry Douglas), made this the crossover-friendly, radio-ready face of modern bluegrass. It is cleaner and more vocally driven than jam-leaning newgrass. It is for hearing bluegrass's most mainstream-capable ensemble at its most refined.</t>
  </si>
  <si>
    <t xml:space="preserve">A polished, vocal-forward continuation of first-generation bluegrass (R1), sitting opposite the jam-leaning newgrass of New Grass Revival and Billy Strings.</t>
  </si>
  <si>
    <t xml:space="preserve">The Lucky One; New Favorite; Let Me Touch You for a While</t>
  </si>
  <si>
    <t xml:space="preserve">https://en.wikipedia.org/wiki/New_Favorite</t>
  </si>
  <si>
    <t xml:space="preserve">A2737</t>
  </si>
  <si>
    <t xml:space="preserve">Punch Brothers</t>
  </si>
  <si>
    <t xml:space="preserve">Punch</t>
  </si>
  <si>
    <t xml:space="preserve">mandolin; banjo; long solos; long songs (7+ minutes); close harmonies</t>
  </si>
  <si>
    <t xml:space="preserve">Chris Thile's post-Nickel Creek project pushes bluegrass instrumentation toward classical-adjacent composition, anchored by the four-part suite 'The Blind Leaving the Blind,' which runs over 40 minutes across its movements. It treats mandolin, banjo, and fiddle as a chamber-music ensemble rather than a dance-tune string band. It is for listeners who want bluegrass technique pushed toward art-music ambition.</t>
  </si>
  <si>
    <t xml:space="preserve">Extends Nickel Creek's newgrass genre-blending toward classical composition and long-form suites, the most art-music-oriented branch of the bluegrass lineage that eventually feeds Billy Strings' and Molly Tuttle's more jam- and roots-rock-facing 2010s-2020s bluegrass.</t>
  </si>
  <si>
    <t xml:space="preserve">Punch; This Is the Song (Good Luck); Sold to the Devil</t>
  </si>
  <si>
    <t xml:space="preserve">https://en.wikipedia.org/wiki/Punch_(album)</t>
  </si>
  <si>
    <t xml:space="preserve">A2738</t>
  </si>
  <si>
    <t xml:space="preserve">Billy Strings</t>
  </si>
  <si>
    <t xml:space="preserve">banjo; mandolin; long solos; cracked or yelping; rowdy</t>
  </si>
  <si>
    <t xml:space="preserve">Strings's second solo album pairs blistering flatpicked guitar runs and jam-band-scaled improvisation with traditional bluegrass songwriting, drawing a younger, festival- and jam-scene audience into bluegrass. It is faster and more rock-adjacent in its soloing than Krauss's polished ensemble sound. It is for hearing bluegrass's 2010s-2020s jam-band crossover moment.</t>
  </si>
  <si>
    <t xml:space="preserve">Sounds like the clearest recent inheritor of New Grass Revival's improvisational newgrass, scaled to jam-band festival culture, alongside peers Molly Tuttle and Sierra Ferrell.</t>
  </si>
  <si>
    <t xml:space="preserve">Taking Water; Away From the Mire; Highway Hypnosis</t>
  </si>
  <si>
    <t xml:space="preserve">https://en.wikipedia.org/wiki/Home_(Billy_Strings_album)</t>
  </si>
  <si>
    <t xml:space="preserve">A2739</t>
  </si>
  <si>
    <t xml:space="preserve">Leyla McCalla</t>
  </si>
  <si>
    <t xml:space="preserve">Breaking the Thermometer</t>
  </si>
  <si>
    <t xml:space="preserve">banjo; strings; close harmonies; spiritual or gospel; storytelling</t>
  </si>
  <si>
    <t xml:space="preserve">McCalla's fourth album, sung partly in Haitian Creole, pairs clawhammer banjo and cello with a narrative about Radio Haiti and her Haitian-American identity. Old-time string-band technique becomes a vehicle for a story far from the genre's usual Appalachian frame. It is for hearing old-time banjo tradition applied to a Haitian-American songwriting project.</t>
  </si>
  <si>
    <t xml:space="preserve">A former member of the Carolina Chocolate Drops, McCalla uses old-time banjo technique (R1) for Haitian-American and Creole storytelling, a culturally distinct branch of the tradition.</t>
  </si>
  <si>
    <t xml:space="preserve">Fort Dimanche; Dodinin; Memory Song</t>
  </si>
  <si>
    <t xml:space="preserve">https://en.wikipedia.org/wiki/Leyla_McCalla</t>
  </si>
  <si>
    <t xml:space="preserve">A2740</t>
  </si>
  <si>
    <t xml:space="preserve">Molly Tuttle</t>
  </si>
  <si>
    <t xml:space="preserve">Crooked Tree</t>
  </si>
  <si>
    <t xml:space="preserve">Tuttle's first album with her band Golden Highway keeps virtuosic flatpicking guitar at its center, with banjo, mandolin and fiddle driving hard-picked string-band arrangements. She writes personally about growing up different and finding her own way. It is for hearing bluegrass at a current creative high point.</t>
  </si>
  <si>
    <t xml:space="preserve">A 2020s culmination of the newgrass lineage running from New Grass Revival through Nickel Creek, sounding like a peer of Billy Strings in the current bluegrass revival.</t>
  </si>
  <si>
    <t xml:space="preserve">Crooked Tree; She'll Change; Dooley's Farm</t>
  </si>
  <si>
    <t xml:space="preserve">https://en.wikipedia.org/wiki/Crooked_Tree_(album)</t>
  </si>
  <si>
    <t xml:space="preserve">A2741</t>
  </si>
  <si>
    <t xml:space="preserve">Sierra Ferrell</t>
  </si>
  <si>
    <t xml:space="preserve">Trail of Flowers</t>
  </si>
  <si>
    <t xml:space="preserve">fiddle; banjo; close harmonies; storytelling; cosmic</t>
  </si>
  <si>
    <t xml:space="preserve">A West Virginia-born songwriter blends bluegrass and old-time instrumentation with vintage country, gypsy-jazz, and folk textures. Her flexible, old-timey-inflected voice moves between wistful balladry and rowdy string-band numbers without settling into one lane. It is for hearing bluegrass and old-time tradition filtered through a genuinely idiosyncratic voice.</t>
  </si>
  <si>
    <t xml:space="preserve">A genre-blurring newgrass and old-time descendant that shares Molly Tuttle's and Billy Strings's bluegrass-revival moment while pulling in vintage pop and gypsy-jazz textures.</t>
  </si>
  <si>
    <t xml:space="preserve">American Dreaming; Jeremiah; Fox Hunt</t>
  </si>
  <si>
    <t xml:space="preserve">https://en.wikipedia.org/wiki/Trail_of_Flowers</t>
  </si>
  <si>
    <t xml:space="preserve">A2742</t>
  </si>
  <si>
    <t xml:space="preserve">Devendra Banhart</t>
  </si>
  <si>
    <t xml:space="preserve">Rejoicing in the Hands</t>
  </si>
  <si>
    <t xml:space="preserve">Young God</t>
  </si>
  <si>
    <t xml:space="preserve">X5 Chamber, baroque, and freak folk</t>
  </si>
  <si>
    <t xml:space="preserve">fingerpicked acoustic; cracked or yelping; lo-fi; spiritual or gospel; hushed</t>
  </si>
  <si>
    <t xml:space="preserve">A warbling, hand-recorded set of acoustic songs that sounds steeped in Vashti Bunyan and Marc Bolan, built on fingerpicked guitar and a quavering, playful voice. It is one of the records that defined the 2000s freak-folk sound, gentler and stranger than his later, more crowded albums.</t>
  </si>
  <si>
    <t xml:space="preserve">Sounds rooted in the same lo-fi DIY folk instincts as V11 and the American Primitive line near V8; Banhart's documented ties to the 2000s freak-folk scene (Vetiver, CocoRosie) lead it outward rather than back into Core twang.</t>
  </si>
  <si>
    <t xml:space="preserve">This Beard Is for Siobhan; A Sight to Behold; Insect Eyes</t>
  </si>
  <si>
    <t xml:space="preserve">https://en.wikipedia.org/wiki/Devendra_Banhart
https://en.wikipedia.org/wiki/Rejoicing_in_the_Hands
https://younggodrecords.com/products/rejoicing-in-the-hands</t>
  </si>
  <si>
    <t xml:space="preserve">A2743</t>
  </si>
  <si>
    <t xml:space="preserve">Joanna Newsom</t>
  </si>
  <si>
    <t xml:space="preserve">The Milk-Eyed Mender</t>
  </si>
  <si>
    <t xml:space="preserve">harmonized guitars; cracked or yelping; fingerpicked acoustic; lo-fi; storytelling</t>
  </si>
  <si>
    <t xml:space="preserve">Newsom's plainer, more lo-fi debut: mostly harp and keyboards under a reedy, unschooled voice. It sets the template of eccentric vocal delivery and dense wordplay that Ys would later inflate into full orchestration.</t>
  </si>
  <si>
    <t xml:space="preserve">A Drag City labelmate record that shares DNA with V11's home-recording aesthetic before Newsom's own arc pushes toward the chamber-folk maximalism of Ys.</t>
  </si>
  <si>
    <t xml:space="preserve">Bridges and Balloons; Sadie; Peach, Plum, Pear</t>
  </si>
  <si>
    <t xml:space="preserve">https://en.wikipedia.org/wiki/Joanna_Newsom</t>
  </si>
  <si>
    <t xml:space="preserve">A2744</t>
  </si>
  <si>
    <t xml:space="preserve">The Decemberists</t>
  </si>
  <si>
    <t xml:space="preserve">Picaresque</t>
  </si>
  <si>
    <t xml:space="preserve">strings; harmonized guitars; storytelling; anthemic; pop-culture references</t>
  </si>
  <si>
    <t xml:space="preserve">Colin Meloy's most fully realized set of literary character sketches, orchestrated with accordion, strings and pump organ into miniature sea shanties and murder ballads. Sets the theatrical, historical-fiction template the band would push further on The Crane Wife.</t>
  </si>
  <si>
    <t xml:space="preserve">Shares the wordy, storytelling instinct of V25/V13 songwriting but channels it into ornate chamber-folk theater, leading the band toward the prog-folk suites of The Hazards of Love rather than toward Core twang.</t>
  </si>
  <si>
    <t xml:space="preserve">The Infanta; 16 Military Wives; The Mariner's Revenge Song</t>
  </si>
  <si>
    <t xml:space="preserve">https://en.wikipedia.org/wiki/Picaresque_(album)</t>
  </si>
  <si>
    <t xml:space="preserve">A2745</t>
  </si>
  <si>
    <t xml:space="preserve">Cripple Crow</t>
  </si>
  <si>
    <t xml:space="preserve">XL Recordings</t>
  </si>
  <si>
    <t xml:space="preserve">harmonized guitars; fingerpicked acoustic; drawl; spiritual or gospel; storytelling</t>
  </si>
  <si>
    <t xml:space="preserve">A sprawling 22-song double LP with a full band, folding in Brazilian tropicalia, hippie-commune harmonies and psych-folk jams. The commercial and stylistic peak of the mid-2000s freak-folk moment before Banhart's sound streamlined.</t>
  </si>
  <si>
    <t xml:space="preserve">Extends the freak-folk branch further from V8/V11's DIY roots into a fuller, more collaborative psych-folk sound that fed the wider 2000s indie-folk scene rather than the Core.</t>
  </si>
  <si>
    <t xml:space="preserve">I Feel Just Like a Child; Little Yellow Spider; Heard Somebody Say</t>
  </si>
  <si>
    <t xml:space="preserve">https://en.wikipedia.org/wiki/Devendra_Banhart
https://en.wikipedia.org/wiki/Cripple_Crow
https://www.discogs.com/master/39829-Devendra-Banhart-I-Feel-Just-Like-A-Child</t>
  </si>
  <si>
    <t xml:space="preserve">A2746</t>
  </si>
  <si>
    <t xml:space="preserve">Sufjan Stevens</t>
  </si>
  <si>
    <t xml:space="preserve">Illinois</t>
  </si>
  <si>
    <t xml:space="preserve">Asthmatic Kitty</t>
  </si>
  <si>
    <t xml:space="preserve">strings; horns; banjo; storytelling; small-town; anthemic</t>
  </si>
  <si>
    <t xml:space="preserve">A sprawling concept album about Illinois history and geography, stitched from banjo, horns, strings and choirs into theatrical baroque-pop suites. It is the high-water mark of 2000s chamber-folk ambition, turning state trivia into aching character studies. For listeners who want orchestral folk that still swings and surprises.</t>
  </si>
  <si>
    <t xml:space="preserve">Shares the rootsy indie-folk instincts of V5 (Iron &amp; Wine) but pushes past songwriter-plus-guitar into full chamber arrangement, sitting alongside Beirut, the Decemberists and later 2010s art-folk rather than feeding the Core twang sound.</t>
  </si>
  <si>
    <t xml:space="preserve">Chicago; Casimir Pulaski Day; Come On! Feel the Illinoise!</t>
  </si>
  <si>
    <t xml:space="preserve">https://en.wikipedia.org/wiki/Sufjan_Stevens</t>
  </si>
  <si>
    <t xml:space="preserve">A2747</t>
  </si>
  <si>
    <t xml:space="preserve">Beirut</t>
  </si>
  <si>
    <t xml:space="preserve">Gulag Orkestar</t>
  </si>
  <si>
    <t xml:space="preserve">Ba Da Bing</t>
  </si>
  <si>
    <t xml:space="preserve">Santa Fe, NM</t>
  </si>
  <si>
    <t xml:space="preserve">horns; strings; cracked or yelping; anthemic; storytelling</t>
  </si>
  <si>
    <t xml:space="preserve">A teenage Zach Condon's Balkan-brass fantasia, built on ukulele, mandolin, accordion and a rotating horn section that mimics Eastern European wedding bands. Its blend of world-music color and indie-pop songcraft became the template for 'chamber indie' for the rest of the decade.</t>
  </si>
  <si>
    <t xml:space="preserve">Shares the ornate-folk impulse of V5's rootsy indie folk and V30's UK folk-rock chamber pop, but its Balkan-brass focus sits with orchestral indie pop (Arcade Fire, Beirut's own later catalog) rather than Core twang.</t>
  </si>
  <si>
    <t xml:space="preserve">Postcards from Italy; Elephant Gun; Rhineland (Heartland)</t>
  </si>
  <si>
    <t xml:space="preserve">https://en.wikipedia.org/wiki/Beirut_(band)</t>
  </si>
  <si>
    <t xml:space="preserve">A2748</t>
  </si>
  <si>
    <t xml:space="preserve">The Crane Wife</t>
  </si>
  <si>
    <t xml:space="preserve">strings; harmonized guitars; long songs (7+ minutes); storytelling; anthemic</t>
  </si>
  <si>
    <t xml:space="preserve">The band's major-label debut and prog-folk high point, built around a Japanese folk tale spread across two multi-part song cycles. Longer, heavier and more classic-rock indebted than Picaresque, with extended guitar and organ passages.</t>
  </si>
  <si>
    <t xml:space="preserve">Pushes the chamber-folk storytelling of Picaresque toward full prog suites, a path that leads outward into folk-rock and prog rather than back toward Core twang.</t>
  </si>
  <si>
    <t xml:space="preserve">The Crane Wife 3; O Valencia!; Sons &amp; Daughters</t>
  </si>
  <si>
    <t xml:space="preserve">https://en.wikipedia.org/wiki/The_Crane_Wife</t>
  </si>
  <si>
    <t xml:space="preserve">A2749</t>
  </si>
  <si>
    <t xml:space="preserve">Ys</t>
  </si>
  <si>
    <t xml:space="preserve">strings; harmonized guitars; storytelling; cracked or yelping; long songs (7+ minutes)</t>
  </si>
  <si>
    <t xml:space="preserve">Five long songs for harp and voice, set inside swelling orchestral arrangements by Van Dyke Parks. Newsom's yelping, childlike delivery and dense, archaic imagery make this the most maximalist record of the freak-folk moment. For listeners drawn to folk as literature rather than song form.</t>
  </si>
  <si>
    <t xml:space="preserve">Sounds rooted in the DIY and American Primitive folk instincts near V8 and V11, but detours into art-song orchestration that points toward chamber folk rather than back toward Core twang.</t>
  </si>
  <si>
    <t xml:space="preserve">Emily; Monkey &amp; Bear; Sawdust &amp; Diamonds</t>
  </si>
  <si>
    <t xml:space="preserve">A2750</t>
  </si>
  <si>
    <t xml:space="preserve">The Flying Club Cup</t>
  </si>
  <si>
    <t xml:space="preserve">horns; strings; harmonized guitars; anthemic; storytelling</t>
  </si>
  <si>
    <t xml:space="preserve">A more French-chanson-indebted follow-up to Gulag Orkestar, thick with strings, accordion, ukulele and brass around Zach Condon's crooning baritone. It is slightly more polished and melodic than the debut, for listeners who like their indie folk with a café-orchestra sway.</t>
  </si>
  <si>
    <t xml:space="preserve">A continuation of the Balkan/chamber-pop branch that Gulag Orkestar opened, feeding forward into Beirut's later, more electronic-tinged records rather than into the Core.</t>
  </si>
  <si>
    <t xml:space="preserve">Nantes; A Sunday Smile; Cliquot</t>
  </si>
  <si>
    <t xml:space="preserve">A2751</t>
  </si>
  <si>
    <t xml:space="preserve">Carrie &amp; Lowell</t>
  </si>
  <si>
    <t xml:space="preserve">fingerpicked acoustic; hushed; bleak; lullaby; spiritual or gospel</t>
  </si>
  <si>
    <t xml:space="preserve">A hushed, drumless return to acoustic guitar and banjo, written after his mother's death. Stripped-back fingerpicking and multi-tracked falsetto replace the earlier records' orchestration, turning grief into some of his plainest, most devastating songwriting.</t>
  </si>
  <si>
    <t xml:space="preserve">Sounds like a retreat from X5's ornateness back toward the rootsy, hushed indie folk of V5, showing how the chamber-folk branch can circle back near the Core's acoustic sound without joining it.</t>
  </si>
  <si>
    <t xml:space="preserve">Fourth of July; Should Have Known Better; Eugene</t>
  </si>
  <si>
    <t xml:space="preserve">A2752</t>
  </si>
  <si>
    <t xml:space="preserve">Tapir!</t>
  </si>
  <si>
    <t xml:space="preserve">The Pilgrim, Their God and the King of My Decrepit Mountain</t>
  </si>
  <si>
    <t xml:space="preserve">Heavenly Recordings</t>
  </si>
  <si>
    <t xml:space="preserve">strings; horns; spiritual or gospel; storytelling; anthemic</t>
  </si>
  <si>
    <t xml:space="preserve">A London band's three-part art-folk concept album, orchestrated with strings, horns and group vocals into earnest, fist-raising catharsis. It is a 2020s example of the chamber-folk concept-album strain Sufjan Stevens popularized.</t>
  </si>
  <si>
    <t xml:space="preserve">Descends from the same UK folk-rock chamber-pop lineage as V30 and the concept-album ambitions Sufjan Stevens and the Decemberists set for X5, carrying it into the current UK indie scene.</t>
  </si>
  <si>
    <t xml:space="preserve">Ready to Fly Away</t>
  </si>
  <si>
    <t xml:space="preserve">https://www.noexpectations.fyi/p/new-albums-lamplight-amen-dunes-tapir
https://en.wikipedia.org/wiki/Tapir!</t>
  </si>
  <si>
    <t xml:space="preserve">A2753</t>
  </si>
  <si>
    <t xml:space="preserve">Racing Mount Pleasant</t>
  </si>
  <si>
    <t xml:space="preserve">strings; horns; anthemic; harmonized guitars; storytelling</t>
  </si>
  <si>
    <t xml:space="preserve">A young Ann Arbor band reviving the mid-2000s chamber-indie sound with swelling brass, strings and Arcade Fire-scale dynamics. It plays as an unpredictable, gorgeous throwback to the Beirut/Decemberists era, aimed at a new generation of Bandcamp listeners.</t>
  </si>
  <si>
    <t xml:space="preserve">Sounds indebted to the Beirut/Decemberists chamber-folk template, a sign the X5 branch still produces new records rather than folding back into the Core.</t>
  </si>
  <si>
    <t xml:space="preserve">Overture; Youngblood</t>
  </si>
  <si>
    <t xml:space="preserve">https://www.noexpectations.fyi/p/meg-duffy-hand-habits-interview-blue-reminder
https://www.noexpectations.fyi (SW4 best-100-2025 longlist, cached)</t>
  </si>
  <si>
    <t xml:space="preserve">A2754</t>
  </si>
  <si>
    <t xml:space="preserve">Sunny Day Real Estate</t>
  </si>
  <si>
    <t xml:space="preserve">Diary</t>
  </si>
  <si>
    <t xml:space="preserve">X6 Emo and Midwest emo</t>
  </si>
  <si>
    <t xml:space="preserve">shouted; cracked or yelping; noise wall; anthemic; glacial</t>
  </si>
  <si>
    <t xml:space="preserve">The foundational second-wave emo album, pairing Jeremy Enigk's keening, cracked voice with dense, dynamic guitar builds on a Seattle grunge-era Sub Pop roster. Widely cited as the record that turned hardcore-adjacent emo into something melodic and anthemic.</t>
  </si>
  <si>
    <t xml:space="preserve">Emerges from the Sub Pop/Seattle underground-rock world of V16's college-rock lineage and launches the emo line (X6) that seems, by way of American Football and the emo revival, to feed the twangy crossover of Core's C9.</t>
  </si>
  <si>
    <t xml:space="preserve">Seven; In Circles; 47</t>
  </si>
  <si>
    <t xml:space="preserve">https://en.wikipedia.org/wiki/Sunny_Day_Real_Estate</t>
  </si>
  <si>
    <t xml:space="preserve">A2755</t>
  </si>
  <si>
    <t xml:space="preserve">Cap'n Jazz</t>
  </si>
  <si>
    <t xml:space="preserve">Shmap'n Shmazz</t>
  </si>
  <si>
    <t xml:space="preserve">Man With Gun</t>
  </si>
  <si>
    <t xml:space="preserve">Buffalo Grove, IL</t>
  </si>
  <si>
    <t xml:space="preserve">shouted; noise wall; Midwestern; short songs (under 2 minutes); drawl</t>
  </si>
  <si>
    <t xml:space="preserve">The chaotic, herky-jerky debut and only proper studio album from a band central to Midwest emo, all yelped vocals, start-stop math-rock riffing and teenage overspill. Tim Kinsella, his brother Mike and future Promise Ring member Davey von Bohlen all pass through here.</t>
  </si>
  <si>
    <t xml:space="preserve">Sounds like an offshoot of the American underground/college-rock noise of V16 and the punk foundation of X14; through shared members it directly opens the line to American Football and Joan of Arc and, later, the 2010s emo revival rather than Core twang.</t>
  </si>
  <si>
    <t xml:space="preserve">Little League; Basil's Kite</t>
  </si>
  <si>
    <t xml:space="preserve">https://en.wikipedia.org/wiki/Cap%27n_Jazz</t>
  </si>
  <si>
    <t xml:space="preserve">A2756</t>
  </si>
  <si>
    <t xml:space="preserve">Mineral</t>
  </si>
  <si>
    <t xml:space="preserve">The Power of Failing</t>
  </si>
  <si>
    <t xml:space="preserve">Crank!</t>
  </si>
  <si>
    <t xml:space="preserve">shouted; cracked or yelping; anthemic; Southern gothic; long songs (7+ minutes)</t>
  </si>
  <si>
    <t xml:space="preserve">A Texas emo landmark of quiet-loud dynamics and raw, cracked-voice catharsis, considered alongside Diary as a genre-defining second-wave emo record despite the band's short lifespan.</t>
  </si>
  <si>
    <t xml:space="preserve">Sounds of a piece with Sunny Day Real Estate in the second-wave emo line growing out of V16's underground rock scene, pointing toward the 2000s emo mainstream rather than the Core.</t>
  </si>
  <si>
    <t xml:space="preserve">Parking Lot; Gloria</t>
  </si>
  <si>
    <t xml:space="preserve">https://en.wikipedia.org/wiki/Mineral_(band)</t>
  </si>
  <si>
    <t xml:space="preserve">A2757</t>
  </si>
  <si>
    <t xml:space="preserve">The Promise Ring</t>
  </si>
  <si>
    <t xml:space="preserve">Nothing Feels Good</t>
  </si>
  <si>
    <t xml:space="preserve">jangle; shouted; short songs (under 2 minutes); Midwestern; anthemic</t>
  </si>
  <si>
    <t xml:space="preserve">A Milwaukee band's shift from post-hardcore into jangly, hooky pop-emo, with Davey von Bohlen's lisped, boyish vocals over bright major-key guitars. A key bridge between hardcore-rooted emo and the pop-punk-adjacent emo of the early 2000s.</t>
  </si>
  <si>
    <t xml:space="preserve">Sounds grown from the Midwest hardcore scene near X14 into the jangly, pop-facing wing of X6, pointing toward 2000s pop-emo and Modern Baseball-style revival bands rather than the Core.</t>
  </si>
  <si>
    <t xml:space="preserve">Is This Thing On?; Raspberry Rush</t>
  </si>
  <si>
    <t xml:space="preserve">https://en.wikipedia.org/wiki/The_Promise_Ring</t>
  </si>
  <si>
    <t xml:space="preserve">A2758</t>
  </si>
  <si>
    <t xml:space="preserve">American Football</t>
  </si>
  <si>
    <t xml:space="preserve">Urbana, IL</t>
  </si>
  <si>
    <t xml:space="preserve">jangle; Midwestern; hushed; harmonized guitars; glacial</t>
  </si>
  <si>
    <t xml:space="preserve">Mike Kinsella's post-Cap'n Jazz project distilled Midwest emo into gentle, jazzy guitar interplay, trumpet and conversational vocals. Its lone original-era album became the genre's defining text, endlessly cited by 2010s emo-revival bands.</t>
  </si>
  <si>
    <t xml:space="preserve">A direct offshoot of Cap'n Jazz within X6 through Mike Kinsella, trading noise for math-rock jangle; the sound it codified seems to feed both later Midwest emo bands and the twangy emo crossover of Core lane C9.</t>
  </si>
  <si>
    <t xml:space="preserve">Never Meant; The Summer Ends</t>
  </si>
  <si>
    <t xml:space="preserve">https://en.wikipedia.org/wiki/American_Football_(band)</t>
  </si>
  <si>
    <t xml:space="preserve">A2759</t>
  </si>
  <si>
    <t xml:space="preserve">Into It. Over It.</t>
  </si>
  <si>
    <t xml:space="preserve">Proper</t>
  </si>
  <si>
    <t xml:space="preserve">Triple Crown</t>
  </si>
  <si>
    <t xml:space="preserve">jangle; Midwestern; harmonized guitars; shouted; anthemic</t>
  </si>
  <si>
    <t xml:space="preserve">Evan Weiss's first proper full-length as Into It. Over It., a full-band Midwest-emo-revival guitar record that sounds indebted to American Football and Cap'n Jazz. It works as a connector between the original Midwest emo sound and its 2010s revival, with twinkly guitars and conversational, wordy vocals.</t>
  </si>
  <si>
    <t xml:space="preserve">Carries the American Football math-rock jangle forward into the 2010s emo revival within X6, part of the same scene that overlaps with Core's C9.</t>
  </si>
  <si>
    <t xml:space="preserve">Discretion; Anchor</t>
  </si>
  <si>
    <t xml:space="preserve">https://en.wikipedia.org/wiki/Into_It._Over_It.</t>
  </si>
  <si>
    <t xml:space="preserve">A2760</t>
  </si>
  <si>
    <t xml:space="preserve">The Hotelier</t>
  </si>
  <si>
    <t xml:space="preserve">Home, Like Noplace Is There</t>
  </si>
  <si>
    <t xml:space="preserve">Worcester, MA</t>
  </si>
  <si>
    <t xml:space="preserve">shouted; bleak; anthemic; funny-sad; noise wall</t>
  </si>
  <si>
    <t xml:space="preserve">A Massachusetts emo-revival landmark that pairs post-hardcore intensity with raw, therapy-session lyricism about grief and mental illness. Christian Holden's strained, cracking vocals and surging guitars make it the revival's most emotionally direct record.</t>
  </si>
  <si>
    <t xml:space="preserve">Another 2010s branch of the emo-revival wave within X6 that sounds indebted to Sunny Day Real Estate's dynamics, part of the same scene that overlaps with Core's twangy-emo crossover lane C9.</t>
  </si>
  <si>
    <t xml:space="preserve">Your Deep Rest; Discomfort Revisited</t>
  </si>
  <si>
    <t xml:space="preserve">https://en.wikipedia.org/wiki/The_Hotelier</t>
  </si>
  <si>
    <t xml:space="preserve">A2761</t>
  </si>
  <si>
    <t xml:space="preserve">Modern Baseball</t>
  </si>
  <si>
    <t xml:space="preserve">You're Gonna Miss It All</t>
  </si>
  <si>
    <t xml:space="preserve">shouted; drawl; funny-sad; small-town; short songs (under 2 minutes)</t>
  </si>
  <si>
    <t xml:space="preserve">A Philadelphia band's breakout emo-revival record, all conversational, self-deprecating lyrics and twin-vocalist trade-offs over fast, hooky guitar pop. A defining document of the mid-2010s emo revival's college-scene sound.</t>
  </si>
  <si>
    <t xml:space="preserve">Sounds like a 2010s emo-revival descendant of the American Football/Promise Ring lineage within X6, part of the same wave that seems to feed the twangy emo crossover of Core lane C9.</t>
  </si>
  <si>
    <t xml:space="preserve">Rock Bottom; Your Graduation</t>
  </si>
  <si>
    <t xml:space="preserve">https://en.wikipedia.org/wiki/Modern_Baseball_(band)</t>
  </si>
  <si>
    <t xml:space="preserve">A2762</t>
  </si>
  <si>
    <t xml:space="preserve">Bruce Springsteen</t>
  </si>
  <si>
    <t xml:space="preserve">Born to Run</t>
  </si>
  <si>
    <t xml:space="preserve">X7 Heartland rock</t>
  </si>
  <si>
    <t xml:space="preserve">Asbury Park, NJ</t>
  </si>
  <si>
    <t xml:space="preserve">anthemic; Telecaster twang; storytelling; road songs; small-town</t>
  </si>
  <si>
    <t xml:space="preserve">The breakthrough Wall of Sound epic that made Springsteen a rock icon, pairing widescreen Spector-style production with sax, glockenspiel and E Street Band bombast on songs about cars, girls and escape. The blueprint for arena heartland rock.</t>
  </si>
  <si>
    <t xml:space="preserve">Grows from the Dylan/Band roots-rock songwriting of V22 into full arena scale, defining the heartland rock lane (X7) that mostly stays outside the Core except for its stripped-down cousin Nebraska.</t>
  </si>
  <si>
    <t xml:space="preserve">Thunder Road; Born to Run; Jungleland</t>
  </si>
  <si>
    <t xml:space="preserve">https://en.wikipedia.org/wiki/Bruce_Springsteen_discography</t>
  </si>
  <si>
    <t xml:space="preserve">A2763</t>
  </si>
  <si>
    <t xml:space="preserve">Bob Seger</t>
  </si>
  <si>
    <t xml:space="preserve">Night Moves</t>
  </si>
  <si>
    <t xml:space="preserve">anthemic; road songs; heartbreak; drawl; storytelling</t>
  </si>
  <si>
    <t xml:space="preserve">Seger's commercial breakthrough, blending bar-band rock with nostalgic, plainspoken ballads about growing up in Michigan. The title track's wistful teenage-memory songwriting became a heartland-rock standard.</t>
  </si>
  <si>
    <t xml:space="preserve">Represents the Midwest bar-band wing of X7's arena-rock lineage, staying within classic-rock radio rather than crossing into the Core's DIY scene.</t>
  </si>
  <si>
    <t xml:space="preserve">Night Moves; Mainstreet; Rock and Roll Never Forgets</t>
  </si>
  <si>
    <t xml:space="preserve">https://en.wikipedia.org/wiki/Bob_Seger</t>
  </si>
  <si>
    <t xml:space="preserve">A2764</t>
  </si>
  <si>
    <t xml:space="preserve">Darkness on the Edge of Town</t>
  </si>
  <si>
    <t xml:space="preserve">anthemic; drawl; storytelling; small-town; heartbreak</t>
  </si>
  <si>
    <t xml:space="preserve">A leaner, angrier follow-up to Born to Run, stripping away strings for harder guitar and working-class fury. Sets up the more austere, character-driven songwriting that Nebraska would push even further.</t>
  </si>
  <si>
    <t xml:space="preserve">Continues the arena-scale storytelling of X7, tightening the sound in a way that anticipates Nebraska's stark turn back toward the Core's folk-songwriting roots.</t>
  </si>
  <si>
    <t xml:space="preserve">Badlands; The Promised Land; Racing in the Street</t>
  </si>
  <si>
    <t xml:space="preserve">A2765</t>
  </si>
  <si>
    <t xml:space="preserve">Tom Petty and the Heartbreakers</t>
  </si>
  <si>
    <t xml:space="preserve">Damn the Torpedoes</t>
  </si>
  <si>
    <t xml:space="preserve">Backstreet/MCA</t>
  </si>
  <si>
    <t xml:space="preserve">Gainesville, FL</t>
  </si>
  <si>
    <t xml:space="preserve">Telecaster twang; jangle; anthemic; road songs; drawl</t>
  </si>
  <si>
    <t xml:space="preserve">Petty's commercial and critical breakthrough, all chiming Rickenbacker and Telecaster hooks over a tight, radio-ready rhythm section. A defining record of jangly, guitar-forward heartland rock built for classic-rock radio.</t>
  </si>
  <si>
    <t xml:space="preserve">A parallel Southern branch of X7's arena-rock lineage feeding out of the Byrds/Dylan-adjacent jangle of V22, staying in FM-radio rock rather than crossing into Core twang.</t>
  </si>
  <si>
    <t xml:space="preserve">Refugee; Even the Losers; Here Comes My Girl</t>
  </si>
  <si>
    <t xml:space="preserve">https://en.wikipedia.org/wiki/Tom_Petty_and_the_Heartbreakers</t>
  </si>
  <si>
    <t xml:space="preserve">A2766</t>
  </si>
  <si>
    <t xml:space="preserve">Against the Wind</t>
  </si>
  <si>
    <t xml:space="preserve">anthemic; heartbreak; road songs; drawl; storytelling</t>
  </si>
  <si>
    <t xml:space="preserve">Seger's commercial high point, softening his bar-band edge into reflective, radio-friendly ballads about aging and lost youth. It is a polished peak for the Midwest wing of heartland rock, built on piano, warm guitars and his husky rasp.</t>
  </si>
  <si>
    <t xml:space="preserve">Continues the Midwest bar-rock strand of X7, staying firmly on classic-rock radio rather than feeding back into the Core.</t>
  </si>
  <si>
    <t xml:space="preserve">Against the Wind; Fire Lake; You'll Accomp'ny Me</t>
  </si>
  <si>
    <t xml:space="preserve">A2767</t>
  </si>
  <si>
    <t xml:space="preserve">Nebraska</t>
  </si>
  <si>
    <t xml:space="preserve">fingerpicked acoustic; bleak; storytelling; drawl; Southern gothic</t>
  </si>
  <si>
    <t xml:space="preserve">A stark, four-track home-recorded album of murder ballads and blue-collar desperation, just acoustic guitar, harmonica and Springsteen's flattened voice. Its bare-bones intimacy became a direct influence on indie and alt-country songwriters decades later.</t>
  </si>
  <si>
    <t xml:space="preserve">The one heartland-rock record that reaches back into the V: its home-recorded, Woody Guthrie-indebted starkness directly influenced alt-country and indie-folk songwriters in V22's Dylan/Band lineage, making it the exception that feeds the Core rather than leading away from it.</t>
  </si>
  <si>
    <t xml:space="preserve">Nebraska; Atlantic City; Highway Patrolman</t>
  </si>
  <si>
    <t xml:space="preserve">A2768</t>
  </si>
  <si>
    <t xml:space="preserve">Born in the U.S.A.</t>
  </si>
  <si>
    <t xml:space="preserve">anthemic; synths; drum machine; road songs; political</t>
  </si>
  <si>
    <t xml:space="preserve">The synth-and-drum-machine-inflected blockbuster that made Springsteen a stadium-filling pop icon, its title track's bitter Vietnam-veteran lyric endlessly misread as flag-waving anthem. The commercial peak of 1980s heartland rock.</t>
  </si>
  <si>
    <t xml:space="preserve">Represents heartland rock's full pop-mainstream turn within X7, moving further from the Core's DIY roots than any other Springsteen record here.</t>
  </si>
  <si>
    <t xml:space="preserve">Born in the U.S.A.; Dancing in the Dark; My Hometown</t>
  </si>
  <si>
    <t xml:space="preserve">https://www.noexpectations.fyi/p/the-2024-chill-grill-summer-playlist</t>
  </si>
  <si>
    <t xml:space="preserve">A2769</t>
  </si>
  <si>
    <t xml:space="preserve">John Mellencamp</t>
  </si>
  <si>
    <t xml:space="preserve">Scarecrow</t>
  </si>
  <si>
    <t xml:space="preserve">Riva</t>
  </si>
  <si>
    <t xml:space="preserve">Telecaster twang; fiddle; small-town; storytelling; political</t>
  </si>
  <si>
    <t xml:space="preserve">Mellencamp's farm-crisis record, jangly and hard-hitting guitar rock sung about vanishing small-town Indiana life. It is one of his most explicitly political heartland records, plainspoken and anthemic.</t>
  </si>
  <si>
    <t xml:space="preserve">Sounds like a Midwest counterpart to Springsteen's Nebraska within X7; its small-town storytelling brushes against the Core's songwriting without fully crossing into it.</t>
  </si>
  <si>
    <t xml:space="preserve">Small Town; Rain on the Scarecrow; Lonely Ol' Night</t>
  </si>
  <si>
    <t xml:space="preserve">https://en.wikipedia.org/wiki/Scarecrow_(John_Mellencamp_album)</t>
  </si>
  <si>
    <t xml:space="preserve">A2770</t>
  </si>
  <si>
    <t xml:space="preserve">Southern Accents</t>
  </si>
  <si>
    <t xml:space="preserve">synths; drawl; Southern gothic; road songs; anthemic</t>
  </si>
  <si>
    <t xml:space="preserve">A more ambitious, Dave Stewart-assisted record fusing Southern storytelling with 1980s synth textures, its title track a wistful ballad about Southern identity. Shows heartland rock absorbing the era's production trends.</t>
  </si>
  <si>
    <t xml:space="preserve">Extends the Southern branch of X7 further from its jangle-rock roots into 1980s studio polish, staying outside the Core's rawer sound.</t>
  </si>
  <si>
    <t xml:space="preserve">Rebels; Southern Accents; Don't Come Around Here No More</t>
  </si>
  <si>
    <t xml:space="preserve">A2771</t>
  </si>
  <si>
    <t xml:space="preserve">Mudhoney</t>
  </si>
  <si>
    <t xml:space="preserve">Superfuzz Bigmuff</t>
  </si>
  <si>
    <t xml:space="preserve">X8 Grunge and '90s alt radio</t>
  </si>
  <si>
    <t xml:space="preserve">feedback; noise wall; shouted; lo-fi; drawl</t>
  </si>
  <si>
    <t xml:space="preserve">A six-song fuzz-pedal manifesto that helped define grunge's sound, all Stooges-worship distortion and slacker sneer. Mark Arm's yowl over Steve Turner's wall of fuzz made this one of Sub Pop's defining early statements, for anyone who likes their rock sludgy and sarcastic.</t>
  </si>
  <si>
    <t xml:space="preserve">The true ground-zero record of the Seattle line (X8), growing directly from the noise-rock/underground scene of V16 without ever crossing into the Core's twang.</t>
  </si>
  <si>
    <t xml:space="preserve">Touch Me I'm Sick; Mudride</t>
  </si>
  <si>
    <t xml:space="preserve">https://en.wikipedia.org/wiki/Mudhoney</t>
  </si>
  <si>
    <t xml:space="preserve">A2772</t>
  </si>
  <si>
    <t xml:space="preserve">Nirvana</t>
  </si>
  <si>
    <t xml:space="preserve">Bleach</t>
  </si>
  <si>
    <t xml:space="preserve">Aberdeen, WA</t>
  </si>
  <si>
    <t xml:space="preserve">feedback; noise wall; drawl; shouted; lo-fi</t>
  </si>
  <si>
    <t xml:space="preserve">Nirvana's murky, sludgy Sub Pop debut, all detuned riffs and Melvins-indebted heaviness before Cobain's pop instincts fully emerged. The rawest document of the pre-fame Seattle scene.</t>
  </si>
  <si>
    <t xml:space="preserve">Grows out of the noise-rock and underground scene near V16 and the SST/college-radio DIY network, opening the Seattle grunge line (X8) that would explode into mainstream alt-radio rather than feed the Core.</t>
  </si>
  <si>
    <t xml:space="preserve">Blew; About a Girl; Negative Creep</t>
  </si>
  <si>
    <t xml:space="preserve">https://en.wikipedia.org/wiki/Nirvana_(band)</t>
  </si>
  <si>
    <t xml:space="preserve">A2773</t>
  </si>
  <si>
    <t xml:space="preserve">Nevermind</t>
  </si>
  <si>
    <t xml:space="preserve">feedback; anthemic; shouted; drawl; noise wall</t>
  </si>
  <si>
    <t xml:space="preserve">The record that took grunge mainstream, fusing pop hooks with distorted dynamics on a Butch Vig production that polished the Pixies' quiet-loud formula into a cultural phenomenon. The single most consequential alt-rock album of the era.</t>
  </si>
  <si>
    <t xml:space="preserve">The commercial explosion point of the Seattle line (X8), turning underground-rock roots shared with V16 into '90s mainstream alt-radio, a path that runs parallel to rather than through the Core.</t>
  </si>
  <si>
    <t xml:space="preserve">Smells Like Teen Spirit; Come as You Are; Lithium</t>
  </si>
  <si>
    <t xml:space="preserve">A2774</t>
  </si>
  <si>
    <t xml:space="preserve">Pearl Jam</t>
  </si>
  <si>
    <t xml:space="preserve">Ten</t>
  </si>
  <si>
    <t xml:space="preserve">anthemic; baritone; drawl; heartbreak; storytelling</t>
  </si>
  <si>
    <t xml:space="preserve">Eddie Vedder's classic-rock-indebted baritone over widescreen, arena-scaled grunge, closer to heartland rock's earnestness than Nirvana's punk lineage. Its blend of confessional lyrics and guitar-solo bombast made it grunge's other multi-platinum debut.</t>
  </si>
  <si>
    <t xml:space="preserve">A Seattle-scene record within X8 that leans on the same classic-rock instincts as V20's Crazy Horse universe, feeding '90s alt radio rather than the Core.</t>
  </si>
  <si>
    <t xml:space="preserve">Alive; Jeremy; Black</t>
  </si>
  <si>
    <t xml:space="preserve">https://en.wikipedia.org/wiki/Pearl_Jam</t>
  </si>
  <si>
    <t xml:space="preserve">A2775</t>
  </si>
  <si>
    <t xml:space="preserve">Soundgarden</t>
  </si>
  <si>
    <t xml:space="preserve">Badmotorfinger</t>
  </si>
  <si>
    <t xml:space="preserve">feedback; long solos; baritone; noise wall; anthemic</t>
  </si>
  <si>
    <t xml:space="preserve">A heavier, Sabbath-and-Zeppelin-indebted entry in the grunge canon, built on odd time signatures and Chris Cornell's operatic wail. Helped usher grunge into hard-rock radio alongside Nirvana and Pearl Jam.</t>
  </si>
  <si>
    <t xml:space="preserve">A metal-leaning branch of the Seattle scene within X8, drawing on the same noise-rock underground as V16 but pushing toward hard rock rather than the Core.</t>
  </si>
  <si>
    <t xml:space="preserve">Rusty Cage; Outshined; Jesus Christ Pose</t>
  </si>
  <si>
    <t xml:space="preserve">https://en.wikipedia.org/wiki/Soundgarden</t>
  </si>
  <si>
    <t xml:space="preserve">A2776</t>
  </si>
  <si>
    <t xml:space="preserve">Screaming Trees</t>
  </si>
  <si>
    <t xml:space="preserve">Sweet Oblivion</t>
  </si>
  <si>
    <t xml:space="preserve">Ellensburg, WA</t>
  </si>
  <si>
    <t xml:space="preserve">baritone; long solos; anthemic; drawl; feedback</t>
  </si>
  <si>
    <t xml:space="preserve">A more classic-rock-tinged entry from the eastern-Washington band, pairing Mark Lanegan's deep baritone with psychedelic, Crazy Horse-adjacent guitar work. Its blend of grunge heaviness and '60s/'70s rock songcraft makes it the most song-first record of the Seattle wave.</t>
  </si>
  <si>
    <t xml:space="preserve">A Crazy Horse-tinged outlier within X8's Seattle scene, closer in guitar tone to V20 than to punk-rooted grunge, though its commercial path still runs through '90s alt radio rather than the Core.</t>
  </si>
  <si>
    <t xml:space="preserve">Nearly Lost You; Dollar Bill</t>
  </si>
  <si>
    <t xml:space="preserve">https://en.wikipedia.org/wiki/Screaming_Trees</t>
  </si>
  <si>
    <t xml:space="preserve">A2777</t>
  </si>
  <si>
    <t xml:space="preserve">In Utero</t>
  </si>
  <si>
    <t xml:space="preserve">feedback; noise wall; shouted; bleak; lo-fi</t>
  </si>
  <si>
    <t xml:space="preserve">A deliberately abrasive, Steve Albini-recorded reaction to Nevermind's polish, full of harsh dynamics and unresolved dissonance. Widely considered Nirvana's artistic peak and a bridge back toward the noisier underground it came from.</t>
  </si>
  <si>
    <t xml:space="preserve">Loops the Seattle line back toward the noise-rock aesthetic of V16 via Albini's production, without leaving the X8 lane's mainstream alt-radio orbit.</t>
  </si>
  <si>
    <t xml:space="preserve">Heart-Shaped Box; Rape Me; All Apologies</t>
  </si>
  <si>
    <t xml:space="preserve">A2778</t>
  </si>
  <si>
    <t xml:space="preserve">Vs.</t>
  </si>
  <si>
    <t xml:space="preserve">anthemic; shouted; political; road songs; baritone</t>
  </si>
  <si>
    <t xml:space="preserve">A rawer, more urgent follow-up to Ten, trading some of the debut's polish for tighter, angrier songs. Dave Abbruzzese's harder-hitting drums and more percussive, funk-edged riffs push Vedder into a snarl, making it the band's most aggressive early record.</t>
  </si>
  <si>
    <t xml:space="preserve">Continues Pearl Jam's classic-rock-leaning wing of X8's Seattle scene, staying in '90s alt radio rather than crossing toward the Core.</t>
  </si>
  <si>
    <t xml:space="preserve">Go; Animal; Daughter</t>
  </si>
  <si>
    <t xml:space="preserve">A2779</t>
  </si>
  <si>
    <t xml:space="preserve">Superunknown</t>
  </si>
  <si>
    <t xml:space="preserve">feedback; long solos; baritone; anthemic; bleak</t>
  </si>
  <si>
    <t xml:space="preserve">Soundgarden's chart-topping peak, expanding their sludgy riffing into more melodic, psychedelic songwriting on hits like 'Black Hole Sun.' The commercial apex of grunge's early-'90s takeover of rock radio.</t>
  </si>
  <si>
    <t xml:space="preserve">The mainstream apex of X8's metal-leaning Seattle branch, fully embedded in '90s alt radio rather than the Core.</t>
  </si>
  <si>
    <t xml:space="preserve">Black Hole Sun; Spoonman; Fell on Black Days</t>
  </si>
  <si>
    <t xml:space="preserve">A2780</t>
  </si>
  <si>
    <t xml:space="preserve">Cocteau Twins</t>
  </si>
  <si>
    <t xml:space="preserve">Treasure</t>
  </si>
  <si>
    <t xml:space="preserve">X9 Classic shoegaze and dream pop</t>
  </si>
  <si>
    <t xml:space="preserve">Grangemouth, Scotland</t>
  </si>
  <si>
    <t xml:space="preserve">harmonized guitars; hushed; cosmic; strings; lullaby</t>
  </si>
  <si>
    <t xml:space="preserve">Elizabeth Fraser's wordless, glossolalia-like vocals float over Robin Guthrie's chiming, reverb-soaked guitar and synth washes, defining the ethereal 4AD sound years before shoegaze proper existed. Treasure is often treated as a founding dream-pop text and a clear antecedent for the vocal-as-texture approach shoegaze bands adopted. A landmark for the 'cosmic' and 'hushed' end of the guitar-wall vocabulary.</t>
  </si>
  <si>
    <t xml:space="preserve">An earlier, vocal-forward ancestor of the shoegaze branch off V29's drone lineage; its atmosphere prefigures My Bloody Valentine and Slowdive, and Slowdive in particular have acknowledged the band as an influence.</t>
  </si>
  <si>
    <t xml:space="preserve">Lorelei; Pandora (for Cindy)</t>
  </si>
  <si>
    <t xml:space="preserve">https://en.wikipedia.org/wiki/Cocteau_Twins
https://www.discogs.com/search/?q=Cocteau+Twins&amp;type=master</t>
  </si>
  <si>
    <t xml:space="preserve">A2781</t>
  </si>
  <si>
    <t xml:space="preserve">My Bloody Valentine</t>
  </si>
  <si>
    <t xml:space="preserve">Isn't Anything</t>
  </si>
  <si>
    <t xml:space="preserve">Dublin, Ireland / London, UK</t>
  </si>
  <si>
    <t xml:space="preserve">feedback; noise wall; harmonized guitars; hushed; glacial</t>
  </si>
  <si>
    <t xml:space="preserve">My Bloody Valentine's debut full-length trades their earlier jangle-pop for tremolo-bent, detuned guitars smeared into a single churning mass, with Bilinda Butcher and Kevin Shields' vocals buried as texture rather than lead instrument. It lays out the template later shoegaze bands built on: pitch-bending 'glide guitar,' whispered half-heard lyrics, drums pushed flat into the mix. For listeners who want to hear the style before Loveless perfected it.</t>
  </si>
  <si>
    <t xml:space="preserve">Grows out of Velvet Underground/Jesus and Mary Chain noise-drone (the V29 line) crossed with C86 jangle; leads directly to Loveless and the entire shoegaze/dream-pop vocabulary that countrygaze borrows textures from, not toward V29's deadpan songwriting side.</t>
  </si>
  <si>
    <t xml:space="preserve">Feed Me with Your Kiss; Nothing Much to Lose</t>
  </si>
  <si>
    <t xml:space="preserve">https://en.wikipedia.org/wiki/My_Bloody_Valentine_(band)
https://www.discogs.com/search/?q=My+Bloody+Valentine&amp;type=master</t>
  </si>
  <si>
    <t xml:space="preserve">A2782</t>
  </si>
  <si>
    <t xml:space="preserve">Heaven or Las Vegas</t>
  </si>
  <si>
    <t xml:space="preserve">harmonized guitars; hushed; cosmic; breezy; strings</t>
  </si>
  <si>
    <t xml:space="preserve">Cocteau Twins' most accessible record brings Elizabeth Fraser's vocals higher in the mix and closer to actual (if still oblique) lyrics, wrapped in warm, chiming guitar and synth arrangements. It became the gateway album for listeners intimidated by the band's earlier, more abstract work. A useful contemporary counterpart to My Bloody Valentine's Loveless, showing the softer, more melodic end of the same scene.</t>
  </si>
  <si>
    <t xml:space="preserve">Sits alongside Slowdive and Lush in the dream-pop wing of the shoegaze branch off V29; its melodic clarity influenced later dream-pop and indie-pop rather than feeding the noisier Core-adjacent lanes.</t>
  </si>
  <si>
    <t xml:space="preserve">Cherry-Coloured Funk; Heaven or Las Vegas</t>
  </si>
  <si>
    <t xml:space="preserve">A2783</t>
  </si>
  <si>
    <t xml:space="preserve">Pale Saints</t>
  </si>
  <si>
    <t xml:space="preserve">The Comforts of Madness</t>
  </si>
  <si>
    <t xml:space="preserve">harmonized guitars; hushed; noise wall; jangle; glacial</t>
  </si>
  <si>
    <t xml:space="preserve">Pale Saints' debut mixes jangly, Byrds-indebted guitar lines with sudden bursts of shoegaze noise and Ian Masters' airy vocals, sitting between the 4AD dream-pop catalog and the louder Creation bands. It is a lesser-known but well-regarded landmark that shows the stylistic range within the scene. A good pick for listeners who want the jangle-into-noise version of shoegaze.</t>
  </si>
  <si>
    <t xml:space="preserve">A 4AD-scene branch off V29's shoegaze lineage that keeps more jangle-pop clarity than My Bloody Valentine; its melodic guitar interplay anticipates later British indie guitar bands rather than the Core's country side.</t>
  </si>
  <si>
    <t xml:space="preserve">Sight of You; Sea of Sound</t>
  </si>
  <si>
    <t xml:space="preserve">https://en.wikipedia.org/wiki/Pale_Saints
https://www.discogs.com/search/?q=Pale+Saints&amp;type=master</t>
  </si>
  <si>
    <t xml:space="preserve">A2784</t>
  </si>
  <si>
    <t xml:space="preserve">Ride</t>
  </si>
  <si>
    <t xml:space="preserve">Nowhere</t>
  </si>
  <si>
    <t xml:space="preserve">Oxford, UK</t>
  </si>
  <si>
    <t xml:space="preserve">feedback; noise wall; harmonized guitars; anthemic; jangle</t>
  </si>
  <si>
    <t xml:space="preserve">Ride's debut balances shoegaze's guitar squall with clearer, more anthemic songwriting than My Bloody Valentine, letting choruses like 'Vapour Trail' cut through the haze. Andy Bell and Mark Gardener's twin vocals and the surging rhythm section made it one of the genre's most immediately catchy entries. A good landmark for hearing shoegaze's pop instincts alongside its noise.</t>
  </si>
  <si>
    <t xml:space="preserve">Part of the same Creation-label shoegaze scene as My Bloody Valentine; its more melodic, jangle-inflected guitar wall seems to point toward Britpop's guitar bands rather than back toward the Core's twang.</t>
  </si>
  <si>
    <t xml:space="preserve">Vapour Trail; Seagull; Dreams Burn Down</t>
  </si>
  <si>
    <t xml:space="preserve">https://en.wikipedia.org/wiki/Ride_(band)
https://www.discogs.com/search/?q=Ride+band&amp;type=master</t>
  </si>
  <si>
    <t xml:space="preserve">A2785</t>
  </si>
  <si>
    <t xml:space="preserve">Chapterhouse</t>
  </si>
  <si>
    <t xml:space="preserve">Whirlpool</t>
  </si>
  <si>
    <t xml:space="preserve">Dedicated Records</t>
  </si>
  <si>
    <t xml:space="preserve">Reading, UK</t>
  </si>
  <si>
    <t xml:space="preserve">noise wall; feedback; drum machine; jangle; breezy</t>
  </si>
  <si>
    <t xml:space="preserve">Chapterhouse blend shoegaze guitar fog with dance-influenced rhythms and drum machines, reflecting the early-90s crossover between indie and rave culture ('Madchester' adjacent). Whirlpool is a solid mid-tier landmark showing shoegaze's willingness to absorb electronic production. Good for hearing a less guitar-orthodox branch of the same scene as Ride and Slowdive.</t>
  </si>
  <si>
    <t xml:space="preserve">A Thames Valley contemporary of Ride within the shoegaze branch off V29; its electronic leanings seem to point toward 90s indie-dance crossover rather than back into the Core's acoustic-and-twang lineage.</t>
  </si>
  <si>
    <t xml:space="preserve">Pearl; Falling Down</t>
  </si>
  <si>
    <t xml:space="preserve">https://en.wikipedia.org/wiki/Chapterhouse_(band)
https://www.discogs.com/search/?q=Chapterhouse&amp;type=master</t>
  </si>
  <si>
    <t xml:space="preserve">A2786</t>
  </si>
  <si>
    <t xml:space="preserve">Loveless</t>
  </si>
  <si>
    <t xml:space="preserve">feedback; noise wall; harmonized guitars; hushed; cosmic</t>
  </si>
  <si>
    <t xml:space="preserve">Loveless buries impossibly detuned, whammy-bar-warped guitars, cooing dual vocals and a hidden pop core under layers of studio experimentation. It is the canonical entry for the guitar-wall vocabulary, the 'noise wall' and 'harmonized guitars' that countrygaze bands filter through pedal steel decades later. Essential listening for anyone tracing where the fuzz-and-drone side of the atlas gets its sonic palette.</t>
  </si>
  <si>
    <t xml:space="preserve">The aesthetic peak of the shoegaze branch off V29's drone lineage; its guitar-wall production sounds like a source for the noise/slowcore Context lane and, at a distance, the pedal-steel-and-fuzz textures of Core countrygaze bands like Wednesday.</t>
  </si>
  <si>
    <t xml:space="preserve">Only Shallow; When You Sleep; Soon</t>
  </si>
  <si>
    <t xml:space="preserve">A2787</t>
  </si>
  <si>
    <t xml:space="preserve">Spooky</t>
  </si>
  <si>
    <t xml:space="preserve">harmonized guitars; noise wall; hushed; jangle; breezy</t>
  </si>
  <si>
    <t xml:space="preserve">Produced by Robin Guthrie of Cocteau Twins, Spooky pairs Miki Berenyi and Emma Anderson's close harmonies with thick, chorused guitar layers that sit between shoegaze fog and dream-pop clarity. It shows the genre's female-fronted, 4AD-adjacent wing distinct from the male-led Creation bands. A solid landmark for the harmony-heavy side of the guitar-wall vocabulary.</t>
  </si>
  <si>
    <t xml:space="preserve">Another 4AD-rooted branch off V29's shoegaze/dream-pop lineage, produced by a Cocteau Twins member; its close-harmony vocal approach echoes forward into later dream-pop and twee-adjacent indie pop.</t>
  </si>
  <si>
    <t xml:space="preserve">For Love; Nothing Natural</t>
  </si>
  <si>
    <t xml:space="preserve">https://en.wikipedia.org/wiki/Lush_(band)
https://www.discogs.com/search/?q=Lush+Spooky&amp;type=release</t>
  </si>
  <si>
    <t xml:space="preserve">A2788</t>
  </si>
  <si>
    <t xml:space="preserve">In Ribbons</t>
  </si>
  <si>
    <t xml:space="preserve">harmonized guitars; hushed; breezy; jangle; noise wall</t>
  </si>
  <si>
    <t xml:space="preserve">With new member Meriel Barham (ex-Lush) sharing vocals, In Ribbons leans further into dream-pop melody while keeping the debut's noisier textures in reserve. It is a solid second landmark for a band often overshadowed by its 4AD labelmates. Recommended for filling out the roster beyond the genre's best-known names.</t>
  </si>
  <si>
    <t xml:space="preserve">Continues Pale Saints' branch off V29's dream-pop/shoegaze lineage with a lineup change that ties it to Lush; the record's melodic focus feeds forward into 90s British indie pop rather than back toward the Core.</t>
  </si>
  <si>
    <t xml:space="preserve">Throwing Back the Apple; Hunted</t>
  </si>
  <si>
    <t xml:space="preserve">A2789</t>
  </si>
  <si>
    <t xml:space="preserve">Going Blank Again</t>
  </si>
  <si>
    <t xml:space="preserve">anthemic; harmonized guitars; jangle; noise wall; breezy</t>
  </si>
  <si>
    <t xml:space="preserve">A cleaner, more confident follow-up to Nowhere, Going Blank Again opens with the widescreen 'Leave Them All Behind' and leans further into pop hooks without losing the guitar haze. It is Ride at their most expansive before Britpop swept shoegaze aside. Useful for tracing how the genre's guitar-wall vocabulary bent toward more conventional rock structure.</t>
  </si>
  <si>
    <t xml:space="preserve">Continues Ride's place in the Creation-label shoegaze scene; its arena-ready hooks show the guitar-wall aesthetic drifting toward mainstream British guitar rock rather than the DIY/Core lineage.</t>
  </si>
  <si>
    <t xml:space="preserve">Leave Them All Behind; Twisterella</t>
  </si>
  <si>
    <t xml:space="preserve">A2790</t>
  </si>
  <si>
    <t xml:space="preserve">Blood Music</t>
  </si>
  <si>
    <t xml:space="preserve">noise wall; synths; breezy; jangle; hushed</t>
  </si>
  <si>
    <t xml:space="preserve">Chapterhouse's second and final album pushes further into shimmering, synth-inflected guitar pop as shoegaze's UK commercial moment was closing. It rounds out the picture of the genre's more melodic, dance-adjacent wing before Britpop swept it aside. A deeper cut for completists mapping the scene's final wave.</t>
  </si>
  <si>
    <t xml:space="preserve">The tail end of Chapterhouse's branch off V29's shoegaze lineage, released as the UK press turned toward Britpop; its dance-pop instincts fed forward into 90s electronic-indie crossover rather than back toward twang.</t>
  </si>
  <si>
    <t xml:space="preserve">She's a Vision; Autosleeper</t>
  </si>
  <si>
    <t xml:space="preserve">A2791</t>
  </si>
  <si>
    <t xml:space="preserve">Slowdive</t>
  </si>
  <si>
    <t xml:space="preserve">Souvlaki</t>
  </si>
  <si>
    <t xml:space="preserve">harmonized guitars; hushed; cosmic; glacial; breezy</t>
  </si>
  <si>
    <t xml:space="preserve">Slowdive slow their guitars down from My Bloody Valentine's roar into something closer to ambient music, with Neil Halstead and Rachel Goswell's voices floating over reverb-drenched chords and Brian Eno contributing to 'Sing.' It softened shoegaze into dream pop proper. A key listen for hearing the gentler, more melodic half of the guitar-wall lineage.</t>
  </si>
  <si>
    <t xml:space="preserve">Descends from the same C86/shoegaze branch of V29 as My Bloody Valentine but pushes toward ambient dream pop; that softer, glacial guitar tone echoes forward into slowcore and the hushed textures some countrygaze bands borrow.</t>
  </si>
  <si>
    <t xml:space="preserve">Alison; When the Sun Hits; Souvlaki Space Station</t>
  </si>
  <si>
    <t xml:space="preserve">https://en.wikipedia.org/wiki/Slowdive
https://www.discogs.com/search/?q=Slowdive&amp;type=master</t>
  </si>
  <si>
    <t xml:space="preserve">A2792</t>
  </si>
  <si>
    <t xml:space="preserve">Swirlies</t>
  </si>
  <si>
    <t xml:space="preserve">Blonder Tongue Audio Baton</t>
  </si>
  <si>
    <t xml:space="preserve">feedback; noise wall; lo-fi; drum machine; hushed</t>
  </si>
  <si>
    <t xml:space="preserve">Sonic Youth-style tunings and My Bloody Valentine-like guitar haze get filtered through American college-rock scrappiness, with tape loops, drum-machine interludes and sudden noise collages spliced between the pop songs. It is a landmark of American shoegaze and sounds like a forerunner of the lo-fi, guitar-wall indie that later feeds countrygaze's noisier edges.</t>
  </si>
  <si>
    <t xml:space="preserve">Transplants the UK shoegaze branch of V29 into the Boston DIY/college-radio network; its noisy, tape-collaged version of the guitar wall sounds closer to American noise-pop and lo-fi than to the UK dream-pop line.</t>
  </si>
  <si>
    <t xml:space="preserve">Bell; Jeremy Parker</t>
  </si>
  <si>
    <t xml:space="preserve">https://en.wikipedia.org/wiki/Swirlies
https://www.discogs.com/search/?q=Swirlies+Blonder+Tongue+Audio+Baton&amp;type=master</t>
  </si>
  <si>
    <t xml:space="preserve">A2793</t>
  </si>
  <si>
    <t xml:space="preserve">Pygmalion</t>
  </si>
  <si>
    <t xml:space="preserve">glacial; hushed; drum machine; cosmic; lo-fi</t>
  </si>
  <si>
    <t xml:space="preserve">Stripped almost entirely of drums and guitar riffs in favor of loops, drones and Talk Talk-style negative space, Pygmalion pushed shoegaze toward post-rock and got Slowdive dropped by Creation. It shows how far the 'guitar wall' idea could be dissolved into pure atmosphere. For listeners who already know Souvlaki and want the more experimental, ambient endpoint of the same band.</t>
  </si>
  <si>
    <t xml:space="preserve">The most minimal extension of Slowdive's branch off V29's drone lineage, trading guitar-wall density for ambient space; anticipates the glacial, slow-build side of slowcore more than it feeds directly back toward twang.</t>
  </si>
  <si>
    <t xml:space="preserve">Crazy for You; Miranda</t>
  </si>
  <si>
    <t xml:space="preserve">A2794</t>
  </si>
  <si>
    <t xml:space="preserve">Wire</t>
  </si>
  <si>
    <t xml:space="preserve">Pink Flag</t>
  </si>
  <si>
    <t xml:space="preserve">X10 Post-punk and noise rock</t>
  </si>
  <si>
    <t xml:space="preserve">short songs (under 2 minutes); shouted; deadpan; feedback; rowdy</t>
  </si>
  <si>
    <t xml:space="preserve">Wire strip punk down to blunt, angular fragments — 21 songs in under 36 minutes, several barely a minute long — replacing Ramones-style buzz with clipped riffs, deadpan vocals and abrupt stops. It is the founding document of art-punk's move into post-punk, endlessly cited by Minor Threat, R.E.M. and Elastica alike. The essential landmark for the rhythmic, angular line adjacent to the scene.</t>
  </si>
  <si>
    <t xml:space="preserve">Splits off V29's art-punk deadpan and the punk foundation of X14 into a more clipped, structurally radical post-punk; its influence runs forward through Minor Threat and Fugazi's DIY rigor rather than toward twang or country.</t>
  </si>
  <si>
    <t xml:space="preserve">Three Girl Rhumba; Ex Lion Tamer; Mannequin</t>
  </si>
  <si>
    <t xml:space="preserve">https://en.wikipedia.org/wiki/Wire_(band)
https://www.discogs.com/search/?q=Wire+Pink+Flag&amp;type=release</t>
  </si>
  <si>
    <t xml:space="preserve">A2795</t>
  </si>
  <si>
    <t xml:space="preserve">Chairs Missing</t>
  </si>
  <si>
    <t xml:space="preserve">synths; deadpan; noise wall; shouted; anthemic</t>
  </si>
  <si>
    <t xml:space="preserve">Wire's second album opens up the terse songs of Pink Flag into longer, synth-and-effects-laden arrangements, edging toward the atmospheric side of post-punk without losing its angularity. It shows the band already restless with the sound they had just invented. A strong second landmark for hearing post-punk's rapid evolution.</t>
  </si>
  <si>
    <t xml:space="preserve">Continues Wire's branch off X14/V29 into more textured, synth-inflected post-punk; its atmosphere influenced the goth and art-rock wings of the genre rather than the twangier Core lineage.</t>
  </si>
  <si>
    <t xml:space="preserve">Outdoor Miner; I Am the Fly</t>
  </si>
  <si>
    <t xml:space="preserve">https://en.wikipedia.org/wiki/Wire_(band)
https://www.discogs.com/search/?q=Wire+band&amp;type=master</t>
  </si>
  <si>
    <t xml:space="preserve">A2796</t>
  </si>
  <si>
    <t xml:space="preserve">154</t>
  </si>
  <si>
    <t xml:space="preserve">synths; noise wall; deadpan; anthemic; polished</t>
  </si>
  <si>
    <t xml:space="preserve">Named for the number of shows the band had played, 154 pushes furthest into studio experimentation and melodic ambition before Wire's late-70s lineup fractured. It closes out the trilogy that made Pink Flag, Chairs Missing and 154 foundational post-punk texts. A deeper cut for listeners already sold on the first two records.</t>
  </si>
  <si>
    <t xml:space="preserve">The final entry in Wire's initial branch off X14/V29's post-punk lineage before a long hiatus; its polish anticipated 80s art-rock production more than the DIY roughness that fed the American noise-rock wing.</t>
  </si>
  <si>
    <t xml:space="preserve">Map Ref. 41°N 93°W; A Touching Display</t>
  </si>
  <si>
    <t xml:space="preserve">A2797</t>
  </si>
  <si>
    <t xml:space="preserve">Mission of Burma</t>
  </si>
  <si>
    <t xml:space="preserve">Ace of Hearts Records</t>
  </si>
  <si>
    <t xml:space="preserve">shouted; noise wall; anthemic; feedback; rowdy</t>
  </si>
  <si>
    <t xml:space="preserve">Mission of Burma's only studio album from their original run pairs blaring, tape-loop-treated guitar squall with tightly wound rhythms and Roger Miller and Clint Conley's alternating shouted vocals. It is a foundational text for American noise-rock and post-hardcore. Essential for the angular, rhythmic line that runs from Boston's scene through Fugazi and beyond.</t>
  </si>
  <si>
    <t xml:space="preserve">An American, Boston-scene branch off X14's punk foundation and V29's art-noise lineage; its tape-loop noise and structural aggression sound like groundwork for the noise-rock wing of X10 rather than any twang-adjacent lane.</t>
  </si>
  <si>
    <t xml:space="preserve">That's When I Reach for My Revolver; Academy Fight Song</t>
  </si>
  <si>
    <t xml:space="preserve">https://en.wikipedia.org/wiki/Mission_of_Burma
https://www.discogs.com/search/?q=Mission+of+Burma&amp;type=master</t>
  </si>
  <si>
    <t xml:space="preserve">A2798</t>
  </si>
  <si>
    <t xml:space="preserve">Big Black</t>
  </si>
  <si>
    <t xml:space="preserve">Atomizer</t>
  </si>
  <si>
    <t xml:space="preserve">drum machine; noise wall; shouted; feedback; bleak</t>
  </si>
  <si>
    <t xml:space="preserve">Steve Albini's Big Black replace a drummer with a programmed Roland drum machine and pair it with clanging, treated guitars and confrontational lyrics about violence and small-town rot. Atomizer is the genre-defining noise-rock record, mechanical and abrasive where Mission of Burma is loose and shouted. A must-hear landmark for the harder, industrial-adjacent end of the post-punk/noise-rock line.</t>
  </si>
  <si>
    <t xml:space="preserve">Splits from X14's hardcore roots into a colder, drum-machine-driven noise rock distinct from Wire or Mission of Burma's more melodic post-punk; Albini's engineering work afterward directly shaped the Pixies, Nirvana and much of 90s indie production.</t>
  </si>
  <si>
    <t xml:space="preserve">Kerosene; Jordan, Minnesota</t>
  </si>
  <si>
    <t xml:space="preserve">https://en.wikipedia.org/wiki/Big_Black
https://www.discogs.com/search/?q=Big+Black+band&amp;type=master</t>
  </si>
  <si>
    <t xml:space="preserve">A2799</t>
  </si>
  <si>
    <t xml:space="preserve">Songs About Fucking</t>
  </si>
  <si>
    <t xml:space="preserve">drum machine; noise wall; shouted; political; bleak</t>
  </si>
  <si>
    <t xml:space="preserve">Big Black's second and final studio album sharpens Atomizer's clanging drum-machine noise rock with even more caustic production and a cover of Kraftwerk's 'The Model' rendered as pure menace. It closed out the band before Albini moved fully into producing other artists' records. A strong second landmark for the noise-rock wing of the lane.</t>
  </si>
  <si>
    <t xml:space="preserve">The endpoint of Big Black's branch off X14's punk lineage before Albini's influence shifted from performing to producing; its scorched-earth sound directly informed Shellac and the broader 90s noise-rock underground.</t>
  </si>
  <si>
    <t xml:space="preserve">Colombian Necktie; Bad Houses</t>
  </si>
  <si>
    <t xml:space="preserve">https://en.wikipedia.org/wiki/Big_Black
https://www.discogs.com/search/?q=Big+Black+Songs+About+Fucking&amp;type=master</t>
  </si>
  <si>
    <t xml:space="preserve">A2800</t>
  </si>
  <si>
    <t xml:space="preserve">Fugazi</t>
  </si>
  <si>
    <t xml:space="preserve">Repeater</t>
  </si>
  <si>
    <t xml:space="preserve">Dischord Records</t>
  </si>
  <si>
    <t xml:space="preserve">shouted; noise wall; political; anthemic; drawl</t>
  </si>
  <si>
    <t xml:space="preserve">Fugazi's first full-length turns Ian MacKaye's hardcore background and Guy Picciotto's more melodic instincts into tense, dub-influenced post-hardcore built on stop-start dynamics and pointedly political lyrics. Repeater made the band's DIY ethics (five-dollar shows, no merch) as influential as its music. The essential landmark for the DIY-network end of the rhythmic, angular line.</t>
  </si>
  <si>
    <t xml:space="preserve">Grows out of X14's hardcore-punk roots (MacKaye's earlier Minor Threat) with an art-rock structural sense that recalls V29; Fugazi's DIY model became a touchstone for the independent touring network that runs into lo-fi indie and the Core.</t>
  </si>
  <si>
    <t xml:space="preserve">Merchandise; Turnover; Blueprint</t>
  </si>
  <si>
    <t xml:space="preserve">https://en.wikipedia.org/wiki/Fugazi
https://www.discogs.com/search/?q=Fugazi&amp;type=master</t>
  </si>
  <si>
    <t xml:space="preserve">A2801</t>
  </si>
  <si>
    <t xml:space="preserve">In on the Kill Taker</t>
  </si>
  <si>
    <t xml:space="preserve">noise wall; shouted; political; anthemic; rowdy</t>
  </si>
  <si>
    <t xml:space="preserve">A heavier, more abrasive record than Repeater, In on the Kill Taker came together after the band shelved early sessions with Steve Albini and finished it on their own terms. It holds some of Fugazi's most aggressive material and shows the post-hardcore/noise-rock overlap within the lane at its most direct. A strong second landmark for the band's catalog.</t>
  </si>
  <si>
    <t xml:space="preserve">Continues Fugazi's post-hardcore branch, with abandoned Albini sessions brushing it against the noise-rock wing of the same lane; its aggression seems to have shaped 90s post-hardcore more than any twang-adjacent lineage.</t>
  </si>
  <si>
    <t xml:space="preserve">Facet Squared; Smallpox Champion</t>
  </si>
  <si>
    <t xml:space="preserve">A2802</t>
  </si>
  <si>
    <t xml:space="preserve">Red Medicine</t>
  </si>
  <si>
    <t xml:space="preserve">noise wall; synths; hushed; political; shouted</t>
  </si>
  <si>
    <t xml:space="preserve">Fugazi loosen their sound on Red Medicine, adding studio experimentation, instrumental detours and quieter passages alongside the usual tense dynamics, self-produced entirely on their own terms. It shows a band expanding past hardcore's constraints while keeping its DIY politics intact. Recommended for hearing the band's mid-career evolution.</t>
  </si>
  <si>
    <t xml:space="preserve">A later, more experimental branch off Fugazi's X14/V29 post-hardcore lineage; its loosened structure anticipated post-rock's use of dynamics more than it fed back toward the lane's noisier origins.</t>
  </si>
  <si>
    <t xml:space="preserve">Do You Like Me; Bed for the Scraping</t>
  </si>
  <si>
    <t xml:space="preserve">A2803</t>
  </si>
  <si>
    <t xml:space="preserve">ONoffON</t>
  </si>
  <si>
    <t xml:space="preserve">shouted; noise wall; anthemic; rowdy; feedback</t>
  </si>
  <si>
    <t xml:space="preserve">Reuniting after a 20-year hiatus, Mission of Burma sound barely diminished on ONoffON, matching Vs.'s aggression with slightly cleaner production and Bob Weston (of Shellac) replacing original tape-loop manipulator Martin Swope. It proved the band's reunion was substance over nostalgia. A useful modern example of the lane's founders still working.</t>
  </si>
  <si>
    <t xml:space="preserve">A late-career continuation of Mission of Burma's original branch off X14/V29's noise-punk lineage, with a Shellac/Big Black connection tying it to the Chicago noise-rock wing of the same lane.</t>
  </si>
  <si>
    <t xml:space="preserve">The Setup; Dust Devil</t>
  </si>
  <si>
    <t xml:space="preserve">A2804</t>
  </si>
  <si>
    <t xml:space="preserve">Protomartyr</t>
  </si>
  <si>
    <t xml:space="preserve">Under Color of Official Right</t>
  </si>
  <si>
    <t xml:space="preserve">deadpan; shouted; noise wall; bleak; storytelling</t>
  </si>
  <si>
    <t xml:space="preserve">Joe Casey's world-weary, half-spoken baritone narrates Rust Belt decay and municipal corruption over Greg Ahee's needling, repetitive guitar lines, updating Wire and Fall-style post-punk for post-recession Detroit. It is the modern touchstone for the lane's angular, rhythmic vocabulary translated into American indie rock. A good example of a current band still working directly in Wire's tradition.</t>
  </si>
  <si>
    <t xml:space="preserve">A modern American continuation of the post-punk branch off X14/V29, closer to the Fall's deadpan delivery than to noise rock's abrasiveness; feeds today's post-punk revival (Idles, Shame) rather than the Core's twang.</t>
  </si>
  <si>
    <t xml:space="preserve">Ellen; Scum, Rise!</t>
  </si>
  <si>
    <t xml:space="preserve">https://en.wikipedia.org/wiki/Protomartyr_(band)
https://www.discogs.com/search/?q=Protomartyr&amp;type=master</t>
  </si>
  <si>
    <t xml:space="preserve">A2805</t>
  </si>
  <si>
    <t xml:space="preserve">Relatives in Descent</t>
  </si>
  <si>
    <t xml:space="preserve">deadpan; noise wall; political; bleak; storytelling</t>
  </si>
  <si>
    <t xml:space="preserve">Protomartyr's fourth album widens its scope to post-truth politics and mortality, with Casey's lyrics sharper and the band's arrangements more expansive than on earlier records. Ahee's guitars shift between spindly patterns and heavy surges under the baritone narration. Recommended as a second, more polished entry point.</t>
  </si>
  <si>
    <t xml:space="preserve">Continues Protomartyr's modern post-punk branch off X14/V29; its political storytelling parallels Southern-gothic songwriting elsewhere in the atlas without ever crossing into twang.</t>
  </si>
  <si>
    <t xml:space="preserve">A Private Understanding; Windsor Hum</t>
  </si>
  <si>
    <t xml:space="preserve">A2806</t>
  </si>
  <si>
    <t xml:space="preserve">Indigo De Souza</t>
  </si>
  <si>
    <t xml:space="preserve">Any Shape You Take</t>
  </si>
  <si>
    <t xml:space="preserve">shouted; synths; funny-sad; heartbreak; anthemic</t>
  </si>
  <si>
    <t xml:space="preserve">Indigo De Souza's second album swings between shredded-throat pop-punk catharsis and glossy synth interludes, with songs about grief, queerness and self-destruction delivered with disarming directness. She is placed here on a scene-not-sound ruling: she is a central figure of the Asheville DIY community that also produced MJ Lenderman and Wednesday, but her sound is punk/pop-punk rather than countrygaze. Included as a Context landmark for that Asheville connective tissue.</t>
  </si>
  <si>
    <t xml:space="preserve">Not a sonic descendant of the post-punk canon above; included in X10 because her music runs angular and punk-adjacent rather than twangy, and because she shares the Asheville scene (not the sound) with Core artists like Wednesday and MJ Lenderman.</t>
  </si>
  <si>
    <t xml:space="preserve">Kill Me; Real Pain</t>
  </si>
  <si>
    <t xml:space="preserve">https://en.wikipedia.org/wiki/Indigo_De_Souza
https://www.discogs.com/search/?q=Indigo+De+Souza+Any+Shape+You+Take&amp;type=master</t>
  </si>
  <si>
    <t xml:space="preserve">A2807</t>
  </si>
  <si>
    <t xml:space="preserve">Robber Robber</t>
  </si>
  <si>
    <t xml:space="preserve">Two Wheels Move the Soul</t>
  </si>
  <si>
    <t xml:space="preserve">shouted; noise wall; feedback; rowdy; anthemic</t>
  </si>
  <si>
    <t xml:space="preserve">Robber Robber's Fire Talk debut hits harder and more explosively than the Burlington quartet's earlier work, pairing thick, distorted guitars with tightly coiled, start-stop arrangements closer to noise rock than to twang. They are placed here on a scene-not-sound ruling, tying them to Vermont's small but tight-knit DIY guitar-band scene. A modern example rounding out the lane's contemporary edge.</t>
  </si>
  <si>
    <t xml:space="preserve">Not a direct sonic descendant of classic post-punk; included in X10 because their noisy, angular guitar rock fits the lane's sound while their real connection to the wider atlas is scene (Burlington, VT DIY) rather than genre lineage into twang.</t>
  </si>
  <si>
    <t xml:space="preserve">The Sound It Made; Imprint</t>
  </si>
  <si>
    <t xml:space="preserve">https://robberrobber.bandcamp.com/album/two-wheels-move-the-soul
https://firetalkrecs.com/shop/robberrobber-twowheelsmovethesoul</t>
  </si>
  <si>
    <t xml:space="preserve">A2808</t>
  </si>
  <si>
    <t xml:space="preserve">Whiskey Myers</t>
  </si>
  <si>
    <t xml:space="preserve">Wiggy Thump Records</t>
  </si>
  <si>
    <t xml:space="preserve">X11 Modern Southern rock</t>
  </si>
  <si>
    <t xml:space="preserve">slide guitar; long solos; drawl; rowdy; drinking songs</t>
  </si>
  <si>
    <t xml:space="preserve">Firewater is the East Texas band's breakout, mixing Skynyrd-style twin-guitar riffing with outlaw-country grit and Cody Cannon's rough-edged drawl on songs about drinking, hard times and small-town life. It established Whiskey Myers as a leading voice of the 2010s Southern-rock revival alongside Blackberry Smoke. Essential for hearing the Texas variant of the lane's sound.</t>
  </si>
  <si>
    <t xml:space="preserve">Extends V28's Skynyrd/Allman Southern-rock guitar lineage through a Texas outlaw-country filter, heading toward mainstream Red Dirt/Southern-rock touring circuits rather than the indie-twang Core.</t>
  </si>
  <si>
    <t xml:space="preserve">Ballad of a Southern Man; Anna Marie</t>
  </si>
  <si>
    <t xml:space="preserve">https://en.wikipedia.org/wiki/Whiskey_Myers
https://www.discogs.com/search/?q=Whiskey+Myers&amp;type=master</t>
  </si>
  <si>
    <t xml:space="preserve">A2809</t>
  </si>
  <si>
    <t xml:space="preserve">Blackberry Smoke</t>
  </si>
  <si>
    <t xml:space="preserve">The Whippoorwill</t>
  </si>
  <si>
    <t xml:space="preserve">Southern Ground</t>
  </si>
  <si>
    <t xml:space="preserve">slide guitar; long solos; Telecaster twang; drawl; road songs</t>
  </si>
  <si>
    <t xml:space="preserve">Released on Zac Brown's Southern Ground label, The Whippoorwill is Blackberry Smoke's commercial and critical breakthrough, pairing triple-guitar boogie and pedal-steel flourishes with radio-ready choruses about hard living and the open road. It represents Southern rock's mainstream 2010s revival at its most confident.</t>
  </si>
  <si>
    <t xml:space="preserve">Carries V28's Skynyrd/Allman/Marshall Tucker Southern-rock guitar lineage into 2010s mainstream rock and country-adjacent radio, heading toward jam-band and classic-rock revivalism rather than the punk-inflected storytelling that produced Drive-By Truckers and the Core.</t>
  </si>
  <si>
    <t xml:space="preserve">Six Ways to Sunday; Pretty Little Lie; Ain't Much Left of Me</t>
  </si>
  <si>
    <t xml:space="preserve">https://en.wikipedia.org/wiki/Blackberry_Smoke
https://www.discogs.com/search/?q=Blackberry+Smoke&amp;type=master</t>
  </si>
  <si>
    <t xml:space="preserve">A2810</t>
  </si>
  <si>
    <t xml:space="preserve">Early Morning Shakes</t>
  </si>
  <si>
    <t xml:space="preserve">slide guitar; long solos; drawl; road songs; rowdy</t>
  </si>
  <si>
    <t xml:space="preserve">Early Morning Shakes sharpens Whiskey Myers' twin-guitar attack and adds tighter songwriting, expanding the band's audience beyond the Texas/Red Dirt circuit. It is a strong second landmark showing the band's steady climb through the 2010s Southern-rock revival. Recommended as a companion to Firewater.</t>
  </si>
  <si>
    <t xml:space="preserve">Continues Whiskey Myers' branch off V28's Southern-rock lineage into a wider national touring audience, still oriented toward mainstream rock radio rather than the Core.</t>
  </si>
  <si>
    <t xml:space="preserve">Ghost; On the River</t>
  </si>
  <si>
    <t xml:space="preserve">A2811</t>
  </si>
  <si>
    <t xml:space="preserve">Holding All the Roses</t>
  </si>
  <si>
    <t xml:space="preserve">slide guitar; Telecaster twang; drawl; anthemic; road songs</t>
  </si>
  <si>
    <t xml:space="preserve">Blackberry Smoke's Rounder Records debut straddles rock radio and Nashville without softening its boogie-rock core, with twin guitars, organ and Charlie Starr's warm drawl. It shows Southern rock's mainstream continuation as a working, touring band rather than a nostalgia act. A solid second landmark for the band's arc.</t>
  </si>
  <si>
    <t xml:space="preserve">Continues Blackberry Smoke's branch off V28's Southern-rock lineage into commercial country-rock crossover, far from the Core's indie/DIY route.</t>
  </si>
  <si>
    <t xml:space="preserve">Holding All the Roses; Woman in the Moon</t>
  </si>
  <si>
    <t xml:space="preserve">A2812</t>
  </si>
  <si>
    <t xml:space="preserve">Mud</t>
  </si>
  <si>
    <t xml:space="preserve">slide guitar; drawl; road songs; anthemic; rowdy</t>
  </si>
  <si>
    <t xml:space="preserve">Mud pairs Whiskey Myers' Skynyrd-indebted riffing with more polished, radio-ready production and big, gang-sung choruses. It marks the point where the band's Southern-rock revival sound became fully arena-ready. A useful landmark for the lane's commercial peak.</t>
  </si>
  <si>
    <t xml:space="preserve">A polished entry in Whiskey Myers' branch off V28's Southern-rock lineage, aimed at mainstream rock-radio and streaming audiences rather than the DIY/indie route.</t>
  </si>
  <si>
    <t xml:space="preserve">Trailer We Call Home; Frogman</t>
  </si>
  <si>
    <t xml:space="preserve">A2813</t>
  </si>
  <si>
    <t xml:space="preserve">The Steel Woods</t>
  </si>
  <si>
    <t xml:space="preserve">Straw in the Wind</t>
  </si>
  <si>
    <t xml:space="preserve">slide guitar; long solos; drawl; storytelling; bleak</t>
  </si>
  <si>
    <t xml:space="preserve">The Steel Woods' debut fuses heavy, Skynyrd-and-Zeppelin-indebted riffing with outlaw-country songwriting and a cover of David Allan Coe's 'If That Ain't Country,' positioning the Nashville band between Southern rock and heavier Americana. Guitarist Jason 'Rowdy' Cope's death in 2021 cut the band's run short, making this an important document of the lane's harder-rocking wing. Essential for the heavier, storytelling-forward branch of modern Southern rock.</t>
  </si>
  <si>
    <t xml:space="preserve">Extends V28's Southern-rock lineage through a heavier outlaw-country filter that sounds indebted to Waylon Jennings and Skynyrd, backed by its David Allan Coe cover; closer to the Core's storytelling instincts than most of this lane but still landing in mainstream rock/Americana touring rather than indie twang.</t>
  </si>
  <si>
    <t xml:space="preserve">Axe; If That Ain't Country</t>
  </si>
  <si>
    <t xml:space="preserve">https://en.wikipedia.org/wiki/The_Steel_Woods
https://www.discogs.com/search/?q=The+Steel+Woods+Straw+in+the+Wind&amp;type=master</t>
  </si>
  <si>
    <t xml:space="preserve">A2814</t>
  </si>
  <si>
    <t xml:space="preserve">Larkin Poe</t>
  </si>
  <si>
    <t xml:space="preserve">Venom &amp; Faith</t>
  </si>
  <si>
    <t xml:space="preserve">Tricki-Woo Records</t>
  </si>
  <si>
    <t xml:space="preserve">slide guitar; baritone; drawl; road songs; rowdy</t>
  </si>
  <si>
    <t xml:space="preserve">Sisters Rebecca and Megan Lovell push their roots-rock sound toward heavier blues-rock on Venom &amp; Faith, built around slide guitar, stomping rhythms and reworked blues and gospel standards alongside originals. It shows a related mainstream continuation of Southern guitar-rock filtered through blues rather than boogie-rock radio. Recommended for the slide-guitar, blues-rock branch of the lane.</t>
  </si>
  <si>
    <t xml:space="preserve">Sounds like a blues-rock-leaning branch of V28's Southern guitar-rock lineage, indebted in particular to Allman Brothers-style slide guitar, heading toward the contemporary blues-rock circuit rather than the punk-adjacent Core.</t>
  </si>
  <si>
    <t xml:space="preserve">Sometimes; Sundown Blues</t>
  </si>
  <si>
    <t xml:space="preserve">https://en.wikipedia.org/wiki/Larkin_Poe
https://www.discogs.com/search/?q=Larkin+Poe&amp;type=master</t>
  </si>
  <si>
    <t xml:space="preserve">A2815</t>
  </si>
  <si>
    <t xml:space="preserve">The Allman Betts Band</t>
  </si>
  <si>
    <t xml:space="preserve">Down to the River</t>
  </si>
  <si>
    <t xml:space="preserve">Sarasota, FL</t>
  </si>
  <si>
    <t xml:space="preserve">slide guitar; long solos; harmonized guitars; road songs; cosmic</t>
  </si>
  <si>
    <t xml:space="preserve">Formed by the sons of three founding Allman Brothers Band members (Devon Allman, Duane Betts, Berry Duane Oakley), the Allman Betts Band's debut revives the twin-lead-guitar, jam-friendly sound of their fathers' band. It is the most literal possible continuation of Southern rock's original lineage into the present. Essential for showing the mainstream continuation as a direct family inheritance.</t>
  </si>
  <si>
    <t xml:space="preserve">A direct, literal continuation of V28's Allman Brothers lineage carried by the founders' own children; heads toward legacy-act jam-band touring rather than the twangier, punk-inflected Southern storytelling of the Core.</t>
  </si>
  <si>
    <t xml:space="preserve">Down to the River; Autumn Breeze</t>
  </si>
  <si>
    <t xml:space="preserve">https://en.wikipedia.org/wiki/Allman_Betts_Band
https://www.discogs.com/search/?q=Allman+Betts+Band&amp;type=master</t>
  </si>
  <si>
    <t xml:space="preserve">A2816</t>
  </si>
  <si>
    <t xml:space="preserve">Old News</t>
  </si>
  <si>
    <t xml:space="preserve">slide guitar; drawl; storytelling; long solos; bleak</t>
  </si>
  <si>
    <t xml:space="preserve">Old News keeps The Steel Woods' heavy riffing intact while sharpening the band's storytelling on songs about addiction, mortality and hard-won faith. Big, twin-guitar Southern rock arrangements carry gravelly, full-throated vocals. It is a strong second album and a natural companion to the debut.</t>
  </si>
  <si>
    <t xml:space="preserve">Sounds indebted to V28's Southern-rock lineage, with deepening Americana songwriting; oriented toward mainstream rock/Americana audiences rather than the Core.</t>
  </si>
  <si>
    <t xml:space="preserve">Rock and Roll Never Forgets; All of Your Stones</t>
  </si>
  <si>
    <t xml:space="preserve">https://en.wikipedia.org/wiki/The_Steel_Woods
https://www.discogs.com/search/?q=The+Steel+Woods+Old+News&amp;type=master</t>
  </si>
  <si>
    <t xml:space="preserve">A2817</t>
  </si>
  <si>
    <t xml:space="preserve">slide guitar; drawl; road songs; spiritual or gospel; anthemic</t>
  </si>
  <si>
    <t xml:space="preserve">The self-titled fifth album broadens Whiskey Myers' palette with horns, gospel-tinged backing vocals and slower, more reflective songs alongside the usual boogie-rock riffing. It shows a Southern-rock band mid-career trying to stretch past genre expectations without abandoning them. Recommended for hearing the band's most ambitious studio work.</t>
  </si>
  <si>
    <t xml:space="preserve">A more expansive, horn-and-gospel-inflected entry in Whiskey Myers' branch off V28's Southern-rock/soul lineage, still aimed at mainstream rock audiences rather than the Core.</t>
  </si>
  <si>
    <t xml:space="preserve">Gasoline; Houston County Sky</t>
  </si>
  <si>
    <t xml:space="preserve">A2818</t>
  </si>
  <si>
    <t xml:space="preserve">Bless Your Heart</t>
  </si>
  <si>
    <t xml:space="preserve">slide guitar; long songs (7+ minutes); harmonized guitars; cosmic; road songs</t>
  </si>
  <si>
    <t xml:space="preserve">Bless Your Heart stretches into longer, more improvisational arrangements than the debut, closer to the Allman Brothers' live-jam tradition. It doubles down on the band's role as caretakers of their fathers' sound rather than pushing toward reinvention. Recommended as a second, jammier landmark.</t>
  </si>
  <si>
    <t xml:space="preserve">Continues the Allman Betts Band's direct-inheritance branch off V28, leaning further into the jam-band side of Southern rock rather than toward the Core's more compact songwriting.</t>
  </si>
  <si>
    <t xml:space="preserve">Should We Ever Part; Pale Horse Rider</t>
  </si>
  <si>
    <t xml:space="preserve">A2819</t>
  </si>
  <si>
    <t xml:space="preserve">You Hear Georgia</t>
  </si>
  <si>
    <t xml:space="preserve">3 Legged / Thirty Tigers</t>
  </si>
  <si>
    <t xml:space="preserve">slide guitar; drawl; anthemic; road songs; polished</t>
  </si>
  <si>
    <t xml:space="preserve">Co-produced by Dave Cobb, You Hear Georgia leans into big, radio-friendly hooks while keeping the band's triple-guitar Southern-rock foundation intact, with guest turns from Warren Haynes and Jamey Johnson. It shows the band still drawing A-list Southern-music collaborators well into its third decade.</t>
  </si>
  <si>
    <t xml:space="preserve">A recent entry in Blackberry Smoke's ongoing branch off V28's Southern-rock lineage, produced by Dave Cobb, whose work elsewhere ties the mainstream and Americana wings of Southern music together without pulling this record into the Core.</t>
  </si>
  <si>
    <t xml:space="preserve">You Hear Georgia; All Rise Again</t>
  </si>
  <si>
    <t xml:space="preserve">A2820</t>
  </si>
  <si>
    <t xml:space="preserve">Blood Harmony</t>
  </si>
  <si>
    <t xml:space="preserve">slide guitar; harmonized guitars; drawl; anthemic; road songs</t>
  </si>
  <si>
    <t xml:space="preserve">Blood Harmony pairs the Lovell sisters' close harmonies and slide-guitar riffing with some of the band's most polished, big-room production. The songs lean on stomping blues-rock grooves and hooky choruses rather than long jams. A strong recent landmark for the blues-rock wing of Southern rock's mainstream continuation.</t>
  </si>
  <si>
    <t xml:space="preserve">Continues Larkin Poe's slide-guitar blues-rock, which sounds indebted to V28's Southern guitar lineage; distinct from both the boogie-rock (Blackberry Smoke) and jam-band (Allman Betts) wings of the same lane.</t>
  </si>
  <si>
    <t xml:space="preserve">Bolt Cutters &amp; The Family Name; Might as Well Be Me</t>
  </si>
  <si>
    <t xml:space="preserve">A2821</t>
  </si>
  <si>
    <t xml:space="preserve">Kacey Musgraves</t>
  </si>
  <si>
    <t xml:space="preserve">Same Trailer Different Park</t>
  </si>
  <si>
    <t xml:space="preserve">X12 Pop and indie artists' country turns</t>
  </si>
  <si>
    <t xml:space="preserve">Golden, TX</t>
  </si>
  <si>
    <t xml:space="preserve">pedal steel; drawl; deadpan; funny-sad; small-town</t>
  </si>
  <si>
    <t xml:space="preserve">Musgraves' major-label debut is wry, plainspoken country songwriting about small-town Texas life, weed jokes and quiet rebellion, set to a traditional pedal-steel-and-fiddle Nashville sound. It came from inside the mainstream country machine yet read as an outsider's record, ahead of the pop crossover that followed. A clean entry point for how a country insider can read as an indie-friendly songwriter.</t>
  </si>
  <si>
    <t xml:space="preserve">Made within mainstream Nashville (X1), with a plainspoken, Cosmic American-leaning songwriting voice that sounds indebted to V21; leads forward into Musgraves' own pop-crossover arc rather than toward the Core scene.</t>
  </si>
  <si>
    <t xml:space="preserve">Merry Go 'Round; Follow Your Arrow</t>
  </si>
  <si>
    <t xml:space="preserve">https://en.wikipedia.org/wiki/Kacey_Musgraves_discography
https://www.discogs.com/search/?q=Kacey+Musgraves&amp;type=master</t>
  </si>
  <si>
    <t xml:space="preserve">A2822</t>
  </si>
  <si>
    <t xml:space="preserve">Golden Hour</t>
  </si>
  <si>
    <t xml:space="preserve">MCA Nashville</t>
  </si>
  <si>
    <t xml:space="preserve">pedal steel; synths; breezy; cosmic; heartbreak</t>
  </si>
  <si>
    <t xml:space="preserve">Musgraves' pivot record folds disco shimmer and vocoder into her pedal-steel country base, trading jokes for a wide-open, in-love glow. It anticipated the 'country as mode' crossover wave that Cowboy Carter and Post Malone's country turn later took to pop scale. Essential for hearing how far the genre's edges can stretch while keeping a steel guitar in the mix.</t>
  </si>
  <si>
    <t xml:space="preserve">Sounds like a split from the mainstream-Nashville/Cosmic American line (X1/V21) toward adult-pop production; the branch resembles later 2020s pop-country crossovers like Cowboy Carter and F-1 Trillion rather than the indie-twang Core.</t>
  </si>
  <si>
    <t xml:space="preserve">Slow Burn; Golden Hour; Space Cowboy</t>
  </si>
  <si>
    <t xml:space="preserve">A2823</t>
  </si>
  <si>
    <t xml:space="preserve">Orville Peck</t>
  </si>
  <si>
    <t xml:space="preserve">Pony</t>
  </si>
  <si>
    <t xml:space="preserve">Telecaster twang; baritone; drawl; cracked or yelping; cosmic</t>
  </si>
  <si>
    <t xml:space="preserve">A masked, mysterious persona singing lonesome-cowboy ballads over reverb-heavy Telecaster twang and hazy, echoing production, closer to Chris Isaak or Roy Orbison than to Nashville radio. Released on indie stalwart Sub Pop rather than a country label, it is the clearest 'indie artist adopts country iconography' landmark of the 2010s. Good starting point for the queer, theatrical branch of the country-turn trend.</t>
  </si>
  <si>
    <t xml:space="preserve">Sounds indebted to country's outlaw-and-crooner imagery (X1) filtered through the indie label system rather than the twang scene proper; his branch continues through Bronco and Stampede rather than into Core indie twang.</t>
  </si>
  <si>
    <t xml:space="preserve">Dead of Night; Turn to Hate</t>
  </si>
  <si>
    <t xml:space="preserve">https://en.wikipedia.org/wiki/Orville_Peck
https://www.discogs.com/search/?q=Orville+Peck&amp;type=master</t>
  </si>
  <si>
    <t xml:space="preserve">A2824</t>
  </si>
  <si>
    <t xml:space="preserve">CMAT</t>
  </si>
  <si>
    <t xml:space="preserve">If My Wife New I'd Be Dead</t>
  </si>
  <si>
    <t xml:space="preserve">CMATBaby/AWAL</t>
  </si>
  <si>
    <t xml:space="preserve">pedal steel; drawl; funny-sad; pop-culture references; heartbreak</t>
  </si>
  <si>
    <t xml:space="preserve">The Irish pop singer's debut reframes breakup pain as broad, funny, hooky country-pop, pairing pedal steel with big choruses and self-deprecating one-liners. It is the field-guide entry point for CMAT's country turn: a pop songwriter reaching for Nashville signifiers to sharpen emotional whiplash rather than to join the genre outright. Good for listeners who want Dolly Parton wit filtered through 2020s indie-pop production.</t>
  </si>
  <si>
    <t xml:space="preserve">Sounds indebted to mainstream country's confessional songwriting mode (X1), seen through an Irish indie-pop lens; leads onward through CMAT's own catalog rather than into the twang Core.</t>
  </si>
  <si>
    <t xml:space="preserve">I Wanna Be a Cowboy, Baby!; Rodney</t>
  </si>
  <si>
    <t xml:space="preserve">https://en.wikipedia.org/wiki/CMAT
https://www.discogs.com/search/?q=CMAT&amp;type=master</t>
  </si>
  <si>
    <t xml:space="preserve">A2825</t>
  </si>
  <si>
    <t xml:space="preserve">Bronco</t>
  </si>
  <si>
    <t xml:space="preserve">pedal steel; baritone; anthemic; cosmic; road songs</t>
  </si>
  <si>
    <t xml:space="preserve">A major-label-scaled follow-up to Pony, trading some of the debut's mystery for widescreen, string-and-pedal-steel Americana and a fuller band sound. It shows the country-turn persona graduating from cult indie status to a bigger pop stage. Representative of how far the Peck project moved from Sub Pop-scale intimacy toward mainstream country crossover.</t>
  </si>
  <si>
    <t xml:space="preserve">Continues Peck's outlaw-persona sound, which draws on mainstream country imagery (X1), into major-label pop-country territory; does not feed back into the indie-twang Core.</t>
  </si>
  <si>
    <t xml:space="preserve">C'mon Baby, Cry; Daytona Sand</t>
  </si>
  <si>
    <t xml:space="preserve">A2826</t>
  </si>
  <si>
    <t xml:space="preserve">Crazymad, for Me</t>
  </si>
  <si>
    <t xml:space="preserve">pedal steel; drawl; funny-sad; storytelling; heartbreak</t>
  </si>
  <si>
    <t xml:space="preserve">CMAT's second album widens the scope with orchestral flourishes and even bigger country-pop hooks while keeping the same sardonic, oversharing lyric style about family and disastrous romance. Her big, theatrical voice rides string swells and twangy guitar without losing the jokes. A strong second landmark showing the persona maturing beyond the debut's novelty framing.</t>
  </si>
  <si>
    <t xml:space="preserve">Continues CMAT's country-pop, which sounds indebted to mainstream country songwriting (X1), toward arena-pop scale; stays in the pop-country lane rather than joining indie twang.</t>
  </si>
  <si>
    <t xml:space="preserve">Where Are Your Kids Tonight?; Stay for Something</t>
  </si>
  <si>
    <t xml:space="preserve">A2827</t>
  </si>
  <si>
    <t xml:space="preserve">Mitski</t>
  </si>
  <si>
    <t xml:space="preserve">The Land Is Inhospitable and So Are We</t>
  </si>
  <si>
    <t xml:space="preserve">strings; hushed; bleak; storytelling; cracked or yelping</t>
  </si>
  <si>
    <t xml:space="preserve">Mitski strips back her usual intensity for a hushed, string-laden record with Americana, country and folk inflections, closer to spare orchestral pop than any Nashville sound. Her voice sits low and close against swelling strings and choir, reining in the pop impulses of her earlier work. It is a borderline but real example of an indie-pop artist reaching toward country/Americana textures rather than a country record proper.</t>
  </si>
  <si>
    <t xml:space="preserve">Sounds indebted to Americana and country folk's spare, string-backed songwriting (adjacent to X1/V21 territory), filtered through Mitski's indie-rock background; the branch stays within her own art-pop catalog rather than feeding the Core scene.</t>
  </si>
  <si>
    <t xml:space="preserve">Bug Like an Angel; My Love Mine All Mine</t>
  </si>
  <si>
    <t xml:space="preserve">https://www.noexpectations.fyi/p/is-late-night-tv-dead-pup-mitski</t>
  </si>
  <si>
    <t xml:space="preserve">https://en.wikipedia.org/wiki/The_Land_Is_Inhospitable_and_So_Are_We
https://www.discogs.com/search/?q=Mitski+The+Land+Is+Inhospitable&amp;type=master</t>
  </si>
  <si>
    <t xml:space="preserve">A2828</t>
  </si>
  <si>
    <t xml:space="preserve">Beyoncé</t>
  </si>
  <si>
    <t xml:space="preserve">Cowboy Carter</t>
  </si>
  <si>
    <t xml:space="preserve">Parkwood Entertainment/Columbia</t>
  </si>
  <si>
    <t xml:space="preserve">pedal steel; banjo; fiddle; close harmonies; storytelling</t>
  </si>
  <si>
    <t xml:space="preserve">A pop superstar's sprawling, star-studded reckoning with country music's Black roots, mixing traditional pedal steel and banjo arrangements with hip-hop and R&amp;B production and guest turns from Dolly Parton, Willie Nelson and Linda Martell. It is the highest-profile landmark of pop artists claiming country as a mode, explicitly framed as a genre-history statement rather than a genre-immersion record. Essential listening for understanding the scale this trend reached by the mid-2020s.</t>
  </si>
  <si>
    <t xml:space="preserve">Positions itself against mainstream Nashville country (X1) and its sidelining of Black artists, drawing in elder figures like Linda Martell; the branch runs forward into pop and country radio rather than into indie twang.</t>
  </si>
  <si>
    <t xml:space="preserve">Texas Hold 'Em; 16 Carriages</t>
  </si>
  <si>
    <t xml:space="preserve">https://en.wikipedia.org/wiki/Cowboy_Carter
https://www.discogs.com/search/?q=Beyonce+Cowboy+Carter&amp;type=master</t>
  </si>
  <si>
    <t xml:space="preserve">A2829</t>
  </si>
  <si>
    <t xml:space="preserve">Post Malone</t>
  </si>
  <si>
    <t xml:space="preserve">F-1 Trillion</t>
  </si>
  <si>
    <t xml:space="preserve">Mercury/Republic</t>
  </si>
  <si>
    <t xml:space="preserve">pedal steel; duets; drinking songs; anthemic; Telecaster twang</t>
  </si>
  <si>
    <t xml:space="preserve">The hip-hop/pop star's full turn to country, built on duets with Nashville names such as Morgan Wallen and Blake Shelton over pedal steel and Telecaster twang, marking his rebrand as a Nashville-adjacent artist. It is a major 'pop artist becomes country artist' moment of the mid-2020s, running parallel to Cowboy Carter. A useful landmark for the sheer scale of mainstream pop's country pivot.</t>
  </si>
  <si>
    <t xml:space="preserve">Plugs directly into mainstream Nashville duet culture (X1) through its guest list, with outlaw-country signifiers that are more resemblance than lineage; leads forward into country radio rather than into the indie twang Core.</t>
  </si>
  <si>
    <t xml:space="preserve">I Had Some Help; Pour Me a Drink</t>
  </si>
  <si>
    <t xml:space="preserve">https://en.wikipedia.org/wiki/F-1_Trillion
https://www.discogs.com/search/?q=Post+Malone+F-1+Trillion&amp;type=master</t>
  </si>
  <si>
    <t xml:space="preserve">A2830</t>
  </si>
  <si>
    <t xml:space="preserve">EURO-COUNTRY</t>
  </si>
  <si>
    <t xml:space="preserve">pedal steel; drawl; funny-sad; anthemic; political</t>
  </si>
  <si>
    <t xml:space="preserve">CMAT's third album leans further into arena-scaled country-pop with sardonic, sometimes political lyrics about Ireland and modern life. Big choruses and country signifiers sit alongside confessional, funny-sad storytelling delivered in her broad, theatrical voice. It is the newest and most outward-looking entry in her pop-country run.</t>
  </si>
  <si>
    <t xml:space="preserve">Continues CMAT's pop-country branch, which sounds indebted to mainstream country songwriting (X1); the newest data point in the trend, feeding forward rather than back toward the Core.</t>
  </si>
  <si>
    <t xml:space="preserve">Euro-Country; Take a Sexy Picture of Me</t>
  </si>
  <si>
    <t xml:space="preserve">A2831</t>
  </si>
  <si>
    <t xml:space="preserve">Crosby, Stills &amp; Nash</t>
  </si>
  <si>
    <t xml:space="preserve">X13 Laurel Canyon and '70s soft rock</t>
  </si>
  <si>
    <t xml:space="preserve">Laurel Canyon, Los Angeles, CA</t>
  </si>
  <si>
    <t xml:space="preserve">close harmonies; fingerpicked acoustic; breezy; harmonized guitars; anthemic</t>
  </si>
  <si>
    <t xml:space="preserve">Former members of the Byrds, Buffalo Springfield and the Hollies lock their voices into the three-part harmony blueprint of Laurel Canyon folk rock, built on warm acoustic fingerpicking and easygoing tempos. It is the founding document of the harmony sound before Neil Young joined for the electrified CSNY records already covered in the Core lineage. Essential for hearing the vocal-harmony half of the scene distinct from Young's guitar side.</t>
  </si>
  <si>
    <t xml:space="preserve">Formed by David Crosby (the Byrds), Stephen Stills (Buffalo Springfield) and Graham Nash (the Hollies), directly linking it to the folk-rock lineage behind V21, with Young's later arrival tying it to V20; this harmony branch leads into the LA soft-rock mainstream rather than the twangier Core sound.</t>
  </si>
  <si>
    <t xml:space="preserve">Suite: Judy Blue Eyes; Helplessly Hoping</t>
  </si>
  <si>
    <t xml:space="preserve">https://en.wikipedia.org/wiki/Crosby,_Stills_%26_Nash_(album)
https://www.discogs.com/search/?q=Crosby+Stills+Nash+1969&amp;type=master</t>
  </si>
  <si>
    <t xml:space="preserve">A2832</t>
  </si>
  <si>
    <t xml:space="preserve">Harry Nilsson</t>
  </si>
  <si>
    <t xml:space="preserve">Nilsson Schmilsson</t>
  </si>
  <si>
    <t xml:space="preserve">piano; baritone; breezy; pop-culture references; anthemic</t>
  </si>
  <si>
    <t xml:space="preserve">Nilsson's biggest commercial hit mixes barroom piano ballads, a hit cover ('Without You') and eccentric studio pop, sitting just outside the singer-songwriter mainstream of his LA peers thanks to his theatrical voice and studio-rat production choices. It shows the LA scene's more idiosyncratic, less country-adjacent wing. Useful contrast to the straighter country-rock records in this lane.</t>
  </si>
  <si>
    <t xml:space="preserve">Runs parallel to the Laurel Canyon songwriter scene (V21/V22-adjacent) rather than descending from country rock; his documented ties are to Randy Newman, whose songs he recorded on Nilsson Sings Newman, and to the Beatles, and the branch leads into orchestral pop rather than toward the Core.</t>
  </si>
  <si>
    <t xml:space="preserve">Without You; Jump into the Fire</t>
  </si>
  <si>
    <t xml:space="preserve">https://en.wikipedia.org/wiki/Harry_Nilsson_discography
https://www.discogs.com/search/?q=Harry+Nilsson+Nilsson+Schmilsson&amp;type=master</t>
  </si>
  <si>
    <t xml:space="preserve">A2833</t>
  </si>
  <si>
    <t xml:space="preserve">Joni Mitchell</t>
  </si>
  <si>
    <t xml:space="preserve">Blue</t>
  </si>
  <si>
    <t xml:space="preserve">fingerpicked acoustic; hushed; heartbreak; storytelling; close harmonies</t>
  </si>
  <si>
    <t xml:space="preserve">A spare, dulcimer-and-piano confessional record that became a defining Laurel Canyon singer-songwriter statement, all raw diary-entry lyrics and an unmistakable soaring voice. It set an emotional-honesty template that generations of confessional songwriters worked from. The clearest entry point into the LA scene this lane covers.</t>
  </si>
  <si>
    <t xml:space="preserve">Sounds rooted in the folk-revival songwriting that also fed Cosmic American Music (V21) and Dylan/The Band's roots turn (V22); its confessional line runs forward into mainstream singer-songwriter pop rather than into the twang-scene Core.</t>
  </si>
  <si>
    <t xml:space="preserve">A Case of You; River</t>
  </si>
  <si>
    <t xml:space="preserve">https://en.wikipedia.org/wiki/Joni_Mitchell_discography
https://www.discogs.com/search/?q=Joni+Mitchell&amp;type=master</t>
  </si>
  <si>
    <t xml:space="preserve">A2834</t>
  </si>
  <si>
    <t xml:space="preserve">Eagles</t>
  </si>
  <si>
    <t xml:space="preserve">close harmonies; pedal steel; harmonized guitars; breezy; road songs</t>
  </si>
  <si>
    <t xml:space="preserve">The Eagles' debut, with former Flying Burrito Brother Bernie Leadon and ex-Poco bassist Randy Meisner in the lineup, applies tight vocal harmonies and banjo-flecked twang to concise, radio-ready country-rock songs. It shows the Cosmic American Music circle scaling the sound down into hit singles. A useful landmark for how country rock's rougher edges got smoothed into mainstream pop.</t>
  </si>
  <si>
    <t xml:space="preserve">Splits directly from the Cosmic American Music/country-rock lineage (V21) through shared members from the Flying Burrito Brothers and Poco, trading V21's rawer twang for tighter pop songcraft; leads forward into the soft-rock mainstream rather than the Core.</t>
  </si>
  <si>
    <t xml:space="preserve">Take It Easy; Peaceful Easy Feeling</t>
  </si>
  <si>
    <t xml:space="preserve">https://en.wikipedia.org/wiki/Eagles_discography
https://www.discogs.com/search/?q=Eagles+Take+It+Easy+Witchy+Woman&amp;type=release</t>
  </si>
  <si>
    <t xml:space="preserve">A2835</t>
  </si>
  <si>
    <t xml:space="preserve">Jackson Browne</t>
  </si>
  <si>
    <t xml:space="preserve">Late for the Sky</t>
  </si>
  <si>
    <t xml:space="preserve">piano; harmonized guitars; bleak; storytelling; breezy</t>
  </si>
  <si>
    <t xml:space="preserve">Browne's stark, piano-and-guitar meditations on failing relationships and mortality set the introspective, plainly sung template for LA singer-songwriter rock, with David Lindley's slide and fiddle coloring the arrangements. It sits alongside Blue as a high point of the confessional Laurel Canyon songwriter mode. A strong entry point for the lane's more melancholy, less country-inflected side.</t>
  </si>
  <si>
    <t xml:space="preserve">Browne co-wrote the Eagles' 'Take It Easy', tying him to the same LA country-rock circle (V21) as the Eagles and Linda Ronstadt; his own records stay within the soft-rock singer-songwriter mainstream rather than crossing into twangier Core territory.</t>
  </si>
  <si>
    <t xml:space="preserve">Fountain of Sorrow; Late for the Sky</t>
  </si>
  <si>
    <t xml:space="preserve">https://en.wikipedia.org/wiki/Jackson_Browne_discography
https://www.discogs.com/search/?q=Jackson+Browne&amp;type=master</t>
  </si>
  <si>
    <t xml:space="preserve">A2836</t>
  </si>
  <si>
    <t xml:space="preserve">Court and Spark</t>
  </si>
  <si>
    <t xml:space="preserve">piano; jangle; storytelling; breezy; close harmonies</t>
  </si>
  <si>
    <t xml:space="preserve">Mitchell's commercial peak folds jazz-tinged arrangements and studio-band polish into her songwriting, moving the Laurel Canyon sound toward smoother, LA-studio sophistication. It works as a bridge between confessional folk and the soft-rock mainstream of the mid-'70s. Representative of how far the scene's polish could stretch without losing songwriting depth.</t>
  </si>
  <si>
    <t xml:space="preserve">Continues Mitchell's folk-rock songwriting, rooted in V21/V22-adjacent traditions, toward jazz-pop sophistication; sounds closer to the smoothed-out LA session sound than to country rock's twang.</t>
  </si>
  <si>
    <t xml:space="preserve">Help Me; Free Man in Paris</t>
  </si>
  <si>
    <t xml:space="preserve">A2837</t>
  </si>
  <si>
    <t xml:space="preserve">Linda Ronstadt</t>
  </si>
  <si>
    <t xml:space="preserve">Heart Like a Wheel</t>
  </si>
  <si>
    <t xml:space="preserve">pedal steel; close harmonies; duets; heartbreak; breezy</t>
  </si>
  <si>
    <t xml:space="preserve">Ronstadt's commercial breakthrough pairs her powerhouse voice with a crack LA studio band, covering country, pop and rock songs in a lush, pedal-steel-backed style. It became a model for the polished, interpretive side of country rock distinct from songwriter-driven records. A key landmark for how a covers-based singer could anchor the scene's sound.</t>
  </si>
  <si>
    <t xml:space="preserve">Tied to V21's country-rock network: Glenn Frey and Don Henley played in Ronstadt's backing band before forming the Eagles; her interpretive, hit-single approach leads into mainstream pop-country rather than the twang Core.</t>
  </si>
  <si>
    <t xml:space="preserve">You're No Good; When Will I Be Loved</t>
  </si>
  <si>
    <t xml:space="preserve">https://en.wikipedia.org/wiki/Heart_Like_a_Wheel
https://en.wikipedia.org/wiki/Linda_Ronstadt
https://www.discogs.com/search/?q=Linda+Ronstadt+Heart+Like+a+Wheel&amp;type=release</t>
  </si>
  <si>
    <t xml:space="preserve">A2838</t>
  </si>
  <si>
    <t xml:space="preserve">Hotel California</t>
  </si>
  <si>
    <t xml:space="preserve">harmonized guitars; long solos; anthemic; storytelling; close harmonies</t>
  </si>
  <si>
    <t xml:space="preserve">The Eagles' commercial and artistic peak trades their earlier country-rock twang for a darker, guitar-solo-driven arena-rock sound built around the title track's extended coda. It marks the point where LA soft rock became a global pop-culture phenomenon, for better and worse. Essential as the moment this branch left country rock behind entirely for stadium rock.</t>
  </si>
  <si>
    <t xml:space="preserve">Completes the Eagles' drift away from V21's Cosmic American Music twang toward mainstream arena rock; the branch ends here rather than feeding back into the Core scene.</t>
  </si>
  <si>
    <t xml:space="preserve">Hotel California; New Kid in Town</t>
  </si>
  <si>
    <t xml:space="preserve">https://en.wikipedia.org/wiki/Eagles_discography
https://www.discogs.com/search/?q=Eagles+Hotel+California&amp;type=release</t>
  </si>
  <si>
    <t xml:space="preserve">A2839</t>
  </si>
  <si>
    <t xml:space="preserve">The Pretender</t>
  </si>
  <si>
    <t xml:space="preserve">piano; strings; storytelling; breezy; heartbreak</t>
  </si>
  <si>
    <t xml:space="preserve">A lusher, string-arranged follow-up written in the aftermath of personal tragedy, widening Browne's sound toward orchestral soft rock while keeping his plainspoken lyric voice. It shows the Laurel Canyon songwriter scene absorbing bigger studio budgets as the 70s wore on. A solid second Browne landmark for those who start with Late for the Sky.</t>
  </si>
  <si>
    <t xml:space="preserve">Continues Browne's Laurel Canyon songwriting, close to the Cosmic American circle (V21), into fuller studio-pop arrangements; sounds firmly of the soft-rock mainstream rather than the Core.</t>
  </si>
  <si>
    <t xml:space="preserve">The Pretender; Here Come Those Tears Again</t>
  </si>
  <si>
    <t xml:space="preserve">A2840</t>
  </si>
  <si>
    <t xml:space="preserve">Hejira</t>
  </si>
  <si>
    <t xml:space="preserve">cosmic; long songs (7+ minutes); storytelling; road songs; glacial</t>
  </si>
  <si>
    <t xml:space="preserve">A road-trip record built around Jaco Pastorius's fretless bass and Mitchell's open-tuned guitar, trading pop hooks for long, drifting, jazz-inflected meditations on travel and independence. It shows the Laurel Canyon songwriter moving furthest from the scene's radio-friendly center into art-song territory. A good deep-catalog landmark for listeners who already know Blue and Court and Spark.</t>
  </si>
  <si>
    <t xml:space="preserve">Extends Mitchell's folk-rock songwriting (V21/V22-adjacent) into jazz-fusion territory; a dead end for country-rock purposes, though its drifting art-folk sound is echoed by later songwriters outside the Core.</t>
  </si>
  <si>
    <t xml:space="preserve">Coyote; Amelia</t>
  </si>
  <si>
    <t xml:space="preserve">A2841</t>
  </si>
  <si>
    <t xml:space="preserve">Running on Empty</t>
  </si>
  <si>
    <t xml:space="preserve">road songs; harmonica; breezy; storytelling; live in the room</t>
  </si>
  <si>
    <t xml:space="preserve">A concept record recorded on the road, in hotel rooms and on the tour bus, turning the touring musician's life into song and blurring the line between live album and studio statement. It captures the Laurel Canyon scene's professional touring-band sound at its most road-worn and unguarded. An easy way in for listeners drawn to the 'life on the road' side of 70s soft rock.</t>
  </si>
  <si>
    <t xml:space="preserve">Extends Browne's Laurel Canyon songwriting (V21-adjacent) into a road-diary live format; stays outside the Core twang scene.</t>
  </si>
  <si>
    <t xml:space="preserve">Running on Empty; The Load-Out/Stay</t>
  </si>
  <si>
    <t xml:space="preserve">A2842</t>
  </si>
  <si>
    <t xml:space="preserve">Simple Dreams</t>
  </si>
  <si>
    <t xml:space="preserve">pedal steel; close harmonies; breezy; heartbreak; duets</t>
  </si>
  <si>
    <t xml:space="preserve">Ronstadt continues her interpretive country-rock approach with covers of Warren Zevon, Buddy Holly, Roy Orbison and the Rolling Stones, sung with full-throated power over polished LA studio arrangements. It epitomizes the late-'70s soft-rock mainstream at its commercial peak. Good second landmark for the covers-and-craft half of the lane.</t>
  </si>
  <si>
    <t xml:space="preserve">Continues Ronstadt's covers-based country rock, rooted in the V21 scene; sounds squarely of the mainstream pop-country lane rather than feeding the Core.</t>
  </si>
  <si>
    <t xml:space="preserve">Blue Bayou; Poor Poor Pitiful Me</t>
  </si>
  <si>
    <t xml:space="preserve">https://en.wikipedia.org/wiki/Simple_Dreams
https://en.wikipedia.org/wiki/Linda_Ronstadt</t>
  </si>
  <si>
    <t xml:space="preserve">A2843</t>
  </si>
  <si>
    <t xml:space="preserve">Ramones</t>
  </si>
  <si>
    <t xml:space="preserve">X14 Punk and hardcore roots</t>
  </si>
  <si>
    <t xml:space="preserve">short songs (under 2 minutes); rowdy; deadpan; feedback; shouted</t>
  </si>
  <si>
    <t xml:space="preserve">Fourteen buzzsaw songs in under half an hour, stripped to bare chords, deadpan vocals and cartoon-tough-guy lyrics, laid down the American punk template. Its speed, brevity and DIY simplicity became a foundation the later hardcore and indie underground built on. The essential starting point for this whole lane.</t>
  </si>
  <si>
    <t xml:space="preserve">Its deadpan drone and deliberate amateurism sound indebted to the Velvet Underground and proto-indie scene (V29); this branch runs forward into hardcore, cowpunk and the college-rock underground rather than continuing V29's own art-rock line.</t>
  </si>
  <si>
    <t xml:space="preserve">Blitzkrieg Bop; Judy Is a Punk</t>
  </si>
  <si>
    <t xml:space="preserve">https://en.wikipedia.org/wiki/Ramones_discography
https://www.allmusic.com/album/ramones-mw0000691207</t>
  </si>
  <si>
    <t xml:space="preserve">A2844</t>
  </si>
  <si>
    <t xml:space="preserve">Leave Home</t>
  </si>
  <si>
    <t xml:space="preserve">short songs (under 2 minutes); rowdy; deadpan; shouted; pop-culture references</t>
  </si>
  <si>
    <t xml:space="preserve">A quick, tighter-sounding second album that keeps the debut's speed and joke-laden lyrics while sharpening the production slightly, proving the formula wasn't a one-off. It cemented the band's rapid album-a-year work rate that fed the DIY ethic later scenes copied. A solid second landmark for hearing the sound consolidate.</t>
  </si>
  <si>
    <t xml:space="preserve">Continues the Ramones' minimalism, which sounds indebted to Velvet Underground deadpan (V29), toward the hardcore and DIY scenes that followed; not part of V29's own art-rock trajectory.</t>
  </si>
  <si>
    <t xml:space="preserve">Pinhead; Suzy Is a Headbanger</t>
  </si>
  <si>
    <t xml:space="preserve">A2845</t>
  </si>
  <si>
    <t xml:space="preserve">Rocket to Russia</t>
  </si>
  <si>
    <t xml:space="preserve">short songs (under 2 minutes); rowdy; anthemic; deadpan; pop-culture references</t>
  </si>
  <si>
    <t xml:space="preserve">The band's most melodic early record layers surf and bubblegum-pop hooks onto the same buzzsaw formula, and several of its songs became punk standards. It shows the pop songcraft hiding inside the Ramones' minimalism that later power-pop and cowpunk bands drew on. A key third landmark rounding out the band's classic run.</t>
  </si>
  <si>
    <t xml:space="preserve">Extends the Ramones' minimalist sound, indebted to V29's deadpan simplicity, with stronger pop hooks, feeding forward into power pop and the DIY underground rather than back into V29's own catalog.</t>
  </si>
  <si>
    <t xml:space="preserve">Sheena Is a Punk Rocker; Rockaway Beach</t>
  </si>
  <si>
    <t xml:space="preserve">A2846</t>
  </si>
  <si>
    <t xml:space="preserve">The Clash</t>
  </si>
  <si>
    <t xml:space="preserve">London Calling</t>
  </si>
  <si>
    <t xml:space="preserve">CBS/Epic</t>
  </si>
  <si>
    <t xml:space="preserve">Telecaster twang; anthemic; political; storytelling; rowdy</t>
  </si>
  <si>
    <t xml:space="preserve">The Clash's genre-sprawling double album folds rockabilly, reggae, ska and R&amp;B into a punk base, proving the genre could absorb roots music without losing its edge. Its rockabilly and roots-rock detours anticipate the genre-crossing instincts of the US cowpunk bands that followed. Included here as the UK punk landmark closest in spirit to cowpunk.</t>
  </si>
  <si>
    <t xml:space="preserve">Represents the UK punk scene running alongside this lane's American hardcore lineage; its rockabilly-and-reggae blending resembles what cowpunk and LA roots punk (V14) would do next.</t>
  </si>
  <si>
    <t xml:space="preserve">London Calling; Rudie Can't Fail</t>
  </si>
  <si>
    <t xml:space="preserve">https://en.wikipedia.org/wiki/The_Clash_discography
https://www.discogs.com/master/19382-The-Clash-London-Calling</t>
  </si>
  <si>
    <t xml:space="preserve">A2847</t>
  </si>
  <si>
    <t xml:space="preserve">Circle Jerks</t>
  </si>
  <si>
    <t xml:space="preserve">Group Sex</t>
  </si>
  <si>
    <t xml:space="preserve">short songs (under 2 minutes); rowdy; shouted; feedback; deadpan</t>
  </si>
  <si>
    <t xml:space="preserve">Fourteen songs blaze past in about fifteen minutes on this LA hardcore debut, fronted by ex-Black Flag singer Keith Morris and stripped down to pure speed and sneering humor. Its extreme brevity and release on the independent Frontier label make it a textbook early hardcore record. A tight, essential companion to Damaged for the early-'80s LA hardcore scene.</t>
  </si>
  <si>
    <t xml:space="preserve">Grows directly out of the same Hermosa Beach/LA hardcore scene as Black Flag (a former member founded the band); feeds the American hardcore underground (V16) and DIY network rather than back into earlier NY punk.</t>
  </si>
  <si>
    <t xml:space="preserve">Beverly Hills; Deny Everything</t>
  </si>
  <si>
    <t xml:space="preserve">https://en.wikipedia.org/wiki/Group_Sex_(album)
https://www.discogs.com/master/50346-Circle-Jerks-Group-Sex</t>
  </si>
  <si>
    <t xml:space="preserve">A2848</t>
  </si>
  <si>
    <t xml:space="preserve">Dead Kennedys</t>
  </si>
  <si>
    <t xml:space="preserve">Fresh Fruit for Rotting Vegetables</t>
  </si>
  <si>
    <t xml:space="preserve">Cherry Red Records</t>
  </si>
  <si>
    <t xml:space="preserve">shouted; political; rowdy; feedback; deadpan</t>
  </si>
  <si>
    <t xml:space="preserve">Jello Biafra's surf-guitar-inflected San Francisco hardcore debut pairs breakneck tempos with pointed political satire aimed at California politics and American complacency. East Bay Ray's twangy, reverb-soaked leads give it a sound unlike any other hardcore band of the moment. Essential for the political-satire wing of the punk foundation this lane covers.</t>
  </si>
  <si>
    <t xml:space="preserve">Runs parallel to Black Flag's Southern California hardcore; Biafra's own Alternative Tentacles label ties the band to the American hardcore underground (V16) and the broader DIY network rather than back toward V29.</t>
  </si>
  <si>
    <t xml:space="preserve">Holiday in Cambodia; California Über Alles</t>
  </si>
  <si>
    <t xml:space="preserve">https://en.wikipedia.org/wiki/Fresh_Fruit_for_Rotting_Vegetables
https://en.wikipedia.org/wiki/Dead_Kennedys</t>
  </si>
  <si>
    <t xml:space="preserve">A2849</t>
  </si>
  <si>
    <t xml:space="preserve">Black Flag</t>
  </si>
  <si>
    <t xml:space="preserve">Hermosa Beach, CA</t>
  </si>
  <si>
    <t xml:space="preserve">shouted; rowdy; bleak; feedback; short songs (under 2 minutes)</t>
  </si>
  <si>
    <t xml:space="preserve">Henry Rollins' first full album with the band turns suburban California rage into lurching, brutal hardcore, released on Greg Ginn's own SST label. Ginn's jagged, atonal guitar and Rollins' bellowed vocals make it harsher and stranger than most punk of its day. Essential for understanding the SST label ethic that later shaped indie distribution.</t>
  </si>
  <si>
    <t xml:space="preserve">Takes the punk template of peers like the Ramones into a harder, more nihilistic hardcore sound; as the flagship band of Ginn's SST label it feeds directly into the SST/college-rock underground (V16) rather than back toward V29.</t>
  </si>
  <si>
    <t xml:space="preserve">Rise Above; TV Party</t>
  </si>
  <si>
    <t xml:space="preserve">https://en.wikipedia.org/wiki/Black_Flag_discography
https://www.discogs.com/master/28654-Black-Flag-Damaged</t>
  </si>
  <si>
    <t xml:space="preserve">A2850</t>
  </si>
  <si>
    <t xml:space="preserve">Bad Brains</t>
  </si>
  <si>
    <t xml:space="preserve">ROIR</t>
  </si>
  <si>
    <t xml:space="preserve">shouted; rowdy; long solos; spiritual or gospel; political</t>
  </si>
  <si>
    <t xml:space="preserve">A Washington, D.C. band of jazz-trained musicians plays hardcore at breakneck, technically dazzling speed and then drops into reggae interludes, originally released only on cassette by ROIR. Alongside Black Flag and Minor Threat it set the standard for early-80s American hardcore's intensity and musicianship. A key landmark showing the genre's virtuosic, genre-hopping edge.</t>
  </si>
  <si>
    <t xml:space="preserve">The band's DC shows helped ignite the local hardcore scene that produced Minor Threat; it feeds into the American hardcore underground (V16) and later crossover thrash rather than back toward V29's art-rock roots.</t>
  </si>
  <si>
    <t xml:space="preserve">Sailin' On; Pay to Cum</t>
  </si>
  <si>
    <t xml:space="preserve">https://en.wikipedia.org/wiki/Bad_Brains_(album)
https://www.discogs.com/master/25074-Bad-Brains-Bad-Brains</t>
  </si>
  <si>
    <t xml:space="preserve">A2851</t>
  </si>
  <si>
    <t xml:space="preserve">My War</t>
  </si>
  <si>
    <t xml:space="preserve">long songs (7+ minutes); bleak; feedback; shouted; noise wall</t>
  </si>
  <si>
    <t xml:space="preserve">The infamous side two slows hardcore tempos to a doom-metal crawl, alienating the band's original audience but pointing directly at the slow, heavy sound that would become sludge and slowcore's noisier cousins. It shows SST hardcore mutating away from its own founding formula within a few years. A useful landmark for how quickly the scene's rules got broken from the inside.</t>
  </si>
  <si>
    <t xml:space="preserve">Splits from Black Flag's own faster hardcore template (this lane) into slow, sludgy tempos that anticipate noise rock and slowcore textures; feeds forward into SST's own stranger later catalog and indirectly into post-punk/noise rock (X10) rather than back to the Core.</t>
  </si>
  <si>
    <t xml:space="preserve">My War; Nothing Left Inside</t>
  </si>
  <si>
    <t xml:space="preserve">https://en.wikipedia.org/wiki/Black_Flag_discography
https://www.discogs.com/master/28679-Black-Flag-My-War</t>
  </si>
  <si>
    <t xml:space="preserve">A2852</t>
  </si>
  <si>
    <t xml:space="preserve">Minor Threat</t>
  </si>
  <si>
    <t xml:space="preserve">Complete Discography</t>
  </si>
  <si>
    <t xml:space="preserve">short songs (under 2 minutes); shouted; rowdy; political; anthemic</t>
  </si>
  <si>
    <t xml:space="preserve">This Dischord compilation gathers the band's early-'80s EPs and stray tracks, and is the canonical way to hear Ian MacKaye's foundational straight-edge hardcore. Tight, fast and moralistic, it set both a musical and an ethical template (DIY labels, no drugs, no sellouts) that the American hardcore underground inherited. Essential for the DIY-network trunk line this lane sits under.</t>
  </si>
  <si>
    <t xml:space="preserve">Came out of the DC hardcore scene that Bad Brains had ignited; through MacKaye's own Dischord label it feeds directly into the DIY-label model and the American underground/college rock scene (V16) rather than back toward earlier UK or NY punk.</t>
  </si>
  <si>
    <t xml:space="preserve">Straight Edge; Out of Step</t>
  </si>
  <si>
    <t xml:space="preserve">https://en.wikipedia.org/wiki/Minor_Threat
https://www.discogs.com/master/9704-Minor-Threat-Complete-Discography</t>
  </si>
  <si>
    <t xml:space="preserve">A2854</t>
  </si>
  <si>
    <t xml:space="preserve">Here We Rest</t>
  </si>
  <si>
    <t xml:space="preserve">drawl; storytelling; small-town; drinking songs; harmonized guitars</t>
  </si>
  <si>
    <t xml:space="preserve">Isbell's third solo album, his second billed to the 400 Unit, splits the difference between the Southern-rock muscle of his Truckers years and the quieter, more personal writing to come. 'Alabama Pines' is a homesick ballad about drifting away from a small town, while 'Codeine' works as a slow-building blues about addiction that points straight at the sobriety songs on 'Southeastern'. It still sounds like a full-band record made by a road-hardened Southern rock outfit rather than the stripped-back singer-songwriter Isbell would soon become.</t>
  </si>
  <si>
    <t xml:space="preserve">Continues the Southern storytelling-rock lane of Isbell's Drive-By Truckers years and his self-titled 400 Unit debut, while its darker, sobriety-tinged songs point directly ahead to Southeastern and the more confessional solo run that followed.</t>
  </si>
  <si>
    <t xml:space="preserve">Alabama Pines; Codeine</t>
  </si>
  <si>
    <t xml:space="preserve">https://en.wikipedia.org/wiki/Here_We_Rest
https://en.wikipedia.org/wiki/Jason_Isbell_discography</t>
  </si>
  <si>
    <t xml:space="preserve">A2855</t>
  </si>
  <si>
    <t xml:space="preserve">Southeastern</t>
  </si>
  <si>
    <t xml:space="preserve">Southeastern Records</t>
  </si>
  <si>
    <t xml:space="preserve">fingerpicked acoustic; hushed; storytelling; heartbreak; drawl</t>
  </si>
  <si>
    <t xml:space="preserve">Recorded soon after Isbell got sober, this is a quieter, more exposed record than anything he made with Drive-By Truckers, built around close-mic'd acoustic guitar and plainspoken lyrics. 'Elephant' tells a friend's cancer death without flinching, while 'Cover Me Up' turns getting clean and falling in love into the same vow. It works as a solo-singer-songwriter record for people who want Isbell's storytelling stripped of full-band noise.</t>
  </si>
  <si>
    <t xml:space="preserve">Grows out of the character-driven songwriting Isbell developed on Decoration Day and The Dirty South with Drive-By Truckers, but strips it down into a solo Americana mode that set the template for his own new-outlaw/neo-traditional-adjacent solo run and influenced a generation of confessional Nashville songwriters.</t>
  </si>
  <si>
    <t xml:space="preserve">Cover Me Up; Elephant; Traveling Alone</t>
  </si>
  <si>
    <t xml:space="preserve">https://en.wikipedia.org/wiki/Southeastern_(album)
https://en.wikipedia.org/wiki/Jason_Isbell_discography</t>
  </si>
  <si>
    <t xml:space="preserve">A2856</t>
  </si>
  <si>
    <t xml:space="preserve">Something More Than Free</t>
  </si>
  <si>
    <t xml:space="preserve">storytelling; pedal steel; drawl; small-town; heartbreak</t>
  </si>
  <si>
    <t xml:space="preserve">A calmer, more settled follow-up to Southeastern, written from a place of sobriety and a new marriage rather than crisis. 'Speed Trap Town' follows a young man leaving a dying small town after his father's death, and '24 Frames' turns quick, plainspoken lines into a warning about how fast a good life can unravel. The full band returns but stays restrained, favoring pedal steel and warm mid-tempo arrangements over the loud guitars of his Truckers days.</t>
  </si>
  <si>
    <t xml:space="preserve">Follows directly from Southeastern's confessional Americana, keeping the same small-town character studies that trace back to his Drive-By Truckers writing while moving further from Southern rock toward a settled, roots-country sound.</t>
  </si>
  <si>
    <t xml:space="preserve">24 Frames; Speed Trap Town</t>
  </si>
  <si>
    <t xml:space="preserve">https://en.wikipedia.org/wiki/Something_More_Than_Free
https://en.wikipedia.org/wiki/Jason_Isbell_discography</t>
  </si>
  <si>
    <t xml:space="preserve">A2857</t>
  </si>
  <si>
    <t xml:space="preserve">The Nashville Sound</t>
  </si>
  <si>
    <t xml:space="preserve">storytelling; political; anthemic; drawl; harmonized guitars</t>
  </si>
  <si>
    <t xml:space="preserve">The full 400 Unit returns in force here, with louder guitars than Isbell's two prior solo records and a more overtly political streak. 'White Man's World' is a blunt reckoning with inherited privilege, and 'If We Were Vampires' turns a plain conversation about mortality into a wedding-ready ballad about loving someone you will one day lose. It sits between his hushed solo records and his old Southern-rock band records, with the storytelling of both.</t>
  </si>
  <si>
    <t xml:space="preserve">Reunites Isbell with a full rock band after two mostly-acoustic solo albums, pulling the sound back toward the harmonized-guitar Southern rock of his Drive-By Truckers years while keeping Southeastern's confessional lyric focus.</t>
  </si>
  <si>
    <t xml:space="preserve">White Man's World; If We Were Vampires; Cumberland Gap</t>
  </si>
  <si>
    <t xml:space="preserve">https://en.wikipedia.org/wiki/The_Nashville_Sound
https://en.wikipedia.org/wiki/Jason_Isbell_discography</t>
  </si>
  <si>
    <t xml:space="preserve">A2858</t>
  </si>
  <si>
    <t xml:space="preserve">Live from the Ryman</t>
  </si>
  <si>
    <t xml:space="preserve">live in the room; storytelling; drawl; harmonized guitars; anthemic</t>
  </si>
  <si>
    <t xml:space="preserve">A career-spanning live set recorded at Nashville's Ryman Auditorium, drawing mostly from the Southeastern-through-Nashville Sound run with the full 400 Unit behind him. 'Hope the High Road' and '24 Frames' get fuller, more muscular arrangements than their studio versions, while 'Cover Me Up' becomes a communal singalong with the room clearly audible. It is a document of Isbell as an arena-ready bandleader rather than the hushed solo performer of his records.</t>
  </si>
  <si>
    <t xml:space="preserve">Pulls its setlist from the solo Americana catalog that began with Southeastern, showing how those songs grew into full-band showpieces once the 400 Unit had toured them for years.</t>
  </si>
  <si>
    <t xml:space="preserve">Hope the High Road; 24 Frames; Cover Me Up</t>
  </si>
  <si>
    <t xml:space="preserve">https://www.discogs.com/master/1439788-Jason-Isbell-And-The-400-Unit-Live-From-The-Ryman
https://en.wikipedia.org/wiki/Jason_Isbell_discography</t>
  </si>
  <si>
    <t xml:space="preserve">A2859</t>
  </si>
  <si>
    <t xml:space="preserve">Reunions</t>
  </si>
  <si>
    <t xml:space="preserve">storytelling; strings; drawl; heartbreak; hushed</t>
  </si>
  <si>
    <t xml:space="preserve">A record about talking to people who are gone, whether through death, addiction or old versions of yourself, dressed in fuller, more atmospheric arrangements than his previous two 400 Unit albums. 'Dreamsicle' remembers a childhood shaped by a parent's drinking, and 'River' closes the album on a slow, string-touched meditation on mortality. It is denser and more layered in the mix than Southeastern, but keeps the same plainspoken, first-person songwriting.</t>
  </si>
  <si>
    <t xml:space="preserve">Continues the confessional Americana songwriting Isbell established on Southeastern, adding more elaborate studio arrangements while keeping the small-cast, first-person storytelling that traces back to his Drive-By Truckers work.</t>
  </si>
  <si>
    <t xml:space="preserve">Dreamsicle; River</t>
  </si>
  <si>
    <t xml:space="preserve">https://en.wikipedia.org/wiki/Reunions_(album)
https://en.wikipedia.org/wiki/Jason_Isbell_discography</t>
  </si>
  <si>
    <t xml:space="preserve">A2860</t>
  </si>
  <si>
    <t xml:space="preserve">Georgia Blue</t>
  </si>
  <si>
    <t xml:space="preserve">duets; storytelling; horns; close harmonies; anthemic</t>
  </si>
  <si>
    <t xml:space="preserve">A one-off charity covers album made after Georgia voted for Joe Biden in 2020, with Isbell and the 400 Unit reworking songs written by Georgia artists across soul, Southern rock and jangle-pop. R.E.M.'s 'Nightswimming' and Otis Redding's 'I've Been Loving You Too Long' sit alongside the Allman Brothers Band's 'In Memory of Elizabeth Reed', with a rotating cast of guest singers taking turns at the mic. It is a genre-hopping detour rather than a proper Isbell studio record, closer to a mixtape than a statement.</t>
  </si>
  <si>
    <t xml:space="preserve">A covers side project rather than a step in Isbell's own songwriting arc, but it ties his Southeastern-era band directly back to the Georgia soul and Southern-rock records (R.E.M., the Allman Brothers Band, Otis Redding) that fed the wider V3/V7 lineage.</t>
  </si>
  <si>
    <t xml:space="preserve">Nightswimming; Midnight Train to Georgia</t>
  </si>
  <si>
    <t xml:space="preserve">https://en.wikipedia.org/wiki/Georgia_Blue
https://en.wikipedia.org/wiki/Jason_Isbell_discography</t>
  </si>
  <si>
    <t xml:space="preserve">A2861</t>
  </si>
  <si>
    <t xml:space="preserve">Weathervanes</t>
  </si>
  <si>
    <t xml:space="preserve">storytelling; harmonized guitars; drawl; long songs (7+ minutes); anthemic</t>
  </si>
  <si>
    <t xml:space="preserve">A leaner, more direct 400 Unit record after the denser production of Reunions, with the band cut loose to stretch out on longer arrangements. 'Cast Iron Skillet' strings together small-town parables about judgment and consequence, and the closing 'Miles' runs past seven minutes as a slow-building meditation on aging. It is the sound of the full band playing to its own strengths rather than chasing a single studio mood.</t>
  </si>
  <si>
    <t xml:space="preserve">Returns to the full-band, harmonized-guitar approach of The Nashville Sound after the more orchestrated Reunions, keeping Isbell's storytelling lineage running from Drive-By Truckers through his own solo catalog.</t>
  </si>
  <si>
    <t xml:space="preserve">Cast Iron Skillet; Death Wish; Miles</t>
  </si>
  <si>
    <t xml:space="preserve">https://en.wikipedia.org/wiki/Weathervanes_(Jason_Isbell_and_the_400_Unit_album)
https://en.wikipedia.org/wiki/Jason_Isbell_discography</t>
  </si>
  <si>
    <t xml:space="preserve">A2862</t>
  </si>
  <si>
    <t xml:space="preserve">Foxes in the Snow</t>
  </si>
  <si>
    <t xml:space="preserve">fingerpicked acoustic; hushed; heartbreak; drawl; bleak</t>
  </si>
  <si>
    <t xml:space="preserve">Isbell's first fully solo acoustic record since Sirens of the Ditch, cut fast with no 400 Unit and just his own voice and guitar filling the space. 'Bury Me' and the title track work through the end of his marriage in blunt, unsparing detail, while 'Good While It Lasted' takes a plainer, more forgiving view of the same breakup. It strips away nearly two decades of full-band arrangements to leave just the bare songwriting.</t>
  </si>
  <si>
    <t xml:space="preserve">A return to the unaccompanied, acoustic-singer-songwriter mode of Isbell's pre-400 Unit debut Sirens of the Ditch, after seven straight albums made with the full band.</t>
  </si>
  <si>
    <t xml:space="preserve">Bury Me; Foxes in the Snow</t>
  </si>
  <si>
    <t xml:space="preserve">https://en.wikipedia.org/wiki/Foxes_in_the_Snow
https://en.wikipedia.org/wiki/Jason_Isbell_discography</t>
  </si>
  <si>
    <t xml:space="preserve">Active years (in atlas)</t>
  </si>
  <si>
    <t xml:space="preserve">Key album IDs</t>
  </si>
  <si>
    <t xml:space="preserve">Albums in atlas</t>
  </si>
  <si>
    <t xml:space="preserve">Related artists</t>
  </si>
  <si>
    <t xml:space="preserve">Summary</t>
  </si>
  <si>
    <t xml:space="preserve">1996–2000</t>
  </si>
  <si>
    <t xml:space="preserve">V</t>
  </si>
  <si>
    <t xml:space="preserve">A1479, A1485, A1512</t>
  </si>
  <si>
    <t xml:space="preserve">Wovenhand</t>
  </si>
  <si>
    <t xml:space="preserve">Denver band whose Chemnitzer-concertina, hellfire vocals and old-time Appalachian gospel over post-punk intensity founded the gothic-country subgenre.</t>
  </si>
  <si>
    <t xml:space="preserve">1979</t>
  </si>
  <si>
    <t xml:space="preserve">the Knack; the Records</t>
  </si>
  <si>
    <t xml:space="preserve">Tulsa-to-LA power-pop band whose tightly written, ringing-guitar debut sat with the Knack and the Records at the polished, new-wave end of the genre.</t>
  </si>
  <si>
    <t xml:space="preserve">2024</t>
  </si>
  <si>
    <t xml:space="preserve">Core</t>
  </si>
  <si>
    <t xml:space="preserve">Friendship; hemlock</t>
  </si>
  <si>
    <t xml:space="preserve">Philadelphia songwriter Will Kennedy's project blending folk, slacker rock and bedroom pop into hopeful, plainspoken songs written through hardship.</t>
  </si>
  <si>
    <t xml:space="preserve">1985</t>
  </si>
  <si>
    <t xml:space="preserve">Barbara Manning; True West</t>
  </si>
  <si>
    <t xml:space="preserve">Short-lived Chico, California jangle-pop trio, with a young Barbara Manning on bass, whose lone ringing, melancholy EP was produced by True West's Russ Tolman.</t>
  </si>
  <si>
    <t xml:space="preserve">2020–2026</t>
  </si>
  <si>
    <t xml:space="preserve">A0631, A0577, A0598, A0666</t>
  </si>
  <si>
    <t xml:space="preserve">Friendship; Hour; Hurry; Golden Apples; Lawn</t>
  </si>
  <si>
    <t xml:space="preserve">Peter Gill's Philadelphia project crams Guided by Voices- and Big Star-indebted hooks into prolific, miniature-song power-pop sprawls.</t>
  </si>
  <si>
    <t xml:space="preserve">1992–1993</t>
  </si>
  <si>
    <t xml:space="preserve">A2126, A2128</t>
  </si>
  <si>
    <t xml:space="preserve">Second-generation Dunedin band whose distorted, dual-vocalist guitar noise pushed the scene's jangle template toward American college-rock volume.</t>
  </si>
  <si>
    <t xml:space="preserve">Context</t>
  </si>
  <si>
    <t xml:space="preserve">Tyler Childers; Zach Bryan; Chris Stapleton</t>
  </si>
  <si>
    <t xml:space="preserve">Southwest Virginia band whose plainspoken, Appalachian arena-Americana splits the difference between The Band's groove and Tyler Childers's directness.</t>
  </si>
  <si>
    <t xml:space="preserve">1998</t>
  </si>
  <si>
    <t xml:space="preserve">Modest Mouse; Built to Spill</t>
  </si>
  <si>
    <t xml:space="preserve">Seattle Up Records band whose ringing, unhurried guitar interplay and plainspoken vocals made them a quieter cousin of tourmates Modest Mouse.</t>
  </si>
  <si>
    <t xml:space="preserve">2023–2026</t>
  </si>
  <si>
    <t xml:space="preserve">A0306, A0229, A0249</t>
  </si>
  <si>
    <t xml:space="preserve">Seattle bassist-turned-songwriter whose rich, lush-voiced, organically arranged folk records grew steadily more confident across a self-released run.</t>
  </si>
  <si>
    <t xml:space="preserve">2025</t>
  </si>
  <si>
    <t xml:space="preserve">Columbus songwriter whose self-lacerating, ramshackle country-jangle debut fits the small-label DIY twang network of Julia's War and Candlepin.</t>
  </si>
  <si>
    <t xml:space="preserve">1987–1990</t>
  </si>
  <si>
    <t xml:space="preserve">A2100, A2112</t>
  </si>
  <si>
    <t xml:space="preserve">Auckland band built around Graeme Humphreys's tumbling piano rather than guitar, an odd, whimsical counterpoint to Flying Nun's guitar-heavy Dunedin sound.</t>
  </si>
  <si>
    <t xml:space="preserve">1993–1996</t>
  </si>
  <si>
    <t xml:space="preserve">A1706, A1725</t>
  </si>
  <si>
    <t xml:space="preserve">Los Angeles trio whose slow, country-tinged, hushed-vocal drone shared Vernon Yard Records with early Low, working a hazy desert-highway strain of slowcore.</t>
  </si>
  <si>
    <t xml:space="preserve">Kate Bollinger; Courtney Marie Andrews</t>
  </si>
  <si>
    <t xml:space="preserve">Montreal songwriter Alexandra Levy who traded moody indie rock for breezy, Dylan-referencing '70s Laurel Canyon folk warmth.</t>
  </si>
  <si>
    <t xml:space="preserve">2007–2018</t>
  </si>
  <si>
    <t xml:space="preserve">A0924, A0956, A0968</t>
  </si>
  <si>
    <t xml:space="preserve">John Moreland; Two Cow Garage</t>
  </si>
  <si>
    <t xml:space="preserve">Little Rock songwriter whose weathered, cracked baritone and sparse arrangements deepened into fuller, bleaker band records on Last Chance Records.</t>
  </si>
  <si>
    <t xml:space="preserve">2021</t>
  </si>
  <si>
    <t xml:space="preserve">Frank Meadows; Jackie West; The Bird Calls</t>
  </si>
  <si>
    <t xml:space="preserve">Dan Knishkowy's gentle, fingerpicked indie-folk project of plainspoken, wry songs about memory, part of a close-knit Brooklyn songwriter circle.</t>
  </si>
  <si>
    <t xml:space="preserve">2006–2024</t>
  </si>
  <si>
    <t xml:space="preserve">A0169, A0188, A0250, A0147</t>
  </si>
  <si>
    <t xml:space="preserve">Big Thief; Buck Meek; Gillian Welch</t>
  </si>
  <si>
    <t xml:space="preserve">Big Thief singer whose parallel solo catalog runs from embryonic teenage recordings to hushed, cabin-recorded confessionals and a Grammy-nominated late high point.</t>
  </si>
  <si>
    <t xml:space="preserve">2014</t>
  </si>
  <si>
    <t xml:space="preserve">A0148, A0149</t>
  </si>
  <si>
    <t xml:space="preserve">Big Thief; Adrianne Lenker; Buck Meek</t>
  </si>
  <si>
    <t xml:space="preserve">A pre-Big Thief duo release of stripped-back, harmony-driven folk documenting the songwriting chemistry between Lenker and Meek.</t>
  </si>
  <si>
    <t xml:space="preserve">2015</t>
  </si>
  <si>
    <t xml:space="preserve">Casiotone for the Painfully Alone; Silver Jews</t>
  </si>
  <si>
    <t xml:space="preserve">Owen Ashworth's post-Casiotone project sets deadpan, plainly sung short stories over minimal drum machine and synth, continuing the Drag City deadpan school.</t>
  </si>
  <si>
    <t xml:space="preserve">2026</t>
  </si>
  <si>
    <t xml:space="preserve">Artificial Go; ROD</t>
  </si>
  <si>
    <t xml:space="preserve">Los Angeles duo Angie Willcutt and Micah Wu's spectral, folk-based Cosmic American Music, plucked strings and mallet pulse under playful, transcendental lyrics.</t>
  </si>
  <si>
    <t xml:space="preserve">TOLEDO member's solo turn into pristine, dreamy folk-pop at a more intimate, personal scale than her main band.</t>
  </si>
  <si>
    <t xml:space="preserve">1991</t>
  </si>
  <si>
    <t xml:space="preserve">Georgia neotraditionalist whose plain drawl and fiddle-and-steel arrangements defended honky-tonk country as Music Row turned pop.</t>
  </si>
  <si>
    <t xml:space="preserve">2003</t>
  </si>
  <si>
    <t xml:space="preserve">Glasgow songwriter whose spare, fingerpicked solo work after Appendix Out steeps Scottish and Appalachian folk phrasing in the Drag City deadpan-folk lineage.</t>
  </si>
  <si>
    <t xml:space="preserve">1992–2001</t>
  </si>
  <si>
    <t xml:space="preserve">A1783, A1832, A1806, A1823</t>
  </si>
  <si>
    <t xml:space="preserve">the Nuns; Rank and File; True Believers</t>
  </si>
  <si>
    <t xml:space="preserve">Austin songwriter who moved from punk and cowpunk bands into orchestral, string-laden chamber-rock Americana about grief and Texas-Mexican family history.</t>
  </si>
  <si>
    <t xml:space="preserve">2004–2018</t>
  </si>
  <si>
    <t xml:space="preserve">A1095, A1113, A1130, A1145</t>
  </si>
  <si>
    <t xml:space="preserve">Wild Divine; Tom Bevitori</t>
  </si>
  <si>
    <t xml:space="preserve">Nevada City folk singer whose clear, unadorned voice carries home-recorded, hymn-and-ballad-rooted songwriting into fuller, then quieter and more domestic, records.</t>
  </si>
  <si>
    <t xml:space="preserve">2011</t>
  </si>
  <si>
    <t xml:space="preserve">Alela Diane; Tom Bevitori</t>
  </si>
  <si>
    <t xml:space="preserve">Alela Diane credited jointly with her touring band on a warmer, full-band folk-rock record built around her marriage to guitarist Tom Bevitori.</t>
  </si>
  <si>
    <t xml:space="preserve">1979–1985</t>
  </si>
  <si>
    <t xml:space="preserve">A2036, A2052</t>
  </si>
  <si>
    <t xml:space="preserve">Post-Big Star Memphis songwriter who turned from polished jangle to deliberately wrecked, sloppy garage rock and loose, soul-inflected bar-band records.</t>
  </si>
  <si>
    <t xml:space="preserve">2011–2025</t>
  </si>
  <si>
    <t xml:space="preserve">A0517, A0546, A0573, A0599</t>
  </si>
  <si>
    <t xml:space="preserve">Philadelphia bedroom-pop songwriter whose warped, pitch-shifted vocals and plainspoken menace-and-gentleness grew from prolific Bandcamp lo-fi into major-label pop songcraft.</t>
  </si>
  <si>
    <t xml:space="preserve">2001</t>
  </si>
  <si>
    <t xml:space="preserve">Crystalline-voiced, radio-ready bluegrass ensemble whose polished, vocal-forward picking made them the genre's mainstream-crossover face just before O Brother, Where Art Thou?.</t>
  </si>
  <si>
    <t xml:space="preserve">2020–2023</t>
  </si>
  <si>
    <t xml:space="preserve">A0230, A0189</t>
  </si>
  <si>
    <t xml:space="preserve">New York songwriter whose plainspoken, mortality-fixated diaristic songwriting grew from spare Northern Spy records into a quietly contemplative career high point.</t>
  </si>
  <si>
    <t xml:space="preserve">2019–2020</t>
  </si>
  <si>
    <t xml:space="preserve">A2815, A2818</t>
  </si>
  <si>
    <t xml:space="preserve">Band formed by the sons of three founding Allman Brothers Band members, recreating their fathers' twin-lead-guitar, jam-friendly sound almost note for note.</t>
  </si>
  <si>
    <t xml:space="preserve">1969–1973</t>
  </si>
  <si>
    <t xml:space="preserve">A2572, A2579, A2581, A2584</t>
  </si>
  <si>
    <t xml:space="preserve">Macon, Georgia band whose twin-guitar, twin-drummer blues-and-jazz jams set the template for the whole Capricorn Southern-rock roster across a run of studio and live landmarks.</t>
  </si>
  <si>
    <t xml:space="preserve">2002</t>
  </si>
  <si>
    <t xml:space="preserve">Jason Molina; Will Oldham; Alasdair Roberts</t>
  </si>
  <si>
    <t xml:space="preserve">One-off unplugged folk-balladry side project pairing Jason Molina with Will Oldham and Alasdair Roberts in close, unpolished front-porch harmonies.</t>
  </si>
  <si>
    <t xml:space="preserve">2011–2016</t>
  </si>
  <si>
    <t xml:space="preserve">A1230, A1245, A1264</t>
  </si>
  <si>
    <t xml:space="preserve">Jason Isbell; the Highwomen</t>
  </si>
  <si>
    <t xml:space="preserve">Nashville fiddle player turned literate singer-songwriter whose image-heavy Americana records grew darker and more personal across motherhood and marriage.</t>
  </si>
  <si>
    <t xml:space="preserve">2014–2018</t>
  </si>
  <si>
    <t xml:space="preserve">A0343, A0374</t>
  </si>
  <si>
    <t xml:space="preserve">Damon McMahon's project moved from lo-fi murk into hazy, Dead-and-Parsons-adjacent guitar-folk and then a warmer, radio-scaled classic-rock-informed sound.</t>
  </si>
  <si>
    <t xml:space="preserve">2009–2020</t>
  </si>
  <si>
    <t xml:space="preserve">A0944, A0961, A0969, A0971</t>
  </si>
  <si>
    <t xml:space="preserve">Drive-By Truckers; Lucero; Two Cow Garage</t>
  </si>
  <si>
    <t xml:space="preserve">BJ Barham's Raleigh band turned van-touring poverty and later sobriety into plainspoken, conversational Drive-By Truckers- and Lucero-indebted storytelling rock.</t>
  </si>
  <si>
    <t xml:space="preserve">1999</t>
  </si>
  <si>
    <t xml:space="preserve">Mike Kinsella's post-Cap'n Jazz project distilled Midwest emo into gentle, jazzy guitar interplay and conversational vocals on its genre-defining lone original album.</t>
  </si>
  <si>
    <t xml:space="preserve">1988–1994</t>
  </si>
  <si>
    <t xml:space="preserve">A1693, A1701, A1707, A1712</t>
  </si>
  <si>
    <t xml:space="preserve">San Francisco band led by Mark Eitzel's ragged, plainspoken baritone through slow, pedal-steel-streaked, theatrically bleak country-rock and sadcore songwriting.</t>
  </si>
  <si>
    <t xml:space="preserve">2012–2017</t>
  </si>
  <si>
    <t xml:space="preserve">A1239, A1258, A1271</t>
  </si>
  <si>
    <t xml:space="preserve">Caitlin Rose; Elizabeth Cook</t>
  </si>
  <si>
    <t xml:space="preserve">Nashville songwriter whose warm, classic-leaning country-folk records, closer to 1970s countrypolitan than rock-inflected alt-country, grew more orchestrated over time.</t>
  </si>
  <si>
    <t xml:space="preserve">Appalachian-raised clawhammer banjo player nicknamed 'The Rose of Appalachia' who folds old-time and bluegrass roots into an arena-sized, psychedelic gothic-country sound.</t>
  </si>
  <si>
    <t xml:space="preserve">2010–2022</t>
  </si>
  <si>
    <t xml:space="preserve">A1133, A1138, A1146, A1128</t>
  </si>
  <si>
    <t xml:space="preserve">Bonnie 'Prince' Billy; the Cairo Gang</t>
  </si>
  <si>
    <t xml:space="preserve">Chicago-born-then-Asheville singer whose strange, old-time-adjacent vibrato grew from Bonnie 'Prince' Billy-mentored lo-fi folk into glammy pop-rock, orchestral art-pop and pedal-steel country.</t>
  </si>
  <si>
    <t xml:space="preserve">San Francisco SST band whose clean, politically engaged folk-punk songwriting stood out as more melodic than the label's noisier hardcore roster.</t>
  </si>
  <si>
    <t xml:space="preserve">2023</t>
  </si>
  <si>
    <t xml:space="preserve">Jess Williamson; Kacey Johansing; Woods</t>
  </si>
  <si>
    <t xml:space="preserve">Los Angeles songwriter whose stark debut opened into brighter, orchestral arrangements on a record made within the overlapping Woodsist singer-songwriter circle.</t>
  </si>
  <si>
    <t xml:space="preserve">1971</t>
  </si>
  <si>
    <t xml:space="preserve">Nottinghamshire folk singer whose plain, unornamented voice and sparse original songs sold poorly but became a hard-to-find cult record among British folk revivalists.</t>
  </si>
  <si>
    <t xml:space="preserve">Nashville debut songwriter whose subtle pop melodies and conversational, funny writing favor wit and understatement, part of the Nashville indie-folk underground.</t>
  </si>
  <si>
    <t xml:space="preserve">1998–1999</t>
  </si>
  <si>
    <t xml:space="preserve">A0844, A0850</t>
  </si>
  <si>
    <t xml:space="preserve">Will Oldham; Palace</t>
  </si>
  <si>
    <t xml:space="preserve">Louisville project led by Will Oldham's brother, setting Robert Louis Stevenson's public-domain poems to spare country-folk on Oldham's own record label.</t>
  </si>
  <si>
    <t xml:space="preserve">1997</t>
  </si>
  <si>
    <t xml:space="preserve">Alasdair Roberts; Will Oldham</t>
  </si>
  <si>
    <t xml:space="preserve">Alasdair Roberts's Glasgow band, signed to Drag City after Roberts gave Will Oldham a demo, plays hushed, fingerpicked Scottish folk-rock in the label's deadpan idiom.</t>
  </si>
  <si>
    <t xml:space="preserve">1995–1997</t>
  </si>
  <si>
    <t xml:space="preserve">A1651, A1666</t>
  </si>
  <si>
    <t xml:space="preserve">Neutral Milk Hotel; The Olivia Tremor Control</t>
  </si>
  <si>
    <t xml:space="preserve">Robert Schneider's Denver band whose lo-fi, tape-saturated Beach Boys/British Invasion pop founded the whole Elephant 6 Recording Company aesthetic.</t>
  </si>
  <si>
    <t xml:space="preserve">2016–2025</t>
  </si>
  <si>
    <t xml:space="preserve">A0353, A0396, A0433, A0465</t>
  </si>
  <si>
    <t xml:space="preserve">Athens, Georgia punks turned Dead-worshipping jammers whose fuzzed-out cosmic-country evolved from noisy riff-jamming into cleaner, Allman/Wilburys-style songcraft.</t>
  </si>
  <si>
    <t xml:space="preserve">2007–2020</t>
  </si>
  <si>
    <t xml:space="preserve">A0804, A0797, A0801, A0808</t>
  </si>
  <si>
    <t xml:space="preserve">Baltimore band led by Dave Heumann's plainspoken baritone through slow, heavy, extended-jam guitar folk-rock in an explicitly Crazy Horse-scale mode.</t>
  </si>
  <si>
    <t xml:space="preserve">1993–1998</t>
  </si>
  <si>
    <t xml:space="preserve">A1532, A1560, A1570, A1595</t>
  </si>
  <si>
    <t xml:space="preserve">Eric Bachmann's Chapel Hill band whose tangled, feedback-streaked guitar interplay and yelped vocals made them instant peers of Pavement and a cornerstone of the scene.</t>
  </si>
  <si>
    <t xml:space="preserve">2020–2022</t>
  </si>
  <si>
    <t xml:space="preserve">A1339, A1357</t>
  </si>
  <si>
    <t xml:space="preserve">Cincinnati songwriter, personally signed by John Prine to Oh Boy Records, whose weathered voice carries bleak Midwestern country-folk about addiction and hometown decay.</t>
  </si>
  <si>
    <t xml:space="preserve">1972</t>
  </si>
  <si>
    <t xml:space="preserve">Muscle Shoals soul singer whose early singles were covered by the Beatles, Stones and Dylan, returning here with a warm, country-soul comeback record.</t>
  </si>
  <si>
    <t xml:space="preserve">Smushie; Shoulderbird</t>
  </si>
  <si>
    <t xml:space="preserve">Chicago songwriter Ben Astrachan's maximalist solo debut packs '60s-and-'70s-indebted melodic twists into off-kilter, conceptual guitar-pop.</t>
  </si>
  <si>
    <t xml:space="preserve">2009–2013</t>
  </si>
  <si>
    <t xml:space="preserve">A0930, A0952</t>
  </si>
  <si>
    <t xml:space="preserve">Punk-rooted Bloomington, Indiana songwriter whose plainspoken alt-country grew fuller and more country-radio-adjacent as he moved from Suburban Home to New West Records.</t>
  </si>
  <si>
    <t xml:space="preserve">2009</t>
  </si>
  <si>
    <t xml:space="preserve">Rick Rubin-produced Concord, NC brothers band that smoothed its punk-folk roughness into string-and-piano Americana built for festival-crowd singalongs.</t>
  </si>
  <si>
    <t xml:space="preserve">Bloomsday; Ryan Albert</t>
  </si>
  <si>
    <t xml:space="preserve">Maya Bon's Hudson Valley project moved from lo-fi duo beginnings into full-band indie folk-pop with country and Americana touches and soaring vocals.</t>
  </si>
  <si>
    <t xml:space="preserve">1982</t>
  </si>
  <si>
    <t xml:space="preserve">Washington D.C. jazz-trained musicians who played hardcore at breakneck, technically dazzling speed with reggae interludes, setting the standard for early-80s American hardcore.</t>
  </si>
  <si>
    <t xml:space="preserve">Swansea band on the Beatles' own Apple label whose crisp, chiming, unabashedly Beatlesque songwriting made the Beatles-to-power-pop lineage nearly literal.</t>
  </si>
  <si>
    <t xml:space="preserve">1992–1997</t>
  </si>
  <si>
    <t xml:space="preserve">A1453, A1486</t>
  </si>
  <si>
    <t xml:space="preserve">Austin trio, produced by Butthole Surfers' Paul Leary, who ran bluegrass instrumentation at punk speed and volume behind Danny Barnes's deadpan banjo songwriting.</t>
  </si>
  <si>
    <t xml:space="preserve">1988</t>
  </si>
  <si>
    <t xml:space="preserve">the Gordons</t>
  </si>
  <si>
    <t xml:space="preserve">Christchurch band formed by two ex-members of the Gordons who traded the Dunedin sound's chime for churning, noise-caked, motorik guitar rock.</t>
  </si>
  <si>
    <t xml:space="preserve">1968–1978</t>
  </si>
  <si>
    <t xml:space="preserve">A2301, A2302, A2312, A2319</t>
  </si>
  <si>
    <t xml:space="preserve">Dylan's former backing group whose warm, unhurried blend of country, gospel, R&amp;B and rock reoriented a generation toward roots music.</t>
  </si>
  <si>
    <t xml:space="preserve">2006–2010</t>
  </si>
  <si>
    <t xml:space="preserve">A1016, A1022, A1050</t>
  </si>
  <si>
    <t xml:space="preserve">Ben Bridwell's post-Carissa's Wierd band built big, reverb-soaked, Crazy-Horse-and-My-Morning-Jacket-indebted choruses that grew warmer, more Southern and more polished over time.</t>
  </si>
  <si>
    <t xml:space="preserve">1984</t>
  </si>
  <si>
    <t xml:space="preserve">The Three O'Clock; Rain Parade</t>
  </si>
  <si>
    <t xml:space="preserve">Los Angeles band whose tight, twelve-string power-pop debut preceded their mainstream pop years, made in the same early-'80s club scene as Paisley Underground peers.</t>
  </si>
  <si>
    <t xml:space="preserve">Midlake; Centro-matic</t>
  </si>
  <si>
    <t xml:space="preserve">Chris Flemmons's Denton, Texas band made a scrappy, tape-worn Sub Pop debut of cracked-voice folk-rock within the North Texas DIY scene around Midlake.</t>
  </si>
  <si>
    <t xml:space="preserve">1987–1993</t>
  </si>
  <si>
    <t xml:space="preserve">A2101, A2113, A2121, A2129</t>
  </si>
  <si>
    <t xml:space="preserve">Christchurch band formed by a former Clean drummer, playing the gentlest, most purely melodic jangle-pop to come out of the Flying Nun catalog.</t>
  </si>
  <si>
    <t xml:space="preserve">2018–2021</t>
  </si>
  <si>
    <t xml:space="preserve">A0557, A0586</t>
  </si>
  <si>
    <t xml:space="preserve">Dehd</t>
  </si>
  <si>
    <t xml:space="preserve">Lili Trifilio's Chicago project turned bright, hooky power-pop about body image and self-doubt from a viral bedroom EP into arena-ready choruses.</t>
  </si>
  <si>
    <t xml:space="preserve">2000–2024</t>
  </si>
  <si>
    <t xml:space="preserve">A0984, A0989, A0334, A0449</t>
  </si>
  <si>
    <t xml:space="preserve">Los Angeles Paisley Underground pioneers whose pedal-steel-laced, Gram Parsons-descended cosmic country rock anticipated the 2000s revival before returning to it themselves.</t>
  </si>
  <si>
    <t xml:space="preserve">1985–1989</t>
  </si>
  <si>
    <t xml:space="preserve">A1864, A1872, A1885</t>
  </si>
  <si>
    <t xml:space="preserve">San Diego band splitting vocal duties between a booming novelty baritone and straighter roots-rock songwriting, produced by Los Lobos's Steve Berlin.</t>
  </si>
  <si>
    <t xml:space="preserve">1985–1992</t>
  </si>
  <si>
    <t xml:space="preserve">A1947, A1992, A1635</t>
  </si>
  <si>
    <t xml:space="preserve">Calvin Johnson, Heather Lewis and Bret Lunsford's deliberately amateurish, home-taped Olympia trio founded the whole lo-fi, twee-adjacent K Records aesthetic.</t>
  </si>
  <si>
    <t xml:space="preserve">1994</t>
  </si>
  <si>
    <t xml:space="preserve">A1641, A1642</t>
  </si>
  <si>
    <t xml:space="preserve">Calvin Johnson; Beat Happening</t>
  </si>
  <si>
    <t xml:space="preserve">Los Angeles songwriter whose home-taped acoustic-blues and tape-collage detours, made with and around Calvin Johnson, aligned him directly with the K Records lo-fi aesthetic.</t>
  </si>
  <si>
    <t xml:space="preserve">1994–1998</t>
  </si>
  <si>
    <t xml:space="preserve">A1713, A1738, A1726</t>
  </si>
  <si>
    <t xml:space="preserve">Codeine; the New Year</t>
  </si>
  <si>
    <t xml:space="preserve">Dallas twin-brother-led five-piece whose interlocking clean-toned guitars build slowly toward controlled swells over flat, whispered deadpan vocals, a touchstone of guitar-interplay slowcore.</t>
  </si>
  <si>
    <t xml:space="preserve">2006–2007</t>
  </si>
  <si>
    <t xml:space="preserve">A2747, A2750</t>
  </si>
  <si>
    <t xml:space="preserve">Zach Condon's teenage Balkan-brass project, built on ukulele, mandolin and rotating horns, set the template for chamber indie.</t>
  </si>
  <si>
    <t xml:space="preserve">Melbourne band whose frenetic, interlocking power pop was produced by a member of Rolling Blackouts Coastal Fever.</t>
  </si>
  <si>
    <t xml:space="preserve">Calgary-born, bluegrass-trained singer whose Appalachian-rooted picking widens into country, indie and classic-rock textures without losing its traditional core.</t>
  </si>
  <si>
    <t xml:space="preserve">New York songwriter whose chaotic, ecstatic, hymnlike full-band record swings between grief and communal joy within a prolific DIY solo catalog.</t>
  </si>
  <si>
    <t xml:space="preserve">1965–1974</t>
  </si>
  <si>
    <t xml:space="preserve">A2642, A2643, A2664</t>
  </si>
  <si>
    <t xml:space="preserve">John Renbourn; Pentangle</t>
  </si>
  <si>
    <t xml:space="preserve">London fingerstyle guitarist whose harder-edged folk-blues-jazz playing shaped a generation of British guitarists and directly seeded Pentangle.</t>
  </si>
  <si>
    <t xml:space="preserve">2022</t>
  </si>
  <si>
    <t xml:space="preserve">Auckland band led by Elizabeth Stokes writing tight, guitar-heavy autobiographical power-pop that its own liner notes call a collision of pop and skuzz.</t>
  </si>
  <si>
    <t xml:space="preserve">1997–1999</t>
  </si>
  <si>
    <t xml:space="preserve">A1605, A1583</t>
  </si>
  <si>
    <t xml:space="preserve">Elephant 6-affiliated San Francisco band whose fuzzy guitar pop, stray horns and loose, sunny-then-bittersweet arrangements traded on scrappy, homemade psych-pop melody.</t>
  </si>
  <si>
    <t xml:space="preserve">Dolly Parton; Willie Nelson; Linda Martell</t>
  </si>
  <si>
    <t xml:space="preserve">Pop superstar whose sprawling, star-studded reckoning with country music's Black roots mixes pedal steel and banjo with hip-hop and R&amp;B production.</t>
  </si>
  <si>
    <t xml:space="preserve">1986–1987</t>
  </si>
  <si>
    <t xml:space="preserve">A2798, A2799</t>
  </si>
  <si>
    <t xml:space="preserve">Steve Albini's Chicago project paired a programmed drum machine with clanging, treated guitars and confrontational lyrics to define mechanical, abrasive noise rock.</t>
  </si>
  <si>
    <t xml:space="preserve">1987–1988</t>
  </si>
  <si>
    <t xml:space="preserve">A1974, A1993</t>
  </si>
  <si>
    <t xml:space="preserve">Volcano Suns; Dumptruck</t>
  </si>
  <si>
    <t xml:space="preserve">Boston band assembled from Volcano Suns and Dumptruck whose hooky, deceptively simple power pop dressed odd lyrical subjects in equal parts jangle and crunch.</t>
  </si>
  <si>
    <t xml:space="preserve">1972–2005</t>
  </si>
  <si>
    <t xml:space="preserve">A2025, A2028, A2033, A2083</t>
  </si>
  <si>
    <t xml:space="preserve">Alex Chilton; Chris Bell</t>
  </si>
  <si>
    <t xml:space="preserve">Alex Chilton and Chris Bell's Memphis band stacked ringing twelve-string guitars and Beatlesque harmonies into the founding document of jangle and power pop.</t>
  </si>
  <si>
    <t xml:space="preserve">A0158, A0162, A0175, A0176</t>
  </si>
  <si>
    <t xml:space="preserve">Adrianne Lenker-led Brooklyn band whose raw, intimate, vividly storytelling indie folk deepened into sprawling double albums and cosmic, ambient-tinged textures.</t>
  </si>
  <si>
    <t xml:space="preserve">Ann Arbor band led by Victoria Rinaldi whose fuzzed-out, noisy indie rock was only retroactively tagged countrygaze for its Wilco- and Silver Jews-tinged Americana touches.</t>
  </si>
  <si>
    <t xml:space="preserve">2007–2022</t>
  </si>
  <si>
    <t xml:space="preserve">A0885, A0887, A0876, A0879</t>
  </si>
  <si>
    <t xml:space="preserve">Chicago-then-Austin songwriter whose deadpan, aphoristic delivery carried his post-Smog solo work from gospel-inflected looseness through folk austerity to warm, groove-based domestic songwriting.</t>
  </si>
  <si>
    <t xml:space="preserve">1997–1998</t>
  </si>
  <si>
    <t xml:space="preserve">A1667, A1673</t>
  </si>
  <si>
    <t xml:space="preserve">the Mice</t>
  </si>
  <si>
    <t xml:space="preserve">Cleveland songwriter who left garage-punk band the Mice for thin, close-mic'd, Beatles-echoing home-cassette solo records before a long disappearance from music.</t>
  </si>
  <si>
    <t xml:space="preserve">A0276, A0195, A0231, A0159</t>
  </si>
  <si>
    <t xml:space="preserve">UK singer-songwriter, discovered via YouTube covers, whose hushed, breathy, fingerpicked folk grew fuller and more rhythmically alive across her RCA and Fiction Records albums.</t>
  </si>
  <si>
    <t xml:space="preserve">1992</t>
  </si>
  <si>
    <t xml:space="preserve">Rosine, Kentucky bandleader whose fast, hard-driven string-band music and keening high-lonesome tenor with the classic Blue Grass Boys lineup invented bluegrass as a genre.</t>
  </si>
  <si>
    <t xml:space="preserve">New Hampshire folksinger whose dry, novelistic character studies of blue-collar mill-town life were delivered in a warm, conversational baritone over spare acoustic guitar.</t>
  </si>
  <si>
    <t xml:space="preserve">Former Harry Pussy noise-guitarist whose battered four-string acoustic playing tears through blues and American song fragments with a violent, broken-string attack.</t>
  </si>
  <si>
    <t xml:space="preserve">1973–1977</t>
  </si>
  <si>
    <t xml:space="preserve">A2341, A2359, A2368</t>
  </si>
  <si>
    <t xml:space="preserve">Nashville outlaw-country songwriter whose rough, talking-blues voice delivered his own working-class, hard-luck character songs as the definitive versions of tunes others made famous.</t>
  </si>
  <si>
    <t xml:space="preserve">2019</t>
  </si>
  <si>
    <t xml:space="preserve">Nashville flatpicker whose blistering guitar runs and jam-band-scaled improvisation over traditional bluegrass drew a younger, festival-jam-scene audience into the genre.</t>
  </si>
  <si>
    <t xml:space="preserve">David Berman; Silver Jews; John Darnielle; Mountain Goats; Destroyer</t>
  </si>
  <si>
    <t xml:space="preserve">Songwriting project drawing explicit comparison to David Berman, John Darnielle and Destroyer's Dan Bejar for its clever, plainspoken, folksy-yet-wry songs.</t>
  </si>
  <si>
    <t xml:space="preserve">2012–2021</t>
  </si>
  <si>
    <t xml:space="preserve">A2809, A2811, A2819</t>
  </si>
  <si>
    <t xml:space="preserve">Atlanta band whose triple-guitar boogie and pedal steel flourishes carried Southern rock's Skynyrd/Allman lineage into 2010s mainstream and country-radio crossover.</t>
  </si>
  <si>
    <t xml:space="preserve">1981–1984</t>
  </si>
  <si>
    <t xml:space="preserve">A2849, A2851</t>
  </si>
  <si>
    <t xml:space="preserve">Hermosa Beach band whose Henry Rollins-fronted, self-released hardcore turned suburban California rage into lurching brutality, founding the SST/West Coast hardcore underground.</t>
  </si>
  <si>
    <t xml:space="preserve">Jacksonville band whose raspy-voiced, harder-rocking take on Southern rock pushed the genre toward arena hard rock rather than the Allmans' jazzier jamming.</t>
  </si>
  <si>
    <t xml:space="preserve">2004–2007</t>
  </si>
  <si>
    <t xml:space="preserve">A0788, A0798</t>
  </si>
  <si>
    <t xml:space="preserve">Columbus, Ohio band led by Jerry DeCicca building a spare, haunted folk-rock sound that shares Songs: Ohia's Midwestern gothic atmosphere.</t>
  </si>
  <si>
    <t xml:space="preserve">1980–1985</t>
  </si>
  <si>
    <t xml:space="preserve">A1839, A1841, A1851, A1865</t>
  </si>
  <si>
    <t xml:space="preserve">X; The Knitters</t>
  </si>
  <si>
    <t xml:space="preserve">Downey, California band (Dave and Phil Alvin) whose rockabilly-punk fusion became a cowpunk cornerstone and launchpad for the Knitters and X collaborations.</t>
  </si>
  <si>
    <t xml:space="preserve">1989–2010</t>
  </si>
  <si>
    <t xml:space="preserve">A2422, A2428</t>
  </si>
  <si>
    <t xml:space="preserve">Austin outlaw-folk songwriter whose rumbling baritone and wrecked-tender, dark-comic songs, caught on a rough club tape shortly before his death, built his posthumous legend.</t>
  </si>
  <si>
    <t xml:space="preserve">2008–2010</t>
  </si>
  <si>
    <t xml:space="preserve">A1031, A1051</t>
  </si>
  <si>
    <t xml:space="preserve">Portland band led by Eric Earley's reedy voice through ramshackle folk-rock, Dylan-esque narrative songwriting and classic-rock and prog-inflected detours.</t>
  </si>
  <si>
    <t xml:space="preserve">the Gun Club</t>
  </si>
  <si>
    <t xml:space="preserve">Los Angeles cowpunk band, inspired directly by seeing the Gun Club live, fronted by dual vocalists over fast, rowdy Delta-blues-meets-punk guitar and fiddle.</t>
  </si>
  <si>
    <t xml:space="preserve">Boston band working the country-punk seam a few years ahead of the No Depression name, pairing mandolin and harmony vocals over plainspoken, unhurried songs of hard luck.</t>
  </si>
  <si>
    <t xml:space="preserve">Babehoven; Lomelda</t>
  </si>
  <si>
    <t xml:space="preserve">Iris James Garrison's spacious, full-bodied New York folk project, recorded at Babehoven's studio with earworm melodies and a wide cast of hushed-folk collaborators.</t>
  </si>
  <si>
    <t xml:space="preserve">Rollicking, banjo-heavy alt-country EP act from the small self-released Bandcamp alt-country underground.</t>
  </si>
  <si>
    <t xml:space="preserve">1995</t>
  </si>
  <si>
    <t xml:space="preserve">Oxford, Mississippi band mixing Skynyrd-style twin-guitar boogie with plainspoken insurgent-country storytelling, road-tested like a bar band.</t>
  </si>
  <si>
    <t xml:space="preserve">New York band bridging electronica, soft-folk and ambient rock, its rustic, anxious songs built slowly around violin textures toward sudden releases.</t>
  </si>
  <si>
    <t xml:space="preserve">Perth, Australia trio recorded in a reverberant Masonic hall, pairing slow, feedback-laced guitar drift with hushed vocals in a rare non-American slowcore entry.</t>
  </si>
  <si>
    <t xml:space="preserve">2021–2024</t>
  </si>
  <si>
    <t xml:space="preserve">A0696, A0710</t>
  </si>
  <si>
    <t xml:space="preserve">Jess Viscius's Chicago project turned grief into inky, minimalist noir-pop with Velvet Underground-simple chords, later fleshing out into fuller slowcore/shoegaze arrangements.</t>
  </si>
  <si>
    <t xml:space="preserve">1967–1971</t>
  </si>
  <si>
    <t xml:space="preserve">A2432, A2434, A2442, A2446</t>
  </si>
  <si>
    <t xml:space="preserve">Chickasaw County, Mississippi songwriter whose low, unhurried alto and orchestrated Southern gothic story-songs turned Delta gossip into concept-album narrative craft.</t>
  </si>
  <si>
    <t xml:space="preserve">1973–1975</t>
  </si>
  <si>
    <t xml:space="preserve">A2342, A2352, A2353</t>
  </si>
  <si>
    <t xml:space="preserve">Nashville baritone whose outlaw-era albums, largely written by Shel Silverstein, treated country songwriting as folklore and dark comic storytelling.</t>
  </si>
  <si>
    <t xml:space="preserve">2002–2010</t>
  </si>
  <si>
    <t xml:space="preserve">A0905, A0913, A0938</t>
  </si>
  <si>
    <t xml:space="preserve">Son of outlaw star Bobby Bare Sr. who channeled that lineage into stranger, fuzzed-out, deadpan Nashville-outsider storytelling rock on Bloodshot Records.</t>
  </si>
  <si>
    <t xml:space="preserve">Louisiana swamp-pop songwriter whose warm, unhurried Bearsville record, cut with members of the Band, blended country, Cajun roots and rock.</t>
  </si>
  <si>
    <t xml:space="preserve">1962–2020</t>
  </si>
  <si>
    <t xml:space="preserve">A2690, A2692, A2297, A2298</t>
  </si>
  <si>
    <t xml:space="preserve">The Band; Johnny Cash</t>
  </si>
  <si>
    <t xml:space="preserve">New York folk-turned-rock songwriter whose evolution from Guthrie-indebted interpreter to electric literary lyricist to Nashville-crooning country convert reshaped what a song could hold across six decades.</t>
  </si>
  <si>
    <t xml:space="preserve">1974–1975</t>
  </si>
  <si>
    <t xml:space="preserve">A2314, A2311</t>
  </si>
  <si>
    <t xml:space="preserve">Bob Dylan; The Band</t>
  </si>
  <si>
    <t xml:space="preserve">Basement-tape and arena-reunion collaboration between Dylan and his backing group, its loose, homemade Americana and triumphant live reworkings becoming founding texts of roots rock.</t>
  </si>
  <si>
    <t xml:space="preserve">1976–1980</t>
  </si>
  <si>
    <t xml:space="preserve">A2763, A2766</t>
  </si>
  <si>
    <t xml:space="preserve">Detroit bar-band rocker whose nostalgic, plainspoken heartland-rock ballads about growing up in Michigan became classic-rock radio standards.</t>
  </si>
  <si>
    <t xml:space="preserve">Grateful Dead; John Perry Barlow</t>
  </si>
  <si>
    <t xml:space="preserve">Grateful Dead guitarist whose solo album, performed almost entirely by his own band, introduced Weir/Barlow songs that immediately became permanent Dead concert staples.</t>
  </si>
  <si>
    <t xml:space="preserve">Tulsa bandleader whose horn-and-fiddle Western swing, broadcast from Cain's Ballroom, established the pedal steel as a lead country instrument.</t>
  </si>
  <si>
    <t xml:space="preserve">Hoboken band whose ringing jangle pop founded the tiny club scene that later produced Yo La Tengo.</t>
  </si>
  <si>
    <t xml:space="preserve">2007–2011</t>
  </si>
  <si>
    <t xml:space="preserve">A1104, A1124, A1114</t>
  </si>
  <si>
    <t xml:space="preserve">Justin Vernon's Wisconsin cabin-recorded project turned isolation and lo-fi falsetto into the modern hushed singer-songwriter template before expanding into fuller, electronically processed arrangements.</t>
  </si>
  <si>
    <t xml:space="preserve">1999–2025</t>
  </si>
  <si>
    <t xml:space="preserve">A0851, A0866, A0895, A0857</t>
  </si>
  <si>
    <t xml:space="preserve">David Berman; Angel Olsen; the Cairo Gang</t>
  </si>
  <si>
    <t xml:space="preserve">Will Oldham's long-running Louisville persona whose plain, deadpan voice carried Drag City country-folk from mortality-fixated dread through duet-based warmth to orchestrated, hymn-adjacent late records.</t>
  </si>
  <si>
    <t xml:space="preserve">2010</t>
  </si>
  <si>
    <t xml:space="preserve">Bonnie 'Prince' Billy; Emmett Kelly</t>
  </si>
  <si>
    <t xml:space="preserve">A pared-back Bonnie 'Prince' Billy collaboration with guitarist Emmett Kelly, stripping arrangements to two guitars and voice.</t>
  </si>
  <si>
    <t xml:space="preserve">2017–2023</t>
  </si>
  <si>
    <t xml:space="preserve">A0558, A0614, A0365</t>
  </si>
  <si>
    <t xml:space="preserve">Detroit band pairing Bill Lennox and Bobby Colombo's warm, conversational harmonies over gentle, unhurried country-folk in the Woodsist slacker lineage.</t>
  </si>
  <si>
    <t xml:space="preserve">2020–2024</t>
  </si>
  <si>
    <t xml:space="preserve">A0190, A0255, A0211</t>
  </si>
  <si>
    <t xml:space="preserve">Anaïs Mitchell, Eric D. Johnson and Josh Kaufman's folk supergroup reworking traditional British and American ballads into warm, harmony-driven arrangements.</t>
  </si>
  <si>
    <t xml:space="preserve">1993–2015</t>
  </si>
  <si>
    <t xml:space="preserve">A1461, A1457, A1487, A1173</t>
  </si>
  <si>
    <t xml:space="preserve">Festus, Missouri band fronted by Brian Henneman (an Uncle Tupelo guest) whose loud Telecaster riffing and blunt working-class storytelling became a benchmark of insurgent country.</t>
  </si>
  <si>
    <t xml:space="preserve">2022–2026</t>
  </si>
  <si>
    <t xml:space="preserve">A0065, A0064, A0085</t>
  </si>
  <si>
    <t xml:space="preserve">Ona</t>
  </si>
  <si>
    <t xml:space="preserve">Huntington, West Virginia songwriter whose self-produced piano-man records mix Zevon-ish snark and plainspoken confession in the Randy Newman lineage.</t>
  </si>
  <si>
    <t xml:space="preserve">2018</t>
  </si>
  <si>
    <t xml:space="preserve">Seattle singer whose big-voiced, orchestral folk-rock balladry scaled festival Americana to Grammy-stage, vocally virtuosic size.</t>
  </si>
  <si>
    <t xml:space="preserve">Waxahatchee; MJ Lenderman</t>
  </si>
  <si>
    <t xml:space="preserve">Nashville songwriter whose debut, co-produced by Katie Crutchfield and Brad Cook, blends arena-scaled country-rock hooks with swaggering, confessional lyrics.</t>
  </si>
  <si>
    <t xml:space="preserve">A1340, A1358</t>
  </si>
  <si>
    <t xml:space="preserve">Nashville songwriter whose bluegrass-picking prairie concept record and Bob Wills-style Western swing collaboration cover the genre's rural-Midwest and dance-hall wings.</t>
  </si>
  <si>
    <t xml:space="preserve">2016–2023</t>
  </si>
  <si>
    <t xml:space="preserve">A1369, A1310, A1323</t>
  </si>
  <si>
    <t xml:space="preserve">Dave Cobb</t>
  </si>
  <si>
    <t xml:space="preserve">Ellaville, Georgia songwriter, produced by cousin Dave Cobb, whose warm, front-porch country-soul owes more to J.J. Cale's laid-back groove than to hard honky-tonk.</t>
  </si>
  <si>
    <t xml:space="preserve">1969</t>
  </si>
  <si>
    <t xml:space="preserve">Nick Drake; John Martyn</t>
  </si>
  <si>
    <t xml:space="preserve">London singer-songwriter, patronized by John Peel who founded Dandelion Records for her, whose low, unhurried contralto and plainspoken fingerpicked songs avoided orchestral flourish.</t>
  </si>
  <si>
    <t xml:space="preserve">1998–2007</t>
  </si>
  <si>
    <t xml:space="preserve">A1675, A1010, A0991, A1023</t>
  </si>
  <si>
    <t xml:space="preserve">Conor Oberst's Omaha project moved from teenage home-taped scrapbooks and quavering confessional lo-fi into fuller, Emmylou Harris-featuring Americana.</t>
  </si>
  <si>
    <t xml:space="preserve">2024–2026</t>
  </si>
  <si>
    <t xml:space="preserve">A0033, A0023, A0041</t>
  </si>
  <si>
    <t xml:space="preserve">Norwich, UK band whose stark, road-worn alt-country, recorded live, cites Lucinda Williams, Jason Molina and Silver Jews as touchstones.</t>
  </si>
  <si>
    <t xml:space="preserve">1975–1984</t>
  </si>
  <si>
    <t xml:space="preserve">A2762, A2767, A2764, A2768</t>
  </si>
  <si>
    <t xml:space="preserve">Asbury Park bandleader whose widescreen E Street Band arena rock narrowed into a stark, home-recorded, Guthrie-indebted album of murder ballads before returning to stadium scale.</t>
  </si>
  <si>
    <t xml:space="preserve">2018–2026</t>
  </si>
  <si>
    <t xml:space="preserve">A0102, A0090, A0095, A0119</t>
  </si>
  <si>
    <t xml:space="preserve">Big Thief; Adrianne Lenker</t>
  </si>
  <si>
    <t xml:space="preserve">Big Thief guitarist whose solo records lean looser and more overtly country, built on plain, warm Telecaster twang and an easygoing drawl.</t>
  </si>
  <si>
    <t xml:space="preserve">1961</t>
  </si>
  <si>
    <t xml:space="preserve">A2688, A2478</t>
  </si>
  <si>
    <t xml:space="preserve">Don Rich</t>
  </si>
  <si>
    <t xml:space="preserve">Bakersfield bandleader whose bright, biting double-Telecaster twang and hard backbeat defined the Bakersfield sound as a rawer alternative to Nashville's countrypolitan records.</t>
  </si>
  <si>
    <t xml:space="preserve">1964–1966</t>
  </si>
  <si>
    <t xml:space="preserve">A2484, A2486, A2490, A2491</t>
  </si>
  <si>
    <t xml:space="preserve">Don Rich; Tom Brumley</t>
  </si>
  <si>
    <t xml:space="preserve">Bakersfield band whose bright, fast, treble-forward twin-guitar sound with pedal steel made Owens a genuine pop chart rival and cemented the commercial Bakersfield sound.</t>
  </si>
  <si>
    <t xml:space="preserve">1995–1999</t>
  </si>
  <si>
    <t xml:space="preserve">A1802, A1812, A1824</t>
  </si>
  <si>
    <t xml:space="preserve">Julie Miller; Emmylou Harris</t>
  </si>
  <si>
    <t xml:space="preserve">Nashville session guitarist turned solo artist whose lean, razor-sharp Telecaster honky-tonk records, built around duets with wife Julie Miller, became central to 1990s Americana.</t>
  </si>
  <si>
    <t xml:space="preserve">1966–1968</t>
  </si>
  <si>
    <t xml:space="preserve">A2177, A2178, A2179</t>
  </si>
  <si>
    <t xml:space="preserve">Neil Young; Stephen Stills; Richie Furay</t>
  </si>
  <si>
    <t xml:space="preserve">Los Angeles quintet pairing Stills and Furay's ringing Byrds-indebted folk rock with Neil Young's early songwriting, the shared origin point for Young's solo career, CSNY and Poco.</t>
  </si>
  <si>
    <t xml:space="preserve">1989–1993</t>
  </si>
  <si>
    <t xml:space="preserve">A1526, A2003, A2011, A1533</t>
  </si>
  <si>
    <t xml:space="preserve">Boston band whose thick, Dinosaur Jr.-indebted guitar tone, produced early on by J Mascis, carried Bill Janovitz's raw, unpolished voice into direct, emotionally open songwriting.</t>
  </si>
  <si>
    <t xml:space="preserve">2022–2025</t>
  </si>
  <si>
    <t xml:space="preserve">A0601, A0632, A0647, A0615</t>
  </si>
  <si>
    <t xml:space="preserve">Welsh trio whose scrappy, deadpan-sung garage pop evolved from DIY ramshackle energy into a Sub Pop-signed, Modern Lovers/Nuggets-style sound.</t>
  </si>
  <si>
    <t xml:space="preserve">1993–2006</t>
  </si>
  <si>
    <t xml:space="preserve">A1547, A1584, A1606, A1616</t>
  </si>
  <si>
    <t xml:space="preserve">Doug Martsch's Boise band built layered, unhurried Neil-Young-indebted guitar interplay into extended, Crazy-Horse-scale songs, from scrappy early jams to a foundational Pacific Northwest indie-rock catalog.</t>
  </si>
  <si>
    <t xml:space="preserve">New York quartet's hooky, jangly and twangy power-pop debut, signed to Ever/Never, favors rock and roll swagger over polish.</t>
  </si>
  <si>
    <t xml:space="preserve">1978–1980</t>
  </si>
  <si>
    <t xml:space="preserve">A2409, A2417</t>
  </si>
  <si>
    <t xml:space="preserve">Joe Ely; Jimmie Dale Gilmore</t>
  </si>
  <si>
    <t xml:space="preserve">Lubbock, Texas songwriter whose stark, self-released acoustic records supplied much of the material Joe Ely and Jimmie Dale Gilmore made famous under their own names.</t>
  </si>
  <si>
    <t xml:space="preserve">1994–1996</t>
  </si>
  <si>
    <t xml:space="preserve">A1548, A1571</t>
  </si>
  <si>
    <t xml:space="preserve">Lawrence, Kansas band whose cheaply recorded, fuzzed-out guitar pop and dual half-mumbled vocals brought the town's lo-fi scene into the Merge slacker-rock conversation.</t>
  </si>
  <si>
    <t xml:space="preserve">1973</t>
  </si>
  <si>
    <t xml:space="preserve">Dallas-based singer from the Austin cosmic-cowboy circle whose big, husky voice pushed progressive country toward pop-crossover hits.</t>
  </si>
  <si>
    <t xml:space="preserve">1965–1970</t>
  </si>
  <si>
    <t xml:space="preserve">A2242, A2246, A2243, A2247</t>
  </si>
  <si>
    <t xml:space="preserve">Gram Parsons; The Flying Burrito Brothers; Clarence White</t>
  </si>
  <si>
    <t xml:space="preserve">Los Angeles folk-rock pioneers whose chiming twelve-string harmonies evolved, once Gram Parsons joined, into the country-rock landmark that founded the whole genre.</t>
  </si>
  <si>
    <t xml:space="preserve">2002–2003</t>
  </si>
  <si>
    <t xml:space="preserve">A1165, A1174</t>
  </si>
  <si>
    <t xml:space="preserve">Whiskeytown; Ryan Adams</t>
  </si>
  <si>
    <t xml:space="preserve">Former Whiskeytown fiddler and harmony singer whose solo debut leans into warmer, more melodic alt-country with her fiddle and clear voice up front.</t>
  </si>
  <si>
    <t xml:space="preserve">2008–2022</t>
  </si>
  <si>
    <t xml:space="preserve">A1224, A1246, A1210, A1288</t>
  </si>
  <si>
    <t xml:space="preserve">Nashville-outsider singer whose classic countrypolitan production and wry, contemporary songwriting voice drew comparisons to Loretta Lynn and Skeeter Davis.</t>
  </si>
  <si>
    <t xml:space="preserve">1998–2012</t>
  </si>
  <si>
    <t xml:space="preserve">A0981, A0997, A1032, A1066</t>
  </si>
  <si>
    <t xml:space="preserve">Joey Burns and John Convertino's Tucson project fuses mariachi horns, spaghetti-Western twang and desert-noir atmosphere into widescreen instrumental Americana.</t>
  </si>
  <si>
    <t xml:space="preserve">2001–2006</t>
  </si>
  <si>
    <t xml:space="preserve">A0858, A0867, A0875, A0870</t>
  </si>
  <si>
    <t xml:space="preserve">Tim Rutili's Chicago project after Red Red Meat builds warped, sample-flecked roots-rock around murmured, deadpan vocals and junk-shop percussion.</t>
  </si>
  <si>
    <t xml:space="preserve">A1948, A2004, A1960, A1994</t>
  </si>
  <si>
    <t xml:space="preserve">Redlands/San Francisco band whose gleefully genre-agnostic ska, surf, klezmer-fiddle and punk collage matured into more focused, country- and folk-rock-informed songwriting.</t>
  </si>
  <si>
    <t xml:space="preserve">1987</t>
  </si>
  <si>
    <t xml:space="preserve">Sydney band whose scrappy, conversational lo-fi indie pop shared Flying Nun's homemade DIY spirit with a drier Australian sense of humor.</t>
  </si>
  <si>
    <t xml:space="preserve">Mark Scott's side project apart from villagerrr, offering hushed, lo-fi, wandering small-town Americana songs.</t>
  </si>
  <si>
    <t xml:space="preserve">American Football; Joan of Arc</t>
  </si>
  <si>
    <t xml:space="preserve">Buffalo Grove, Illinois band whose chaotic, yelped, start-stop math-rock riffing invented Midwest emo and scattered members into American Football and Joan of Arc.</t>
  </si>
  <si>
    <t xml:space="preserve">2001–2002</t>
  </si>
  <si>
    <t xml:space="preserve">A1750, A1756</t>
  </si>
  <si>
    <t xml:space="preserve">Band of Horses; Grand Archives</t>
  </si>
  <si>
    <t xml:space="preserve">Mat Brooke and Jenn Ghetto's Seattle band traded slow, quietly strummed, hushed lo-fi songs that seeded Band of Horses and Grand Archives among its members.</t>
  </si>
  <si>
    <t xml:space="preserve">Remember Sports co-frontperson's solo debut moves from that band's power-pop punk into earthy, understated, subtly twangy songs.</t>
  </si>
  <si>
    <t xml:space="preserve">2015–2025</t>
  </si>
  <si>
    <t xml:space="preserve">A0535, A0559, A0527, A0578</t>
  </si>
  <si>
    <t xml:space="preserve">Will Toledo's project turned prolific Bandcamp bedroom pop into classic-rock-scaled narrative rock before detouring into electronic production and back to guitar-driven concept records.</t>
  </si>
  <si>
    <t xml:space="preserve">2013</t>
  </si>
  <si>
    <t xml:space="preserve">Foundational recorded country and folk act whose Appalachian hymns and ballads became the bedrock repertoire covered by generations of folk and country artists.</t>
  </si>
  <si>
    <t xml:space="preserve">Spencer Tweedy</t>
  </si>
  <si>
    <t xml:space="preserve">Chicago band led by Casey Gomez Walker, with Spencer Tweedy on drums, delivering assured pedal-steel-and-fiddle character studies from Walker's creative-writing background.</t>
  </si>
  <si>
    <t xml:space="preserve">Birmingham, Alabama songwriter whose loud, hooky rock, cut live in Muscle Shoals with his band Meadow Dust, channels Summerteeth-era Wilco and Ty Segall's frantic energy.</t>
  </si>
  <si>
    <t xml:space="preserve">A0547, A0587, A0650, A0536</t>
  </si>
  <si>
    <t xml:space="preserve">Toronto band whose dual-vocal, college-rock-indebted jangle pop, drawing on Pavement and R.E.M., grew from scrappy EP into fuller, more anthemic arrangements.</t>
  </si>
  <si>
    <t xml:space="preserve">2003–2025</t>
  </si>
  <si>
    <t xml:space="preserve">A1039, A0384, A0998, A1024</t>
  </si>
  <si>
    <t xml:space="preserve">Itinerant songwriter whose spare, wry, deadpan narrative songs moved from indie-folk jangle through hushed pedal-steel breakthrough to breezy, Dead-adjacent cosmic country-rock.</t>
  </si>
  <si>
    <t xml:space="preserve">Oregon home-recording project whose sprawling 24-song grab-bag cycles through folk, slacker jangle, country and doom-metal detours in a GBV-indebted kitchen-sink tradition.</t>
  </si>
  <si>
    <t xml:space="preserve">1996–1998</t>
  </si>
  <si>
    <t xml:space="preserve">A1739, A1727</t>
  </si>
  <si>
    <t xml:space="preserve">Dirty Three</t>
  </si>
  <si>
    <t xml:space="preserve">Chan Marshall's project set a fragile, wavering voice against slow, spare guitar that never rushed toward resolution, peaking with a hushed sadcore landmark made with Dirty Three.</t>
  </si>
  <si>
    <t xml:space="preserve">Boise band, closely tied to Built to Spill, whose heavy, fuzzed-out guitar rock and long wah-drenched solos worship Neil Young &amp; Crazy Horse.</t>
  </si>
  <si>
    <t xml:space="preserve">1997–2014</t>
  </si>
  <si>
    <t xml:space="preserve">A0786, A0794, A0809, A0770</t>
  </si>
  <si>
    <t xml:space="preserve">South San Gabriel; Jason Molina</t>
  </si>
  <si>
    <t xml:space="preserve">Will Johnson's Denton, Texas band ran fast, fuzzed-out, home-recorded guitar rock from scrappy 1990s lo-fi into fuller, more anthemic Crazy-Horse-tilted country rock.</t>
  </si>
  <si>
    <t xml:space="preserve">2008</t>
  </si>
  <si>
    <t xml:space="preserve">A double album pairing Will Johnson's loud Centro-matic guitar rock with his quieter South San Gabriel project, showing both halves of his split musical personality.</t>
  </si>
  <si>
    <t xml:space="preserve">1991–1993</t>
  </si>
  <si>
    <t xml:space="preserve">A2785, A2790</t>
  </si>
  <si>
    <t xml:space="preserve">Reading, UK band blending shoegaze guitar fog with dance-influenced rhythms and drum machines, a less guitar-orthodox branch of the scene alongside Ride and Slowdive.</t>
  </si>
  <si>
    <t xml:space="preserve">2019–2023</t>
  </si>
  <si>
    <t xml:space="preserve">A1330, A1350, A1370</t>
  </si>
  <si>
    <t xml:space="preserve">Morgantown, West Virginia songwriter whose full-band, radio-friendly storytelling country is rooted in specific Appalachian coal-country place and family memory.</t>
  </si>
  <si>
    <t xml:space="preserve">A1341, A1359, A1315, A1324</t>
  </si>
  <si>
    <t xml:space="preserve">San Benito, Texas songwriter whose busker-rough beginnings refined into a vintage, laconic honky-tonk persona spanning Gulf Coast soul, cinematic countrypolitan and outlaw-revenge concept records.</t>
  </si>
  <si>
    <t xml:space="preserve">1974–1976</t>
  </si>
  <si>
    <t xml:space="preserve">A2591, A2601</t>
  </si>
  <si>
    <t xml:space="preserve">Nashville session player turned bandleader whose Southern rock merges electric slide, banjo and his own fiddle, name-checking the Allmans and Marshall Tucker as genre peers.</t>
  </si>
  <si>
    <t xml:space="preserve">Nashville songwriter (formerly Chazzy Lake) whose cleaner-toned indie country blends Laurel Canyon songwriting with ample pedal steel.</t>
  </si>
  <si>
    <t xml:space="preserve">Chicago full band whose delicate, subdued folk-rock swells into strings and pedal steel around themes of love, loss and cyclical anxiety.</t>
  </si>
  <si>
    <t xml:space="preserve">Nashville pianist whose smoky, soul-and-blues-inflected piano ballads, produced by Billy Sherrill, gave him a late commercial breakthrough after two decades without a defined identity.</t>
  </si>
  <si>
    <t xml:space="preserve">A0233, A0160, A0178, A0196</t>
  </si>
  <si>
    <t xml:space="preserve">Canadian drummer-turned-singer-songwriter whose plainspoken, groove-aware folk-rock grew steadily more confident into warm, Tom-Petty-esque road songs.</t>
  </si>
  <si>
    <t xml:space="preserve">1995–1996</t>
  </si>
  <si>
    <t xml:space="preserve">A1562, A1572</t>
  </si>
  <si>
    <t xml:space="preserve">New York band pairing Matt Sweeney and Clay Tarver's tightly harmonized twin-guitar riffs with a muscular, classic-rock scale unusual for Matador's roster.</t>
  </si>
  <si>
    <t xml:space="preserve">1977–1978</t>
  </si>
  <si>
    <t xml:space="preserve">A2034, A2031</t>
  </si>
  <si>
    <t xml:space="preserve">Rockford, Illinois arena-scale power-pop band whose Beatles-indebted hooks and massed guitars made them one of the genre's biggest commercial successes.</t>
  </si>
  <si>
    <t xml:space="preserve">Joseph Barresi's Maine project makes dusky, encyclopedic, self-tagged 'ANTI-AMERICANA' with pedal steel and scrappy harmonies mixing personal minutiae with travel history.</t>
  </si>
  <si>
    <t xml:space="preserve">1986–1992</t>
  </si>
  <si>
    <t xml:space="preserve">A2094, A2114, A2103, A2127</t>
  </si>
  <si>
    <t xml:space="preserve">Dunedin band led by Martin Phillipps whose ringing, minor-key guitar pop spread the Flying Nun sound abroad before reaching commercial and orchestrated peaks.</t>
  </si>
  <si>
    <t xml:space="preserve">2015–2016</t>
  </si>
  <si>
    <t xml:space="preserve">A0537, A0528</t>
  </si>
  <si>
    <t xml:space="preserve">Melbourne trio whose tightly-recorded, plainspoken jangling guitar pop sits in the same DIY scene as Dick Diver and the Goon Sax.</t>
  </si>
  <si>
    <t xml:space="preserve">Big Star co-founder whose vaulted solo sessions, released after his death, pair delicate acoustic jangle with despairing, confessional lyrics, the missing link to power pop's wounded strain.</t>
  </si>
  <si>
    <t xml:space="preserve">1989</t>
  </si>
  <si>
    <t xml:space="preserve">Green on Red; Steve Wynn</t>
  </si>
  <si>
    <t xml:space="preserve">Green on Red's longtime keyboardist's Steve Wynn-produced solo debut trades that band's desert-noir menace for simpler, plainspoken country-rock.</t>
  </si>
  <si>
    <t xml:space="preserve">2012–2024</t>
  </si>
  <si>
    <t xml:space="preserve">A0335, A0385, A0450, A0355</t>
  </si>
  <si>
    <t xml:space="preserve">Deerhoof</t>
  </si>
  <si>
    <t xml:space="preserve">Former Deerhoof and Curtains member whose warped, subdued, Laurel-Canyon-adjacent psychedelic pop stayed hazy and unhurried across a quietly beloved solo catalog.</t>
  </si>
  <si>
    <t xml:space="preserve">2013–2014</t>
  </si>
  <si>
    <t xml:space="preserve">A0339, A0344</t>
  </si>
  <si>
    <t xml:space="preserve">Philadelphia guitarist's move from solo-guitar American Primitivism into full-band, jam-length instrumental rock tracing the electric guitar from Garcia to Sonic Youth.</t>
  </si>
  <si>
    <t xml:space="preserve">1976–1977</t>
  </si>
  <si>
    <t xml:space="preserve">A2291, A2292</t>
  </si>
  <si>
    <t xml:space="preserve">the Byrds; Flying Burrito Brothers</t>
  </si>
  <si>
    <t xml:space="preserve">Byrds and Flying Burrito Brothers bassist whose direct, unpretentious solo country rock, played by crack LA session musicians, continued his post-Byrds pedigree.</t>
  </si>
  <si>
    <t xml:space="preserve">Rural Kentucky songwriter whose flat, unsentimental songs about hard rural life, guns and addiction, delivered in a plainspoken drawl, anticipated Drive-By Truckers' storytelling.</t>
  </si>
  <si>
    <t xml:space="preserve">Auckland songwriter whose cheap four-track, drum-machine home recordings turned confessional, producing one of the Flying Nun catalog's most beloved songs.</t>
  </si>
  <si>
    <t xml:space="preserve">the dB's</t>
  </si>
  <si>
    <t xml:space="preserve">Former dB's member whose stranger, more experimental solo debut mixed chiming guitar pop with synths and studio effects on his own label.</t>
  </si>
  <si>
    <t xml:space="preserve">Nashville songwriter turned solo artist whose enormous, gravel-and-smoke voice over old-school Southern-rock and soul instrumentation reoriented mainstream country toward rootsier production.</t>
  </si>
  <si>
    <t xml:space="preserve">1986</t>
  </si>
  <si>
    <t xml:space="preserve">Boston band playing jittery, hook-heavy college rock with deadpan, absurdist lyrics riding bright, angular, new-wave-inflected guitars.</t>
  </si>
  <si>
    <t xml:space="preserve">Oakland guitarist whose steel-string American Primitive playing pushes toward drone, slide lines bending like raga figures under electronic haze.</t>
  </si>
  <si>
    <t xml:space="preserve">Jack Rose; Bert Jansch</t>
  </si>
  <si>
    <t xml:space="preserve">Dublin guitarist whose long, patient solo pieces on the VHF label draw on both the American Takoma tradition and British folk guitarists like Bert Jansch.</t>
  </si>
  <si>
    <t xml:space="preserve">1980</t>
  </si>
  <si>
    <t xml:space="preserve">Los Angeles hardcore band, formed by an ex-Black Flag singer, whose fourteen-song, fifteen-minute debut of pure speed and sneering humor became an era-defining landmark.</t>
  </si>
  <si>
    <t xml:space="preserve">2020</t>
  </si>
  <si>
    <t xml:space="preserve">Neal Casal-formed instrumental jam group, soundtracking a Grateful Dead box set before pushing toward groovier cosmic-disco.</t>
  </si>
  <si>
    <t xml:space="preserve">UK punk band whose genre-sprawling double album fed directly into American cowpunk's own genre-crossing instincts.</t>
  </si>
  <si>
    <t xml:space="preserve">1981–2009</t>
  </si>
  <si>
    <t xml:space="preserve">A2084, A2115, A2134, A2086</t>
  </si>
  <si>
    <t xml:space="preserve">The Chills; The Bats; Pavement; Yo La Tengo</t>
  </si>
  <si>
    <t xml:space="preserve">Dunedin band (the Kilgour brothers and Robert Scott) whose cheap, motorik jangle-pop founded the whole Flying Nun sound and directly influenced Pavement and 1990s American lo-fi.</t>
  </si>
  <si>
    <t xml:space="preserve">Maine-born, Queens-based band whose self-titled debut flips between hushed intimacy and full electric-guitar surges in the Neil Young/Jason Molina lineage.</t>
  </si>
  <si>
    <t xml:space="preserve">2000</t>
  </si>
  <si>
    <t xml:space="preserve">Eef Barzelay's Boston band built deadpan, pop-culture-strewn lyrics over spare alt-country arrangements closer in spirit to Silver Jews than to Nashville twang.</t>
  </si>
  <si>
    <t xml:space="preserve">Boston band whose noise-and-jangle swings feature moody slowcore passages with a subtle twang running underneath.</t>
  </si>
  <si>
    <t xml:space="preserve">A2824, A2826, A2830</t>
  </si>
  <si>
    <t xml:space="preserve">Dublin pop singer whose sardonic, oversharing country-pop reframes breakup pain and Irish life as broad, funny, hooky, arena-scaled songs.</t>
  </si>
  <si>
    <t xml:space="preserve">1984–1990</t>
  </si>
  <si>
    <t xml:space="preserve">A2780, A2782</t>
  </si>
  <si>
    <t xml:space="preserve">Grangemouth, Scotland band whose Elizabeth Fraser's wordless, glossolalia-like vocals over Robin Guthrie's chiming, reverb-soaked guitar defined the ethereal 4AD dream-pop sound.</t>
  </si>
  <si>
    <t xml:space="preserve">1991–1994</t>
  </si>
  <si>
    <t xml:space="preserve">A1702, A1714, A1703</t>
  </si>
  <si>
    <t xml:space="preserve">New York band whose flat, weary baritone over guitars tuned down and dragged to a crawl helped found American slowcore as a named genre.</t>
  </si>
  <si>
    <t xml:space="preserve">2015–2018</t>
  </si>
  <si>
    <t xml:space="preserve">A1311, A1306, A1325</t>
  </si>
  <si>
    <t xml:space="preserve">Fort Worth outlaw revivalist whose doom-metal-adjacent guitar heaviness and cavernous baritone gave straight outlaw-country songwriting unusual weight, built entirely outside the major-label system.</t>
  </si>
  <si>
    <t xml:space="preserve">Sebastopol, Texas dancehall-circuit independent star whose fiddle-and-steel instrumentation stayed intact as his arena-country ambitions scaled up into the Nashville mainstream.</t>
  </si>
  <si>
    <t xml:space="preserve">2023–2025</t>
  </si>
  <si>
    <t xml:space="preserve">A0068, A0076</t>
  </si>
  <si>
    <t xml:space="preserve">MJ Lenderman; Wednesday</t>
  </si>
  <si>
    <t xml:space="preserve">Asheville engineer behind MJ Lenderman's and Wednesday's records whose own bittersweet, homespun folk-rock draws on shared-memory storytelling from his local scene.</t>
  </si>
  <si>
    <t xml:space="preserve">Los Angeles quartet whose loose, live-feeling jams and four trading vocalists work a '60s SoCal folk-rock and Dead/Allmans-descended vocabulary.</t>
  </si>
  <si>
    <t xml:space="preserve">2015–2023</t>
  </si>
  <si>
    <t xml:space="preserve">A1316, A1326, A1307, A1342</t>
  </si>
  <si>
    <t xml:space="preserve">Swift Current, Saskatchewan singer whose startlingly deep baritone over spare acoustic and Western-swing arrangements built one of neo-traditional country's strictest classicist personas.</t>
  </si>
  <si>
    <t xml:space="preserve">Ann Arbor band relocated to San Francisco mixing western swing, boogie-woogie piano and hot-rod rockabilly into a rowdier, funnier country-rock than the Byrds/Burritos axis.</t>
  </si>
  <si>
    <t xml:space="preserve">Let's Active; the dB's</t>
  </si>
  <si>
    <t xml:space="preserve">Raleigh band whose ringing, R.E.M.-adjacent jangle extended the same Southern college-rock wave as its North Carolina peers.</t>
  </si>
  <si>
    <t xml:space="preserve">1965</t>
  </si>
  <si>
    <t xml:space="preserve">Nashville singer whose clear, powerful, honky-tonk-phrased voice on a devastating heartbreak ballad became an instant influence on younger singers including Dolly Parton.</t>
  </si>
  <si>
    <t xml:space="preserve">New Orleans slacker-pop trio delivering loose, deadpan-sung jangling guitar tracks in the same Crescent City DIY scene as a fellow local band.</t>
  </si>
  <si>
    <t xml:space="preserve">A.S. Wilson's Providence project fuses serene twang with apocalyptic indie rock, reflecting on his eroding native Houma, Louisiana coastline.</t>
  </si>
  <si>
    <t xml:space="preserve">1970</t>
  </si>
  <si>
    <t xml:space="preserve">Nashville singer whose whispered, intimate-baritone country hits marked his full transition from rockabilly teen idol to mainstream Nashville hitmaker.</t>
  </si>
  <si>
    <t xml:space="preserve">2002–2012</t>
  </si>
  <si>
    <t xml:space="preserve">A1166, A1186, A1202, A1240</t>
  </si>
  <si>
    <t xml:space="preserve">Alberta ranch-country songwriter whose wry, detail-heavy songs about cattle, rodeo and small-town prairie life, backed by the Hurtin' Albertans, gave alt-country a distinctly Canadian regional voice.</t>
  </si>
  <si>
    <t xml:space="preserve">Northampton, Massachusetts band that turned Anglo-American traditional folk tunes into loud, Dinosaur Jr.-indebted rock, an unheralded forerunner of the No Depression movement.</t>
  </si>
  <si>
    <t xml:space="preserve">2002–2014</t>
  </si>
  <si>
    <t xml:space="preserve">A0906, A0945, A0957</t>
  </si>
  <si>
    <t xml:space="preserve">Mississippi-raised, Memphis-adjacent songwriter whose wordy, funny-sad, syllable-packed storytelling ranges across punk-speed rockers, piano ballads and pure country weepers.</t>
  </si>
  <si>
    <t xml:space="preserve">2009–2012</t>
  </si>
  <si>
    <t xml:space="preserve">A1218, A1241</t>
  </si>
  <si>
    <t xml:space="preserve">Appleton, Wisconsin songwriter whose warm, reverent Americana blends gospel, soul and folk influences carried by his rich, soulful voice.</t>
  </si>
  <si>
    <t xml:space="preserve">A0410, A0434, A0467, A0356</t>
  </si>
  <si>
    <t xml:space="preserve">Wand</t>
  </si>
  <si>
    <t xml:space="preserve">Wand frontman's solo work stripped fuzzed-out psych down to gentle, pedal-steel-laced Laurel Canyon folk-rock before swinging through long guitar-jam epics and orchestral Nashville Sound balladry.</t>
  </si>
  <si>
    <t xml:space="preserve">Wooden Wand</t>
  </si>
  <si>
    <t xml:space="preserve">Michael Croll's post-Wooden Wand project makes hazy, softly psychedelic country-folk built around close harmonies with Whitney McGraw.</t>
  </si>
  <si>
    <t xml:space="preserve">Flying Burrito Brothers</t>
  </si>
  <si>
    <t xml:space="preserve">Flying Burrito Brothers fiddler Byron Berline's bluegrass band pushed the LA country-rock scene's picking side to its most virtuosic, straight-bluegrass extreme.</t>
  </si>
  <si>
    <t xml:space="preserve">2013–2021</t>
  </si>
  <si>
    <t xml:space="preserve">A0509, A0529, A0560, A0588</t>
  </si>
  <si>
    <t xml:space="preserve">Dick Diver; the Goon Sax</t>
  </si>
  <si>
    <t xml:space="preserve">Melbourne slacker-rock songwriter whose deadpan, run-on lyrics over loose twangy guitars made her a direct heir to Pavement and the Australian jangle scene.</t>
  </si>
  <si>
    <t xml:space="preserve">A0191, A0423, A0481</t>
  </si>
  <si>
    <t xml:space="preserve">Phoenix songwriter whose ornate, Laurel Canyon-styled folk and Ronstadt-range voice bridge 1970s Cosmic American Music into the modern twangy-folk revival.</t>
  </si>
  <si>
    <t xml:space="preserve">Allman Brothers Band; Gregg Allman</t>
  </si>
  <si>
    <t xml:space="preserve">Macon country-folk duo whose gentle harmonies made them the softer, Duane Allman-endorsed corner of the Capricorn roster, later backing the Allman Brothers themselves.</t>
  </si>
  <si>
    <t xml:space="preserve">1988–1990</t>
  </si>
  <si>
    <t xml:space="preserve">A1694, A1698</t>
  </si>
  <si>
    <t xml:space="preserve">Toronto band whose hushed, single-microphone recordings and glacial pacing anticipated American slowcore from within a country-folk tradition.</t>
  </si>
  <si>
    <t xml:space="preserve">1971–1989</t>
  </si>
  <si>
    <t xml:space="preserve">A2184, A2186, A2187, A2195</t>
  </si>
  <si>
    <t xml:space="preserve">Ontario-rooted backing band whose own standalone albums, anchored by Talbot and Molina, persisted independently through decades of work as Neil Young's louder alter ego.</t>
  </si>
  <si>
    <t xml:space="preserve">Garcia Peoples; Cass McCombs</t>
  </si>
  <si>
    <t xml:space="preserve">Self-released Los Angeles guitar band playing warm, breezy Grateful Dead-revival tunes with understated, feel-over-flash songwriting.</t>
  </si>
  <si>
    <t xml:space="preserve">Crosby, Stills, Nash &amp; Young; Buffalo Springfield; the Byrds</t>
  </si>
  <si>
    <t xml:space="preserve">Laurel Canyon founding trio whose acoustic three-part harmonies defined 1960s soft-rock singing, splitting off from folk-rock before Neil Young's electrified addition.</t>
  </si>
  <si>
    <t xml:space="preserve">1970–1999</t>
  </si>
  <si>
    <t xml:space="preserve">A2182, A2185, A2206, A2219</t>
  </si>
  <si>
    <t xml:space="preserve">Crosby, Stills &amp; Nash; Buffalo Springfield; the Byrds; Neil Young</t>
  </si>
  <si>
    <t xml:space="preserve">Los Angeles folk-rock supergroup pairing close vocal harmonies with Neil Young's harder electric guitar across a fractious, decades-spanning on-and-off partnership.</t>
  </si>
  <si>
    <t xml:space="preserve">Oklahoma band whose loud, guitar-forward Red Dirt rock and road-tested bar chemistry made them the flagship act of the Texas/Oklahoma Red Dirt scene's crossover.</t>
  </si>
  <si>
    <t xml:space="preserve">A0765, A0758</t>
  </si>
  <si>
    <t xml:space="preserve">Chicago-via-Rochester band fusing twinkling, twangy indie-rock guitar with grungy alt-gaze fuzz and anxious, emo-tinged lyrics.</t>
  </si>
  <si>
    <t xml:space="preserve">2018–2023</t>
  </si>
  <si>
    <t xml:space="preserve">A0375, A0398, A0435</t>
  </si>
  <si>
    <t xml:space="preserve">Brooklyn-then-LA songwriter Max Clarke's project built on ringing Everly Brothers-style harmonies and unhurried, Gram Parsons-indebted country-pop.</t>
  </si>
  <si>
    <t xml:space="preserve">Phil Elverum</t>
  </si>
  <si>
    <t xml:space="preserve">Mexico City home-recording artist whose ghostly, spectral debut moved from obscure Bandcamp upload to reissue in the mold of Phil Elverum's lo-fi folk network.</t>
  </si>
  <si>
    <t xml:space="preserve">1999–2010</t>
  </si>
  <si>
    <t xml:space="preserve">A1118, A1090, A1108</t>
  </si>
  <si>
    <t xml:space="preserve">Iron &amp; Wine; Richard Swift</t>
  </si>
  <si>
    <t xml:space="preserve">Seattle songwriter whose hushed, plainspoken, character-driven songs anchored Sub Pop's quieter folk side before a long production partnership pushed him toward psychedelia.</t>
  </si>
  <si>
    <t xml:space="preserve">Cambridge duo of Galaxie 500's rhythm section, trading that band's reverbed drift for hushed, chamber-folk arrangements built on grief and quiet.</t>
  </si>
  <si>
    <t xml:space="preserve">2012–2018</t>
  </si>
  <si>
    <t xml:space="preserve">A1418, A1426</t>
  </si>
  <si>
    <t xml:space="preserve">Jack Rose; Black Twig Pickers; John Fahey</t>
  </si>
  <si>
    <t xml:space="preserve">Virginia fingerstyle guitarist who moved from fluent American Primitive picking into thick drones and noise, radicalizing the Fahey lineage.</t>
  </si>
  <si>
    <t xml:space="preserve">1983–2001</t>
  </si>
  <si>
    <t xml:space="preserve">A1625, A1626, A1630, A1643</t>
  </si>
  <si>
    <t xml:space="preserve">Austin outsider artist whose raw, untrained-voice home cassettes became foundational documents of American lo-fi and four-track home-taping culture.</t>
  </si>
  <si>
    <t xml:space="preserve">2013–2017</t>
  </si>
  <si>
    <t xml:space="preserve">A1247, A1260, A1265, A1272</t>
  </si>
  <si>
    <t xml:space="preserve">Attack in Black</t>
  </si>
  <si>
    <t xml:space="preserve">Canadian songwriter who moved from punk into meticulous, archival honky-tonk revivalism before pushing his own sound toward psychedelic Cosmic American Music.</t>
  </si>
  <si>
    <t xml:space="preserve">Dream Syndicate; Green on Red; Long Ryders</t>
  </si>
  <si>
    <t xml:space="preserve">One-off Los Angeles supergroup pairing Dream Syndicate's and Green on Red's frontmen for a boozy country-rock jam documenting the real Paisley Underground scene.</t>
  </si>
  <si>
    <t xml:space="preserve">Muscle Shoals songwriter-producer whose rare turn as a singer applied his own deep-soul, Dan Penn-and-Chips Moman songwriting style to a plainspoken solo record.</t>
  </si>
  <si>
    <t xml:space="preserve">Friendship; Silver Jews; Smog</t>
  </si>
  <si>
    <t xml:space="preserve">Friendship frontman whose solo debut strips prose-poem lyrics to quiet drums and organ, extending Philadelphia's Drag City-indebted deadpan songwriting tradition.</t>
  </si>
  <si>
    <t xml:space="preserve">Greg Freeman; Florry</t>
  </si>
  <si>
    <t xml:space="preserve">Burlington home-recording project whose hooky, jangly songs fold 90s alt-rock and Pavement/Big Star influence into deceptively simple twang.</t>
  </si>
  <si>
    <t xml:space="preserve">2015–2026</t>
  </si>
  <si>
    <t xml:space="preserve">A0052, A0086</t>
  </si>
  <si>
    <t xml:space="preserve">Carlisle songwriter whose cavernous deadpan baritone narrates dark, small-town character studies over sampled loops and drum machines.</t>
  </si>
  <si>
    <t xml:space="preserve">Durham solo artist from Mountain Man whose playful, kinetic pop songs push folk-rooted songwriting toward twangy indie pop.</t>
  </si>
  <si>
    <t xml:space="preserve">1987–2000</t>
  </si>
  <si>
    <t xml:space="preserve">A1769, A1795, A1818, A1779</t>
  </si>
  <si>
    <t xml:space="preserve">the Blasters; X</t>
  </si>
  <si>
    <t xml:space="preserve">Los Angeles songwriter who left the Blasters for story-driven, plainspoken roots rock that matured into some of 1990s West Coast Americana's defining folk narratives.</t>
  </si>
  <si>
    <t xml:space="preserve">2009–2015</t>
  </si>
  <si>
    <t xml:space="preserve">A1115, A1136</t>
  </si>
  <si>
    <t xml:space="preserve">Gillian Welch; Old Crow Medicine Show; Bright Eyes</t>
  </si>
  <si>
    <t xml:space="preserve">David Rawlings' bandleader vehicle, built from his decade as Gillian Welch's guitarist, carrying their old-time, Stanley Brothers-and-Dylan sound under his own name.</t>
  </si>
  <si>
    <t xml:space="preserve">1970–1977</t>
  </si>
  <si>
    <t xml:space="preserve">A2347, A2360, A2354, A2369</t>
  </si>
  <si>
    <t xml:space="preserve">Guy Clark; Steve Goodman; John Prine</t>
  </si>
  <si>
    <t xml:space="preserve">Nashville ex-convict songwriter whose blues-rooted grit and theatrical rhinestone persona made him one of outlaw country's most confrontational, self-mythologizing figures.</t>
  </si>
  <si>
    <t xml:space="preserve">A2122, A2131</t>
  </si>
  <si>
    <t xml:space="preserve">the Clean</t>
  </si>
  <si>
    <t xml:space="preserve">The Clean's guitarist whose solo records extended that band's Dunedin jangle into looser, warmer, more meditative homemade pop.</t>
  </si>
  <si>
    <t xml:space="preserve">Wednesday; MJ Lenderman</t>
  </si>
  <si>
    <t xml:space="preserve">Omaha band whose interlocking, jammed-out guitar rock continues the Crazy Horse lineage alongside Midwest peers.</t>
  </si>
  <si>
    <t xml:space="preserve">2017</t>
  </si>
  <si>
    <t xml:space="preserve">Gillian Welch; Old Crow Medicine Show; Dawes</t>
  </si>
  <si>
    <t xml:space="preserve">Nashville guitarist stepping fully into his own name from the Dave Rawlings Machine banner, still built on Gillian Welch's old-time musical circle.</t>
  </si>
  <si>
    <t xml:space="preserve">Richmond power-pop project cramming huge hooks into fast, no-second-wasted songs blown out with fuzz-pedal DIY energy.</t>
  </si>
  <si>
    <t xml:space="preserve">1981–1987</t>
  </si>
  <si>
    <t xml:space="preserve">A2041, A2042, A2049, A2059</t>
  </si>
  <si>
    <t xml:space="preserve">Chris Stamey and Peter Holsapple's New York band mixed chiming jangle with quirky new-wave touches, a foundational text for American power pop.</t>
  </si>
  <si>
    <t xml:space="preserve">Dunedin band that pushed the scene's four-track amateurism to noise extremes, becoming a reference point for the American noise-rock underground.</t>
  </si>
  <si>
    <t xml:space="preserve">Portland, Maine songwriter Genevieve Beaudoin's dark, disorienting folk project swinging between warble, coo and scream across a breakup record.</t>
  </si>
  <si>
    <t xml:space="preserve">San Francisco hardcore band whose surf-inflected, politically satirical debut helped found West Coast punk's DIY, self-released model.</t>
  </si>
  <si>
    <t xml:space="preserve">2005–2007</t>
  </si>
  <si>
    <t xml:space="preserve">A1187, A1203</t>
  </si>
  <si>
    <t xml:space="preserve">Detroit band leaning hard into Rolling Stones and Faces-style slide-guitar country-rock, a British-rock-indebted counterpart on the Bloodshot roster.</t>
  </si>
  <si>
    <t xml:space="preserve">Texas songwriter Boone Patrello's early, self-recorded slowcore project made before he co-founded the band Teethe.</t>
  </si>
  <si>
    <t xml:space="preserve">2018–2020</t>
  </si>
  <si>
    <t xml:space="preserve">A0399, A0376</t>
  </si>
  <si>
    <t xml:space="preserve">Hiss Golden Messenger; Skyway Man; Mountain Man</t>
  </si>
  <si>
    <t xml:space="preserve">Ryan Gustafson's Asheville project mixing fingerpicked guitar and banjo with warm full-band arrangements, tied closely to the region's cosmic-country web.</t>
  </si>
  <si>
    <t xml:space="preserve">Seattle singer of timeless, uncluttered cowboy waltzes whose soulful tenor recalls classic countrypolitan balladeers.</t>
  </si>
  <si>
    <t xml:space="preserve">1998–2000</t>
  </si>
  <si>
    <t xml:space="preserve">A1596, A1611</t>
  </si>
  <si>
    <t xml:space="preserve">Built to Spill; Modest Mouse</t>
  </si>
  <si>
    <t xml:space="preserve">Bellingham band whose unhurried, home-recorded-sounding indie rock and diaristic songwriting emerged from the same Pacific Northwest underground as Built to Spill and Modest Mouse.</t>
  </si>
  <si>
    <t xml:space="preserve">2005–2006</t>
  </si>
  <si>
    <t xml:space="preserve">A2744, A2748</t>
  </si>
  <si>
    <t xml:space="preserve">Colin Meloy's Portland band whose orchestrated, literary chamber-folk theater built toward full prog-folk suites.</t>
  </si>
  <si>
    <t xml:space="preserve">2007–2023</t>
  </si>
  <si>
    <t xml:space="preserve">A1041, A1052, A1059, A1068</t>
  </si>
  <si>
    <t xml:space="preserve">Providence band moving from ragged one-man country-punk into a full lineup's whiskey-cracked, genre-hopping mix of folk and barroom rock.</t>
  </si>
  <si>
    <t xml:space="preserve">A2573, A2574</t>
  </si>
  <si>
    <t xml:space="preserve">Eric Clapton; George Harrison; Duane Allman; Dan Penn</t>
  </si>
  <si>
    <t xml:space="preserve">Los Angeles duo whose horn-driven blend of gospel, soul and country drew Eric Clapton, George Harrison and Duane Allman into their orbit as a British-rock/Southern-soul connective node.</t>
  </si>
  <si>
    <t xml:space="preserve">2014–2025</t>
  </si>
  <si>
    <t xml:space="preserve">A1251, A1280, A1289, A1298</t>
  </si>
  <si>
    <t xml:space="preserve">Willy Vlautin's post-Richmond Fontaine project centering singer Amy Boone's smoky voice on soul-tinged country storytelling about working-class characters.</t>
  </si>
  <si>
    <t xml:space="preserve">1984–1986</t>
  </si>
  <si>
    <t xml:space="preserve">A1855, A1873</t>
  </si>
  <si>
    <t xml:space="preserve">The Dictators</t>
  </si>
  <si>
    <t xml:space="preserve">New York band led by Dictators guitarist Scott Kempner, blending garage-rock crunch with country songwriting parallel to the LA cowpunk scene.</t>
  </si>
  <si>
    <t xml:space="preserve">The Byrds; The Flying Burrito Brothers</t>
  </si>
  <si>
    <t xml:space="preserve">Chris Hillman's (Byrds, Flying Burrito Brothers) band with Herb Pedersen and John Jorgenson, turning '60s country-rock harmony into radio-ready neotraditional honky-tonk.</t>
  </si>
  <si>
    <t xml:space="preserve">2015–2022</t>
  </si>
  <si>
    <t xml:space="preserve">A1261, A1273, A1290</t>
  </si>
  <si>
    <t xml:space="preserve">Hurray for the Riff Raff; Esther Rose</t>
  </si>
  <si>
    <t xml:space="preserve">New Orleans band mixing classic honky-tonk and 1950s rock and roll with a loose, communal multi-songwriter approach shared among several members.</t>
  </si>
  <si>
    <t xml:space="preserve">2004–2005</t>
  </si>
  <si>
    <t xml:space="preserve">A2742, A2745</t>
  </si>
  <si>
    <t xml:space="preserve">Vetiver; Vashti Bunyan</t>
  </si>
  <si>
    <t xml:space="preserve">Los Angeles songwriter whose hand-recorded, Vashti Bunyan-indebted acoustic songs made him the central figure of the 2000s freak-folk scene.</t>
  </si>
  <si>
    <t xml:space="preserve">2006–2009</t>
  </si>
  <si>
    <t xml:space="preserve">A0919, A0931</t>
  </si>
  <si>
    <t xml:space="preserve">Drive-By Truckers; Lee Bains III &amp; the Glory Fires</t>
  </si>
  <si>
    <t xml:space="preserve">Tuscaloosa, Alabama band's garage-rock-scaled take on Southern storytelling rock, grungier than the more polished Muscle Shoals wing of the scene.</t>
  </si>
  <si>
    <t xml:space="preserve">2004</t>
  </si>
  <si>
    <t xml:space="preserve">Justin Vernon's pre-Bon Iver Eau Claire band, a plainspoken full-band roots-folk outfit that is the documented root of his later hushed solo songwriting.</t>
  </si>
  <si>
    <t xml:space="preserve">Nashville band playing ramshackle, woozy-twang songs with fiddle and Elephant 6-style energy, explicitly naming Neil Young and Silver Jews as touchstones.</t>
  </si>
  <si>
    <t xml:space="preserve">2011–2013</t>
  </si>
  <si>
    <t xml:space="preserve">A0498, A0510</t>
  </si>
  <si>
    <t xml:space="preserve">Twerps; the Goon Sax; Boomgates; Chook Race</t>
  </si>
  <si>
    <t xml:space="preserve">Melbourne band whose loose, plainspoken jangle-pop helped define the 2010s Australian slacker scene and directly influenced later countrygaze revivalists.</t>
  </si>
  <si>
    <t xml:space="preserve">1977</t>
  </si>
  <si>
    <t xml:space="preserve">Allman Brothers Band</t>
  </si>
  <si>
    <t xml:space="preserve">Macon band formed by the Allman Brothers' guitarist during their hiatus to keep twin-guitar Southern rock alive under his own name.</t>
  </si>
  <si>
    <t xml:space="preserve">the Triffids; the Church</t>
  </si>
  <si>
    <t xml:space="preserve">Sydney band whose theatrical vocals and swirling organ-heavy guitar made them central to the mid-1980s Sydney psychedelic guitar-rock scene.</t>
  </si>
  <si>
    <t xml:space="preserve">1968–1969</t>
  </si>
  <si>
    <t xml:space="preserve">A2248, A2255</t>
  </si>
  <si>
    <t xml:space="preserve">Bernie Leadon; Flying Burrito Brothers; Eagles</t>
  </si>
  <si>
    <t xml:space="preserve">Los Angeles duo pairing ex-Byrd Gene Clark with bluegrass banjoist Doug Dillard for rustic, old-time-leaning country rock that fed directly into the Eagles' lineage.</t>
  </si>
  <si>
    <t xml:space="preserve">1968</t>
  </si>
  <si>
    <t xml:space="preserve">Ozarks bluegrass band, famous as the Byrds' backers, that plugged in and added strings and drums, arriving at country rock from the bluegrass side.</t>
  </si>
  <si>
    <t xml:space="preserve">Los Angeles project of Blue Broderick playing impeccably written, breezy power-pop with clear Tom Petty and Big Star DNA.</t>
  </si>
  <si>
    <t xml:space="preserve">1985–2007</t>
  </si>
  <si>
    <t xml:space="preserve">A1976, A1995, A1949, A2016</t>
  </si>
  <si>
    <t xml:space="preserve">Amherst trio who fused Neil Young/Crazy Horse guitar heroics with hardcore-scale volume, shaping shoegaze, Nirvana-era alt-rock and 1990s guitar music broadly.</t>
  </si>
  <si>
    <t xml:space="preserve">Karly Hartzman's pop-punk/emo-pop project made before Wednesday, showing her songwriting roots in scrappier punk before her later storytelling style.</t>
  </si>
  <si>
    <t xml:space="preserve">1984–1987</t>
  </si>
  <si>
    <t xml:space="preserve">A1856, A1878</t>
  </si>
  <si>
    <t xml:space="preserve">Flesh Eaters; Gun Club; X</t>
  </si>
  <si>
    <t xml:space="preserve">Los Angeles duo built around male-female country duet singing over punk-sharpened guitars, an early, deliberate cowpunk act from the Flesh Eaters/Gun Club scene.</t>
  </si>
  <si>
    <t xml:space="preserve">1964</t>
  </si>
  <si>
    <t xml:space="preserve">Deep Gap, NC flatpicking guitarist whose dazzling technique on old Appalachian ballads and blues became foundational to acoustic folk and bluegrass playing.</t>
  </si>
  <si>
    <t xml:space="preserve">1967–1975</t>
  </si>
  <si>
    <t xml:space="preserve">A2519, A2528, A2496, A2525</t>
  </si>
  <si>
    <t xml:space="preserve">Nashville songwriter who moved from label-shaped pop-country toward deeply personal, self-written songs about her Tennessee mountain upbringing.</t>
  </si>
  <si>
    <t xml:space="preserve">Dolly Parton; Linda Ronstadt; Emmylou Harris</t>
  </si>
  <si>
    <t xml:space="preserve">A rare crossing of three country giants' distinct voices on an acoustic, harmony-first record that rebuked contemporary Nashville production.</t>
  </si>
  <si>
    <t xml:space="preserve">Waco Brothers; Freakwater</t>
  </si>
  <si>
    <t xml:space="preserve">Chicago husband-and-wife duo blending rock, country and pop into a gentler, more melodic cousin to the city's punkier insurgent-country scene.</t>
  </si>
  <si>
    <t xml:space="preserve">A0069, A0058, A0055</t>
  </si>
  <si>
    <t xml:space="preserve">Brooklyn songwriter whose deadpan baritone and drum-machine-plus-pedal-steel sound updates Haggard/Nelson/Kristofferson storytelling for millennial malaise.</t>
  </si>
  <si>
    <t xml:space="preserve">A2395, A2396</t>
  </si>
  <si>
    <t xml:space="preserve">San Antonio bandleader who treated honky-tonk, Western swing, conjunto and Texas soul as one continuous sound, bridging Austin and San Antonio's roots scenes.</t>
  </si>
  <si>
    <t xml:space="preserve">2006</t>
  </si>
  <si>
    <t xml:space="preserve">Slobberbone; Budapest One; Centro-matic</t>
  </si>
  <si>
    <t xml:space="preserve">Band formed by Slobberbone frontman Brent Best and drummer Tony Harper with two members of a fellow Denton band after Slobberbone's initial breakup.</t>
  </si>
  <si>
    <t xml:space="preserve">2007–2010</t>
  </si>
  <si>
    <t xml:space="preserve">A1026, A1053</t>
  </si>
  <si>
    <t xml:space="preserve">Philadelphia band layering warped, four-track harmonies and Beatles-and-Band-indebted songwriting into scrappy, hooky power-pop.</t>
  </si>
  <si>
    <t xml:space="preserve">1982–1988</t>
  </si>
  <si>
    <t xml:space="preserve">A1888, A1896, A1908, A1916</t>
  </si>
  <si>
    <t xml:space="preserve">Green on Red; The Long Ryders; Rain Parade</t>
  </si>
  <si>
    <t xml:space="preserve">Steve Wynn's LA band whose Velvet Underground/Neil Young-indebted feedback jams became the sound most identified with the Paisley Underground.</t>
  </si>
  <si>
    <t xml:space="preserve">1998–2022</t>
  </si>
  <si>
    <t xml:space="preserve">A0903, A0910, A0914, A0964</t>
  </si>
  <si>
    <t xml:space="preserve">Jason Isbell; Wednesday; Lucero; American Aquarium</t>
  </si>
  <si>
    <t xml:space="preserve">Athens, GA band whose novelistic, three-guitar Southern storytelling built from cowpunk roots into the reference point for modern Southern-rock songwriting.</t>
  </si>
  <si>
    <t xml:space="preserve">A0633, A0589</t>
  </si>
  <si>
    <t xml:space="preserve">Toronto duo whose chiming, drum-machine-assisted guitar interplay updates Sarah Records-style jangle-pop with anxious modern lyrics.</t>
  </si>
  <si>
    <t xml:space="preserve">Boston band whose warmer, country-tinged jangle stood apart from the noisier Homestead label bands sharing its 1980s college-rock scene.</t>
  </si>
  <si>
    <t xml:space="preserve">1998–2019</t>
  </si>
  <si>
    <t xml:space="preserve">A1740, A1744, A0688</t>
  </si>
  <si>
    <t xml:space="preserve">San Jose trio whose murky four-track slowcore, fusing Low and Codeine with Bay Area lo-fi haze, became a foundational cult influence on the 2010s slowcore revival.</t>
  </si>
  <si>
    <t xml:space="preserve">2021–2025</t>
  </si>
  <si>
    <t xml:space="preserve">A0142, A0137, A0130</t>
  </si>
  <si>
    <t xml:space="preserve">Los Angeles band trading Crazy Horse fuzz for a scuzzy, tape-hissed, slack countrified drawl they call 'Freak Americana.'</t>
  </si>
  <si>
    <t xml:space="preserve">1976</t>
  </si>
  <si>
    <t xml:space="preserve">Tulsa duo whose Sun Records-style rockabilly and Beatlesque harmony helped originate the power-pop label itself.</t>
  </si>
  <si>
    <t xml:space="preserve">1986–1993</t>
  </si>
  <si>
    <t xml:space="preserve">A2147, A2163, A2155, A2171</t>
  </si>
  <si>
    <t xml:space="preserve">Buck Owens; Pete Anderson</t>
  </si>
  <si>
    <t xml:space="preserve">Los Angeles-based honky-tonk singer whose Pete Anderson-produced records revived Buck Owens' Bakersfield sound through LA's cowpunk club circuit into mainstream country success.</t>
  </si>
  <si>
    <t xml:space="preserve">1972–1976</t>
  </si>
  <si>
    <t xml:space="preserve">A2838, A2834</t>
  </si>
  <si>
    <t xml:space="preserve">Flying Burrito Brothers; Poco</t>
  </si>
  <si>
    <t xml:space="preserve">Los Angeles country-rock band who scaled the Cosmic American Music sound into tight, radio-ready pop before drifting fully into arena rock.</t>
  </si>
  <si>
    <t xml:space="preserve">2000–2002</t>
  </si>
  <si>
    <t xml:space="preserve">A1745, A1757</t>
  </si>
  <si>
    <t xml:space="preserve">Bloomington, Indiana band whose slow, pedal-steel-laced instrumental passages bridged Midwestern slowcore and the later countrygaze fusion.</t>
  </si>
  <si>
    <t xml:space="preserve">A1644, A1658</t>
  </si>
  <si>
    <t xml:space="preserve">Fred Cornog's solo project, recorded alone in a New Jersey apartment on cheap synths and drum machines, built from small, melancholy character studies.</t>
  </si>
  <si>
    <t xml:space="preserve">Shrunken Elvis; Rich Ruth</t>
  </si>
  <si>
    <t xml:space="preserve">Nashville collective of instrumentalists blending Radiohead-style atmospherics with Nilsson-esque psychedelic pop and woozy Americana textures.</t>
  </si>
  <si>
    <t xml:space="preserve">1978</t>
  </si>
  <si>
    <t xml:space="preserve">Muscle Shoals session guitarist whose belated solo debut let his raw, cracked white-soul voice front deep-soul material after years backing other stars.</t>
  </si>
  <si>
    <t xml:space="preserve">A0841, A0845</t>
  </si>
  <si>
    <t xml:space="preserve">Jim O'Rourke; David Grubbs; Smog; Royal Trux</t>
  </si>
  <si>
    <t xml:space="preserve">Chicago Drag City songwriter whose hushed, plainspoken alto and stripped-down country-folk rounded out the label's deadpan roster with a female voice.</t>
  </si>
  <si>
    <t xml:space="preserve">the Saints</t>
  </si>
  <si>
    <t xml:space="preserve">The Saints' founding guitarist whose spare, choppy-rhythm solo records quietly influenced Australia's later independent guitar-rock underground.</t>
  </si>
  <si>
    <t xml:space="preserve">2006–2011</t>
  </si>
  <si>
    <t xml:space="preserve">A1231, A1204, A1197</t>
  </si>
  <si>
    <t xml:space="preserve">Boise songwriter whose spare, twangy blend of old country, blues and rockabilly noir carries a cool, understated vocal delivery.</t>
  </si>
  <si>
    <t xml:space="preserve">A1652, A1678</t>
  </si>
  <si>
    <t xml:space="preserve">Neutral Milk Hotel; Olivia Tremor Control</t>
  </si>
  <si>
    <t xml:space="preserve">Athens, GA band whose home-recorded psychedelic folk, tape hiss and fuzzed guitar made them a founding act of the Elephant 6 collective.</t>
  </si>
  <si>
    <t xml:space="preserve">A1434, A1437</t>
  </si>
  <si>
    <t xml:space="preserve">Ryley Walker; Jack Rose; Six Organs of Admittance</t>
  </si>
  <si>
    <t xml:space="preserve">Chicago guitarist extending raga-and-drone American Primitive guitar into collaborative, jazz-inflected instrumental composition.</t>
  </si>
  <si>
    <t xml:space="preserve">A1205, A1225, A1266, A1284</t>
  </si>
  <si>
    <t xml:space="preserve">Justin Townes Earle; Caitlin Rose</t>
  </si>
  <si>
    <t xml:space="preserve">Nashville-outsider country singer whose old-school Grand Ole Opry vocal chops carry unusually frank, sometimes rock-inflected songwriting.</t>
  </si>
  <si>
    <t xml:space="preserve">1958</t>
  </si>
  <si>
    <t xml:space="preserve">John Fahey; Jack Rose</t>
  </si>
  <si>
    <t xml:space="preserve">Self-taught left-handed guitarist whose distinctive upside-down fingerpicking style became foundational to American Primitive and folk fingerstyle guitar.</t>
  </si>
  <si>
    <t xml:space="preserve">Toronto cellist-songwriter whose wry, meticulously detailed chamber-pop pairs lush arrangements with DIY-punk detours and joke-then-gut-punch lyrics.</t>
  </si>
  <si>
    <t xml:space="preserve">Meath, Ireland songwriter whose calm, alto-led debut sets minimalist arrangements against biblical imagery drawn from British and Irish folk-rock tradition.</t>
  </si>
  <si>
    <t xml:space="preserve">1994–1995</t>
  </si>
  <si>
    <t xml:space="preserve">A1645, A1653</t>
  </si>
  <si>
    <t xml:space="preserve">Portland songwriter whose whispery, four-track home recordings of confessional, unresolved songs defined a hushed style apart from his louder band Heatmiser.</t>
  </si>
  <si>
    <t xml:space="preserve">1983</t>
  </si>
  <si>
    <t xml:space="preserve">Wichita, Kansas band whose angular, new-wave-inflected guitar pop and deadpan small-town lyrics gave them an outsider, formative influence on later Midwest underground scenes.</t>
  </si>
  <si>
    <t xml:space="preserve">Austin songwriter whose sparse, economical folk-rock debut favors small emotional details over ornamentation.</t>
  </si>
  <si>
    <t xml:space="preserve">A1360, A1379, A0120</t>
  </si>
  <si>
    <t xml:space="preserve">Nashville honky-tonk singer whose bright, road-tested Telecaster twang has widened into Memphis and Muscle Shoals soul influences.</t>
  </si>
  <si>
    <t xml:space="preserve">1975–2000</t>
  </si>
  <si>
    <t xml:space="preserve">A2288, A2289, A2293, A1803</t>
  </si>
  <si>
    <t xml:space="preserve">Gram Parsons; Dolly Parton; Linda Ronstadt</t>
  </si>
  <si>
    <t xml:space="preserve">Nashville singer who carried Gram Parsons' Cosmic American Music into a solo career, later reinventing herself through Daniel Lanois's atmospheric production and Americana songwriting.</t>
  </si>
  <si>
    <t xml:space="preserve">New York songwriter who moved from topical Greenwich Village folk toward plainer, more personal, string-inflected folk-rock storytelling.</t>
  </si>
  <si>
    <t xml:space="preserve">1993–1994</t>
  </si>
  <si>
    <t xml:space="preserve">A1535, A1549</t>
  </si>
  <si>
    <t xml:space="preserve">Sebadoh; Guided by Voices</t>
  </si>
  <si>
    <t xml:space="preserve">Moncton, New Brunswick band whose thick, home four-track distortion and intimate dual vocals connected Canadian DIY culture to the American lo-fi underground as Sub Pop's first Canadian signing.</t>
  </si>
  <si>
    <t xml:space="preserve">2019–2025</t>
  </si>
  <si>
    <t xml:space="preserve">A0179, A0281</t>
  </si>
  <si>
    <t xml:space="preserve">New Orleans songwriter whose jazzy, warm-toned folk mixes loose acoustic guitar and piano with unhurried, Randy Newman-indebted melodic turns.</t>
  </si>
  <si>
    <t xml:space="preserve">A0170, A0424, A0153</t>
  </si>
  <si>
    <t xml:space="preserve">Nashville songwriter whose warm, gospel-tinged country-folk examines faith, sexuality and family with searching gentleness.</t>
  </si>
  <si>
    <t xml:space="preserve">1959–1963</t>
  </si>
  <si>
    <t xml:space="preserve">A2684, A2481</t>
  </si>
  <si>
    <t xml:space="preserve">San Antonio honky-tonk pioneer whose talk-singing baritone and electric-guitar-led band founded the genre and shaped generations of hard country that followed.</t>
  </si>
  <si>
    <t xml:space="preserve">A1281, A1287, A1294, A1299</t>
  </si>
  <si>
    <t xml:space="preserve">New Orleans songwriter whose spare, old-time and Cajun-adjacent country carries plainspoken, often devastating breakup songwriting.</t>
  </si>
  <si>
    <t xml:space="preserve">1958–1968</t>
  </si>
  <si>
    <t xml:space="preserve">A2679, A2685, A2250</t>
  </si>
  <si>
    <t xml:space="preserve">The Byrds; Gram Parsons; Emmylou Harris</t>
  </si>
  <si>
    <t xml:space="preserve">Don and Phil Everly's brother-harmony duo whose old-ballad and country-rock records became a direct bridge to the Byrds and to Gram Parsons and Emmylou Harris's vocal blend.</t>
  </si>
  <si>
    <t xml:space="preserve">1968–1970</t>
  </si>
  <si>
    <t xml:space="preserve">A2644, A2646, A2647, A2651</t>
  </si>
  <si>
    <t xml:space="preserve">Pentangle; Bert Jansch; Fotheringay</t>
  </si>
  <si>
    <t xml:space="preserve">London band that, led by Sandy Denny and Richard Thompson, invented British electric folk-rock by setting traditional ballads to full-band arrangements.</t>
  </si>
  <si>
    <t xml:space="preserve">Beachwood Sparks; Jonathan Wilson</t>
  </si>
  <si>
    <t xml:space="preserve">Beachwood Sparks and Jonathan Wilson multi-instrumentalist whose solo debut is loose, sun-baked, pedal-steel-heavy Laurel Canyon-revival country-psych.</t>
  </si>
  <si>
    <t xml:space="preserve">Nashville honky-tonk hitmaker whose conversational baritone and Willie Nelson-written hit made his record a baseline for early-1960s mainstream hard country.</t>
  </si>
  <si>
    <t xml:space="preserve">1980–1991</t>
  </si>
  <si>
    <t xml:space="preserve">A1922, A1963, A1996, A2017</t>
  </si>
  <si>
    <t xml:space="preserve">R.E.M.; Yo La Tengo</t>
  </si>
  <si>
    <t xml:space="preserve">Haledon, New Jersey band whose nervy, interlocking-guitar debut (and a warmer, Peter Buck-produced follow-up) became a foundational influence on R.E.M. and jangle-pop.</t>
  </si>
  <si>
    <t xml:space="preserve">A1027, A1033, A1042, A1060</t>
  </si>
  <si>
    <t xml:space="preserve">The Band; Conor Oberst</t>
  </si>
  <si>
    <t xml:space="preserve">Catskills band whose ramshackle, front-porch fiddle-and-accordion Americana made them heirs to The Band's rustic, communal storytelling.</t>
  </si>
  <si>
    <t xml:space="preserve">New York trio whose hook-forward, dynamic indie rock swings from falsetto verses to explosive choruses within a lean, teeth-baring power-pop frame.</t>
  </si>
  <si>
    <t xml:space="preserve">A0213, A0235, A0282</t>
  </si>
  <si>
    <t xml:space="preserve">Kevin Patrick Sullivan's project moving from four-track bedroom folk into fuller, then electronic, confessional diary-like songwriting.</t>
  </si>
  <si>
    <t xml:space="preserve">Debut act pairing rootsy, bluegrass-tinged minimalist songwriting with a Hope Sandoval-style hush in the current slowcore-meets-bluegrass wave.</t>
  </si>
  <si>
    <t xml:space="preserve">New York debut act whose dynamic songs swing between homespun quiet and raging catharsis, filtering Elliott Smith and Pinback through unpolished harmonies.</t>
  </si>
  <si>
    <t xml:space="preserve">1986–1989</t>
  </si>
  <si>
    <t xml:space="preserve">A1978, A1964, A2005</t>
  </si>
  <si>
    <t xml:space="preserve">Mike Watt and George Hurley reunited after the Minutemen's end with new guitarist Ed Crawford, extending that band's funk-punk economy into the late 1980s.</t>
  </si>
  <si>
    <t xml:space="preserve">San Francisco garage-rock band who remade themselves as ringing British Invasion disciples, bridging 1960s jangle into the power-pop and punk-adjacent scenes.</t>
  </si>
  <si>
    <t xml:space="preserve">Jimmie Dale Gilmore, Joe Ely and Butch Hancock's Lubbock trio whose barely-released 1972 sessions became a legendary, spacey West Texas folk document once finally released in 1990.</t>
  </si>
  <si>
    <t xml:space="preserve">1957</t>
  </si>
  <si>
    <t xml:space="preserve">Nashville bluegrass duo whose breakneck three-finger banjo picking became the default vocabulary for bluegrass and a constant reference for indie and alt-country banjo.</t>
  </si>
  <si>
    <t xml:space="preserve">2008–2020</t>
  </si>
  <si>
    <t xml:space="preserve">A1109, A1125, A1110, A1141</t>
  </si>
  <si>
    <t xml:space="preserve">Bon Iver; Father John Misty</t>
  </si>
  <si>
    <t xml:space="preserve">Seattle band whose stacked, church-choir vocal harmonies and pastoral songwriting fused CSNY-style folk-rock into a genre-defining late-2000s indie-folk boom.</t>
  </si>
  <si>
    <t xml:space="preserve">1981</t>
  </si>
  <si>
    <t xml:space="preserve">X; The Blasters; Los Lobos</t>
  </si>
  <si>
    <t xml:space="preserve">Chris D.'s one-off LA punk supergroup pulling members from X, the Blasters and Los Lobos for swampy, horn-streaked roots music under apocalyptic film-noir lyrics.</t>
  </si>
  <si>
    <t xml:space="preserve">Son Volt; the dB's</t>
  </si>
  <si>
    <t xml:space="preserve">Chapel Hill songwriter blending classic-rock hooks and college-radio jangle with narrative-heavy Americana twang, backed by veteran college-rock players.</t>
  </si>
  <si>
    <t xml:space="preserve">2012</t>
  </si>
  <si>
    <t xml:space="preserve">Nashville duo whose trap-adjacent beats and truck-and-tailgate anthems opened the hip-hop-inflected bro-country era of mainstream country.</t>
  </si>
  <si>
    <t xml:space="preserve">A0019, A0035, A0008, A0018</t>
  </si>
  <si>
    <t xml:space="preserve">Greg Freeman; Lily Seabird</t>
  </si>
  <si>
    <t xml:space="preserve">Philadelphia-then-Burlington band led by Francie Medosch whose barroom country-rock moved from Gram Parsons-style Cosmic American Music into raucous, caustic Dear Life Records twang.</t>
  </si>
  <si>
    <t xml:space="preserve">1969–1972</t>
  </si>
  <si>
    <t xml:space="preserve">A2256, A2260, A2267, A2275</t>
  </si>
  <si>
    <t xml:space="preserve">Byrds; Eagles; Souther-Hillman-Furay; Country Gazette</t>
  </si>
  <si>
    <t xml:space="preserve">Los Angeles band whose Gram Parsons/Chris Hillman lineup, fresh out of the Byrds, pioneered woozy pedal-steel-driven Cosmic American Music.</t>
  </si>
  <si>
    <t xml:space="preserve">Newfoundland solo project of Aaron Powell making quiet, grainy, homespun bedroom-folk, a Canadian counterpart to the American hushed-twang scene.</t>
  </si>
  <si>
    <t xml:space="preserve">Julia Jacklin; Stella Donnelly</t>
  </si>
  <si>
    <t xml:space="preserve">Melbourne trio of former high-school friends trading dazzling three-part harmonies over wry, darkly funny acoustic songs about modern early-twenties life.</t>
  </si>
  <si>
    <t xml:space="preserve">1994–1999</t>
  </si>
  <si>
    <t xml:space="preserve">A1646, A1668, A1679</t>
  </si>
  <si>
    <t xml:space="preserve">Sebadoh; Sentridoh</t>
  </si>
  <si>
    <t xml:space="preserve">Lou Barlow's drum-machine-driven duo turned raw four-track home recording into starker, rhythm-focused songs before an unlikely radio crossover.</t>
  </si>
  <si>
    <t xml:space="preserve">Little-documented power-pop act on the emo-adjacent Tiny Engines label, part of the DIY guitar-pop underground.</t>
  </si>
  <si>
    <t xml:space="preserve">Slint</t>
  </si>
  <si>
    <t xml:space="preserve">Former Slint guitarist's project slowing post-rock precision into droning, half-spoken sadcore built from repetition and hushed dread.</t>
  </si>
  <si>
    <t xml:space="preserve">Nashville duo whose ringing, power-pop-inflected guitar hooks and Everly Brothers harmonies brought new-wave jangle into mainstream 1980s country radio.</t>
  </si>
  <si>
    <t xml:space="preserve">Sandy Denny's post-Fairport Convention band, extending that group's electric British folk-rock into a looser, more American-influenced sound.</t>
  </si>
  <si>
    <t xml:space="preserve">Chicago project of Maria Jacobson pairing clarinet drones and delicate strings with plainspoken, questioning songs of loss and faith.</t>
  </si>
  <si>
    <t xml:space="preserve">Fust bassist and Dear Life Records co-owner whose piano-led solo record mixes Neil Young-style balladry with Lambchop-esque narrative turns.</t>
  </si>
  <si>
    <t xml:space="preserve">1993–1999</t>
  </si>
  <si>
    <t xml:space="preserve">A1458, A1468, A1498, A1507</t>
  </si>
  <si>
    <t xml:space="preserve">Eleventh Dream Day</t>
  </si>
  <si>
    <t xml:space="preserve">Louisville duo whose stark, close-harmony old-time and gospel songwriting made them the starkest traditionalist act of the Chicago insurgent-country scene.</t>
  </si>
  <si>
    <t xml:space="preserve">1974</t>
  </si>
  <si>
    <t xml:space="preserve">Texas Gulf Coast singer whose bilingual crossover hit brought Tejano and swamp-pop sounds directly into the Nashville country mainstream.</t>
  </si>
  <si>
    <t xml:space="preserve">A2430, A2435</t>
  </si>
  <si>
    <t xml:space="preserve">Karen Dalton; Tim Hardin</t>
  </si>
  <si>
    <t xml:space="preserve">New York songwriter whose warm 12-string guitar and plainspoken, image-driven songwriting founded a Greenwich Village folk style that directly shaped later storytellers.</t>
  </si>
  <si>
    <t xml:space="preserve">A0237, A0284</t>
  </si>
  <si>
    <t xml:space="preserve">Chicago project of Sofia Jensen making open, subdued, intimate folk in the patient mode of Elliott Smith and Adrianne Lenker.</t>
  </si>
  <si>
    <t xml:space="preserve">2017–2025</t>
  </si>
  <si>
    <t xml:space="preserve">A0697, A0721, A0689, A0684</t>
  </si>
  <si>
    <t xml:space="preserve">Philadelphia band led by Dan Wriggins whose patient, funny-sad Americana widened from homemade pedal-steel songs into a wider Merge Records audience.</t>
  </si>
  <si>
    <t xml:space="preserve">A0762, A0767</t>
  </si>
  <si>
    <t xml:space="preserve">Chicago band whose huge, cathartic indie rock folds Midwest emo's emotional extremity into anthemic, orchestral guitar rock.</t>
  </si>
  <si>
    <t xml:space="preserve">Cult New York duo making folky, lo-fi, deadpan funny-sad songwriting connecting Drag City style storytelling to the jangle/Bandcamp underground.</t>
  </si>
  <si>
    <t xml:space="preserve">Milwaukee brothers' unedited, shock-comedy home tapes became a cult DIY touchstone for raw, unfiltered lo-fi recording.</t>
  </si>
  <si>
    <t xml:space="preserve">2003–2009</t>
  </si>
  <si>
    <t xml:space="preserve">A0999, A1043</t>
  </si>
  <si>
    <t xml:space="preserve">Eric D. Johnson's Chicago project making warm, mid-tempo indie-folk built on close vocal harmonies and gently jangling guitars.</t>
  </si>
  <si>
    <t xml:space="preserve">1990–1995</t>
  </si>
  <si>
    <t xml:space="preserve">A2800, A2801, A2802</t>
  </si>
  <si>
    <t xml:space="preserve">Washington, D.C. post-hardcore band whose tense, dub-influenced dynamics and DIY ethics made them a landmark of the underground rock network.</t>
  </si>
  <si>
    <t xml:space="preserve">A0112, A0096, A0103, A0072</t>
  </si>
  <si>
    <t xml:space="preserve">Durham, NC band led by Aaron Dowdy whose plainspoken, character-driven alt-country grew from lo-fi home recordings into acclaimed full-band storytelling.</t>
  </si>
  <si>
    <t xml:space="preserve">Wilder Maker frontman whose solo album mines quiet-desperation character studies over lush, Paul Simon-indebted psychedelic folk-rock.</t>
  </si>
  <si>
    <t xml:space="preserve">A1695, A1697, A1699</t>
  </si>
  <si>
    <t xml:space="preserve">Damon &amp; Naomi; Luna</t>
  </si>
  <si>
    <t xml:space="preserve">Cambridge, MA trio whose thin vocals, reverb-drenched guitar and unhurried pace, descended from the Velvet Underground, founded American slowcore.</t>
  </si>
  <si>
    <t xml:space="preserve">1985–1988</t>
  </si>
  <si>
    <t xml:space="preserve">A2053, A2054, A2060, A2061</t>
  </si>
  <si>
    <t xml:space="preserve">the Loud Family</t>
  </si>
  <si>
    <t xml:space="preserve">Davis, California band led by Scott Miller whose dense, wordy jangle-pop connected paisley underground California to Winston-Salem's Big Star-descended sound.</t>
  </si>
  <si>
    <t xml:space="preserve">2019–2022</t>
  </si>
  <si>
    <t xml:space="preserve">A0386, A0400, A0425</t>
  </si>
  <si>
    <t xml:space="preserve">Ryley Walker; Endless Boogie; Woods</t>
  </si>
  <si>
    <t xml:space="preserve">Ridgewood, NJ guitar band whose long twin-guitar jams directly channel the Grateful Dead's improvisational vocabulary within a DIY psych-rock scene.</t>
  </si>
  <si>
    <t xml:space="preserve">Oklahoma City singer whose arena-scale showmanship turned neotraditionalist country instrumentation into stadium-format, diamond-selling superstardom.</t>
  </si>
  <si>
    <t xml:space="preserve">1975–1978</t>
  </si>
  <si>
    <t xml:space="preserve">A2534, A2538, A2535, A2541</t>
  </si>
  <si>
    <t xml:space="preserve">Nashville honky-tonk singer whose high, quavering, rock-inflected voice over hard-driving Telecaster made him a cult favorite later cited by alt-country revivalists.</t>
  </si>
  <si>
    <t xml:space="preserve">Huntsville, Alabama project making quiet, homespun, atmosphere-favoring Southern indie folk within the Bandcamp DIY network.</t>
  </si>
  <si>
    <t xml:space="preserve">1967–1977</t>
  </si>
  <si>
    <t xml:space="preserve">A2285, A2244, A2268, A2281</t>
  </si>
  <si>
    <t xml:space="preserve">the Byrds; Dillard &amp; Clark; Emmylou Harris</t>
  </si>
  <si>
    <t xml:space="preserve">Ex-Byrd songwriter whose solo catalog moved from country-gospel harmony through stripped-down singer-songwriter folk to an ambitious, orchestral Cosmic American Music masterpiece.</t>
  </si>
  <si>
    <t xml:space="preserve">the Byrds</t>
  </si>
  <si>
    <t xml:space="preserve">Byrds and Nashville West drummer whose homespun solo debut carried his country-picking vocabulary into a quiet singer-songwriter format.</t>
  </si>
  <si>
    <t xml:space="preserve">1975</t>
  </si>
  <si>
    <t xml:space="preserve">Houston club-circuit singer whose pure, controlled tenor and plain honky-tonk production made him a technically gifted traditionalist breakthrough act.</t>
  </si>
  <si>
    <t xml:space="preserve">1968–1980</t>
  </si>
  <si>
    <t xml:space="preserve">A2530, A2545, A2503, A2539</t>
  </si>
  <si>
    <t xml:space="preserve">Nashville singer whose bending, imitated phrasing carried from raw Musicor honky-tonk through devastating Billy Sherrill countrypolitan ballads to genre-defining vocal performances.</t>
  </si>
  <si>
    <t xml:space="preserve">1963</t>
  </si>
  <si>
    <t xml:space="preserve">Early-1960s Nashville duet pairing George Jones with Melba Montgomery's plain alto in straightforward pre-countrypolitan honky-tonk.</t>
  </si>
  <si>
    <t xml:space="preserve">1973–1976</t>
  </si>
  <si>
    <t xml:space="preserve">A2540, A2526</t>
  </si>
  <si>
    <t xml:space="preserve">George Jones; Tammy Wynette</t>
  </si>
  <si>
    <t xml:space="preserve">Country music's most famous couple, whose close, conversational duet records traced their real marriage's collapse in devastating countrypolitan songs.</t>
  </si>
  <si>
    <t xml:space="preserve">San Antonio singer whose understated Texas baritone and honky-tonk fiddle-and-steel sound reset mainstream country toward neotraditionalism.</t>
  </si>
  <si>
    <t xml:space="preserve">Toronto songwriter, daughter of Sarah Harmer, whose debut spans intimate folk, strummy country and jazz-inflected pop-rock with unusual poise.</t>
  </si>
  <si>
    <t xml:space="preserve">Ethyl Meatplow</t>
  </si>
  <si>
    <t xml:space="preserve">Carla Bozulich's Los Angeles band fused old-time fiddle and country songcraft with noise-rock volume, the noisiest fringe of insurgent country.</t>
  </si>
  <si>
    <t xml:space="preserve">1986–2008</t>
  </si>
  <si>
    <t xml:space="preserve">A0987, A1909, A0992, A1034</t>
  </si>
  <si>
    <t xml:space="preserve">Calexico; Dream Syndicate; Green on Red</t>
  </si>
  <si>
    <t xml:space="preserve">Howe Gelb's Tucson band whose ragged, desert-dry Neil Young-indebted rock helped found desert rock and seeded Calexico.</t>
  </si>
  <si>
    <t xml:space="preserve">1996–2020</t>
  </si>
  <si>
    <t xml:space="preserve">A1088, A1089, A1091, A1126</t>
  </si>
  <si>
    <t xml:space="preserve">David Rawlings; Iron &amp; Wine; Fleet Foxes; Big Thief</t>
  </si>
  <si>
    <t xml:space="preserve">Nashville songwriter whose duo work with David Rawlings, steeped in Stanley Brothers and Carter Family harmony, reintroduced old-time music to indie listeners and shaped later folk revivalists.</t>
  </si>
  <si>
    <t xml:space="preserve">A1155, A1151</t>
  </si>
  <si>
    <t xml:space="preserve">Gillian Welch; David Rawlings</t>
  </si>
  <si>
    <t xml:space="preserve">Welch and Rawlings' jointly credited catalog, including a Grammy-winning covers record and new originals that extend their stripped-down old-time songwriting.</t>
  </si>
  <si>
    <t xml:space="preserve">Los Angeles session guitarist turned pop-crossover star whose shimmering countrypolitan orchestration bridged the Nashville Sound and mainstream pop radio.</t>
  </si>
  <si>
    <t xml:space="preserve">2004–2011</t>
  </si>
  <si>
    <t xml:space="preserve">A1406, A1410, A1416</t>
  </si>
  <si>
    <t xml:space="preserve">Boston fingerstyle guitarist and Fahey mentee whose patient six- and twelve-string pieces made him a central figure of the 2000s American Primitive revival.</t>
  </si>
  <si>
    <t xml:space="preserve">A0940, A0943, A0925</t>
  </si>
  <si>
    <t xml:space="preserve">Lucero; Drive-By Truckers</t>
  </si>
  <si>
    <t xml:space="preserve">Murfreesboro, TN band whose dual-vocal, three-guitar Southern rock plainly chronicled small-town Tennessee life alongside Drive-By Truckers' orbit.</t>
  </si>
  <si>
    <t xml:space="preserve">A0436, A0470</t>
  </si>
  <si>
    <t xml:space="preserve">Chicago duo whose warm harmony vocals and breezy guitar arrangements channel Laurel Canyon songwriting through a decade of DIY self-release.</t>
  </si>
  <si>
    <t xml:space="preserve">1981–2005</t>
  </si>
  <si>
    <t xml:space="preserve">A2088, A2096, A2108, A2085</t>
  </si>
  <si>
    <t xml:space="preserve">Sleater-Kinney</t>
  </si>
  <si>
    <t xml:space="preserve">Brisbane duo Forster and McLennan built literate, string-touched jangle-pop across three decades, from post-punk austerity to a widely cited pop peak.</t>
  </si>
  <si>
    <t xml:space="preserve">2018–2025</t>
  </si>
  <si>
    <t xml:space="preserve">A0653, A0561, A0617</t>
  </si>
  <si>
    <t xml:space="preserve">Philadelphia project of Russell Edling making spacious, nervy, Elephant 6-indebted fuzzed and jangling power pop.</t>
  </si>
  <si>
    <t xml:space="preserve">1995–1998</t>
  </si>
  <si>
    <t xml:space="preserve">A1470, A1499</t>
  </si>
  <si>
    <t xml:space="preserve">the Jayhawks; Soul Asylum; Wilco</t>
  </si>
  <si>
    <t xml:space="preserve">Minneapolis supergroup drawing from the Jayhawks, Soul Asylum and Wilco whose jangle-pop-inflected alt-country documented the era's interconnected scenes.</t>
  </si>
  <si>
    <t xml:space="preserve">2024–2025</t>
  </si>
  <si>
    <t xml:space="preserve">A0635, A0654</t>
  </si>
  <si>
    <t xml:space="preserve">Columbus, Ohio power trio whose adventurous, stylistically shifting indie rock echoes Built to Spill and Pavement.</t>
  </si>
  <si>
    <t xml:space="preserve">Indianapolis home-recording project whose twee-punk-leaning jangle-pop carries Guided by Voices-grade hooks and surging punk energy.</t>
  </si>
  <si>
    <t xml:space="preserve">2022–2024</t>
  </si>
  <si>
    <t xml:space="preserve">A0013, A0027</t>
  </si>
  <si>
    <t xml:space="preserve">Austin quartet playing blue-collar, plainspoken indie rock with Replacements swagger, writing about home life amid conservative surroundings.</t>
  </si>
  <si>
    <t xml:space="preserve">Brisbane trio, including a Go-Betweens founder's son, add synths to plainspoken, bittersweet jangle-pop descended from that band's tradition.</t>
  </si>
  <si>
    <t xml:space="preserve">Phoenix band whose rowdier, jug-band-adjacent country rock spread the Byrds/Burritos vocabulary into its own regional Arizona scene.</t>
  </si>
  <si>
    <t xml:space="preserve">Los Angeles band of former Beachwood Sparks players making laid-back, jangly, country-tinged homage to '70s Topanga Canyon FM rock.</t>
  </si>
  <si>
    <t xml:space="preserve">1996–1999</t>
  </si>
  <si>
    <t xml:space="preserve">A1480, A1500, A1508</t>
  </si>
  <si>
    <t xml:space="preserve">Austin band mixing bluegrass picking, Cajun accordion and rowdy bar-band energy into a shaggier, genre-agnostic corner of insurgent country.</t>
  </si>
  <si>
    <t xml:space="preserve">Louisville songwriter whose conversational, character-based storytelling over jangly guitar draws on family old-time and string-band roots.</t>
  </si>
  <si>
    <t xml:space="preserve">A0670, A0603, A0618, A0656</t>
  </si>
  <si>
    <t xml:space="preserve">Madison, Wisconsin bedroom-pop songwriter whose prolific self-released catalog blends hooky, '90s-indebted power pop with psych and classic-rock touches.</t>
  </si>
  <si>
    <t xml:space="preserve">1973–1974</t>
  </si>
  <si>
    <t xml:space="preserve">A2283, A2286</t>
  </si>
  <si>
    <t xml:space="preserve">Emmylou Harris; the Byrds; Flying Burrito Brothers</t>
  </si>
  <si>
    <t xml:space="preserve">Los Angeles songwriter whose Emmylou Harris duets defined Cosmic American Music, founding the alt-country and cosmic-country lineage that runs through this whole atlas.</t>
  </si>
  <si>
    <t xml:space="preserve">1997–2000</t>
  </si>
  <si>
    <t xml:space="preserve">A1612, A1585</t>
  </si>
  <si>
    <t xml:space="preserve">Modesto, CA band whose cracked vocals and cheap analog synths built a template of small-town, technology-haunted melancholy within slacker-rock lineage.</t>
  </si>
  <si>
    <t xml:space="preserve">Old 97's; Slobberbone; Drive-By Truckers</t>
  </si>
  <si>
    <t xml:space="preserve">Austin power trio that pushed from straight alt-country toward louder, harmonized-guitar Southern storytelling rock.</t>
  </si>
  <si>
    <t xml:space="preserve">the Go-Betweens</t>
  </si>
  <si>
    <t xml:space="preserve">Go-Betweens songwriter whose solo debut carried that band's warm, hook-driven melodic pop instincts into his own gentler catalog.</t>
  </si>
  <si>
    <t xml:space="preserve">1969–1981</t>
  </si>
  <si>
    <t xml:space="preserve">A2550, A2551, A2552, A2553</t>
  </si>
  <si>
    <t xml:space="preserve">New Riders of the Purple Sage; Bob Weir</t>
  </si>
  <si>
    <t xml:space="preserve">San Francisco/Marin band whose country-rock turn on Workingman's Dead and American Beauty, alongside extended live jamming, founded an American roots-jam lineage running through Americana and jam-band music alike.</t>
  </si>
  <si>
    <t xml:space="preserve">2022–2023</t>
  </si>
  <si>
    <t xml:space="preserve">A0135, A0138</t>
  </si>
  <si>
    <t xml:space="preserve">Wednesday; Hotline TNT</t>
  </si>
  <si>
    <t xml:space="preserve">Hemet, CA band whose fuzz-caked shoegaze riffs and plainspoken country vocal delivery place them in the countrygaze scene alongside Wednesday.</t>
  </si>
  <si>
    <t xml:space="preserve">Short-lived LA power-pop supergroup built around Jason Falkner and Jon Brion pairing dense Beatles/Big Star arrangements with rotating songwriters.</t>
  </si>
  <si>
    <t xml:space="preserve">Silver Jews; Pavement</t>
  </si>
  <si>
    <t xml:space="preserve">Columbus, Ohio band whose scrappy, deadpan guitar-pop and pop-culture wordplay anticipated the Drag City funny-sad school.</t>
  </si>
  <si>
    <t xml:space="preserve">1983–1989</t>
  </si>
  <si>
    <t xml:space="preserve">A1902, A1890, A1911, A1919</t>
  </si>
  <si>
    <t xml:space="preserve">Dream Syndicate; Danny &amp; Dusty; Chuck Prophet</t>
  </si>
  <si>
    <t xml:space="preserve">Los Angeles band whose organ-driven desert-noir rock moved from garage punk to full storytelling songwriting, a direct forerunner of alt-country.</t>
  </si>
  <si>
    <t xml:space="preserve">1994–1997</t>
  </si>
  <si>
    <t xml:space="preserve">A1796, A1813</t>
  </si>
  <si>
    <t xml:space="preserve">Iowa City songwriter whose deep, gravelly baritone delivers plainspoken, funny-sad character sketches central to the Red House Records folk roster.</t>
  </si>
  <si>
    <t xml:space="preserve">A0014, A0036, A0043</t>
  </si>
  <si>
    <t xml:space="preserve">Lily Seabird; Dari Bay; Villagerrr</t>
  </si>
  <si>
    <t xml:space="preserve">Burlington, Vermont songwriter whose thunderous overdriven guitars and plaintive pedal steel anchor a defining scene alongside Lily Seabird and Dari Bay.</t>
  </si>
  <si>
    <t xml:space="preserve">Macon singer whose mellower, string-and-pedal-steel solo showcase pulled his songwriting toward gospel and R&amp;B alongside the Allman Brothers' own sessions.</t>
  </si>
  <si>
    <t xml:space="preserve">Philadelphia basement-show fixture whose unflinching, plainly recorded confessional folk addresses addiction and recovery.</t>
  </si>
  <si>
    <t xml:space="preserve">A1550, A1573</t>
  </si>
  <si>
    <t xml:space="preserve">Pavement; Guided by Voices</t>
  </si>
  <si>
    <t xml:space="preserve">Memphis band balancing grimy tape-hiss production with catchy, blues-inflected garage-pop songwriting, closer to Pavement's fractured pop than Southern roots rock.</t>
  </si>
  <si>
    <t xml:space="preserve">Macon band grown from an Allman Brothers roadie's own group, playing twin-guitar Southern rock as a lesser-known corner of the Capricorn roster.</t>
  </si>
  <si>
    <t xml:space="preserve">A2050, A2055</t>
  </si>
  <si>
    <t xml:space="preserve">Marietta, GA band whose ringing R.E.M.-adjacent guitars and booming baritone told story-songs of Southern history and myth.</t>
  </si>
  <si>
    <t xml:space="preserve">1992–2012</t>
  </si>
  <si>
    <t xml:space="preserve">A1636, A1639, A1647, A1654</t>
  </si>
  <si>
    <t xml:space="preserve">Dayton, Ohio band led by Robert Pollard whose four-track hiss-and-hook fragments founded American lo-fi as an aesthetic before later cleaning up and reuniting.</t>
  </si>
  <si>
    <t xml:space="preserve">A1843, A1846, A1857</t>
  </si>
  <si>
    <t xml:space="preserve">X; The Blasters</t>
  </si>
  <si>
    <t xml:space="preserve">Jeffrey Lee Pierce ran Delta blues through punk volume and swampy slide guitar, the rawest, most gothic end of LA's roots-punk turn.</t>
  </si>
  <si>
    <t xml:space="preserve">1975–1999</t>
  </si>
  <si>
    <t xml:space="preserve">A2401, A2426, A2405, A2410</t>
  </si>
  <si>
    <t xml:space="preserve">Rodney Crowell; Townes Van Zandt; Steve Earle</t>
  </si>
  <si>
    <t xml:space="preserve">Houston-then-Nashville songwriter whose plain, exact-detail storytelling founded Texas songwriter craft and directly modeled Rodney Crowell, Steve Earle and Lyle Lovett's writing.</t>
  </si>
  <si>
    <t xml:space="preserve">Daniel Bachman; Harry Taussig</t>
  </si>
  <si>
    <t xml:space="preserve">Welsh guitarist and former punk drummer whose darker, percussive fingerstyle brings punk physicality to the Fahey/Mississippi John Hurt tradition.</t>
  </si>
  <si>
    <t xml:space="preserve">2009–2011</t>
  </si>
  <si>
    <t xml:space="preserve">A1219, A1232</t>
  </si>
  <si>
    <t xml:space="preserve">Springfield, Missouri band mixing Ozark folk harmonies with anthemic, classic-rock-leaning Southern rock on the Bloodshot roster.</t>
  </si>
  <si>
    <t xml:space="preserve">2018–2024</t>
  </si>
  <si>
    <t xml:space="preserve">A0171, A0256</t>
  </si>
  <si>
    <t xml:space="preserve">Lily Seabird; Max García Conover</t>
  </si>
  <si>
    <t xml:space="preserve">Portland songwriter whose conversational, fingerpicked folk finds grace in the mundane, her voice swinging from murmur to full-throated cry.</t>
  </si>
  <si>
    <t xml:space="preserve">Duo record pairing Haley Heynderickx's Portland folk lineage with Maine songwriter Max García Conover's Woody Guthrie-indebted radical folk.</t>
  </si>
  <si>
    <t xml:space="preserve">Daniel Johnston; Beat Happening</t>
  </si>
  <si>
    <t xml:space="preserve">Jad and David Fair's untrained, homemade outsider rock duo whose primitive clatter directly inspired Daniel Johnston and Beat Happening's DIY ethic.</t>
  </si>
  <si>
    <t xml:space="preserve">A1551, A1597</t>
  </si>
  <si>
    <t xml:space="preserve">Built to Spill; Beat Happening</t>
  </si>
  <si>
    <t xml:space="preserve">Side project pairing Built to Spill's Doug Martsch with K Records' Calvin Johnson, trading deadpan baritone against melodic tenor over homemade arrangements.</t>
  </si>
  <si>
    <t xml:space="preserve">Melbourne artist making delicate, ghostly folk-ambient built on spectral harmonies, field recordings and slow fingerpicking.</t>
  </si>
  <si>
    <t xml:space="preserve">A0197, A0286</t>
  </si>
  <si>
    <t xml:space="preserve">Kevin Morby; War on Drugs; Perfume Genius</t>
  </si>
  <si>
    <t xml:space="preserve">Meg Duffy's Los Angeles project, moving from insular bedroom folk into lusher, fuzzier studio-band arrangements after years as an in-demand touring guitarist.</t>
  </si>
  <si>
    <t xml:space="preserve">1994–2001</t>
  </si>
  <si>
    <t xml:space="preserve">A1501, A1462, A1481, A1513</t>
  </si>
  <si>
    <t xml:space="preserve">Chicago duo Brett and Rennie Sparks built deadpan gothic-folk murder ballads and rural tragedies over homemade drum-machine arrangements.</t>
  </si>
  <si>
    <t xml:space="preserve">1966</t>
  </si>
  <si>
    <t xml:space="preserve">Waco, Texas Western-swing hitmaker whose dance-hall-ready drinking-song concept album connects hard country to the pre-1965 Western swing tradition.</t>
  </si>
  <si>
    <t xml:space="preserve">Montgomery, Alabama singer whose plainspoken, aching honky-tonk singles founded the songbook that country music, and generations of alt-country songwriters, keep rewriting.</t>
  </si>
  <si>
    <t xml:space="preserve">1975–1979</t>
  </si>
  <si>
    <t xml:space="preserve">A2355, A2380</t>
  </si>
  <si>
    <t xml:space="preserve">Hank Williams; Allman Brothers Band; Marshall Tucker Band</t>
  </si>
  <si>
    <t xml:space="preserve">Nashville singer who broke from his father's shadow by fusing outlaw country with Southern rock alongside Allman Brothers and Marshall Tucker Band musicians.</t>
  </si>
  <si>
    <t xml:space="preserve">Catskills songwriter whose hazy, soft-focus folk-pop collage of memory was made with producer partner Sam Evian at their Flying Cloud studio.</t>
  </si>
  <si>
    <t xml:space="preserve">A0257, A0287</t>
  </si>
  <si>
    <t xml:space="preserve">Daniel Rossen</t>
  </si>
  <si>
    <t xml:space="preserve">Chicago songwriter whose knotty, propulsive avant-folk excavates grief and religious trauma through progressive-rock and jazz-inflected arrangements.</t>
  </si>
  <si>
    <t xml:space="preserve">Los Angeles studio-pop eccentric whose theatrical voice and idiosyncratic production sat apart from Laurel Canyon's straighter country-rock songwriters.</t>
  </si>
  <si>
    <t xml:space="preserve">John Fahey; Robbie Basho</t>
  </si>
  <si>
    <t xml:space="preserve">California guitarist whose spare, modal solo record was made independently of, and rediscovered decades after, John Fahey and Robbie Basho's earliest Takoma records.</t>
  </si>
  <si>
    <t xml:space="preserve">A0704, A0712, A0723</t>
  </si>
  <si>
    <t xml:space="preserve">Window Rock, Arizona songwriter whose deep-voiced surf-country croon and hypnotic, sparse arrangements evoke Jim Morrison and Nick Cave.</t>
  </si>
  <si>
    <t xml:space="preserve">Bradenton, Florida band playing full-band Southern rock storytelling in a warmer, more populist Gulf Coast take on the Drive-By Truckers formula.</t>
  </si>
  <si>
    <t xml:space="preserve">A1432, A1436, A1438, A1424</t>
  </si>
  <si>
    <t xml:space="preserve">Marisa Anderson; Eli Winter</t>
  </si>
  <si>
    <t xml:space="preserve">Amarillo, Texas fingerstyle guitarist whose plainspoken, small-town instrumentalism widened from Fahey-descended solo guitar into cinematic, synth-and-pedal-steel chamber pop.</t>
  </si>
  <si>
    <t xml:space="preserve">2005–2016</t>
  </si>
  <si>
    <t xml:space="preserve">A1211, A1188, A1233, A1267</t>
  </si>
  <si>
    <t xml:space="preserve">Texas troubadour whose comic, Prine-indebted storytelling matured from barroom humor into quieter, more emotionally direct songwriting.</t>
  </si>
  <si>
    <t xml:space="preserve">Los Angeles songwriter whose debut continues pristine Laurel Canyon songwriting dressed in gentle country phrasing.</t>
  </si>
  <si>
    <t xml:space="preserve">A0310, A0239</t>
  </si>
  <si>
    <t xml:space="preserve">Gary, Indiana bedroom-folk project whose plainspoken, home-recorded songs of a Rust Belt hometown grew into a communal, guest-filled full-band sound.</t>
  </si>
  <si>
    <t xml:space="preserve">The Lumineers; Mumford &amp; Sons</t>
  </si>
  <si>
    <t xml:space="preserve">Seattle band pairing three-part harmonies and festival-ready percussion for a warmer, more communal indie-rock take on the stomp-clap-folk boom.</t>
  </si>
  <si>
    <t xml:space="preserve">1967–1968</t>
  </si>
  <si>
    <t xml:space="preserve">A2245, A2251</t>
  </si>
  <si>
    <t xml:space="preserve">Bernie Leadon; the Byrds; Dillard &amp; Clark</t>
  </si>
  <si>
    <t xml:space="preserve">Los Angeles folk-rock trio, including future Byrd Bernie Leadon, sitting right at the folk-to-country-rock hinge just before Sweetheart of the Rodeo.</t>
  </si>
  <si>
    <t xml:space="preserve">1996</t>
  </si>
  <si>
    <t xml:space="preserve">Portland band pairing Elliott Smith's melancholic songwriting with Neil Gust's darker material, foreshadowing Smith's hushed solo direction.</t>
  </si>
  <si>
    <t xml:space="preserve">Montreal songwriter whose graceful, literary indie folk pairs delicate acoustic arrangements with glittering Sam Evian production.</t>
  </si>
  <si>
    <t xml:space="preserve">A1563, A1586</t>
  </si>
  <si>
    <t xml:space="preserve">Mary Timony's Boston band moving from fuzzed-out 1990s noise-pop into stranger, synth-driven art rock built around fairy-tale imagery.</t>
  </si>
  <si>
    <t xml:space="preserve">Brooklyn band applying slowcore's patience and hush to a lush, orchestral chamber-pop sound that found an NPR audience outside the indie underground.</t>
  </si>
  <si>
    <t xml:space="preserve">A0713, A0698, A0714</t>
  </si>
  <si>
    <t xml:space="preserve">Carolina Chauffe's raw, introspective phone-fi bedroom folk stitches together voicemails from loved ones into an intimate, homey song-a-day archive.</t>
  </si>
  <si>
    <t xml:space="preserve">Brooklyn-via-North Carolina band playing brutal, pounding riffs with dual lead vocals, the loudest, least twangy corner of the countrygaze scene.</t>
  </si>
  <si>
    <t xml:space="preserve">Los Angeles-based neotraditional country band fronted by Paulette Carlson's raw, twangy alto, anchoring the mid-1980s pushback against countrypolitan gloss.</t>
  </si>
  <si>
    <t xml:space="preserve">2010–2023</t>
  </si>
  <si>
    <t xml:space="preserve">A0345, A0357, A1054, A1061</t>
  </si>
  <si>
    <t xml:space="preserve">M.C. Taylor's Durham, NC project moving from private four-track folk recordings into a warm, Dead- and Band-indebted cosmic country-soul catalog.</t>
  </si>
  <si>
    <t xml:space="preserve">2021–2023</t>
  </si>
  <si>
    <t xml:space="preserve">A0755, A0759</t>
  </si>
  <si>
    <t xml:space="preserve">Palm Coast, Florida band whose whirlwind hardcore aggression and harmonica-flecked folk melancholy fuse American Football-style emo with country and folk instrumentation.</t>
  </si>
  <si>
    <t xml:space="preserve">A0740, A0742, A0748</t>
  </si>
  <si>
    <t xml:space="preserve">Cusp; Slaughter Beach, Dog</t>
  </si>
  <si>
    <t xml:space="preserve">Philadelphia band whose yelping, folk-punk-adjacent indie rock and plainspoken storytelling helped define emo-leaning Core songwriting.</t>
  </si>
  <si>
    <t xml:space="preserve">Mazzy Star; My Bloody Valentine</t>
  </si>
  <si>
    <t xml:space="preserve">Mazzy Star singer's hushed, nocturnal side project with a My Bloody Valentine drummer, quieter and more intimate than her main band.</t>
  </si>
  <si>
    <t xml:space="preserve">A0604, A0657</t>
  </si>
  <si>
    <t xml:space="preserve">Chicago teenage trio drawing on Pavement and Sonic Youth's guitar interplay, moving from noisy post-punk jangle toward cleaner pop songs.</t>
  </si>
  <si>
    <t xml:space="preserve">2016–2024</t>
  </si>
  <si>
    <t xml:space="preserve">A0682, A0690, A0699, A0715</t>
  </si>
  <si>
    <t xml:space="preserve">Duster; Codeine; Bedhead</t>
  </si>
  <si>
    <t xml:space="preserve">Boston trio playing slow, heavy, deadpan slowcore-adjacent rock that became a touchstone for the 2020s slowcore revival.</t>
  </si>
  <si>
    <t xml:space="preserve">Massachusetts emo-revival landmark pairing post-hardcore intensity with raw, therapy-session lyricism about grief and mental illness.</t>
  </si>
  <si>
    <t xml:space="preserve">A0131, A0619</t>
  </si>
  <si>
    <t xml:space="preserve">Will Anderson's noisy, shoegaze-fuzzed project burying plainspoken jangle-pop hooks under thick countrygaze-adjacent walls of guitar.</t>
  </si>
  <si>
    <t xml:space="preserve">2025–2026</t>
  </si>
  <si>
    <t xml:space="preserve">A0724, A0734</t>
  </si>
  <si>
    <t xml:space="preserve">Friendship; 2nd Grade; Dear Life Records</t>
  </si>
  <si>
    <t xml:space="preserve">Michael Cormier-O'Leary's shifting Philadelphia chamber-folk ensemble, expanding from touring band to full orchestra for meditative, loss-themed suites.</t>
  </si>
  <si>
    <t xml:space="preserve">Bedouine; Midnight Sister; Spoon</t>
  </si>
  <si>
    <t xml:space="preserve">Loose LA supergroup of session musicians stretching cosmic-jam grooves into hour-long, Miles Davis- and Grateful Dead-indebted instrumental patience.</t>
  </si>
  <si>
    <t xml:space="preserve">A0591, A0636</t>
  </si>
  <si>
    <t xml:space="preserve">Duster; Alex G</t>
  </si>
  <si>
    <t xml:space="preserve">Austin duo making soft-focus, mid-fi slacker pop built on plainspoken affection, gentle drum machines and lo-fi college-radio lineage.</t>
  </si>
  <si>
    <t xml:space="preserve">Giant Sand leader whose weathered desert-rock songwriting took a spiritual turn on a solo album backed by a Canadian gospel choir.</t>
  </si>
  <si>
    <t xml:space="preserve">2006–2018</t>
  </si>
  <si>
    <t xml:space="preserve">A0322, A0324, A0336, A0350</t>
  </si>
  <si>
    <t xml:space="preserve">Comets on Fire</t>
  </si>
  <si>
    <t xml:space="preserve">Ethan Miller's Oakland band stretching Crazy Horse- and Allman Brothers-style fuzz into extended, anthemic jam-rock across a long-running catalog.</t>
  </si>
  <si>
    <t xml:space="preserve">Hannah Pruzinsky's quiet folk threads Wurlitzer, saxophone and synth through an explorative meditation on love, control and domesticity.</t>
  </si>
  <si>
    <t xml:space="preserve">2010–2024</t>
  </si>
  <si>
    <t xml:space="preserve">A1252, A1274, A1296, A1242</t>
  </si>
  <si>
    <t xml:space="preserve">Alynda Segarra's New Orleans project moving from busking old-time string-band roots through Americana breakthroughs into electronic-tinged, storytelling songwriting.</t>
  </si>
  <si>
    <t xml:space="preserve">2016–2021</t>
  </si>
  <si>
    <t xml:space="preserve">A0592, A0538</t>
  </si>
  <si>
    <t xml:space="preserve">2nd Grade; Golden Apples</t>
  </si>
  <si>
    <t xml:space="preserve">Matt Scottoline's Philadelphia project turning plainspoken heartbreak into tight, hook-forward power pop in the Big Star and Superchunk tradition.</t>
  </si>
  <si>
    <t xml:space="preserve">1982–1987</t>
  </si>
  <si>
    <t xml:space="preserve">A1941, A1952, A1965, A1934</t>
  </si>
  <si>
    <t xml:space="preserve">St. Paul hardcore trio whose ambitious, noise-drenched albums pushed punk toward melodic, emotionally raw songwriting that anticipated slowcore and alt-rock.</t>
  </si>
  <si>
    <t xml:space="preserve">Asheville project self-tagged "Emo Southern Rock," pairing wailing pedal steel and booming riffs under conversational, apocalyptic-brooding lyrics.</t>
  </si>
  <si>
    <t xml:space="preserve">A1332, A1361</t>
  </si>
  <si>
    <t xml:space="preserve">Tyler Childers; Vincent Neil Emerson</t>
  </si>
  <si>
    <t xml:space="preserve">Eastern Kentucky songwriter delivering bleak, cinematic storytelling about coal towns and addiction in a flat, Prine-indebted drawl.</t>
  </si>
  <si>
    <t xml:space="preserve">A1728, A1747</t>
  </si>
  <si>
    <t xml:space="preserve">Brooklyn duo built on the close, hushed harmonies of Daniel Littleton and Elizabeth Mitchell, a folk-leaning wing of '90s slowcore.</t>
  </si>
  <si>
    <t xml:space="preserve">A1708, A1729, A1715</t>
  </si>
  <si>
    <t xml:space="preserve">Acetone; Spain</t>
  </si>
  <si>
    <t xml:space="preserve">Jeff Martin's Los Angeles project making some of the slowest, starkest slowcore of the early '90s, built on cracked vocals and long silences.</t>
  </si>
  <si>
    <t xml:space="preserve">Asheville pop-punk and synth artist whose shredded-throat catharsis about grief and queerness ties her to the scene, not the sound, of countrygaze.</t>
  </si>
  <si>
    <t xml:space="preserve">Karen Peris's high, quiet voice moves at a hushed, devotional pace over sparse guitar and piano, far from the band's earlier jangle-pop.</t>
  </si>
  <si>
    <t xml:space="preserve">Gram Parsons' pre-Byrds band that cut arguably the first true country-rock album, straight honky-tonk covers played by long-haired rock kids.</t>
  </si>
  <si>
    <t xml:space="preserve">American Football; Cap'n Jazz</t>
  </si>
  <si>
    <t xml:space="preserve">Evan Weiss's full-band project connecting original Midwest emo to its 2010s revival with math-rock jangle indebted to American Football.</t>
  </si>
  <si>
    <t xml:space="preserve">1992–1996</t>
  </si>
  <si>
    <t xml:space="preserve">A1785, A1797, A1807</t>
  </si>
  <si>
    <t xml:space="preserve">Nanci Griffith; John Prine</t>
  </si>
  <si>
    <t xml:space="preserve">Kansas City-based Ozark-twanged singer whose plain, devotional gospel-folk songwriting turned sharply political on her third record.</t>
  </si>
  <si>
    <t xml:space="preserve">2002–2024</t>
  </si>
  <si>
    <t xml:space="preserve">A1092, A1097, A1105, A1127</t>
  </si>
  <si>
    <t xml:space="preserve">Calexico; Bon Iver</t>
  </si>
  <si>
    <t xml:space="preserve">Sam Beam's project moving from hushed four-track bedroom folk through horn-and-string orchestration and back again over two decades on Sub Pop.</t>
  </si>
  <si>
    <t xml:space="preserve">2005</t>
  </si>
  <si>
    <t xml:space="preserve">Iron &amp; Wine; Calexico</t>
  </si>
  <si>
    <t xml:space="preserve">A genuine collaboration pairing Sam Beam's hushed Appalachian songwriting with Calexico's desert-noir, mariachi-tinged arrangements.</t>
  </si>
  <si>
    <t xml:space="preserve">John Fahey; Jack Rose; Hiss Golden Messenger; William Tyler</t>
  </si>
  <si>
    <t xml:space="preserve">Kayla Cohen's guitar-driven folk-rock project moving from American Primitive solo instrumentals toward fuller, dreamlike vocal-led band arrangements.</t>
  </si>
  <si>
    <t xml:space="preserve">Bahamas; Andy Shauf</t>
  </si>
  <si>
    <t xml:space="preserve">Missoula, Montana songwriter making smart, mildly twangy 'dirtwave' folk built on dry, plainspoken wit about small-town life.</t>
  </si>
  <si>
    <t xml:space="preserve">A0259, A0672</t>
  </si>
  <si>
    <t xml:space="preserve">Adeline Hotel; Office Culture; Blue Ranger</t>
  </si>
  <si>
    <t xml:space="preserve">Brooklyn songwriter making guitar-and-synth indie rock and patient, detail-rich folk rock with a rotating cast of collaborators.</t>
  </si>
  <si>
    <t xml:space="preserve">A1408, A1412, A1405, A1407</t>
  </si>
  <si>
    <t xml:space="preserve">Pelt; John Fahey; Glenn Jones; Daniel Bachman</t>
  </si>
  <si>
    <t xml:space="preserve">Philadelphia fingerstyle guitarist who fused blues, raga drone and ragtime picking into American Primitive masterpieces before his sudden 2009 death.</t>
  </si>
  <si>
    <t xml:space="preserve">1974–1977</t>
  </si>
  <si>
    <t xml:space="preserve">A2835, A2839, A2841</t>
  </si>
  <si>
    <t xml:space="preserve">Los Angeles singer-songwriter whose stark, plainspoken piano-and-guitar meditations on relationships and mortality helped define confessional Laurel Canyon rock.</t>
  </si>
  <si>
    <t xml:space="preserve">A1343, A1317, A1372</t>
  </si>
  <si>
    <t xml:space="preserve">Shooter Jennings; Margo Price</t>
  </si>
  <si>
    <t xml:space="preserve">Los Angeles outlaw-country singer drawing on her own jail time for candid songs about crime, addiction and queerness, later widening toward soul.</t>
  </si>
  <si>
    <t xml:space="preserve">2015–2024</t>
  </si>
  <si>
    <t xml:space="preserve">A1137, A1143, A1147, A1153</t>
  </si>
  <si>
    <t xml:space="preserve">William Tyler; James Elkington</t>
  </si>
  <si>
    <t xml:space="preserve">Durham interpreter who turns archival Southern folk and blues songs learned from field recordings into loosely played, warmly arranged indie folk.</t>
  </si>
  <si>
    <t xml:space="preserve">2007</t>
  </si>
  <si>
    <t xml:space="preserve">Six Organs of Admittance</t>
  </si>
  <si>
    <t xml:space="preserve">London fingerstyle guitarist whose cascading twelve-string pieces carried the Fahey-Basho raga lineage into orchestral minimalism.</t>
  </si>
  <si>
    <t xml:space="preserve">A0241, A0311</t>
  </si>
  <si>
    <t xml:space="preserve">Austin songwriter making spare, dreamlike, near-silent folk built from repeating images and scalpel-precise lyric fragments.</t>
  </si>
  <si>
    <t xml:space="preserve">Colt Ford; Florida Georgia Line</t>
  </si>
  <si>
    <t xml:space="preserve">Nashville mainstream country artist whose rap-cadenced 'Dirt Road Anthem' broke bro-country wide and set up the genre's next decade.</t>
  </si>
  <si>
    <t xml:space="preserve">1982–1989</t>
  </si>
  <si>
    <t xml:space="preserve">A1852, A1866, A1874, A1847</t>
  </si>
  <si>
    <t xml:space="preserve">Nashville cowpunk band whose fusion of hardcore tempos and hard-country twang made them the loudest, fastest act of the cowpunk movement.</t>
  </si>
  <si>
    <t xml:space="preserve">Cross Canadian Ragweed; Turnpike Troubadours</t>
  </si>
  <si>
    <t xml:space="preserve">Oklahoma outlaw-indebted band whose unpolished, fiddle-and-steel Pearl Snaps helped found the self-sustaining Red Dirt scene.</t>
  </si>
  <si>
    <t xml:space="preserve">2007–2025</t>
  </si>
  <si>
    <t xml:space="preserve">A0926, A2855, A2856, A2862</t>
  </si>
  <si>
    <t xml:space="preserve">Drive-By Truckers; Jason Isbell and the 400 Unit</t>
  </si>
  <si>
    <t xml:space="preserve">Muscle Shoals songwriter whose raw solo debut, written amid his Drive-By Truckers exit, bridged his Truckers years and later solo career.</t>
  </si>
  <si>
    <t xml:space="preserve">2009–2023</t>
  </si>
  <si>
    <t xml:space="preserve">A2857, A2861, A0933, A2854</t>
  </si>
  <si>
    <t xml:space="preserve">Jason Isbell; Drive-By Truckers</t>
  </si>
  <si>
    <t xml:space="preserve">Isbell's newly formed backing band continuing his three-guitar, story-song Southern rock just before his sound turned toward polished singer-songwriter records.</t>
  </si>
  <si>
    <t xml:space="preserve">2004–2020</t>
  </si>
  <si>
    <t xml:space="preserve">A0812, A0789, A0795, A0806</t>
  </si>
  <si>
    <t xml:space="preserve">Songs: Ohia; Magnolia Electric Co.; Will Johnson</t>
  </si>
  <si>
    <t xml:space="preserve">Chicago songwriter's hushed, stripped-back solo records under his own name, quieter counterparts to his full-band Magnolia Electric Co. work.</t>
  </si>
  <si>
    <t xml:space="preserve">Jason Molina; Centro-matic</t>
  </si>
  <si>
    <t xml:space="preserve">The only proper collaboration between two central Secretly Canadian songwriters, trading road-band roar for hushed acoustic duets shortly before Molina's death.</t>
  </si>
  <si>
    <t xml:space="preserve">Uncle Tupelo; Son Volt</t>
  </si>
  <si>
    <t xml:space="preserve">Post-Uncle Tupelo songwriter whose first solo album, made during a Son Volt hiatus, loosened his insurgent-country template with hazier production.</t>
  </si>
  <si>
    <t xml:space="preserve">1986–2003</t>
  </si>
  <si>
    <t xml:space="preserve">A1443, A1454, A1471, A1488</t>
  </si>
  <si>
    <t xml:space="preserve">Minneapolis band whose Olson-Louris harmonies defined a foundational alt-country sound, later splintering into darker, more experimental post-Olson records.</t>
  </si>
  <si>
    <t xml:space="preserve">Avett Brothers; JD Souther</t>
  </si>
  <si>
    <t xml:space="preserve">Fort Smith-to-Nashville songwriter making swampy, familiar country rock at the overlap of big-tent Americana and Southern songwriter tradition.</t>
  </si>
  <si>
    <t xml:space="preserve">1993</t>
  </si>
  <si>
    <t xml:space="preserve">the Clean; the 3Ds</t>
  </si>
  <si>
    <t xml:space="preserve">Auckland band whose hooky, chorus-pedal guitar pop, later licensed by Matador, pushed the Flying Nun sound toward noisier, shoegaze-adjacent layers.</t>
  </si>
  <si>
    <t xml:space="preserve">1952</t>
  </si>
  <si>
    <t xml:space="preserve">Bob Dylan; Fairport Convention</t>
  </si>
  <si>
    <t xml:space="preserve">Appalachian ballad singer and dulcimer player whose plainly presented family repertoire fed directly into the 1960s folk revival.</t>
  </si>
  <si>
    <t xml:space="preserve">Bakersfield-adjacent honky-tonk singer whose hard, unsentimental drinking-and-heartbreak songs made her an early model for women in the genre.</t>
  </si>
  <si>
    <t xml:space="preserve">Rose City Band; Barry Walker Jr.</t>
  </si>
  <si>
    <t xml:space="preserve">Portland cosmic-country artist alternating expansive pedal-steel instrumentals with songs delivered in a deadpan pitched between Bill Callahan and Kurt Vile.</t>
  </si>
  <si>
    <t xml:space="preserve">A1079, A1083, A1087</t>
  </si>
  <si>
    <t xml:space="preserve">Wilco; Loose Fur</t>
  </si>
  <si>
    <t xml:space="preserve">Wilco frontman's plain, family-band solo records built around acoustic guitar and his sons, quieter cousins to his main band's studio experimentation.</t>
  </si>
  <si>
    <t xml:space="preserve">1990–1993</t>
  </si>
  <si>
    <t xml:space="preserve">A2063, A2072</t>
  </si>
  <si>
    <t xml:space="preserve">Matthew Sweet; the Posies</t>
  </si>
  <si>
    <t xml:space="preserve">San Francisco power-pop band building a maximalist, densely harmonized update of Beatles, Queen and Big Star pop across two cult-favorite albums.</t>
  </si>
  <si>
    <t xml:space="preserve">A2557, A2565</t>
  </si>
  <si>
    <t xml:space="preserve">Grateful Dead; Jerry Garcia Band</t>
  </si>
  <si>
    <t xml:space="preserve">Grateful Dead guitarist's solo records, looser and stranger than his main band, introducing Hunter-Garcia songs that became permanent Dead live staples.</t>
  </si>
  <si>
    <t xml:space="preserve">Grateful Dead; Old &amp; In the Way</t>
  </si>
  <si>
    <t xml:space="preserve">Garcia's acoustic quintet running through old-time and bluegrass standards plus stripped-down Dead songs in a relaxed, porch-jam style.</t>
  </si>
  <si>
    <t xml:space="preserve">Grateful Dead; Merl Saunders</t>
  </si>
  <si>
    <t xml:space="preserve">Garcia's warm, groove-based Bay Area side band built on new Hunter-Garcia songs and soul and roots-rock textures rather than Dead-style jamming.</t>
  </si>
  <si>
    <t xml:space="preserve">Intimate acoustic guitar-and-mandolin studio duo reviving Garcia's bluegrass side and launching Grisman's Acoustic Disc label.</t>
  </si>
  <si>
    <t xml:space="preserve">1968–1973</t>
  </si>
  <si>
    <t xml:space="preserve">A2383, A2397, A2390</t>
  </si>
  <si>
    <t xml:space="preserve">Guy Clark; Ray Wylie Hubbard; Michael Martin Murphey; Willie Nelson</t>
  </si>
  <si>
    <t xml:space="preserve">Folk troubadour turned Austin ringleader whose live ¡Viva Terlingua! became the defining document of the progressive-country cosmic-cowboy scene.</t>
  </si>
  <si>
    <t xml:space="preserve">Johnny Cash; Carl Perkins</t>
  </si>
  <si>
    <t xml:space="preserve">Rock and roll original who reinvented himself as a honky-tonk piano country artist after scandal ended his rockabilly career.</t>
  </si>
  <si>
    <t xml:space="preserve">Teeth &amp; Tongue</t>
  </si>
  <si>
    <t xml:space="preserve">Australian-American songwriter's plainspoken solo folk about caregiving and loss, a quieter turn from her earlier Melbourne indie-rock band.</t>
  </si>
  <si>
    <t xml:space="preserve">California punk-scene-raised singer playing straight, DIY-revival honky-tonk about recovery and the road.</t>
  </si>
  <si>
    <t xml:space="preserve">Ryan Davis; Colin Miller</t>
  </si>
  <si>
    <t xml:space="preserve">Fayetteville songwriter turning viral topical folk songs into a Guthrie- and Prine-indebted deadpan protest album for the social-media era.</t>
  </si>
  <si>
    <t xml:space="preserve">A2443, A2455, A2469</t>
  </si>
  <si>
    <t xml:space="preserve">the Band; Robbie Robertson; Emmylou Harris</t>
  </si>
  <si>
    <t xml:space="preserve">Memphis-born draft-exile songwriter in Montreal whose plainspoken, homesick songs, produced by Robbie Robertson, tie directly to the Band's roots-rock lineage.</t>
  </si>
  <si>
    <t xml:space="preserve">2008–2011</t>
  </si>
  <si>
    <t xml:space="preserve">A1212, A1234</t>
  </si>
  <si>
    <t xml:space="preserve">Black Keys</t>
  </si>
  <si>
    <t xml:space="preserve">Ohio bluegrass-family teenager whose hushed, world-weary folk-country songwriting was given a fuzzier indie-rock edge by producer Dan Auerbach.</t>
  </si>
  <si>
    <t xml:space="preserve">A0261, A0154, A0180</t>
  </si>
  <si>
    <t xml:space="preserve">Los Angeles songwriter whose warbling, high-cracked-vibrato fingerstyle folk sits closer to Vashti Bunyan than to any twang scene.</t>
  </si>
  <si>
    <t xml:space="preserve">A0288, A0172</t>
  </si>
  <si>
    <t xml:space="preserve">Chicago songwriter making delicate, minimal psych-folk vignettes that later widened into lush, ornate arrangements.</t>
  </si>
  <si>
    <t xml:space="preserve">1975–1977</t>
  </si>
  <si>
    <t xml:space="preserve">A2356, A2361, A2371</t>
  </si>
  <si>
    <t xml:space="preserve">Waylon Jennings; Tompall Glaser</t>
  </si>
  <si>
    <t xml:space="preserve">Outlaw movement's most visible female voice, whose hushed, piano-based Nashville records sit closer to Laurel Canyon than her husband Waylon Jennings's road-band sound.</t>
  </si>
  <si>
    <t xml:space="preserve">2014–2023</t>
  </si>
  <si>
    <t xml:space="preserve">A0439, A0378, A0401, A0150</t>
  </si>
  <si>
    <t xml:space="preserve">Katie Crutchfield; Plains</t>
  </si>
  <si>
    <t xml:space="preserve">Austin songwriter moving from spare early folk through Laurel Canyon-indebted cosmic country to her most Gram Parsons-indebted outlaw-adjacent record.</t>
  </si>
  <si>
    <t xml:space="preserve">Los Angeles songwriter blending country storytelling with soul and funk on a groove-driven album that flopped commercially but was covered by Aretha Franklin and Bobby Womack.</t>
  </si>
  <si>
    <t xml:space="preserve">1991–1998</t>
  </si>
  <si>
    <t xml:space="preserve">A1780, A1798, A1819</t>
  </si>
  <si>
    <t xml:space="preserve">George Strait; Dixie Chicks; Patty Loveless</t>
  </si>
  <si>
    <t xml:space="preserve">Nashville songwriter whose acclaimed but commercially ignored honky-tonk records became hidden cornerstones of alt-country while his songs were covered by mainstream stars.</t>
  </si>
  <si>
    <t xml:space="preserve">1988–1996</t>
  </si>
  <si>
    <t xml:space="preserve">A2421, A1781, A2423, A1789</t>
  </si>
  <si>
    <t xml:space="preserve">the Flatlanders; Joe Ely; Butch Hancock</t>
  </si>
  <si>
    <t xml:space="preserve">Lubbock songwriter with an uncanny high-lonesome voice whose honky-tonk records grew increasingly meditative and atmospheric across his Elektra years.</t>
  </si>
  <si>
    <t xml:space="preserve">The 'Father of Country Music,' whose blue-yodel fusion of blues and hobo-song storytelling set the mold country and folk singers kept returning to.</t>
  </si>
  <si>
    <t xml:space="preserve">1997–2001</t>
  </si>
  <si>
    <t xml:space="preserve">A1403, A0852, A0859</t>
  </si>
  <si>
    <t xml:space="preserve">Gastr del Sol; Sonic Youth; Jeff Tweedy; John Fahey</t>
  </si>
  <si>
    <t xml:space="preserve">Chicago experimentalist known for Gastr del Sol and Sonic Youth turning to finely arranged, wryly plainspoken chamber pop and Fahey-tribute guitar instrumentals.</t>
  </si>
  <si>
    <t xml:space="preserve">2004–2006</t>
  </si>
  <si>
    <t xml:space="preserve">A2749, A2743</t>
  </si>
  <si>
    <t xml:space="preserve">Nevada City harpist whose eccentric vocal delivery and dense wordplay moved from lo-fi debut to maximalist, Van Dyke Parks-orchestrated art-song.</t>
  </si>
  <si>
    <t xml:space="preserve">A0163, A0181, A0216, A0289</t>
  </si>
  <si>
    <t xml:space="preserve">Nathan Salsburg; Jana Horn; Jeff Tweedy</t>
  </si>
  <si>
    <t xml:space="preserve">Louisville songwriter whose patient, plain-voiced fingerpicked folk on the No Quarter label grew steadily warmer and more assured over a decade-plus run.</t>
  </si>
  <si>
    <t xml:space="preserve">Nashville songwriter whose pedal-steel-and-fiddle debut mixes coming-of-age intimacy with recognizably country arrangements.</t>
  </si>
  <si>
    <t xml:space="preserve">1977–1988</t>
  </si>
  <si>
    <t xml:space="preserve">A2407, A2411, A2415, A2418</t>
  </si>
  <si>
    <t xml:space="preserve">the Flatlanders; Butch Hancock; Jimmie Dale Gilmore; Lloyd Maines</t>
  </si>
  <si>
    <t xml:space="preserve">Lubbock rock-tempo songwriter whose hard-driving West Texas honky-tonk was toughened by a real Clash tour, bridging progressive country and UK punk.</t>
  </si>
  <si>
    <t xml:space="preserve">A0605, A0673</t>
  </si>
  <si>
    <t xml:space="preserve">Sharp Pins; Kai Slater; Lifeguard</t>
  </si>
  <si>
    <t xml:space="preserve">Rockford/Chicago power-pop songwriter mixing Nuggets-style garage and '90s indie jangle into hooky, telecaster-driven rockers.</t>
  </si>
  <si>
    <t xml:space="preserve">1992–1999</t>
  </si>
  <si>
    <t xml:space="preserve">A1786, A1790, A1809, A1825</t>
  </si>
  <si>
    <t xml:space="preserve">the Jayhawks</t>
  </si>
  <si>
    <t xml:space="preserve">Los Angeles songwriter whose Jayhawks-backed alt-country records gave way to increasingly experimental, beat-driven production over the 1990s.</t>
  </si>
  <si>
    <t xml:space="preserve">2010–2012</t>
  </si>
  <si>
    <t xml:space="preserve">A1227, A1243</t>
  </si>
  <si>
    <t xml:space="preserve">Chicago folk singer whose spare, Dylan- and Guthrie-indebted, image-heavy songwriting widened into fuller band arrangements without losing its urgent delivery.</t>
  </si>
  <si>
    <t xml:space="preserve">Los Angeles songwriter working wry, deadpan confessional folk and loose country rock in the Drag City tradition.</t>
  </si>
  <si>
    <t xml:space="preserve">George Strait; Randy Travis</t>
  </si>
  <si>
    <t xml:space="preserve">Nashville traditionalist whose hard, Haggard-indebted commercial peak helped set up the 1980s neo-traditionalist country movement.</t>
  </si>
  <si>
    <t xml:space="preserve">2021–2026</t>
  </si>
  <si>
    <t xml:space="preserve">A0412, A0484</t>
  </si>
  <si>
    <t xml:space="preserve">Woods; Cut Worms; Quilt; Little Wings</t>
  </si>
  <si>
    <t xml:space="preserve">Woods/Woodsist scene veteran leading loose, sunny, ramshackle country-folk records recorded at his Hudson Valley farmhouse.</t>
  </si>
  <si>
    <t xml:space="preserve">1970–1973</t>
  </si>
  <si>
    <t xml:space="preserve">A2618, A2624</t>
  </si>
  <si>
    <t xml:space="preserve">Velvet Underground</t>
  </si>
  <si>
    <t xml:space="preserve">Velvet Underground alumnus whose solo records traded the band's drone for concise, classically arranged baroque and orchestral pop songcraft.</t>
  </si>
  <si>
    <t xml:space="preserve">1959–1997</t>
  </si>
  <si>
    <t xml:space="preserve">A1388, A1393, A1389, A1395</t>
  </si>
  <si>
    <t xml:space="preserve">Robbie Basho; Leo Kottke; Jack Rose; Jim O'Rourke</t>
  </si>
  <si>
    <t xml:space="preserve">Takoma Park guitarist who founded American Primitive solo fingerstyle guitar, evolving from hymn-and-blues instrumentals to tape-collage experiments and late-career noise.</t>
  </si>
  <si>
    <t xml:space="preserve">A1770, A1773</t>
  </si>
  <si>
    <t xml:space="preserve">Ry Cooder; Nick Lowe</t>
  </si>
  <si>
    <t xml:space="preserve">Nashville roots-rock songwriter whose sober, Ry Cooder-and-Nick Lowe-backed comeback record became a foundational 1980s Americana text.</t>
  </si>
  <si>
    <t xml:space="preserve">1971–1973</t>
  </si>
  <si>
    <t xml:space="preserve">A2663, A2656</t>
  </si>
  <si>
    <t xml:space="preserve">Nick Drake; Danny Thompson</t>
  </si>
  <si>
    <t xml:space="preserve">London folk guitarist whose tape-echo-treated acoustic playing and jazz-inflected phrasing peaked on a record built around an elegy for Nick Drake.</t>
  </si>
  <si>
    <t xml:space="preserve">Bloomington heartland rocker whose fiddle-and-mandolin-inflected farm-crisis record brought roots consciousness to jangly, politically engaged rock.</t>
  </si>
  <si>
    <t xml:space="preserve">2013–2022</t>
  </si>
  <si>
    <t xml:space="preserve">A0953, A0962, A0966, A0974</t>
  </si>
  <si>
    <t xml:space="preserve">Tulsa songwriter whose plainspoken, weathered-baritone acoustic songs about working-class Oklahoma life grew fuller before turning deliberately more atmospheric.</t>
  </si>
  <si>
    <t xml:space="preserve">Sturgill Simpson's new alias for a pedal-steel-and-yacht-rock record about touring exhaustion, continuing his genre-roaming outlaw arc.</t>
  </si>
  <si>
    <t xml:space="preserve">San Antonio honky-tonk singer and former Willie Nelson drummer whose original recording of 'Whiskey River' became Nelson's concert-opening theme.</t>
  </si>
  <si>
    <t xml:space="preserve">1957–1970</t>
  </si>
  <si>
    <t xml:space="preserve">A2677, A2485, A2488, A2505</t>
  </si>
  <si>
    <t xml:space="preserve">Memphis-to-Nashville icon whose stripped-down boom-chicka-boom sound and storytelling concept records set the plainspoken, outsider-empathy template for outlaw country.</t>
  </si>
  <si>
    <t xml:space="preserve">1976–1981</t>
  </si>
  <si>
    <t xml:space="preserve">A2372, A2362, A2382</t>
  </si>
  <si>
    <t xml:space="preserve">David Allan Coe; George Jones; Merle Haggard</t>
  </si>
  <si>
    <t xml:space="preserve">Billy Sherrill-produced Nashville singer whose gritty, hard-country voice carried the working-class outlaw hit 'Take This Job and Shove It.'</t>
  </si>
  <si>
    <t xml:space="preserve">1971–2018</t>
  </si>
  <si>
    <t xml:space="preserve">A2447, A2463, A2470, A2473</t>
  </si>
  <si>
    <t xml:space="preserve">Steve Goodman; Iris DeMent; David Berman; MJ Lenderman</t>
  </si>
  <si>
    <t xml:space="preserve">Maywood, Illinois songwriter whose dry, funny-sad character studies set the deadpan template that runs from David Berman to MJ Lenderman.</t>
  </si>
  <si>
    <t xml:space="preserve">A1098, A1102</t>
  </si>
  <si>
    <t xml:space="preserve">Be Good Tanyas</t>
  </si>
  <si>
    <t xml:space="preserve">San Francisco songwriter and Be Good Tanyas co-founder whose loose, blues- and old-time-inflected phrasing recalls Billie Holiday filtered through folk song forms.</t>
  </si>
  <si>
    <t xml:space="preserve">Velvet Underground; Jonathan Richman and the Modern Lovers</t>
  </si>
  <si>
    <t xml:space="preserve">Boston songwriter whose deadpan, drone-rock-turned-radically-simple catalog directly influenced lo-fi and slacker indie acts who claimed him as patron saint.</t>
  </si>
  <si>
    <t xml:space="preserve">1976–1979</t>
  </si>
  <si>
    <t xml:space="preserve">A2630, A2632, A2635</t>
  </si>
  <si>
    <t xml:space="preserve">Jonathan Richman; Velvet Underground</t>
  </si>
  <si>
    <t xml:space="preserve">Richman's post-Velvets band stripping electric drone down to deliberately simple, sincere, almost childlike rock and roll.</t>
  </si>
  <si>
    <t xml:space="preserve">2011–2020</t>
  </si>
  <si>
    <t xml:space="preserve">A0331, A0340, A0402, A0379</t>
  </si>
  <si>
    <t xml:space="preserve">David Crosby; Graham Nash; Wilco; Dawes</t>
  </si>
  <si>
    <t xml:space="preserve">Los Angeles producer-auteur whose Laurel Canyon studio recreates the Crosby, Stills &amp; Nash and Neil Young country-rock sound of the neighborhood's golden age.</t>
  </si>
  <si>
    <t xml:space="preserve">1971–1976</t>
  </si>
  <si>
    <t xml:space="preserve">A2833, A2836, A2840</t>
  </si>
  <si>
    <t xml:space="preserve">Jackson Browne; Linda Ronstadt</t>
  </si>
  <si>
    <t xml:space="preserve">Laurel Canyon songwriter whose confessional folk records set an emotional-honesty template that ran forward into mainstream singer-songwriter pop and jazz fusion.</t>
  </si>
  <si>
    <t xml:space="preserve">the Mekons; Waco Brothers</t>
  </si>
  <si>
    <t xml:space="preserve">Mekons and Waco Brothers founder whose first solo record extended his punk-meets-country songwriting into autobiographical Welsh territory.</t>
  </si>
  <si>
    <t xml:space="preserve">A0579, A0637</t>
  </si>
  <si>
    <t xml:space="preserve">Maritime Canada songwriter blending hushed fingerpicked songwriting with warped found-sound textures in ongoing collaboration with producer Jay Crocker.</t>
  </si>
  <si>
    <t xml:space="preserve">A1235, A1248, A0054, A0078</t>
  </si>
  <si>
    <t xml:space="preserve">Andrew Combs; Caitlin Rose</t>
  </si>
  <si>
    <t xml:space="preserve">Nashville songwriter (formerly Jonny Corndawg) whose deadpan, Prine-descended comic country songwriting grew increasingly idiosyncratic and synth-inflected.</t>
  </si>
  <si>
    <t xml:space="preserve">Jenny Lewis; Phosphorescent</t>
  </si>
  <si>
    <t xml:space="preserve">Former touring keyboardist turned solo songwriter making slow-building, emotionally direct piano-led songs.</t>
  </si>
  <si>
    <t xml:space="preserve">2020–2025</t>
  </si>
  <si>
    <t xml:space="preserve">A0060, A0079</t>
  </si>
  <si>
    <t xml:space="preserve">Nashville songwriter mixing wry self-reflection and intricate fingerpicking in a wordy, self-deprecating singer-songwriter vein.</t>
  </si>
  <si>
    <t xml:space="preserve">2002–2006</t>
  </si>
  <si>
    <t xml:space="preserve">A1103, A1093</t>
  </si>
  <si>
    <t xml:space="preserve">Bon Iver; Iron &amp; Wine</t>
  </si>
  <si>
    <t xml:space="preserve">Moscow, Idaho-raised songwriter whose plainspoken, Guthrie- and Dylan-indebted story-songs widened into a full-band, politically engaged breakthrough.</t>
  </si>
  <si>
    <t xml:space="preserve">A1327, A1362, A0114</t>
  </si>
  <si>
    <t xml:space="preserve">Former Robert's Western World house fiddler making note-perfect, classicist Nashville Sound countrypolitan pastiche before shifting toward rowdier honky-tonk.</t>
  </si>
  <si>
    <t xml:space="preserve">2019–2021</t>
  </si>
  <si>
    <t xml:space="preserve">A1333, A1344, A1351</t>
  </si>
  <si>
    <t xml:space="preserve">Dallas honky-tonk songwriter whose cracked, near-yodeling falsetto carries compassionate character studies of the city's working-class fringes.</t>
  </si>
  <si>
    <t xml:space="preserve">Horse Jumper of Love; villagerrr</t>
  </si>
  <si>
    <t xml:space="preserve">Philadelphia/Brooklyn brothers dialing back their shoegaze leanings toward pastoral twang and spidery rock songs.</t>
  </si>
  <si>
    <t xml:space="preserve">JP Harris and the Tough Choices; Dreadful Wind and Rain</t>
  </si>
  <si>
    <t xml:space="preserve">Nashville honky-tonker and clawhammer banjoist whose Bloodshot debut is self-aware, satirical country songwriting after years in old-time side projects.</t>
  </si>
  <si>
    <t xml:space="preserve">2016–2022</t>
  </si>
  <si>
    <t xml:space="preserve">A0182, A0217, A0161</t>
  </si>
  <si>
    <t xml:space="preserve">Maple Glider; Stella Donnelly</t>
  </si>
  <si>
    <t xml:space="preserve">Melbourne songwriter whose plainspoken alto and twang-tinged arrangements moved from coming-of-age folk-country to her most overtly country-inflected record.</t>
  </si>
  <si>
    <t xml:space="preserve">Rae Fitzgerald; Erin Durant</t>
  </si>
  <si>
    <t xml:space="preserve">Austin songwriter making hushed, minor-key indie folk of finger-picked guitar and airy, wavering vocals circling grief.</t>
  </si>
  <si>
    <t xml:space="preserve">A1144, A1154, A1134</t>
  </si>
  <si>
    <t xml:space="preserve">Chicago-then-New-York songwriter whose spare, unaccompanied fingerpicked folk grew warmer with synth touches before turning into an explicit elegy for her late partner.</t>
  </si>
  <si>
    <t xml:space="preserve">A1737, A1752</t>
  </si>
  <si>
    <t xml:space="preserve">Eric's Trip; Early Day Miners</t>
  </si>
  <si>
    <t xml:space="preserve">Former Eric's Trip bassist whose quiet, unhurried solo records carry lo-fi Canadian intimacy into a homespun, slowcore-adjacent register.</t>
  </si>
  <si>
    <t xml:space="preserve">A1814, A1826</t>
  </si>
  <si>
    <t xml:space="preserve">Buddy Miller; Emmylou Harris; Dave Alvin; Jim Lauderdale</t>
  </si>
  <si>
    <t xml:space="preserve">Nashville songwriter whose move from Christian music into secular Americana produced fragile, intimate records covered by Emmylou Harris and the Chicks.</t>
  </si>
  <si>
    <t xml:space="preserve">2008–2019</t>
  </si>
  <si>
    <t xml:space="preserve">A1213, A1228, A1282, A1220</t>
  </si>
  <si>
    <t xml:space="preserve">Steve Earle; Lydia Loveless</t>
  </si>
  <si>
    <t xml:space="preserve">Steve Earle's son, whose fingerpicked, pre-rock-and-roll country songwriting deepened from Bloodshot-era Southern storytelling into broader, more political late work.</t>
  </si>
  <si>
    <t xml:space="preserve">Anna St. Louis; Jess Williamson</t>
  </si>
  <si>
    <t xml:space="preserve">San Francisco songwriter making gentle, soft-focus folk-pop songs about distance, homecoming and long friendship.</t>
  </si>
  <si>
    <t xml:space="preserve">2013–2018</t>
  </si>
  <si>
    <t xml:space="preserve">A2822, A2821</t>
  </si>
  <si>
    <t xml:space="preserve">Golden, Texas mainstream country artist whose wry, pedal-steel songwriting pivoted from critics'-favorite debut into disco-shimmered pop-crossover success.</t>
  </si>
  <si>
    <t xml:space="preserve">2017–2020</t>
  </si>
  <si>
    <t xml:space="preserve">A0367, A0389, A0092</t>
  </si>
  <si>
    <t xml:space="preserve">Jeff Tweedy; Marlon Williams</t>
  </si>
  <si>
    <t xml:space="preserve">Saskatchewan cousins whose antique folk repertoire and close harmonies edged, with Jeff Tweedy's help, toward breezy Laurel Canyon-style country rock.</t>
  </si>
  <si>
    <t xml:space="preserve">A1381, A1363</t>
  </si>
  <si>
    <t xml:space="preserve">Nashville country artist whose polished, traditionalist-streaked songwriting sits between neo-traditional revival and Red Dirt/Texas-country crossover.</t>
  </si>
  <si>
    <t xml:space="preserve">Free Range; Jessica Risker; Hannah Frances</t>
  </si>
  <si>
    <t xml:space="preserve">Oak Park poet-songwriter whose grief-steeped debut mixes impressionistic short tunes with long, spacious stretches.</t>
  </si>
  <si>
    <t xml:space="preserve">1969–1971</t>
  </si>
  <si>
    <t xml:space="preserve">A2437, A2448</t>
  </si>
  <si>
    <t xml:space="preserve">Greenwich Village folk-scene fixture whose cracked, elastic-voiced interpretations of other writers' songs became a major touchstone for 2000s indie folk.</t>
  </si>
  <si>
    <t xml:space="preserve">Tucson artist blending Americana-tinged songwriting with ambient sound design of synthesizer, tape loops and field recordings.</t>
  </si>
  <si>
    <t xml:space="preserve">A1575, A1598</t>
  </si>
  <si>
    <t xml:space="preserve">Superchunk; Butterglory</t>
  </si>
  <si>
    <t xml:space="preserve">Pittsburgh trio's wordy, self-lacerating bar-band rock brought confessional, sarcastic songwriting into the 1990s Merge Records indie-rock conversation.</t>
  </si>
  <si>
    <t xml:space="preserve">A0290, A0243</t>
  </si>
  <si>
    <t xml:space="preserve">Erin Rae; Le Ren</t>
  </si>
  <si>
    <t xml:space="preserve">Southwestern-raised, Portland-based songwriter whose Karen Dalton-inspired vocals and psychedelic guitar sit in the Joni Mitchell/Sandy Denny country-folk lineage.</t>
  </si>
  <si>
    <t xml:space="preserve">Sam Evian; Matthew E. White</t>
  </si>
  <si>
    <t xml:space="preserve">Charlottesville/LA songwriter whose kaleidoscopic debut ranges from homespun folk to warmly psychedelic, Laurel Canyon-adjacent pop.</t>
  </si>
  <si>
    <t xml:space="preserve">2003–2012</t>
  </si>
  <si>
    <t xml:space="preserve">A1175, A1214, A1189, A1244</t>
  </si>
  <si>
    <t xml:space="preserve">Lucinda Williams; Neko Case; Justin Vernon</t>
  </si>
  <si>
    <t xml:space="preserve">Ottawa songwriter whose plainspoken, Lucinda Williams-indebted alt-country grew more polished, ambitious and eventually indie-folk before she stepped away from music.</t>
  </si>
  <si>
    <t xml:space="preserve">A0199, A0262</t>
  </si>
  <si>
    <t xml:space="preserve">Nashville-via-Austin songwriter making sparkling, precisely arranged indie folk-pop that grew more confident and searching.</t>
  </si>
  <si>
    <t xml:space="preserve">Alberta singer's detour into Patsy Cline-style countrypolitan torch balladry, produced by Nashville Sound architect Owen Bradley, spelled out her classic-country lineage.</t>
  </si>
  <si>
    <t xml:space="preserve">1987–1989</t>
  </si>
  <si>
    <t xml:space="preserve">A2168, A2159</t>
  </si>
  <si>
    <t xml:space="preserve">lang's Alberta cowpunk beginnings fused with torch-song polish across records that won a Grammy before her 1990s pop crossover.</t>
  </si>
  <si>
    <t xml:space="preserve">Jon Langford; Waco Brothers; Robbie Fulks</t>
  </si>
  <si>
    <t xml:space="preserve">Chicago vocalist backed by Jon Langford's rotating ensemble on warm, classic-country arrangements showcasing her clear alto.</t>
  </si>
  <si>
    <t xml:space="preserve">1990–2007</t>
  </si>
  <si>
    <t xml:space="preserve">A1827, A2172, A1167, A1206</t>
  </si>
  <si>
    <t xml:space="preserve">Alejandro Escovedo; Dwight Yoakam; Bruce Robison</t>
  </si>
  <si>
    <t xml:space="preserve">Austin singer whose clear, unaffected voice moved from major-label neotraditional honky-tonk to independently made, critically defining alt-country.</t>
  </si>
  <si>
    <t xml:space="preserve">2014–2022</t>
  </si>
  <si>
    <t xml:space="preserve">A1283, A1254, A1268, A1364</t>
  </si>
  <si>
    <t xml:space="preserve">Margo Price; John Prine</t>
  </si>
  <si>
    <t xml:space="preserve">Western Kentucky honky-tonk traditionalist whose twang-forward East Nashville records led to a personal signing by John Prine's Oh Boy Records.</t>
  </si>
  <si>
    <t xml:space="preserve">John Moreland; Sturgill Simpson</t>
  </si>
  <si>
    <t xml:space="preserve">Tulsa songwriter whose stripped-back, autobiographical contemporary folk-country draws on her Cherokee heritage and coming-of-age stories.</t>
  </si>
  <si>
    <t xml:space="preserve">Hannah Frances; Allegra Krieger; Lily Seabird; Greg Freeman; Florry</t>
  </si>
  <si>
    <t xml:space="preserve">Vermont producer stepping out solo with punchy, twangy pop-rock and folk after years producing other Northeast indie-folk artists.</t>
  </si>
  <si>
    <t xml:space="preserve">2013–2026</t>
  </si>
  <si>
    <t xml:space="preserve">A0359, A0426, A0341, A0346</t>
  </si>
  <si>
    <t xml:space="preserve">Kansas City songwriter whose catalog moved from Woods-adjacent lo-fi drone through orchestrated, Dead- and Parsons-indebted cosmic country.</t>
  </si>
  <si>
    <t xml:space="preserve">Nashville songwriter whose plainspoken, guitar-driven records sat between mainstream radio and coming alt-country before he co-founded the independent Dead Reckoning label.</t>
  </si>
  <si>
    <t xml:space="preserve">Indiana-raised, Nashville-based songwriter making sparse, intimate alt-country steeped in Midwestern small-town detail.</t>
  </si>
  <si>
    <t xml:space="preserve">Former O'Kanes duo member whose starker acoustic solo turn pointed toward the independent Dead Reckoning label he co-founded with Kevin Welch.</t>
  </si>
  <si>
    <t xml:space="preserve">Grateful Dead; New Riders of the Purple Sage</t>
  </si>
  <si>
    <t xml:space="preserve">Bay Area bar band featuring Bob Weir as a full member during a Grateful Dead touring break, mixing blues-rock shuffles with loose twangy guitar interplay.</t>
  </si>
  <si>
    <t xml:space="preserve">Garage-glam lifer Kyle Thomas whose latest record traded fuzzed riffs for dreamier, synth-dusted power pop with a cosmic-country glow.</t>
  </si>
  <si>
    <t xml:space="preserve">A2398, A2400</t>
  </si>
  <si>
    <t xml:space="preserve">Willie Nelson; Waylon Jennings; John Prine</t>
  </si>
  <si>
    <t xml:space="preserve">Texas Jewboys frontman whose satirical outlaw country mixed broad comedy with genuinely dark political songwriting, anticipating the later deadpan school.</t>
  </si>
  <si>
    <t xml:space="preserve">Chicago project's low-key acoustic singer-songwriter fare and understated lo-fi indie rock ties into the city's current DIY guitar-pop scene.</t>
  </si>
  <si>
    <t xml:space="preserve">1956–1961</t>
  </si>
  <si>
    <t xml:space="preserve">A2673, A2480</t>
  </si>
  <si>
    <t xml:space="preserve">Patsy Cline; Loretta Lynn; Tammy Wynette; Jean Shepard</t>
  </si>
  <si>
    <t xml:space="preserve">Nashville's first major female honky-tonk star, whose answer-song hit cleared the commercial path for every woman singing hard country after her.</t>
  </si>
  <si>
    <t xml:space="preserve">A0580, A0593, A0606</t>
  </si>
  <si>
    <t xml:space="preserve">Toronto band sharpening Pavement- and Guided by Voices-descended jangle into wry, hooky sardonic indie rock across a run of Sub Pop records.</t>
  </si>
  <si>
    <t xml:space="preserve">Stripped-back, conversational solo record recorded in three days, a pristine croon over spare acoustic arrangements.</t>
  </si>
  <si>
    <t xml:space="preserve">LA power-pop band whose "My Sharona"-driven debut became a genuine chart phenomenon before a backlash pushed the genre underground.</t>
  </si>
  <si>
    <t xml:space="preserve">X and Blasters side-project supergroup stripping cowpunk to acoustic honky-tonk-and-folk bones, playing punk musicians' favorite country records straight.</t>
  </si>
  <si>
    <t xml:space="preserve">1970–1974</t>
  </si>
  <si>
    <t xml:space="preserve">A2334, A2336, A2338, A2348</t>
  </si>
  <si>
    <t xml:space="preserve">Waylon Jennings; Billy Joe Shaver</t>
  </si>
  <si>
    <t xml:space="preserve">Nashville songwriter whose literary, plainspoken debut supplied the outlaw movement's songwriting backbone before his own limited voice found an audience.</t>
  </si>
  <si>
    <t xml:space="preserve">Throwing Muses; Red House Painters</t>
  </si>
  <si>
    <t xml:space="preserve">Throwing Muses frontwoman whose stripped-back acoustic solo debut lands close to sadcore's hushed, confessional intimacy.</t>
  </si>
  <si>
    <t xml:space="preserve">A0499, A0511, A0493, A0530</t>
  </si>
  <si>
    <t xml:space="preserve">the War on Drugs; Courtney Barnett</t>
  </si>
  <si>
    <t xml:space="preserve">Philadelphia slacker guitarist whose hazy, Pavement- and Crazy Horse-indebted fingerpicked drone grew from lo-fi bedroom tapes into widescreen, meditative records.</t>
  </si>
  <si>
    <t xml:space="preserve">Kurt Vile; Courtney Barnett</t>
  </si>
  <si>
    <t xml:space="preserve">A loose, conversational duets record pairing American slacker-guitar drawl with Australian deadpan songwriting wit.</t>
  </si>
  <si>
    <t xml:space="preserve">Luke Combs; Morgan Wallen</t>
  </si>
  <si>
    <t xml:space="preserve">Nashville mainstream country artist whose rock-leaning, 1970s-steel breakthrough sold a 'bell bottom country' persona alongside its sound.</t>
  </si>
  <si>
    <t xml:space="preserve">Twin Peaks guitarist Cadien Lake James's solo project trades his main band's raw garage-pop for glimmering, tastefully electronic jangle-pop.</t>
  </si>
  <si>
    <t xml:space="preserve">2000–2012</t>
  </si>
  <si>
    <t xml:space="preserve">A0988, A1067, A0993, A1018</t>
  </si>
  <si>
    <t xml:space="preserve">Kurt Wagner's sprawling Nashville collective fusing orchestral countrypolitan arrangements with deadpan, murmured indie-rock songwriting ambitions.</t>
  </si>
  <si>
    <t xml:space="preserve">Kevin Copeland; Lightning Bug</t>
  </si>
  <si>
    <t xml:space="preserve">Brooklyn songwriter Ian Hatcher-Williams' pastoral folk-rock debut made intricate by Kevin Copeland's dreamlike production.</t>
  </si>
  <si>
    <t xml:space="preserve">2018–2022</t>
  </si>
  <si>
    <t xml:space="preserve">A2814, A2820</t>
  </si>
  <si>
    <t xml:space="preserve">Nashville sister duo pushing Southern slide-guitar rock toward heavier, arena-scaled, Grammy-recognized blues-rock over two albums.</t>
  </si>
  <si>
    <t xml:space="preserve">Tony Joe White; John Prine</t>
  </si>
  <si>
    <t xml:space="preserve">Self-taught Georgia guitarist whose plainspoken, spoken-word-adjacent country-soul storytelling shares Monument Records roots with Tony Joe White.</t>
  </si>
  <si>
    <t xml:space="preserve">A1119, A1111</t>
  </si>
  <si>
    <t xml:space="preserve">London songwriter whose fingerpicked, folk-club debut in the mid-2000s nu-folk scene matured into a more classic Anglo-American folk-revival voice.</t>
  </si>
  <si>
    <t xml:space="preserve">2004–2010</t>
  </si>
  <si>
    <t xml:space="preserve">A1120, A1099, A1101</t>
  </si>
  <si>
    <t xml:space="preserve">Laura Gibson; Damien Jurado</t>
  </si>
  <si>
    <t xml:space="preserve">Portland songwriter whose plainspoken, nature-and-geology-inflected fingerpicked folk grew fuller and more melodically direct across her Pacific Northwest catalog.</t>
  </si>
  <si>
    <t xml:space="preserve">A0658, A0581, A0608</t>
  </si>
  <si>
    <t xml:space="preserve">Dazy; 2nd Grade; Mo Troper</t>
  </si>
  <si>
    <t xml:space="preserve">New Orleans duo splitting breezy power-pop hooks with nervy post-punk edges across an evolving, increasingly confident catalog.</t>
  </si>
  <si>
    <t xml:space="preserve">Twelve-string songster whose immense repertoire of blues, work and prison songs, first documented by folklorists, became foundational folk-revival material.</t>
  </si>
  <si>
    <t xml:space="preserve">The Gun Club; Green on Red; Rain Parade</t>
  </si>
  <si>
    <t xml:space="preserve">Falling James's chaotic LA band played scrappier garage-punk than its Paisley Underground peers, thickened by guest musicians from that scene.</t>
  </si>
  <si>
    <t xml:space="preserve">Little Wings; Kyle Field</t>
  </si>
  <si>
    <t xml:space="preserve">West Coast lifer and Little Wings collaborator making crunchy, warm Crazy Horse-style rock with snaking guitar solos.</t>
  </si>
  <si>
    <t xml:space="preserve">2012–2022</t>
  </si>
  <si>
    <t xml:space="preserve">A0959, A0946, A0967, A0978</t>
  </si>
  <si>
    <t xml:space="preserve">Drive-By Truckers; the Dexateens</t>
  </si>
  <si>
    <t xml:space="preserve">Birmingham, Alabama band playing harmonized three-guitar Southern rock at punk volume, confronting the region's racism more directly than most of the scene.</t>
  </si>
  <si>
    <t xml:space="preserve">1973–1979</t>
  </si>
  <si>
    <t xml:space="preserve">A2343, A2375, A2381</t>
  </si>
  <si>
    <t xml:space="preserve">Waylon Jennings; the Highwaymen</t>
  </si>
  <si>
    <t xml:space="preserve">Nashville songwriter whose title track 'Ladies Love Outlaws' helped name the outlaw-country movement, more influential than commercially successful.</t>
  </si>
  <si>
    <t xml:space="preserve">1963–1972</t>
  </si>
  <si>
    <t xml:space="preserve">A2444, A2429, A2449, A2457</t>
  </si>
  <si>
    <t xml:space="preserve">Los Angeles songwriter whose narrated concept albums about fictional towns and breakups pioneered storytelling-through-song-cycle format and Cosmic American Music.</t>
  </si>
  <si>
    <t xml:space="preserve">Merle Haggard; George Strait</t>
  </si>
  <si>
    <t xml:space="preserve">Corsicana, Texas honky-tonker whose loose, sliding vocal phrasing became one of the most imitated styles in country music.</t>
  </si>
  <si>
    <t xml:space="preserve">A2012, A1527, A1980, A1997</t>
  </si>
  <si>
    <t xml:space="preserve">Evan Dando's band evolved from teenage Boston hardcore-pop into sun-warmed, concise slacker-pop that defined mid-1990s college-radio guitar rock.</t>
  </si>
  <si>
    <t xml:space="preserve">Minneapolis fingerstyle guitarist whose fast, percussive Takoma debut brought a bluegrass-influenced attack to American Primitive guitar.</t>
  </si>
  <si>
    <t xml:space="preserve">Montreal songwriter Lauren Spear's hushed, plainspoken folk debut in a lineage running from Gillian Welch by way of Joni Mitchell.</t>
  </si>
  <si>
    <t xml:space="preserve">A2051, A2056</t>
  </si>
  <si>
    <t xml:space="preserve">Winston-Salem band led by producer Mitch Easter, extending his R.E.M.-era Drive-In Studio jangle-pop sound into chamber-pop and college-rock records.</t>
  </si>
  <si>
    <t xml:space="preserve">2007–2009</t>
  </si>
  <si>
    <t xml:space="preserve">A2328, A2329</t>
  </si>
  <si>
    <t xml:space="preserve">the Band</t>
  </si>
  <si>
    <t xml:space="preserve">The Band's drummer, whose comeback solo records revived old-time murder ballads and Southern folk before turning into full electric, horn-driven roots rock.</t>
  </si>
  <si>
    <t xml:space="preserve">New Orleans songwriter applying old-time clawhammer banjo technique to Haitian Creole storytelling about her Haitian-American identity.</t>
  </si>
  <si>
    <t xml:space="preserve">A0413, A0472</t>
  </si>
  <si>
    <t xml:space="preserve">Jeff Tweedy; Steve Gunn; Kevin Morby</t>
  </si>
  <si>
    <t xml:space="preserve">Chicago sideman-turned-solo artist making joyful, unhurried pedal-steel rock after years touring with Jeff Tweedy and Steve Gunn.</t>
  </si>
  <si>
    <t xml:space="preserve">A0264, A0292, A0312</t>
  </si>
  <si>
    <t xml:space="preserve">Fust; Charlie Hill; Dari Bay</t>
  </si>
  <si>
    <t xml:space="preserve">Burlington, Vermont songwriter whose voice swings from whisper to shriek over muscular guitars in a mix of hushed verses and full-throated rock.</t>
  </si>
  <si>
    <t xml:space="preserve">A2837, A2842</t>
  </si>
  <si>
    <t xml:space="preserve">Los Angeles singer whose powerhouse voice and Laurel Canyon studio band made her the model for polished, interpretive country-rock covers.</t>
  </si>
  <si>
    <t xml:space="preserve">Philadelphia songwriter whose lived-in folk-rock debut draws on years working as a field scientist, mixing acoustic guitar with occasional synths.</t>
  </si>
  <si>
    <t xml:space="preserve">Marquette, Michigan band cramming dense, hooky power pop with a Midwestern punk snap into brief, breathless songs.</t>
  </si>
  <si>
    <t xml:space="preserve">A1717, A1730</t>
  </si>
  <si>
    <t xml:space="preserve">Red House Painters; Tarnation</t>
  </si>
  <si>
    <t xml:space="preserve">Former John Mellencamp touring violinist whose fragile, whispery, string-laden home-recorded records place her in 4AD's American sadcore wing.</t>
  </si>
  <si>
    <t xml:space="preserve">1971–1978</t>
  </si>
  <si>
    <t xml:space="preserve">A2587, A2609, A2580, A2583</t>
  </si>
  <si>
    <t xml:space="preserve">Los Angeles band led by Lowell George that moved from wry roots-rock into New Orleans-funk-inflected Southern rock, later captured on a landmark live album.</t>
  </si>
  <si>
    <t xml:space="preserve">Toronto songwriter Kenny Boothby's project setting an urgent, soft-spoken voice against intimate, slow-tempo songs with jazz touches.</t>
  </si>
  <si>
    <t xml:space="preserve">hemlock; Lomelda</t>
  </si>
  <si>
    <t xml:space="preserve">Austin trio pairing Lindsey Verrill's singing saw and heart-opening vocals with primitive-folk origins expanding into bombastic drums and dissonant synths.</t>
  </si>
  <si>
    <t xml:space="preserve">Former jam/psych-rock guitarist whose latest record trades her band's jam-guitar sound for a crisper, Beck-inspired indie-pop.</t>
  </si>
  <si>
    <t xml:space="preserve">A1537, A1552</t>
  </si>
  <si>
    <t xml:space="preserve">Chicago songwriter whose blunt, deadpan-sung home-recorded debut, conceived as a song-by-song response to Exile on Main St., widened indie rock for candid female songwriters.</t>
  </si>
  <si>
    <t xml:space="preserve">New York songwriter whose genre-fluid, pedal-steel-warmed concept album grew out of the Cosmic Country Showcase circuit she co-hosts.</t>
  </si>
  <si>
    <t xml:space="preserve">A0692, A0685, A0691</t>
  </si>
  <si>
    <t xml:space="preserve">hemlock; Little Mazarn</t>
  </si>
  <si>
    <t xml:space="preserve">Hannah Read's Silsbee, Texas project moving from hushed, homespun early Bandcamp folk to fuller, more fleshed-out band arrangements.</t>
  </si>
  <si>
    <t xml:space="preserve">Maria McKee's punk-schooled Los Angeles band blending twang-country vocals with roots-rock muscle on a polished, commercially visible cowpunk debut.</t>
  </si>
  <si>
    <t xml:space="preserve">1983–1987</t>
  </si>
  <si>
    <t xml:space="preserve">A1898, A1891, A1904, A1912</t>
  </si>
  <si>
    <t xml:space="preserve">LA band fusing Byrds jangle and Flying Burrito Brothers twang with punk urgency, a direct bridge from Paisley Underground to alt-country.</t>
  </si>
  <si>
    <t xml:space="preserve">the Clean; the Chills; the Verlaines</t>
  </si>
  <si>
    <t xml:space="preserve">All-women Dunedin five-piece carrying the chiming-guitar Flying Nun template with a warmer, more collective vocal blend than their better-known male peers.</t>
  </si>
  <si>
    <t xml:space="preserve">2003–2006</t>
  </si>
  <si>
    <t xml:space="preserve">A1000, A1019</t>
  </si>
  <si>
    <t xml:space="preserve">Wilco; Jim O'Rourke</t>
  </si>
  <si>
    <t xml:space="preserve">Side project pairing Jeff Tweedy and Glenn Kotche with experimental composer Jim O'Rourke, previewing the studio adventurousness of Yankee Hotel Foxtrot.</t>
  </si>
  <si>
    <t xml:space="preserve">1967–2004</t>
  </si>
  <si>
    <t xml:space="preserve">A2497, A2506, A2520, A2548</t>
  </si>
  <si>
    <t xml:space="preserve">Nashville honky-tonk singer whose blunt, first-person, autobiographical songwriting voice directly inspired generations of women in country.</t>
  </si>
  <si>
    <t xml:space="preserve">X; the Blasters</t>
  </si>
  <si>
    <t xml:space="preserve">East LA band folding Tejano accordion and Chicano roots into soulful roots-rock, emerging from the same punk-club circuit as X and the Blasters.</t>
  </si>
  <si>
    <t xml:space="preserve">Newcastle duo's Fire Talk debut is a winsome, ramshackle collage of reworked bedroom demos, flickering electronics and processed vocals about grief and growing up.</t>
  </si>
  <si>
    <t xml:space="preserve">Sebadoh; Folk Implosion</t>
  </si>
  <si>
    <t xml:space="preserve">Sebadoh member whose Sentridoh home-recording alias documents an intimate, parallel four-track DIY tape network.</t>
  </si>
  <si>
    <t xml:space="preserve">Scott Miller's post-Game Theory project pushed dense, referential jangle-pop into home-studio synth experimentation, bridging 1980s college rock and 1990s indie.</t>
  </si>
  <si>
    <t xml:space="preserve">A2464, A2445, A2450, A2458</t>
  </si>
  <si>
    <t xml:space="preserve">John Prine; Jesse Winchester</t>
  </si>
  <si>
    <t xml:space="preserve">New York folk-club songwriter whose blunt, self-lacerating confessional style paralleled John Prine's funny-sad character studies but turned inward on his own life.</t>
  </si>
  <si>
    <t xml:space="preserve">1972–1989</t>
  </si>
  <si>
    <t xml:space="preserve">A2622, A2625, A2639, A2628</t>
  </si>
  <si>
    <t xml:space="preserve">Velvet Underground; David Bowie</t>
  </si>
  <si>
    <t xml:space="preserve">Velvet Underground leader whose solo catalog ranged from glam-pop character sketches to noise experiments to plainspoken New York storytelling records.</t>
  </si>
  <si>
    <t xml:space="preserve">Silver Jews; Lambchop</t>
  </si>
  <si>
    <t xml:space="preserve">Nashville songwriter making spacious, nylon-string cosmic country recorded live in an Alabama barn, in the deadpan lineage of Silver Jews and Lambchop.</t>
  </si>
  <si>
    <t xml:space="preserve">1956–1959</t>
  </si>
  <si>
    <t xml:space="preserve">A2674, A2686</t>
  </si>
  <si>
    <t xml:space="preserve">Alabama gospel-and-tragedy duo whose tight, keening close harmony directly modeled the Everly Brothers and shaped country's sacred-and-profane storytelling.</t>
  </si>
  <si>
    <t xml:space="preserve">R.E.M.; Pylon</t>
  </si>
  <si>
    <t xml:space="preserve">Mostly-instrumental Athens, Georgia band whose twangy post-punk jangle emerged from the same scene as R.E.M. and Pylon.</t>
  </si>
  <si>
    <t xml:space="preserve">Victoria, BC band making sophisticated, deliberately paced folk built on close harmony and patient arrangement.</t>
  </si>
  <si>
    <t xml:space="preserve">1994–2018</t>
  </si>
  <si>
    <t xml:space="preserve">A1718, A1743, A1753, A0687</t>
  </si>
  <si>
    <t xml:space="preserve">Duluth married-couple trio whose barely-there, near-stopped-tempo debut founded slowcore, later reinventing itself through noisier and glitch-based reinventions.</t>
  </si>
  <si>
    <t xml:space="preserve">Fleet Foxes; Bon Iver</t>
  </si>
  <si>
    <t xml:space="preserve">Rhode Island band pairing hushed, hymn-like arrangements of pump organ and musical saw with plainspoken, historically-minded lyrics.</t>
  </si>
  <si>
    <t xml:space="preserve">2001–2023</t>
  </si>
  <si>
    <t xml:space="preserve">A0904, A0907, A0912, A0918</t>
  </si>
  <si>
    <t xml:space="preserve">Drive-By Truckers; Slobberbone; Two Cow Garage</t>
  </si>
  <si>
    <t xml:space="preserve">Memphis band blending punk energy with country heartbreak, growing from raw bar-band records into horn-driven Memphis soul and Southern rock.</t>
  </si>
  <si>
    <t xml:space="preserve">1979–2007</t>
  </si>
  <si>
    <t xml:space="preserve">A1774, A1787, A1820, A1833</t>
  </si>
  <si>
    <t xml:space="preserve">Guy Clark; Blaze Foley; Uncle Tupelo</t>
  </si>
  <si>
    <t xml:space="preserve">Louisiana-drawled songwriter whose plainspoken records built the Americana template, culminating in the genre-naming Car Wheels on a Gravel Road.</t>
  </si>
  <si>
    <t xml:space="preserve">Chicago project led by Chet Zenor crafting dreamy, jazz-tinged indie rock with pedal steel and unorthodox melodies.</t>
  </si>
  <si>
    <t xml:space="preserve">Nashville mainstream country artist whose classic-rock-scaled, guitar-driven bro-country pulled the commercial mainstream back toward guitar-band instrumentation.</t>
  </si>
  <si>
    <t xml:space="preserve">Here We Go Magic; Art Feynman</t>
  </si>
  <si>
    <t xml:space="preserve">Secretly Canadian/Western Vinyl songwriter returning to plain, falsetto-led, Paul Simon- and Nick Drake-indebted solo folk outside his other projects.</t>
  </si>
  <si>
    <t xml:space="preserve">Mumford &amp; Sons; The Avett Brothers</t>
  </si>
  <si>
    <t xml:space="preserve">Denver band whose singalong-stomp debut distilled the Mumford &amp; Sons formula into a leaner, radio-dominant stomp-clap-folk phenomenon.</t>
  </si>
  <si>
    <t xml:space="preserve">London dream-pop band whose Robin Guthrie-produced close harmonies and chorused guitars marked shoegaze's female-fronted, 4AD-adjacent wing.</t>
  </si>
  <si>
    <t xml:space="preserve">Burlington, Vermont multi-hyphenate whose folk-rooted, knotty indie rock grew into a bolder coming-of-age record from lo-fi DIY beginnings.</t>
  </si>
  <si>
    <t xml:space="preserve">2011–2023</t>
  </si>
  <si>
    <t xml:space="preserve">A1236, A1255, A1269, A1285</t>
  </si>
  <si>
    <t xml:space="preserve">Columbus, Ohio songwriter whose snarling cowpunk debut on Bloodshot grew into harder-rocking, synth-inflected alt-country over a decade-plus catalog.</t>
  </si>
  <si>
    <t xml:space="preserve">A2148, A2160, A2169, A2175</t>
  </si>
  <si>
    <t xml:space="preserve">Guy Clark; Townes Van Zandt</t>
  </si>
  <si>
    <t xml:space="preserve">Houston songwriter whose wry, dry-baritone Texas songwriting wore just enough Nashville sheen to chart before he pushed fully into big-band and gospel genre-blurring.</t>
  </si>
  <si>
    <t xml:space="preserve">A2588, A2594, A2605, A2598</t>
  </si>
  <si>
    <t xml:space="preserve">Jacksonville band whose three-guitar Southern storytelling rock, capped by 'Sweet Home Alabama' and a fatal 1977 plane crash, founded the genre's storytelling trunk line.</t>
  </si>
  <si>
    <t xml:space="preserve">2012–2025</t>
  </si>
  <si>
    <t xml:space="preserve">A0505, A0518, A0549, A0659</t>
  </si>
  <si>
    <t xml:space="preserve">Edmonton-and-Montreal-to-LA songwriter whose woozy, chorus-pedal "jizz jazz" slacker sound set the template for a decade of goofball bedroom-pop.</t>
  </si>
  <si>
    <t xml:space="preserve">Ohmme; Marker; Gia Margaret</t>
  </si>
  <si>
    <t xml:space="preserve">Chicago multi-instrumentalist whose spare, piano- and violin-inflected solo debut moves between chamber-folk intimacy and quiet dissonance.</t>
  </si>
  <si>
    <t xml:space="preserve">Bay Area songwriter whose jazz-inflected folk-rock sophomore album is carried by a standout voice and warm, immaculate band arrangements.</t>
  </si>
  <si>
    <t xml:space="preserve">2005–2009</t>
  </si>
  <si>
    <t xml:space="preserve">A0792, A0803, A0791, A0796</t>
  </si>
  <si>
    <t xml:space="preserve">Songs: Ohia; Will Johnson; Centro-matic</t>
  </si>
  <si>
    <t xml:space="preserve">Jason Molina's Chicago band that turned his haunted Songs: Ohia folk into loud, Crazy Horse-scale road-band country rock across a run of Albini-recorded albums.</t>
  </si>
  <si>
    <t xml:space="preserve">A0594, A0639</t>
  </si>
  <si>
    <t xml:space="preserve">Grand Rapids band whose jittery-warm jangle-pop songwriting blends heavy rock'n'roll textures, 1990s indie looseness and 1970s AM-radio warmth.</t>
  </si>
  <si>
    <t xml:space="preserve">New York songwriter whose folk-inflected indie-rock debut swings between hushed verses and explosive choruses in a plainspoken, warm voice.</t>
  </si>
  <si>
    <t xml:space="preserve">Speedy Ortiz; Grass Is Green</t>
  </si>
  <si>
    <t xml:space="preserve">Philadelphia project fronted by a former Speedy Ortiz guitarist that sits at the combustible intersection of slowcore and shoegaze.</t>
  </si>
  <si>
    <t xml:space="preserve">A0369, A0404, A0414, A0428</t>
  </si>
  <si>
    <t xml:space="preserve">Silver Synthetic; Farmer Dave Scher</t>
  </si>
  <si>
    <t xml:space="preserve">Los Angeles duo built on intertwined nylon and steel-string guitars and close harmonies, playing unhurried, front-porch California country rock.</t>
  </si>
  <si>
    <t xml:space="preserve">A0202, A0245</t>
  </si>
  <si>
    <t xml:space="preserve">Melbourne songwriter whose spare, confessional folk moves from travel vignettes to devastating songs about religion, bodily autonomy and trauma.</t>
  </si>
  <si>
    <t xml:space="preserve">Katy Kirby; Lindsay Reamer</t>
  </si>
  <si>
    <t xml:space="preserve">Brooklyn songwriter making unfussy yet ornate indie folk-rock that ranges from stripped melancholy to lush grooves.</t>
  </si>
  <si>
    <t xml:space="preserve">A1312, A1318, A1345, A1373</t>
  </si>
  <si>
    <t xml:space="preserve">Willie Nelson; Sturgill Simpson</t>
  </si>
  <si>
    <t xml:space="preserve">Nashville singer whose unvarnished honky-tonk debut widened into politically pointed, then classic-rock-leaning, country across a decade-plus catalog.</t>
  </si>
  <si>
    <t xml:space="preserve">Chris Cohen; Weyes Blood; Cate Le Bon</t>
  </si>
  <si>
    <t xml:space="preserve">Los Angeles songwriter making timeless, classic-lineage folk anchored by a mesmerizing, wide-ranging voice.</t>
  </si>
  <si>
    <t xml:space="preserve">A1422, A1428, A1435</t>
  </si>
  <si>
    <t xml:space="preserve">William Tyler; Chuck Johnson; Daniel Bachman</t>
  </si>
  <si>
    <t xml:space="preserve">Portland solo guitarist who bridges American Primitive blues-and-hymn playing with spacious, ambient instrumental texture across electric and acoustic records.</t>
  </si>
  <si>
    <t xml:space="preserve">2007–2014</t>
  </si>
  <si>
    <t xml:space="preserve">A1135, A1106, A1116</t>
  </si>
  <si>
    <t xml:space="preserve">Randall Dunn</t>
  </si>
  <si>
    <t xml:space="preserve">Boston songwriter whose reverb-drenched, ghostly soprano and murder-ballad imagery built a slow-motion, gothic-folk sound bordering slowcore.</t>
  </si>
  <si>
    <t xml:space="preserve">American Music Club; Red House Painters</t>
  </si>
  <si>
    <t xml:space="preserve">San Francisco songwriter whose solo work carries American Music Club's sadcore songwriting into a quieter, torch-song-inflected register.</t>
  </si>
  <si>
    <t xml:space="preserve">Desert-folk duo who left the Jayhawks to build a hushed, communal, harmony-rich country-folk sound in Joshua Tree.</t>
  </si>
  <si>
    <t xml:space="preserve">Big Star; the dB's</t>
  </si>
  <si>
    <t xml:space="preserve">Detroit songwriter whose Buddy Holly-fixated debut distilled early-1960s pop songcraft into the cleverest early-1980s power pop.</t>
  </si>
  <si>
    <t xml:space="preserve">A2589, A2599, A2606, A2595</t>
  </si>
  <si>
    <t xml:space="preserve">Spartanburg band blending Southern rock guitar with jazz and country textures via flute and saxophone, looser and more atmospheric than its Capricorn peers.</t>
  </si>
  <si>
    <t xml:space="preserve">1959</t>
  </si>
  <si>
    <t xml:space="preserve">Glendale singer whose concept album of galloping, story-song Western ballads became a foundational text of narrative country songwriting.</t>
  </si>
  <si>
    <t xml:space="preserve">Lester Flatt; Johnny Cash</t>
  </si>
  <si>
    <t xml:space="preserve">Nashville sideman-turned-star whose rhinestone-and-mandolin debut fused bluegrass chops with rockabilly-edged, hard-country showmanship.</t>
  </si>
  <si>
    <t xml:space="preserve">Washington, D.C. folk-club songwriter whose quiet, plainspoken debut shows her country-folk roots before her mainstream country-radio crossover.</t>
  </si>
  <si>
    <t xml:space="preserve">Nick Saloman; Bevis Frond; Freedy Johnston; Liz Phair; Elliott Smith</t>
  </si>
  <si>
    <t xml:space="preserve">Former Boston subway busker whose only major-label album pairs a plainspoken, nasal voice with jangly, radio-adjacent 1990s folk-rock.</t>
  </si>
  <si>
    <t xml:space="preserve">A2257, A2269</t>
  </si>
  <si>
    <t xml:space="preserve">Chicago-area brothers' band applying Byrds-indebted pedal steel and harmony singing to overtly political, antiwar country rock.</t>
  </si>
  <si>
    <t xml:space="preserve">Matthew Sweet; Velvet Crush</t>
  </si>
  <si>
    <t xml:space="preserve">Chicago trio whose hook-dense major-label debut built radio-scaled power pop from years of demos and crunchy guitars.</t>
  </si>
  <si>
    <t xml:space="preserve">1991–1995</t>
  </si>
  <si>
    <t xml:space="preserve">A2068, A2079</t>
  </si>
  <si>
    <t xml:space="preserve">Television; Teenage Fanclub; the Posies</t>
  </si>
  <si>
    <t xml:space="preserve">Nebraska-born songwriter whose confessional power pop fully synthesized the Big Star/Byrds lineage into an early-1990s alternative-radio breakthrough.</t>
  </si>
  <si>
    <t xml:space="preserve">2005–2021</t>
  </si>
  <si>
    <t xml:space="preserve">A0871, A0893</t>
  </si>
  <si>
    <t xml:space="preserve">Chavez; Zwan; Bombino</t>
  </si>
  <si>
    <t xml:space="preserve">Will Oldham and guitarist Matt Sweeney's collaborative pairing of plainspoken, image-dense lyrics with intricate, virtuosic electric guitar lines.</t>
  </si>
  <si>
    <t xml:space="preserve">1990–1996</t>
  </si>
  <si>
    <t xml:space="preserve">A1700, A1709, A1733</t>
  </si>
  <si>
    <t xml:space="preserve">Rain Parade; Opal</t>
  </si>
  <si>
    <t xml:space="preserve">Hope Sandoval and David Roback's Los Angeles band, whose slow, reverb-soaked drift through desert psychedelia and Southern gothic blues bridged psych revivalism and sadcore.</t>
  </si>
  <si>
    <t xml:space="preserve">A1942, A1953, A1982, A2007</t>
  </si>
  <si>
    <t xml:space="preserve">Phoenix trio whose sudden swerve from blistering hardcore into loose, cracked-voice cosmic-country psychedelia invented a whole strand of cowpunk gone cosmic.</t>
  </si>
  <si>
    <t xml:space="preserve">San Francisco project making slow-motion, synth-tinged dream-folk of sparse arrangements and fragile, close-mic'd vocals.</t>
  </si>
  <si>
    <t xml:space="preserve">Seattle songwriter Erin Birgy's surrealist, avant-pop song-world wrapped around plainspoken, image-dense lyrics.</t>
  </si>
  <si>
    <t xml:space="preserve">2009–2010</t>
  </si>
  <si>
    <t xml:space="preserve">A1045, A1055</t>
  </si>
  <si>
    <t xml:space="preserve">DeYarmond Edison; Bon Iver</t>
  </si>
  <si>
    <t xml:space="preserve">Durham trio formed from a breakup that blends front-porch folk, gospel harmony and loose improvisation into warm, communal records.</t>
  </si>
  <si>
    <t xml:space="preserve">Espers</t>
  </si>
  <si>
    <t xml:space="preserve">Philadelphia psych-folk singer whose hushed, largely solo-voice-and-guitar debut carries Anglo-American folk-ballad singing into the indie-folk revival.</t>
  </si>
  <si>
    <t xml:space="preserve">A1869, A1875, A1879, A1887</t>
  </si>
  <si>
    <t xml:space="preserve">British post-punk survivors reinvented themselves as a ramshackle country-punk band, a direct influence on the American alt-country movement that followed.</t>
  </si>
  <si>
    <t xml:space="preserve">Nashville double-bassist steeped in old-time, blues and Western swing whose plainspoken songwriting sounds like a lost 1950s record.</t>
  </si>
  <si>
    <t xml:space="preserve">Wednesday; Florry; Colin Miller; Alex Farrar</t>
  </si>
  <si>
    <t xml:space="preserve">Pittsburgh songwriter whose breakout LP swells warbling steel and outlaw-tinged guitars into feedback-heavy catharsis about loss, land and family.</t>
  </si>
  <si>
    <t xml:space="preserve">1979–1981</t>
  </si>
  <si>
    <t xml:space="preserve">A2544, A2546</t>
  </si>
  <si>
    <t xml:space="preserve">Leona Williams; Roy Nichols</t>
  </si>
  <si>
    <t xml:space="preserve">Bakersfield honky-tonk legend whose late-career records kept the plain, Telecaster-driven sound alive through world-weary, autobiographical songwriting.</t>
  </si>
  <si>
    <t xml:space="preserve">A2489, A2494, A2498, A2507</t>
  </si>
  <si>
    <t xml:space="preserve">Grateful Dead; Buck Owens; Jimmie Rodgers</t>
  </si>
  <si>
    <t xml:space="preserve">Haggard's core band that built the stripped-down Bakersfield sound and turned his own ex-convict biography into hard-country's most influential storytelling.</t>
  </si>
  <si>
    <t xml:space="preserve">McKisko; Dirty Three; Bill Callahan; Bonnie 'Prince' Billy</t>
  </si>
  <si>
    <t xml:space="preserve">Melbourne duo of Helen Franzmann and Mick Turner making twisted, handmade folk that is warm, dreamlike and slightly askew.</t>
  </si>
  <si>
    <t xml:space="preserve">1969–2017</t>
  </si>
  <si>
    <t xml:space="preserve">A2648, A2653, A1425</t>
  </si>
  <si>
    <t xml:space="preserve">Steeleye Span; Steve Gunn; Jack Rose</t>
  </si>
  <si>
    <t xml:space="preserve">Yorkshire fingerstyle guitarist and gravelly-voiced songwriter whose plainspoken travelogue folk-rock bridged British folk-club playing and American Primitive guitar.</t>
  </si>
  <si>
    <t xml:space="preserve">1971–2009</t>
  </si>
  <si>
    <t xml:space="preserve">A0816, A0817, A0864, A0881</t>
  </si>
  <si>
    <t xml:space="preserve">Will Oldham; Bill Callahan; Silver Jews; Ida; Vetiver; Devendra Banhart</t>
  </si>
  <si>
    <t xml:space="preserve">Wandering old-time songwriter whose loose, talky, cracked-voice country-blues records decades later made him patron saint of the Drag City deadpan school.</t>
  </si>
  <si>
    <t xml:space="preserve">Ida; Devendra Banhart; Vetiver</t>
  </si>
  <si>
    <t xml:space="preserve">A full collaboration pairing Michael Hurley's wandering drawl with the hushed Brooklyn folk trio Ida's close, quiet harmonies.</t>
  </si>
  <si>
    <t xml:space="preserve">the Unholy Modal Rounders; Jeffrey Frederick &amp; the Clamtones; Silver Jews; Palace</t>
  </si>
  <si>
    <t xml:space="preserve">A loose, funny, deceptively wise shared-vocal collaboration of talking-blues and old-time songs that anticipated the Drag City deadpan school's tone.</t>
  </si>
  <si>
    <t xml:space="preserve">1972–1973</t>
  </si>
  <si>
    <t xml:space="preserve">A2391, A2399</t>
  </si>
  <si>
    <t xml:space="preserve">Jerry Jeff Walker; B.W. Stevenson</t>
  </si>
  <si>
    <t xml:space="preserve">Austin songwriter whose protest-tinged debut and its 1973 sequel coined and popularized the 'cosmic cowboy' name for the Austin progressive-country scene.</t>
  </si>
  <si>
    <t xml:space="preserve">Red Rhodes</t>
  </si>
  <si>
    <t xml:space="preserve">Post-Monkees songwriter whose stripped-back, intimate acoustic record was built entirely around his long partnership with steel guitarist Red Rhodes.</t>
  </si>
  <si>
    <t xml:space="preserve">1970–1971</t>
  </si>
  <si>
    <t xml:space="preserve">A2263, A2262, A2270</t>
  </si>
  <si>
    <t xml:space="preserve">Red Rhodes; Linda Ronstadt; the Stone Poneys</t>
  </si>
  <si>
    <t xml:space="preserve">Nesmith's post-Monkees country-rock band, built around Red Rhodes' pedal steel, playing loose, warm, Bakersfield-tinged songs alongside the Byrds/Burritos axis.</t>
  </si>
  <si>
    <t xml:space="preserve">San Francisco folk-punk singer whose cassette-and-studio debut mixed protest songwriting with squatter-scene toughness, anticipating the alt-country crossover.</t>
  </si>
  <si>
    <t xml:space="preserve">A2451, A2438, A2465</t>
  </si>
  <si>
    <t xml:space="preserve">Kris Kristofferson; Waylon Jennings; Elvis Presley; Tom T. Hall</t>
  </si>
  <si>
    <t xml:space="preserve">Nashville songwriter whose hushed, orchestrated concept records turned heartbreak into cinematic tone poems that quietly shaped outlaw country.</t>
  </si>
  <si>
    <t xml:space="preserve">1999–2003</t>
  </si>
  <si>
    <t xml:space="preserve">A1687, A1680, A1691, A1684</t>
  </si>
  <si>
    <t xml:space="preserve">Beat Happening; Old Time Relijun; Mount Eerie</t>
  </si>
  <si>
    <t xml:space="preserve">Phil Elverum's homemade Anacortes project swung between hushed acoustic passages and eruptions of fuzzed noise, defining K Records' extreme lo-fi lineage.</t>
  </si>
  <si>
    <t xml:space="preserve">Band that formed online and cut its album in eight days swings hard between hushed folk moments and punk blowouts on the emo-twang side of the map.</t>
  </si>
  <si>
    <t xml:space="preserve">A0442, A0486</t>
  </si>
  <si>
    <t xml:space="preserve">Bob Weir; Phil Lesh; Circles Around the Sun</t>
  </si>
  <si>
    <t xml:space="preserve">Catskill harpist whose classically-trained playing anchors full-band records that weave 60s pop melody, psychedelia and driving folk rock.</t>
  </si>
  <si>
    <t xml:space="preserve">Drive-By Truckers; Patterson Hood</t>
  </si>
  <si>
    <t xml:space="preserve">Drive-By Truckers co-songwriter whose solo acoustic live album strips the band's songs down to voice, guitar and dry, deadpan banter.</t>
  </si>
  <si>
    <t xml:space="preserve">A0087, A0081</t>
  </si>
  <si>
    <t xml:space="preserve">Oakland quartet of four trading singers and songwriters whose breezy debut carries funny-sad, plainspoken, living-room-session storytelling.</t>
  </si>
  <si>
    <t xml:space="preserve">Apples in Stereo; Neutral Milk Hotel; Guided by Voices; The Olivia Tremor Control</t>
  </si>
  <si>
    <t xml:space="preserve">Denver/Elephant 6 band making chiming, homemade lo-fi guitar pop from the collective's sunnier, less psychedelic wing.</t>
  </si>
  <si>
    <t xml:space="preserve">Houston band whose quiet-loud, cracked-voice second-wave emo landmark shaped the genre despite the band's short lifespan.</t>
  </si>
  <si>
    <t xml:space="preserve">A0456, A0487</t>
  </si>
  <si>
    <t xml:space="preserve">Liam Kazar; Spencer Radcliffe; Sima Cunningham; Macie Stewart; Ryley Walker</t>
  </si>
  <si>
    <t xml:space="preserve">Chicago band led by Sam Cantor mixing alt-country songwriting with adventurous, Dead-like guitar theatrics and prominent pedal steel.</t>
  </si>
  <si>
    <t xml:space="preserve">Bad Brains; Black Flag; Dischord</t>
  </si>
  <si>
    <t xml:space="preserve">Ian MacKaye's Washington, D.C. band whose tight, fast, moralistic hardcore defined the ethical and musical DIY template of American hardcore.</t>
  </si>
  <si>
    <t xml:space="preserve">1981–1985</t>
  </si>
  <si>
    <t xml:space="preserve">A1924, A1943, A1954, A1935</t>
  </si>
  <si>
    <t xml:space="preserve">Black Flag; fIREHOSE; Meat Puppets; Hüsker Dü</t>
  </si>
  <si>
    <t xml:space="preserve">San Pedro trio who turned punk speed into terse, funk-and-jazz-inflected agit-collage, culminating in the genre-scrambling masterpiece Double Nickels on the Dime.</t>
  </si>
  <si>
    <t xml:space="preserve">R.E.M.; Mission of Burma</t>
  </si>
  <si>
    <t xml:space="preserve">New Haven band building ringing, R.E.M.-adjacent jangle around Mark Mulcahy's distinctive, quavering voice and Southern-gothic storytelling.</t>
  </si>
  <si>
    <t xml:space="preserve">1982–2004</t>
  </si>
  <si>
    <t xml:space="preserve">A2797, A2803</t>
  </si>
  <si>
    <t xml:space="preserve">Sonic Youth; Hüsker Dü; Shellac</t>
  </si>
  <si>
    <t xml:space="preserve">Boston band whose tape-loop-treated guitar squall and tightly wound rhythms became a foundational text for American noise-rock and post-hardcore.</t>
  </si>
  <si>
    <t xml:space="preserve">John Fahey; Doc Watson; Dave Van Ronk</t>
  </si>
  <si>
    <t xml:space="preserve">Avalon, Mississippi bluesman whose gentle, syncopated fingerpicking directly modeled the American Primitive guitar revival and 1960s folk revivalists.</t>
  </si>
  <si>
    <t xml:space="preserve">New York songwriter whose hushed, string-laden pivot toward Americana and country-folk textures came from an indie-rock and art-pop background.</t>
  </si>
  <si>
    <t xml:space="preserve">2019–2024</t>
  </si>
  <si>
    <t xml:space="preserve">A0015, A0029, A0020, A0005</t>
  </si>
  <si>
    <t xml:space="preserve">Wednesday; Karly Hartzman; Waxahatchee</t>
  </si>
  <si>
    <t xml:space="preserve">Asheville songwriter whose deadpan, Neil Young-indebted guitar rock turned small American humiliations into some of the scene's funniest, saddest songwriting.</t>
  </si>
  <si>
    <t xml:space="preserve">American Football; the Promise Ring</t>
  </si>
  <si>
    <t xml:space="preserve">Philadelphia band whose conversational, twin-vocalist breakout defined the mid-2010s college-scene emo revival.</t>
  </si>
  <si>
    <t xml:space="preserve">Jonathan Richman's band channeled Velvet Underground drone into deadpan, amateurish songs about driving and loving your parents, a foundational punk and indie text.</t>
  </si>
  <si>
    <t xml:space="preserve">A1587, A1613, A1576</t>
  </si>
  <si>
    <t xml:space="preserve">Issaquah trio whose jittery, cracked-voice records about road trips and suburban sprawl defined the Pacific Northwest strain of 1990s slacker rock.</t>
  </si>
  <si>
    <t xml:space="preserve">A2532, A2537</t>
  </si>
  <si>
    <t xml:space="preserve">Gene Watson; Vern Gosdin</t>
  </si>
  <si>
    <t xml:space="preserve">Nashville honky-tonk singer whose blunt, unadorned hard-country answer songs pushed back against the era's countrypolitan gloss.</t>
  </si>
  <si>
    <t xml:space="preserve">A1721, A1741</t>
  </si>
  <si>
    <t xml:space="preserve">British band formed after Slowdive's breakup, trading shoegaze noise for hushed, pedal-steel-inflected, near-stationary country-folk.</t>
  </si>
  <si>
    <t xml:space="preserve">1985–1986</t>
  </si>
  <si>
    <t xml:space="preserve">A1870, A1876</t>
  </si>
  <si>
    <t xml:space="preserve">the Beat Farmers; Tex &amp; the Horseheads; the Screamin' Sirens</t>
  </si>
  <si>
    <t xml:space="preserve">San Diego duo whose manic, joke-cracking country-punk brought a comic, confrontational strain of cowpunk to that scene.</t>
  </si>
  <si>
    <t xml:space="preserve">Lynyrd Skynyrd; the Allman Brothers Band; the Marshall Tucker Band</t>
  </si>
  <si>
    <t xml:space="preserve">Jacksonville band whose loud, triple-guitar debut pushed Southern rock toward a harder, boogie-metal direction as the genre's first generation waned.</t>
  </si>
  <si>
    <t xml:space="preserve">Golden Highway; Billy Strings; Old Crow Medicine Show; Margo Price; Gillian Welch</t>
  </si>
  <si>
    <t xml:space="preserve">Nashville flatpicker whose Grammy-winning band record maps the current bluegrass-and-Americana overlap through virtuosic guitar and personal songwriting.</t>
  </si>
  <si>
    <t xml:space="preserve">Conor Oberst; Jim James; M. Ward; Will Johnson</t>
  </si>
  <si>
    <t xml:space="preserve">A friendly, eclectic indie-folk supergroup whose polished, pop-minded record charted far more commercially than any member's usual catalog.</t>
  </si>
  <si>
    <t xml:space="preserve">Jason Aldean; Florida Georgia Line; Luke Combs</t>
  </si>
  <si>
    <t xml:space="preserve">Nashville star whose maximalist, streaming-scaled double album became the best-selling record of 2021, the commercial endpoint of bro-country.</t>
  </si>
  <si>
    <t xml:space="preserve">A0550, A0582, A0539, A0609</t>
  </si>
  <si>
    <t xml:space="preserve">Sharp Pins; Lawn; Guided by Voices; Beulah</t>
  </si>
  <si>
    <t xml:space="preserve">Portland power-pop songwriter whose hook-crammed, Guided by Voices-descended records grew from scrappy lo-fi into cleaner, Kinks-indebted storytelling.</t>
  </si>
  <si>
    <t xml:space="preserve">1994–2008</t>
  </si>
  <si>
    <t xml:space="preserve">A1649, A1689, A1011, A1656</t>
  </si>
  <si>
    <t xml:space="preserve">John Darnielle's boombox-recorded project turned compressed, image-dense narratives into a defining lo-fi songwriting catalog before moving to full-band studio records.</t>
  </si>
  <si>
    <t xml:space="preserve">Sylvan Esso</t>
  </si>
  <si>
    <t xml:space="preserve">Vermont trio whose almost entirely unaccompanied three-part harmonies draw directly on old-time Appalachian a cappella singing traditions.</t>
  </si>
  <si>
    <t xml:space="preserve">A1062, A1070</t>
  </si>
  <si>
    <t xml:space="preserve">Bellafea; Horseback</t>
  </si>
  <si>
    <t xml:space="preserve">Durham band pairing Heather McEntire's Southern-gospel-schooled voice with pedal steel and understated country-leaning arrangements.</t>
  </si>
  <si>
    <t xml:space="preserve">Seattle band whose fuzz-pedal, Stooges-worshipping debut essentially invented grunge's sound before Nirvana existed.</t>
  </si>
  <si>
    <t xml:space="preserve">Old Crow Medicine Show; the Avett Brothers; the Lumineers</t>
  </si>
  <si>
    <t xml:space="preserve">London band whose banjo-strum, shout-chorus debut defined stomp-clap festival folk and globally exported the sound to arena scale.</t>
  </si>
  <si>
    <t xml:space="preserve">Julian Koster's Elephant 6 side project builds homemade sound-collage albums from singing saw, antique organs and warped tape texture.</t>
  </si>
  <si>
    <t xml:space="preserve">A1020, A1001, A1044</t>
  </si>
  <si>
    <t xml:space="preserve">She &amp; Him; Zooey Deschanel; Lucinda Williams</t>
  </si>
  <si>
    <t xml:space="preserve">Portland songwriter whose warm, lo-fi-leaning fingerpicked folk grew fuller before feeding into his pop side project She &amp; Him.</t>
  </si>
  <si>
    <t xml:space="preserve">1988–1991</t>
  </si>
  <si>
    <t xml:space="preserve">A2786, A2781</t>
  </si>
  <si>
    <t xml:space="preserve">Dublin-and-London band whose tremolo-bent, detuned guitar walls set the template every shoegaze band since has copied.</t>
  </si>
  <si>
    <t xml:space="preserve">1999–2015</t>
  </si>
  <si>
    <t xml:space="preserve">A1002, A1012, A0982, A0990</t>
  </si>
  <si>
    <t xml:space="preserve">Neil Young; Crazy Horse</t>
  </si>
  <si>
    <t xml:space="preserve">Louisville band whose grain-silo reverb drenched Southern rock and country-soul into a hazy, spectral signature sound across two decades.</t>
  </si>
  <si>
    <t xml:space="preserve">Green on Red; the Dream Syndicate; Giant Sand</t>
  </si>
  <si>
    <t xml:space="preserve">Tucson band led by a former Green on Red drummer playing rough-edged desert country-rock on the Arizona/California desert-rock axis.</t>
  </si>
  <si>
    <t xml:space="preserve">Fort Wayne trio's sparse, pretty slow-burn indie rock favors patient builds and understated melody over hooks.</t>
  </si>
  <si>
    <t xml:space="preserve">1978–1993</t>
  </si>
  <si>
    <t xml:space="preserve">A1792, A2412, A2146, A2149</t>
  </si>
  <si>
    <t xml:space="preserve">Lyle Lovett; Robert Earl Keen; Guy Clark; Emmylou Harris</t>
  </si>
  <si>
    <t xml:space="preserve">Austin folk singer whose plainspoken, small-town storytelling grew from the Texas folk-revival tradition into acoustic country-bluegrass maturity.</t>
  </si>
  <si>
    <t xml:space="preserve">2014–2024</t>
  </si>
  <si>
    <t xml:space="preserve">A0519, A0540, A0563, A0583</t>
  </si>
  <si>
    <t xml:space="preserve">Halifax band whose conversational, half-spoken vocals ride loose, unhurried jangle-rock descended from Silver Jews' deadpan songwriting.</t>
  </si>
  <si>
    <t xml:space="preserve">the Byrds; the Flying Burrito Brothers</t>
  </si>
  <si>
    <t xml:space="preserve">Short-lived Los Angeles quartet that trained several key country-rock session players in hot picking before they scattered into bigger bands.</t>
  </si>
  <si>
    <t xml:space="preserve">A0313, A0192, A0204</t>
  </si>
  <si>
    <t xml:space="preserve">Michael Hurley; Karen Dalton; Mat Davidson</t>
  </si>
  <si>
    <t xml:space="preserve">Western North Carolina fingerpicker whose plainspoken, nature-fixated songwriting is indebted to Michael Hurley and Karen Dalton.</t>
  </si>
  <si>
    <t xml:space="preserve">Mumford &amp; Sons; the Lumineers</t>
  </si>
  <si>
    <t xml:space="preserve">Denver singer who reinvented a quiet folk career with horn-driven, Stax-style soul-revival stomp-and-shout anthems.</t>
  </si>
  <si>
    <t xml:space="preserve">2011–2018</t>
  </si>
  <si>
    <t xml:space="preserve">A1417, A1419, A1429</t>
  </si>
  <si>
    <t xml:space="preserve">Cian Nugent; James Elkington; Joan Shelley</t>
  </si>
  <si>
    <t xml:space="preserve">Louisville fingerstyle guitarist and Alan Lomax Archive curator who brings a folklorist's ear for old-time melody to warm, unshowy solo guitar.</t>
  </si>
  <si>
    <t xml:space="preserve">Tobacco City; Red PK</t>
  </si>
  <si>
    <t xml:space="preserve">Chicago band playing raucous, country-tinged bar rock with spidery pedal steel cutting through gravelly, shouted vocals.</t>
  </si>
  <si>
    <t xml:space="preserve">2014–2017</t>
  </si>
  <si>
    <t xml:space="preserve">A0520, A0551</t>
  </si>
  <si>
    <t xml:space="preserve">the Feelies</t>
  </si>
  <si>
    <t xml:space="preserve">Chicago DIY band mixing jangly, interlocking guitar lines with garage-rock urgency across an acclaimed two-album run.</t>
  </si>
  <si>
    <t xml:space="preserve">Royal Trux; Bill Callahan</t>
  </si>
  <si>
    <t xml:space="preserve">Royal Trux co-founder whose loose, riff-driven solo debut keeps that band's classic-rock damage minus its co-lead vocalist.</t>
  </si>
  <si>
    <t xml:space="preserve">1968–2025</t>
  </si>
  <si>
    <t xml:space="preserve">A2181, A2183, A2188, A2190</t>
  </si>
  <si>
    <t xml:space="preserve">Crazy Horse; Buffalo Springfield; Emmylou Harris; Pearl Jam</t>
  </si>
  <si>
    <t xml:space="preserve">Ontario-born songwriter whose solo catalog swings between hushed, high-voiced folk and distorted Crazy Horse rock across six decades.</t>
  </si>
  <si>
    <t xml:space="preserve">1975–2024</t>
  </si>
  <si>
    <t xml:space="preserve">A2191, A2192, A2198, A2210</t>
  </si>
  <si>
    <t xml:space="preserve">Neil Young; Sonic Youth; Pearl Jam</t>
  </si>
  <si>
    <t xml:space="preserve">Young's longtime backing band whose ragged, distorted, barely-in-tune guitar interplay became the direct ancestor of the lo-fi, live-in-the-room ethic prized across indie rock.</t>
  </si>
  <si>
    <t xml:space="preserve">Neil Young; Crazy Horse; Micah Nelson; Spooner Oldham</t>
  </si>
  <si>
    <t xml:space="preserve">Young's newest backing band, formed after Crazy Horse's guitarist stepped back, continuing the ragged, plainspoken, politically blunt sound of six decades.</t>
  </si>
  <si>
    <t xml:space="preserve">A short, deliberately retro rockabilly pastiche cut with a new backing band during Young's contrarian, genre-hopping early-1980s run.</t>
  </si>
  <si>
    <t xml:space="preserve">Neil Young; Ben Keith</t>
  </si>
  <si>
    <t xml:space="preserve">Young's original Harvest-era touring band, captured live in a calmer, steadier document of that troubled 1973 tour.</t>
  </si>
  <si>
    <t xml:space="preserve">A secret club show finding Crazy Horse revisiting Ragged Glory front to back more than three decades after that album's release.</t>
  </si>
  <si>
    <t xml:space="preserve">1997–2025</t>
  </si>
  <si>
    <t xml:space="preserve">A1160, A1168, A1198, A1221</t>
  </si>
  <si>
    <t xml:space="preserve">Old 97's; the Waco Brothers; the Sadies</t>
  </si>
  <si>
    <t xml:space="preserve">Tacoma-born singer who moved from honky-tonk drumming and Bloodshot Records twang into widescreen, art-damaged orchestral Americana.</t>
  </si>
  <si>
    <t xml:space="preserve">Detroit duo making warm, crisp midtempo jangle-pop built from layered melodies, unvarnished lyricism and pedal steel coloring.</t>
  </si>
  <si>
    <t xml:space="preserve">A1661, A1676</t>
  </si>
  <si>
    <t xml:space="preserve">Elephant 6; Olivia Tremor Control; Apples in Stereo; Robert Schneider</t>
  </si>
  <si>
    <t xml:space="preserve">Jeff Mangum's Athens project whose homemade, horn-fuzzed recordings within the Elephant 6 collective became a founding text of American lo-fi indie folk.</t>
  </si>
  <si>
    <t xml:space="preserve">Nickel Creek; Punch Brothers; Billy Strings</t>
  </si>
  <si>
    <t xml:space="preserve">Louisville band that coined 'newgrass,' fusing bluegrass instrumentation with rock and jazz-influenced improvisation and hippie-era jamming.</t>
  </si>
  <si>
    <t xml:space="preserve">Scholarly revivalists who recreated 1920s-30s old-time string-band music note-for-note off 78s, feeding the postwar folk revival's roots consciousness.</t>
  </si>
  <si>
    <t xml:space="preserve">A2554, A2560, A2558</t>
  </si>
  <si>
    <t xml:space="preserve">the Grateful Dead; Jerry Garcia; Robert Hunter; Peter Rowan</t>
  </si>
  <si>
    <t xml:space="preserve">Bay Area country-rock band born from the Grateful Dead's own country turn, running through outlaw and stoner-cowboy songwriting.</t>
  </si>
  <si>
    <t xml:space="preserve">Bedhead brothers' post-breakup project extends that band's slow-building, interlocking-guitar slowcore with a fuller, more amplified sound.</t>
  </si>
  <si>
    <t xml:space="preserve">A2649, A2657, A2660</t>
  </si>
  <si>
    <t xml:space="preserve">Fairport Convention; John Martyn; Big Thief</t>
  </si>
  <si>
    <t xml:space="preserve">Tanworth-in-Arden songwriter whose hushed, intricately fingerpicked, sparsely orchestrated records became foundational reference points for modern indie folk.</t>
  </si>
  <si>
    <t xml:space="preserve">Alison Krauss; Punch Brothers</t>
  </si>
  <si>
    <t xml:space="preserve">San Diego trio whose Alison Krauss-produced record introduced bluegrass virtuosity and progressive newgrass stretches to a younger, indie-adjacent audience.</t>
  </si>
  <si>
    <t xml:space="preserve">A1334, A1352, A1374</t>
  </si>
  <si>
    <t xml:space="preserve">Fayetteville songwriter mixing old-time yodeling, environmental and anti-authoritarian themes with a deep traditionalist's knowledge of pre-war country.</t>
  </si>
  <si>
    <t xml:space="preserve">1967–1974</t>
  </si>
  <si>
    <t xml:space="preserve">A2612, A2614, A2619, A2626</t>
  </si>
  <si>
    <t xml:space="preserve">the Velvet Underground; John Cale; Lou Reed; Jackson Browne; Brian Eno</t>
  </si>
  <si>
    <t xml:space="preserve">Velvet Underground-adjacent singer whose deep, accented alto moved from chamber-folk pop into stark, droning harmonium-based avant-garde songwriting.</t>
  </si>
  <si>
    <t xml:space="preserve">2011–2022</t>
  </si>
  <si>
    <t xml:space="preserve">A1303, A1301, A1319, A1366</t>
  </si>
  <si>
    <t xml:space="preserve">Jason Isbell; Lucero; Dan Auerbach; Joshua Homme</t>
  </si>
  <si>
    <t xml:space="preserve">Nashville singer whose brash, vintage-toned honky-tonk built a glamorous outlaw-cool persona across a run of increasingly polished records.</t>
  </si>
  <si>
    <t xml:space="preserve">A1748, A1760</t>
  </si>
  <si>
    <t xml:space="preserve">Ida; Damon &amp; Naomi; the For Carnation; the New Year</t>
  </si>
  <si>
    <t xml:space="preserve">New York songwriter pairing small chamber ensembles with a plainspoken, unhurried voice favoring restraint and negative space over hooks.</t>
  </si>
  <si>
    <t xml:space="preserve">A2773, A2772, A2777</t>
  </si>
  <si>
    <t xml:space="preserve">Melvins; Butch Vig; Steve Albini</t>
  </si>
  <si>
    <t xml:space="preserve">Aberdeen band whose sludgy Sub Pop debut and mainstream breakthrough fused pop hooks with distorted grunge dynamics to become the era's most consequential alt-rock act.</t>
  </si>
  <si>
    <t xml:space="preserve">Ultra Lights; Proun</t>
  </si>
  <si>
    <t xml:space="preserve">Songwriter making understated, catchy hushed-folk pop built on delicate rhythm-section grooves and George Harrison-style slide guitar.</t>
  </si>
  <si>
    <t xml:space="preserve">Chicago touring guitarist whose home-recorded solo set mixes shoegaze walls of guitar with Primal Scream-style melodic touches.</t>
  </si>
  <si>
    <t xml:space="preserve">A1564, A1588</t>
  </si>
  <si>
    <t xml:space="preserve">Brad Wood</t>
  </si>
  <si>
    <t xml:space="preserve">Chicago band whose hooky, slightly askew guitar pop was often compared at the time to a more melodic answer to Pavement.</t>
  </si>
  <si>
    <t xml:space="preserve">Brooklyn project pairing big, emo-scaled guitar hooks with direct lyrics about anxiety and climate dread across crunchy pop-punk and twangy indie rock.</t>
  </si>
  <si>
    <t xml:space="preserve">1956</t>
  </si>
  <si>
    <t xml:space="preserve">Bob Dylan; Joan Baez; Janis Joplin</t>
  </si>
  <si>
    <t xml:space="preserve">Birmingham-born singer whose trained, classically resonant contralto brought spirituals and blues into folk-revival concert repertoire.</t>
  </si>
  <si>
    <t xml:space="preserve">A1671, A1682</t>
  </si>
  <si>
    <t xml:space="preserve">Elephant 6; Apples in Stereo; Elf Power</t>
  </si>
  <si>
    <t xml:space="preserve">Kevin Barnes's Athens project whose homemade, twee-pop early records grew out of the Elephant 6 collective's lo-fi aesthetic.</t>
  </si>
  <si>
    <t xml:space="preserve">Wednesday; Ondara</t>
  </si>
  <si>
    <t xml:space="preserve">Normal, Illinois band whose dark, twangy country-Americana debut narrates addiction, recovery and an upbringing in a religious cult.</t>
  </si>
  <si>
    <t xml:space="preserve">Nashville duo Jamie O'Hara and Kieran Kane stripped down to guitars, mandolin and tight harmony, a Louvin-style throwback that hit country radio.</t>
  </si>
  <si>
    <t xml:space="preserve">2002–2011</t>
  </si>
  <si>
    <t xml:space="preserve">A1013, A1028, A1003, A1037</t>
  </si>
  <si>
    <t xml:space="preserve">Austin band led by Will Sheff, building dense, novelistic literary lyrics over folk-rock arrangements that grew increasingly orchestral.</t>
  </si>
  <si>
    <t xml:space="preserve">1994–2020</t>
  </si>
  <si>
    <t xml:space="preserve">A1472, A1489, A1463, A1509</t>
  </si>
  <si>
    <t xml:space="preserve">the Waco Brothers; Rhett Miller</t>
  </si>
  <si>
    <t xml:space="preserve">Dallas band whose scrappy, twangy debuts on Bloodshot Records became the flagship Texas entry in 1990s insurgent country.</t>
  </si>
  <si>
    <t xml:space="preserve">Jerry Garcia; David Grisman; Vassar Clements; Peter Rowan</t>
  </si>
  <si>
    <t xml:space="preserve">A bluegrass supergroup pairing Jerry Garcia's banjo with David Grisman, Vassar Clements and Peter Rowan, for years reportedly the best-selling bluegrass album ever made.</t>
  </si>
  <si>
    <t xml:space="preserve">Bob Dylan; David Rawlings; the Avett Brothers; Mumford &amp; Sons</t>
  </si>
  <si>
    <t xml:space="preserve">Nashville string band whose punk-scaled old-time energy and Bob Dylan-derived 'Wagon Wheel' helped launch the festival-scale Americana boom.</t>
  </si>
  <si>
    <t xml:space="preserve">Thomas Dollbaum; i26connector</t>
  </si>
  <si>
    <t xml:space="preserve">Panama City Beach songwriter whose raucous, overdriven country-rock debut is a concept record about highway wandering, bar to bar.</t>
  </si>
  <si>
    <t xml:space="preserve">A1662, A1683</t>
  </si>
  <si>
    <t xml:space="preserve">Neutral Milk Hotel; Apples in Stereo</t>
  </si>
  <si>
    <t xml:space="preserve">Elephant 6 band splicing Beach Boys harmonies and British Invasion pop with tape-loop collage into the collective's most psychedelic wing.</t>
  </si>
  <si>
    <t xml:space="preserve">Rain Parade; the Dream Syndicate; Mazzy Star</t>
  </si>
  <si>
    <t xml:space="preserve">David Roback and Kendra Smith's Los Angeles project that slowed Paisley Underground psychedelia into narcotic drone, the direct blueprint for Mazzy Star.</t>
  </si>
  <si>
    <t xml:space="preserve">Matt Kelly; Patrick M'Gonigle</t>
  </si>
  <si>
    <t xml:space="preserve">Nanaimo, B.C. songwriter mixing haunted folk, psych rock and a shadowy strain of country with smoky, '70s-inflected atmosphere.</t>
  </si>
  <si>
    <t xml:space="preserve">A2823, A2825</t>
  </si>
  <si>
    <t xml:space="preserve">Masked persona singing lonesome-cowboy ballads over reverb-heavy Telecaster twang and shoegaze-tinged production, a landmark of indie artists adopting country iconography.</t>
  </si>
  <si>
    <t xml:space="preserve">Friendship; Lomelda</t>
  </si>
  <si>
    <t xml:space="preserve">New York songwriter whose vocally-focused album is pretty, austere guitar folk built around a bassy croon and shimmering pedal steel.</t>
  </si>
  <si>
    <t xml:space="preserve">Tampa band leaning on Byrds/Eagles-style vocal harmony and triple-guitar interplay, a country-rock counterpart within the Southern rock circuit.</t>
  </si>
  <si>
    <t xml:space="preserve">Alex Farrar; MJ Lenderman; Wednesday; Indigo De Souza</t>
  </si>
  <si>
    <t xml:space="preserve">Nashville project from Owen Burton whose fuzz-guitar alt-country debut was praised as an instant classic by outlaw-country radio.</t>
  </si>
  <si>
    <t xml:space="preserve">A0823, A0827</t>
  </si>
  <si>
    <t xml:space="preserve">Silver Jews; Smog</t>
  </si>
  <si>
    <t xml:space="preserve">Will Oldham's Louisville debut project, a ramshackle, hiss-laden country-gospel record whose deliberate amateurism founded the Drag City deadpan-country wing.</t>
  </si>
  <si>
    <t xml:space="preserve">A0832, A0836</t>
  </si>
  <si>
    <t xml:space="preserve">Steve Albini; Bonnie 'Prince' Billy</t>
  </si>
  <si>
    <t xml:space="preserve">Will Oldham's fuller, more electric-guitar-driven incarnation of the Palace name, produced with Steve Albini before he retired the name for Bonnie 'Prince' Billy.</t>
  </si>
  <si>
    <t xml:space="preserve">1990–1992</t>
  </si>
  <si>
    <t xml:space="preserve">A2783, A2788</t>
  </si>
  <si>
    <t xml:space="preserve">Leeds band mixing jangly, Byrds-indebted guitar with sudden bursts of shoegaze noise, sitting between 4AD dream pop and louder Creation bands.</t>
  </si>
  <si>
    <t xml:space="preserve">1999–2001</t>
  </si>
  <si>
    <t xml:space="preserve">A0853, A0861</t>
  </si>
  <si>
    <t xml:space="preserve">Slint; Aerial M; Bonnie 'Prince' Billy</t>
  </si>
  <si>
    <t xml:space="preserve">David Pajo's largely instrumental, patiently fingerpicked project after Slint, sharing a stark, unhurried quality with Bonnie 'Prince' Billy's records.</t>
  </si>
  <si>
    <t xml:space="preserve">Burlington band pairing janky, livewire guitars and winking humor with surprisingly massive choruses about content-creation anxiety and modern malaise.</t>
  </si>
  <si>
    <t xml:space="preserve">2017–2021</t>
  </si>
  <si>
    <t xml:space="preserve">A0552, A0595</t>
  </si>
  <si>
    <t xml:space="preserve">San Francisco band making murky, distorted slacker-punk descended from Pavement and Guided by Voices' shambling guitar pop.</t>
  </si>
  <si>
    <t xml:space="preserve">2011–2012</t>
  </si>
  <si>
    <t xml:space="preserve">A0506, A0500</t>
  </si>
  <si>
    <t xml:space="preserve">Pavement; the Modern Lovers</t>
  </si>
  <si>
    <t xml:space="preserve">Brooklyn-via-Denton band whose talky, deadpan-vocal breakout record is widely cited as the clearest 2010s inheritor of Pavement's slacker guitar pop.</t>
  </si>
  <si>
    <t xml:space="preserve">Robert Earl Keen; Chris Stapleton; Zach Bryan</t>
  </si>
  <si>
    <t xml:space="preserve">Waco singer whose gold-certified breakthrough marked the independent Texas-country dancehall circuit's crossover into Nashville's mainstream.</t>
  </si>
  <si>
    <t xml:space="preserve">Loretta Lynn; k.d. lang; Neko Case</t>
  </si>
  <si>
    <t xml:space="preserve">Winchester, Virginia singer whose Owen Bradley-produced Nashville Sound records gave later women in country a vocal-forward, string-laden template.</t>
  </si>
  <si>
    <t xml:space="preserve">2004–2025</t>
  </si>
  <si>
    <t xml:space="preserve">A0949, A0915, A0935, A0980</t>
  </si>
  <si>
    <t xml:space="preserve">Drive-By Truckers; David Hood</t>
  </si>
  <si>
    <t xml:space="preserve">Drive-By Truckers frontman whose solo records are quieter, more personal counterparts to his band's storytelling, drawing on his Muscle Shoals session-musician family.</t>
  </si>
  <si>
    <t xml:space="preserve">2016–2019</t>
  </si>
  <si>
    <t xml:space="preserve">A1313, A1335</t>
  </si>
  <si>
    <t xml:space="preserve">Sons of Fathers</t>
  </si>
  <si>
    <t xml:space="preserve">Tyler, Texas singer whose booming, theatrical baritone built gospel-inflected outlaw country after fronting the duo Sons of Fathers.</t>
  </si>
  <si>
    <t xml:space="preserve">A1528, A1553, A1538, A1565</t>
  </si>
  <si>
    <t xml:space="preserve">Silver Jews; the Strokes</t>
  </si>
  <si>
    <t xml:space="preserve">Stockton band whose hooky, tape-hissed guitar pop, delivered in Stephen Malkmus's flat, ironic drawl, set the template for the entire slacker-rock movement.</t>
  </si>
  <si>
    <t xml:space="preserve">Sadurn; Greg Mendez</t>
  </si>
  <si>
    <t xml:space="preserve">Philadelphia songwriter Nicole Rodriguez whose sparse omnichord-and-acoustic arrangements frame intimate, interior songs.</t>
  </si>
  <si>
    <t xml:space="preserve">A2774, A2778</t>
  </si>
  <si>
    <t xml:space="preserve">Seattle band whose classic-rock-indebted, arena-scaled grunge debut became the era's other multi-platinum alternative breakthrough alongside Nirvana.</t>
  </si>
  <si>
    <t xml:space="preserve">A1742, A1749</t>
  </si>
  <si>
    <t xml:space="preserve">David Bazan's Seattle project, quiet and narrative-driven, connecting 1990s slacker rock's DIY roots to slowcore's hushed, confessional pace.</t>
  </si>
  <si>
    <t xml:space="preserve">Bert Jansch; John Renbourn</t>
  </si>
  <si>
    <t xml:space="preserve">London group fusing folk song, jazz interplay and blues, built from Bert Jansch and John Renbourn's interlocking-guitar folk-club careers.</t>
  </si>
  <si>
    <t xml:space="preserve">klark sound; kitship</t>
  </si>
  <si>
    <t xml:space="preserve">Upstate New York project making stripped-back, wistfully optimistic bedroom pop favoring hushed, homemade warmth over polish.</t>
  </si>
  <si>
    <t xml:space="preserve">the Plimsouls; T Bone Burnett; Dave Alvin; Victoria Williams</t>
  </si>
  <si>
    <t xml:space="preserve">Former Plimsouls frontman who reinvented himself as an acoustic folk-rock singer-songwriter, seeding the Los Angeles Americana movement.</t>
  </si>
  <si>
    <t xml:space="preserve">2003–2018</t>
  </si>
  <si>
    <t xml:space="preserve">A1029, A1071, A1047, A1056</t>
  </si>
  <si>
    <t xml:space="preserve">Matthew Houck's project that grew from lo-fi home recordings into warm, reverb-soaked, outlaw-country-indebted folk-rock.</t>
  </si>
  <si>
    <t xml:space="preserve">A0743, A0749, A0752, A0757</t>
  </si>
  <si>
    <t xml:space="preserve">Montclair, New Jersey band whose confessional, run-on-sentence lyricism set to banjo-and-pedal-steel indie rock defined the emo-twang crossover.</t>
  </si>
  <si>
    <t xml:space="preserve">Neko Case; Alejandro Escovedo; Robbie Fulks; Kelly Hogan</t>
  </si>
  <si>
    <t xml:space="preserve">Jon Langford's revolving-door tribute band gathered Bloodshot Records artists to honor Western swing bandleader Bob Wills, a mission statement for insurgent country's roots reverence.</t>
  </si>
  <si>
    <t xml:space="preserve">1987–1991</t>
  </si>
  <si>
    <t xml:space="preserve">A1998, A2008, A1984, A2013</t>
  </si>
  <si>
    <t xml:space="preserve">Nirvana; Steve Albini</t>
  </si>
  <si>
    <t xml:space="preserve">Boston band whose loud-quiet-loud dynamics and Steve Albini-recorded raw production became a direct blueprint for Nirvana and 1990s alternative rock.</t>
  </si>
  <si>
    <t xml:space="preserve">Waxahatchee; Jess Williamson</t>
  </si>
  <si>
    <t xml:space="preserve">One-off duo pairing Waxahatchee's Katie Crutchfield with Jess Williamson, built around plush '90s-country harmonies and pedal steel breakup songs.</t>
  </si>
  <si>
    <t xml:space="preserve">1981–1983</t>
  </si>
  <si>
    <t xml:space="preserve">A2043, A2047</t>
  </si>
  <si>
    <t xml:space="preserve">Peter Case's post-Nerves band played a rawer, garage-rock-indebted power pop, a key LA link between 1960s jangle and 1980s club-rock energy.</t>
  </si>
  <si>
    <t xml:space="preserve">Jim O'Rourke; Edith Frost</t>
  </si>
  <si>
    <t xml:space="preserve">Liam Hayes's hushed, piano-led chamber-pop project on Drag City, pairing orchestral arrangement with plain, unadorned vocal delivery.</t>
  </si>
  <si>
    <t xml:space="preserve">A2258, A2264, A2277, A2284</t>
  </si>
  <si>
    <t xml:space="preserve">Buffalo Springfield; the Eagles; Steve Cropper</t>
  </si>
  <si>
    <t xml:space="preserve">Buffalo Springfield alumni's Los Angeles band that set the template for sweeter, harmony-pop-leaning country rock that shaped the Eagles.</t>
  </si>
  <si>
    <t xml:space="preserve">A1529, A1577, A1539</t>
  </si>
  <si>
    <t xml:space="preserve">Superchunk; Archers of Loaf; Silkworm; the Jesus Lizard</t>
  </si>
  <si>
    <t xml:space="preserve">Chapel Hill band tangling two guitars into dissonant, oddly-tuned patterns that prefigured the American math-rock underground.</t>
  </si>
  <si>
    <t xml:space="preserve">2023–2024</t>
  </si>
  <si>
    <t xml:space="preserve">A0070, A0074</t>
  </si>
  <si>
    <t xml:space="preserve">North Georgia songwriter whose character-driven records capture life split between the mountains and the touring road.</t>
  </si>
  <si>
    <t xml:space="preserve">Welsh fanzine-culture band paired trashy, self-aware pop-culture lyrics with genuinely infectious Beatles/Byrds-descended melodies at indie-pop's winking end.</t>
  </si>
  <si>
    <t xml:space="preserve">1967–1970</t>
  </si>
  <si>
    <t xml:space="preserve">A2500, A2517</t>
  </si>
  <si>
    <t xml:space="preserve">Nashville baritone whose bleak, theatrical story-songs about murder and skid-row ruin predate his famous partnership with Dolly Parton.</t>
  </si>
  <si>
    <t xml:space="preserve">A2065, A2074</t>
  </si>
  <si>
    <t xml:space="preserve">Big Star; Teenage Fanclub</t>
  </si>
  <si>
    <t xml:space="preserve">Bellingham duo Jon Auer and Ken Stringfellow wrapped dense harmonies around ringing guitars, a Pacific Northwest update of the Big Star/Byrds formula.</t>
  </si>
  <si>
    <t xml:space="preserve">Tim McGraw; Chris Stapleton; Billy Strings; Sierra Ferrell</t>
  </si>
  <si>
    <t xml:space="preserve">Dallas-based pop/hip-hop star whose full turn to country was built on duets with Nashville and bluegrass stars over pedal steel and Telecaster twang.</t>
  </si>
  <si>
    <t xml:space="preserve">Young Nashville band expanding from garage-country burners into ambitious, Byrds/Big Star-indebted psych-country.</t>
  </si>
  <si>
    <t xml:space="preserve">Milwaukee band's shift from post-hardcore into jangly, hooky pop-emo bridged hardcore-rooted emo and early-2000s pop-punk-adjacent emo.</t>
  </si>
  <si>
    <t xml:space="preserve">A2804, A2805</t>
  </si>
  <si>
    <t xml:space="preserve">Idles; Shame</t>
  </si>
  <si>
    <t xml:space="preserve">Detroit band whose world-weary, half-spoken narration of Rust Belt decay updates Wire and Fall-style post-punk for post-recession America.</t>
  </si>
  <si>
    <t xml:space="preserve">Austin trio led by Jamie Weed mixes '90s alternative dynamics, 2010s emo phrasing and pedal-tinged bedroom folk into cathartic, building songs.</t>
  </si>
  <si>
    <t xml:space="preserve">Nickel Creek; Billy Strings; Molly Tuttle</t>
  </si>
  <si>
    <t xml:space="preserve">Chris Thile's post-Nickel Creek project pushing bluegrass instrumentation toward classical-adjacent, chamber-music composition and long-form suites.</t>
  </si>
  <si>
    <t xml:space="preserve">A2278, A2279</t>
  </si>
  <si>
    <t xml:space="preserve">Ohio band whose gentle, harmony-driven country rock, closer to Poco than the grittier Burritos sound, eventually scored a surprise hit single.</t>
  </si>
  <si>
    <t xml:space="preserve">Silver Jews; Woods</t>
  </si>
  <si>
    <t xml:space="preserve">David Berman's return after retiring Silver Jews, his most bluntly autobiographical record, made with Woods as his backing band shortly before his death.</t>
  </si>
  <si>
    <t xml:space="preserve">1980–1983</t>
  </si>
  <si>
    <t xml:space="preserve">A2040, A2048</t>
  </si>
  <si>
    <t xml:space="preserve">R.E.M.; the B-52's; Guadalcanal Diary</t>
  </si>
  <si>
    <t xml:space="preserve">Athens art-school band whose angular, funk-punk debut shares scene DNA with R.E.M. and the B-52's despite a more post-punk sound.</t>
  </si>
  <si>
    <t xml:space="preserve">A1601, A1608</t>
  </si>
  <si>
    <t xml:space="preserve">Heatmiser; Sleater-Kinney</t>
  </si>
  <si>
    <t xml:space="preserve">Portland duo of Sam Coomes and Janet Weiss pairing a detuned Rocksichord keyboard with powerful drumming for a scrappy, deadpan garage-pop sound.</t>
  </si>
  <si>
    <t xml:space="preserve">A0165, A0205, A0246</t>
  </si>
  <si>
    <t xml:space="preserve">Mandolin Orange; Kara Jackson</t>
  </si>
  <si>
    <t xml:space="preserve">Nashville fiddler whose iconoclastic, bluegrass-rooted folk carries pointed, feminist political songwriting.</t>
  </si>
  <si>
    <t xml:space="preserve">Beirut; the Decemberists</t>
  </si>
  <si>
    <t xml:space="preserve">Ann Arbor sextet reviving mid-2000s chamber-indie sound with swelling brass, strings and Arcade Fire-scale dynamics.</t>
  </si>
  <si>
    <t xml:space="preserve">Grandaddy; Codeine; Bedhead</t>
  </si>
  <si>
    <t xml:space="preserve">Los Angeles band making slow, reverb-soaked guitar rock built on murmured vocals and unhurried, half-asleep song structures.</t>
  </si>
  <si>
    <t xml:space="preserve">A0512, A0521, A0553</t>
  </si>
  <si>
    <t xml:space="preserve">Swearin'; Waxahatchee; Allison Crutchfield; Martha</t>
  </si>
  <si>
    <t xml:space="preserve">Sam Cook-Parrott's project delivering scrappy, hissy, hook-filled home-recorded songs in the classic Philly basement DIY mold.</t>
  </si>
  <si>
    <t xml:space="preserve">Julia Lucille; RF Shannon</t>
  </si>
  <si>
    <t xml:space="preserve">Austin songwriter whose lo-fi indie-folk EP is built from intimate, close-mic'd acoustic songs.</t>
  </si>
  <si>
    <t xml:space="preserve">1983–1985</t>
  </si>
  <si>
    <t xml:space="preserve">A1892, A1905</t>
  </si>
  <si>
    <t xml:space="preserve">the Dream Syndicate; the Three O'Clock; Opal</t>
  </si>
  <si>
    <t xml:space="preserve">Los Angeles band whose twelve-string, backwards-guitar debut is the most explicitly 1960s-psychedelic record of the Paisley Underground.</t>
  </si>
  <si>
    <t xml:space="preserve">A2843, A2844, A2845</t>
  </si>
  <si>
    <t xml:space="preserve">the Velvet Underground</t>
  </si>
  <si>
    <t xml:space="preserve">Queens band whose buzzsaw, deadpan, fourteen-song debut invented the American punk template almost single-handedly.</t>
  </si>
  <si>
    <t xml:space="preserve">George Strait; Alan Jackson; Garth Brooks</t>
  </si>
  <si>
    <t xml:space="preserve">Nashville singer whose stripped-down, plainspoken honky-tonk debut reopened the mainstream's door to traditional country instrumentation.</t>
  </si>
  <si>
    <t xml:space="preserve">A1848, A1859, A1880</t>
  </si>
  <si>
    <t xml:space="preserve">the Dils; Alejandro Escovedo; True Believers; Jason &amp; the Scorchers</t>
  </si>
  <si>
    <t xml:space="preserve">Austin band formed by punk's Kinman brothers with Alejandro Escovedo, playing straight-faced honky-tonk that coined and defined cowpunk.</t>
  </si>
  <si>
    <t xml:space="preserve">A2027, A2026</t>
  </si>
  <si>
    <t xml:space="preserve">Cheap Trick; the Knack</t>
  </si>
  <si>
    <t xml:space="preserve">Cleveland band whose British-Invasion-hooked debut helped define what critics started calling power pop.</t>
  </si>
  <si>
    <t xml:space="preserve">A0007, A0021, A0004, A0047</t>
  </si>
  <si>
    <t xml:space="preserve">Chris Walla; Wednesday; MJ Lenderman</t>
  </si>
  <si>
    <t xml:space="preserve">Chicago band whose unhurried, twang-flecked indie rock grew from folk-adjacent roots into anthemic, Chris Walla-produced guitar rock.</t>
  </si>
  <si>
    <t xml:space="preserve">1962</t>
  </si>
  <si>
    <t xml:space="preserve">Albany, Georgia singer whose R&amp;B-and-soul arrangement of Nashville country songs proved country songwriting could carry any genre's treatment.</t>
  </si>
  <si>
    <t xml:space="preserve">Willie Nelson; Johnny Paycheck; Buddy Emmons</t>
  </si>
  <si>
    <t xml:space="preserve">Nashville singer whose shuffle-beat honky-tonk album bridged 1950s dance-floor country and the countrypolitan sound he'd soon popularize.</t>
  </si>
  <si>
    <t xml:space="preserve">A2402, A2413</t>
  </si>
  <si>
    <t xml:space="preserve">Dallas-and-Austin songwriter whose rowdy honky-tonk records eventually reclaimed his own 'Redneck Mother,' the outlaw-country standard Jerry Jeff Walker made famous.</t>
  </si>
  <si>
    <t xml:space="preserve">MJ Lenderman; Merce Lemon</t>
  </si>
  <si>
    <t xml:space="preserve">Boone, North Carolina songwriter narrating aging, addiction and small-town life in wry, half-spoken verses over unhurried heartland-rock backing.</t>
  </si>
  <si>
    <t xml:space="preserve">A0495, A0501</t>
  </si>
  <si>
    <t xml:space="preserve">Ridgewood, New Jersey band whose hazy, reverb-soaked debut about suburban boredom became foundational to the 2010s jangle revival.</t>
  </si>
  <si>
    <t xml:space="preserve">British power-pop band built on ringing twelve-string guitar and effortless melody, a UK counterpart to the American Big Star/dB's jangle lineage.</t>
  </si>
  <si>
    <t xml:space="preserve">A1705, A1711, A1710, A1722</t>
  </si>
  <si>
    <t xml:space="preserve">Low; Codeine; Sun Kil Moon</t>
  </si>
  <si>
    <t xml:space="preserve">San Francisco band led by Mark Kozelek whose slow, unhurried, extended-form confessional songs helped define sadcore alongside Low and Codeine.</t>
  </si>
  <si>
    <t xml:space="preserve">Tobacco City; National Photo Committee</t>
  </si>
  <si>
    <t xml:space="preserve">Chicago songwriter, also the pedal steel player in Tobacco City, making hushed, banjo-and-pedal-steel folk-country under his own name.</t>
  </si>
  <si>
    <t xml:space="preserve">A0833, A0828</t>
  </si>
  <si>
    <t xml:space="preserve">Chicago band on Sub Pop playing woozy, blues-damaged roots-rock with slurred, understated vocals that directly seeded Califone.</t>
  </si>
  <si>
    <t xml:space="preserve">Bakersfield-scene songwriter who carved out the trucker-song niche within hard country using the same treble-forward Telecaster sound as his peers.</t>
  </si>
  <si>
    <t xml:space="preserve">1982–1991</t>
  </si>
  <si>
    <t xml:space="preserve">A1930, A1937, A1944, A1966</t>
  </si>
  <si>
    <t xml:space="preserve">Pylon; the B-52's; Let's Active</t>
  </si>
  <si>
    <t xml:space="preserve">Athens band whose chiming Rickenbacker jangle and murmured vocals became the founding document of American college rock.</t>
  </si>
  <si>
    <t xml:space="preserve">2014–2026</t>
  </si>
  <si>
    <t xml:space="preserve">A0596, A0531, A0564, A0676</t>
  </si>
  <si>
    <t xml:space="preserve">Swearin'; Waxahatchee; Lawn; Sharp Pins</t>
  </si>
  <si>
    <t xml:space="preserve">Philadelphia band whose scrappy basement pop-punk grew into tighter, anthemic power pop within the city's DIY network.</t>
  </si>
  <si>
    <t xml:space="preserve">Sam Evian; Timber Timbre</t>
  </si>
  <si>
    <t xml:space="preserve">Brooklyn songwriter making dreamworld folk-pop that mixes hushed vocals, vintage guitar tones and bossa nova influence.</t>
  </si>
  <si>
    <t xml:space="preserve">Lafayette, Louisiana songwriter whose dreamy, lo-fi debut mixes Cajun-inflected folk melody with woozy, four-track-style production.</t>
  </si>
  <si>
    <t xml:space="preserve">1981–1990</t>
  </si>
  <si>
    <t xml:space="preserve">A1945, A1956, A1986, A1925</t>
  </si>
  <si>
    <t xml:space="preserve">Hüsker Dü; Soul Asylum</t>
  </si>
  <si>
    <t xml:space="preserve">Paul Westerberg's Minneapolis band grew from blown-out, funny-sad punk into wrecked, literate songwriting that alt-country and slacker rock claimed as ancestor.</t>
  </si>
  <si>
    <t xml:space="preserve">Twain; Promised Land Sound</t>
  </si>
  <si>
    <t xml:space="preserve">Austin band making desert-toned cosmic country steeped in Marfa mysticism, all reverb-heavy pedal steel and loping tempos.</t>
  </si>
  <si>
    <t xml:space="preserve">Old 97's; Jon Brion</t>
  </si>
  <si>
    <t xml:space="preserve">Old 97's frontman whose solo debut leans further into power pop than his main band, made with Jon Brion's polish.</t>
  </si>
  <si>
    <t xml:space="preserve">1974–1982</t>
  </si>
  <si>
    <t xml:space="preserve">A2665, A2669, A2667, A2668</t>
  </si>
  <si>
    <t xml:space="preserve">Fairport Convention; Joe Boyd</t>
  </si>
  <si>
    <t xml:space="preserve">Post-Fairport Convention duo whose decade-long partnership produced increasingly electric, then devotional, then harder-rocking folk-rock albums.</t>
  </si>
  <si>
    <t xml:space="preserve">A1464, A1490, A1504</t>
  </si>
  <si>
    <t xml:space="preserve">Lloyd Maines; Giant Sand; Marc Ribot; Tortoise</t>
  </si>
  <si>
    <t xml:space="preserve">Lubbock-rooted songwriter whose lyrically dense, literary records grew from insurgent-country debut into noisier, atmospheric, indie-adjacent territory.</t>
  </si>
  <si>
    <t xml:space="preserve">Fairport Convention; Linda Thompson</t>
  </si>
  <si>
    <t xml:space="preserve">Former Fairport Convention guitarist whose first solo album mixed accordion and Northumbrian pipes into dry, story-driven English folk-rock.</t>
  </si>
  <si>
    <t xml:space="preserve">A1170, A1207, A1176, A1190</t>
  </si>
  <si>
    <t xml:space="preserve">Calexico; the Delines</t>
  </si>
  <si>
    <t xml:space="preserve">Portland band led by Willy Vlautin, playing lean, pedal-steel country-rock built around Raymond Carver-indebted short-story songwriting about drifters and gamblers.</t>
  </si>
  <si>
    <t xml:space="preserve">The Band; Bobby Charles</t>
  </si>
  <si>
    <t xml:space="preserve">The Band's bassist and singer, whose only solo album is a gentler, more overtly romantic singer-songwriter record than his main band's catalog.</t>
  </si>
  <si>
    <t xml:space="preserve">1970–1972</t>
  </si>
  <si>
    <t xml:space="preserve">A2280, A2265</t>
  </si>
  <si>
    <t xml:space="preserve">Randy Meisner; Poco; the Flying Burrito Brothers</t>
  </si>
  <si>
    <t xml:space="preserve">Former teen idol's country-rock reinvention, trading pop-idol sound for pedal-steel-driven songwriting alongside the Byrds and Burritos scene.</t>
  </si>
  <si>
    <t xml:space="preserve">Montana ranch hand and musician whose spare, lonesome country-folk debut about rural isolation sounds genuinely lived-in.</t>
  </si>
  <si>
    <t xml:space="preserve">A2784, A2789</t>
  </si>
  <si>
    <t xml:space="preserve">Oxford band whose shoegaze debut balances guitar squall with clearer, more anthemic songwriting than My Bloody Valentine.</t>
  </si>
  <si>
    <t xml:space="preserve">Burlington, Vermont quartet whose thick, distorted, start-stop guitar rock hits harder and more explosively than the band's earlier work.</t>
  </si>
  <si>
    <t xml:space="preserve">1965–1978</t>
  </si>
  <si>
    <t xml:space="preserve">A1394, A1402, A1398</t>
  </si>
  <si>
    <t xml:space="preserve">John Fahey; Sandy Bull; Jack Rose; William Tyler; Marisa Anderson</t>
  </si>
  <si>
    <t xml:space="preserve">Berkeley guitarist whose Takoma-label debut pushed fingerstyle playing toward Native American imagery and Indian classical raga, distinct from Fahey's blues roots.</t>
  </si>
  <si>
    <t xml:space="preserve">1996–2016</t>
  </si>
  <si>
    <t xml:space="preserve">A1482, A1491, A1191, A1270</t>
  </si>
  <si>
    <t xml:space="preserve">Hank Williams; Buck Owens; John Prine; Tom T. Hall</t>
  </si>
  <si>
    <t xml:space="preserve">Chicago songwriter whose classic honky-tonk shuffle and pedal steel carry sharp, funny-sad wit descended from Prine and Tom T. Hall.</t>
  </si>
  <si>
    <t xml:space="preserve">1984–1994</t>
  </si>
  <si>
    <t xml:space="preserve">A2419, A2424, A1799, A1793</t>
  </si>
  <si>
    <t xml:space="preserve">Lyle Lovett; Nanci Griffith; Guy Clark; Townes Van Zandt</t>
  </si>
  <si>
    <t xml:space="preserve">Houston-and-Austin storyteller whose rowdy, narrative Texas songwriting grew directly out of a college friendship with Lyle Lovett and the Guy Clark tradition.</t>
  </si>
  <si>
    <t xml:space="preserve">the Go-Betweens; Grant McLennan; Einstürzende Neubauten</t>
  </si>
  <si>
    <t xml:space="preserve">Brisbane songwriter whose post-Go-Betweens solo debut, made in Berlin, traded string-pop sheen for drier, more theatrical literary narratives.</t>
  </si>
  <si>
    <t xml:space="preserve">the Grateful Dead; Jerry Garcia; Bob Weir; New Riders of the Purple Sage</t>
  </si>
  <si>
    <t xml:space="preserve">The Grateful Dead's non-performing lyricist stepping out as a singer-songwriter, working the same rustic, image-dense American vernacular he supplied to the band.</t>
  </si>
  <si>
    <t xml:space="preserve">Dayton, OH songwriter whose first billed solo album extended Guided by Voices' four-track jump-cut hooks into an even more fragmented, private home-taped world.</t>
  </si>
  <si>
    <t xml:space="preserve">1978–1988</t>
  </si>
  <si>
    <t xml:space="preserve">A2166, A2137</t>
  </si>
  <si>
    <t xml:space="preserve">Emmylou Harris; Guy Clark; Rosanne Cash</t>
  </si>
  <si>
    <t xml:space="preserve">Nashville songwriter whose Telecaster-driven, guest-heavy roots records set a plainspoken pattern that carried him from cult favorite to chart-topping country hitmaker.</t>
  </si>
  <si>
    <t xml:space="preserve">A0554, A0565, A0541, A0584</t>
  </si>
  <si>
    <t xml:space="preserve">The Clean; The Go-Betweens</t>
  </si>
  <si>
    <t xml:space="preserve">Melbourne trio whose three interlocking guitars and plainspoken, road-trip lyrics make them one of the cleanest modern distillations of Flying Nun/Go-Betweens jangle-pop.</t>
  </si>
  <si>
    <t xml:space="preserve">A0415, A0457, A0380</t>
  </si>
  <si>
    <t xml:space="preserve">David Nance; Mowed Sound Band</t>
  </si>
  <si>
    <t xml:space="preserve">Philadelphia-rooted songwriter whose plainspoken, patient folk unravels slowly, opening into fuller guitar-forward rock through her ongoing partnership with a Nebraska backing band.</t>
  </si>
  <si>
    <t xml:space="preserve">A2141, A2161, A2173</t>
  </si>
  <si>
    <t xml:space="preserve">Rodney Crowell; Guy Clark; Emmylou Harris</t>
  </si>
  <si>
    <t xml:space="preserve">Nashville singer whose rock-informed, gloss-averse country records moved from chart-topping honky-tonk hits to a stark, self-produced turn toward confessional songwriting.</t>
  </si>
  <si>
    <t xml:space="preserve">A0392, A0473, A0405, A0416</t>
  </si>
  <si>
    <t xml:space="preserve">Wooden Shjips; Moon Duo</t>
  </si>
  <si>
    <t xml:space="preserve">Ripley Johnson's Portland solo project trades his psych-rock band's krautrock drone for warm, pedal-steel-laced homage to 1970s cosmic country rock.</t>
  </si>
  <si>
    <t xml:space="preserve">LA cowpunk veteran who went solo for a straighter rockabilly-and-honky-tonk major-label debut that briefly crossed her into mainstream country radio.</t>
  </si>
  <si>
    <t xml:space="preserve">1990–1999</t>
  </si>
  <si>
    <t xml:space="preserve">A0819, A0824, A0834, A0854</t>
  </si>
  <si>
    <t xml:space="preserve">New York noise-rock duo whose extreme, uncompromising early Drag City records helped establish the label's tolerance for difficult, DIY-damaged music.</t>
  </si>
  <si>
    <t xml:space="preserve">Rhode Island art-school band crossing new-wave synths and drum machines with pedal steel and close vocal harmony, an East Coast cousin to LA's cowpunk scene.</t>
  </si>
  <si>
    <t xml:space="preserve">Widowspeak; Castanets; Wildflower</t>
  </si>
  <si>
    <t xml:space="preserve">Drummer for several bands who records intimate, handmade home songs under this name, sitting in the Woodsist-orbit lo-fi home-taping tradition.</t>
  </si>
  <si>
    <t xml:space="preserve">Solo debut from a member of a sing-along power-pop and post-punk band, using a lighter palette of fun grooves to write self-aware songs about class and miscommunication.</t>
  </si>
  <si>
    <t xml:space="preserve">True West co-founder whose solo debut traded that band's guitar noise for cleaner, narrative country-rock songwriting about Western landscapes and small lives.</t>
  </si>
  <si>
    <t xml:space="preserve">Nashville songwriter who coined his own "dirt emo" tag, bending outlaw and neo-traditional country vocabulary toward emo's confessional, diary-like mode.</t>
  </si>
  <si>
    <t xml:space="preserve">Austin dancehall fixture whose best-known record delivers hard-strummed, good-time honky-tonk rock built for the rowdier bar-band side of the 1970s scene.</t>
  </si>
  <si>
    <t xml:space="preserve">2000–2011</t>
  </si>
  <si>
    <t xml:space="preserve">A1161, A1163, A1193, A1171</t>
  </si>
  <si>
    <t xml:space="preserve">Whiskeytown; The Cardinals</t>
  </si>
  <si>
    <t xml:space="preserve">Whiskeytown alumnus whose prolific solo catalog ran from spare acoustic breakup records through classic rock, honky-tonk and jam-band detours across a Lost Highway decade.</t>
  </si>
  <si>
    <t xml:space="preserve">A0071, A0083</t>
  </si>
  <si>
    <t xml:space="preserve">State Champion; David Berman; Silver Jews</t>
  </si>
  <si>
    <t xml:space="preserve">Louisville songwriter fronting a barfly-rock band whose wordy, tragicomic double-LP songwriting extends the Silver Jews/David Berman lineage into the 2020s.</t>
  </si>
  <si>
    <t xml:space="preserve">A0352, A0360, A0381</t>
  </si>
  <si>
    <t xml:space="preserve">Chicago fingerpicker who fused folk songwriting with jazz improvisation into loose, Van Morrison-and-Tim-Buckley-indebted jams before pushing into harder-edged studio experimentation.</t>
  </si>
  <si>
    <t xml:space="preserve">A1505, A1519, A1182, A1209</t>
  </si>
  <si>
    <t xml:space="preserve">Neko Case; Jon Langford; Gary Louris</t>
  </si>
  <si>
    <t xml:space="preserve">Toronto brothers Dallas and Travis Good's reverb-heavy, spaghetti-western twang extended Bloodshot's insurgent-country roster north, also serving as its go-to backing band.</t>
  </si>
  <si>
    <t xml:space="preserve">Philadelphia songwriter whose spare, diary-like full-band debut folk is indebted to Jason Molina, Gillian Welch and Elliott Smith.</t>
  </si>
  <si>
    <t xml:space="preserve">A0295, A0152, A0156, A0174</t>
  </si>
  <si>
    <t xml:space="preserve">Zac Little's Columbus, OH string-band project blending dulcimer, mandolin and balalaika Appalachian instrumentation with denser, electric indie folk-rock across two decades.</t>
  </si>
  <si>
    <t xml:space="preserve">Boston Homestead-label band pairing twin vocal harmonies over ringing, mid-tempo guitar rock, gentler and more melodic than noisier labelmates.</t>
  </si>
  <si>
    <t xml:space="preserve">The Three O'Clock; The Long Ryders; Thin White Rope</t>
  </si>
  <si>
    <t xml:space="preserve">Michael Quercio's jangly, keyboard-dappled LA band, later renamed the Three O'Clock, cut a scarce foundational document of Paisley Underground jangle-pop.</t>
  </si>
  <si>
    <t xml:space="preserve">Vermont songwriter reworking old-time and traditional ballads into spare, occasionally jazz-inflected arrangements descended from the Anthology of American Folk Music tradition.</t>
  </si>
  <si>
    <t xml:space="preserve">A0444, A0474</t>
  </si>
  <si>
    <t xml:space="preserve">Mapache member's solo detour trading intertwined acoustic guitars for a piano-led, fully autobiographical songwriting voice about settling into adult life.</t>
  </si>
  <si>
    <t xml:space="preserve">A0406, A0445</t>
  </si>
  <si>
    <t xml:space="preserve">Los Angeles (via Salt Lake City) singer whose high, Roy Orbison-like wail rides moody, echo-laden country-rock production.</t>
  </si>
  <si>
    <t xml:space="preserve">A0458, A0361</t>
  </si>
  <si>
    <t xml:space="preserve">Sam Owens's warm, lightly psychedelic bedroom-folk project that grew into the Catskills recording hub he built and produces from as Flying Cloud Studios.</t>
  </si>
  <si>
    <t xml:space="preserve">Outlaw-era Nashville singer whose smoky hit reading of a then-unknown Kris Kristofferson song made her one of the movement's few prominent female voices.</t>
  </si>
  <si>
    <t xml:space="preserve">Califone; Megafaun; Mountain Goats; Mountain Man</t>
  </si>
  <si>
    <t xml:space="preserve">Virginia-based (New England-born) fingerstyle guitarist whose raspy, earthy folk draws on the same Appalachian/American Primitive lineage as other song-collecting pickers.</t>
  </si>
  <si>
    <t xml:space="preserve">2015–2017</t>
  </si>
  <si>
    <t xml:space="preserve">A1308, A1320</t>
  </si>
  <si>
    <t xml:space="preserve">Los Angeles songwriter working the smooth, string-laced Southern California countrypolitan tradition rather than rowdier outlaw twang.</t>
  </si>
  <si>
    <t xml:space="preserve">Robbie Basho; Marisa Anderson; Chuck Johnson</t>
  </si>
  <si>
    <t xml:space="preserve">New York guitarist whose raga- and jazz-inflected banjo-and-electric-guitar debut predates and runs parallel to the Takoma American Primitive scene.</t>
  </si>
  <si>
    <t xml:space="preserve">1971–1974</t>
  </si>
  <si>
    <t xml:space="preserve">A2658, A2662, A2666</t>
  </si>
  <si>
    <t xml:space="preserve">Fairport Convention; Fotheringay</t>
  </si>
  <si>
    <t xml:space="preserve">British folk-rock singer whose Fairport/Fotheringay-rooted solo albums moved from electric folk-rock toward increasingly orchestrated, then cabaret-tinged songwriting.</t>
  </si>
  <si>
    <t xml:space="preserve">A1262, A1279, A1293, A1297</t>
  </si>
  <si>
    <t xml:space="preserve">Sarah Shook and the Devil; Sarah Shook and the Dirty Hands</t>
  </si>
  <si>
    <t xml:space="preserve">Chapel Hill band whose raw, high-lonesome blend of honky-tonk twang and punk attitude built a defiant, road-worn reputation across a Bloodshot-era decade.</t>
  </si>
  <si>
    <t xml:space="preserve">A0523, A0566, A0611</t>
  </si>
  <si>
    <t xml:space="preserve">Busan, South Korea band whose warm, reverb-drenched jangle-pop transplants Flying Nun/Byrds tones into a consistently pristine throwback indie-rock run.</t>
  </si>
  <si>
    <t xml:space="preserve">2005–2014</t>
  </si>
  <si>
    <t xml:space="preserve">A1195, A1199, A1257</t>
  </si>
  <si>
    <t xml:space="preserve">Austin one-man-band whose distorted solo mix of blues, punk and honky-tonk applies Bloodshot's insurgent-country ethos to raw, punk-blues extremity.</t>
  </si>
  <si>
    <t xml:space="preserve">2010–2013</t>
  </si>
  <si>
    <t xml:space="preserve">A0884, A0888</t>
  </si>
  <si>
    <t xml:space="preserve">English songwriter whose stark, deadpan-to-shouted guitar-or-piano-and-drums records joined Drag City's roster of raw, minimalist confessional artists.</t>
  </si>
  <si>
    <t xml:space="preserve">Columbus, Ohio band led by Marcy Mays and Sue Harshe playing rough, unglamorous Midwestern guitar rock out of the Homestead/Rough Trade college-rock network.</t>
  </si>
  <si>
    <t xml:space="preserve">Eastern-Washington band pairing Mark Lanegan's deep baritone with psychedelic, Crazy Horse-adjacent guitar work, a critical favorite within the Seattle grunge scene.</t>
  </si>
  <si>
    <t xml:space="preserve">All-female Hollywood cowpunk band mixing country, rockabilly and punk with a rowdy, gang-like energy on the LA club circuit of the early 1980s.</t>
  </si>
  <si>
    <t xml:space="preserve">A1473, A1735</t>
  </si>
  <si>
    <t xml:space="preserve">Pernice Brothers</t>
  </si>
  <si>
    <t xml:space="preserve">Joe Pernice's Northampton band whose quiet, pedal-steel-laced country-rock, played at near-lullaby tempo, bridged 1990s alt-country storytelling and slowcore's hushed sadness.</t>
  </si>
  <si>
    <t xml:space="preserve">Allman Brothers spinoff formed by three of that band's members for a jazzier, fusion-leaning take on the Capricorn Southern-rock sound.</t>
  </si>
  <si>
    <t xml:space="preserve">1992–1995</t>
  </si>
  <si>
    <t xml:space="preserve">A1530, A1540, A1566</t>
  </si>
  <si>
    <t xml:space="preserve">Bitch Magnet</t>
  </si>
  <si>
    <t xml:space="preserve">Sooyoung Park's post-Bitch Magnet Chicago band whose patient, hushed-to-loud dynamics helped define 1990s slowcore and influence the emo scenes that followed.</t>
  </si>
  <si>
    <t xml:space="preserve">A0475, A0382</t>
  </si>
  <si>
    <t xml:space="preserve">Promised Land Sound; Margo Price</t>
  </si>
  <si>
    <t xml:space="preserve">Nashville sideman's solo project moving from a modest EP to a fuller, cosmic-country-jam debut LP after years of touring for other artists.</t>
  </si>
  <si>
    <t xml:space="preserve">1989–1996</t>
  </si>
  <si>
    <t xml:space="preserve">A1633, A1640, A1650, A1629</t>
  </si>
  <si>
    <t xml:space="preserve">Lou Barlow's post-Dinosaur Jr. band whose raw four-track home-tape collages, split between his confessionals and Eric Gaffney's noise, became a defining lo-fi touchstone.</t>
  </si>
  <si>
    <t xml:space="preserve">A0093, A0099, A0116</t>
  </si>
  <si>
    <t xml:space="preserve">Tyler Childers; Ian Noe</t>
  </si>
  <si>
    <t xml:space="preserve">Western-Kentucky songwriter whose rocking, rootsy debut and darker, fuzzier follow-up made her a leading voice of the post-Tyler Childers Kentucky scene.</t>
  </si>
  <si>
    <t xml:space="preserve">Joseph Shabason and Nicholas Krgovich's chamber-pop duo reaching for CD-era country-rock glow inspired by Neil Young and k.d. lang.</t>
  </si>
  <si>
    <t xml:space="preserve">A0143, A0140</t>
  </si>
  <si>
    <t xml:space="preserve">Dutch Interior; Wednesday</t>
  </si>
  <si>
    <t xml:space="preserve">Houston band (with West Texas roots) whose self-described "raw West Texas dirtgaze" swallows dusty country guitar figures in walls of overdriven shoegaze noise.</t>
  </si>
  <si>
    <t xml:space="preserve">Mutt Lange</t>
  </si>
  <si>
    <t xml:space="preserve">Nashville-produced pop-country crossover whose Mutt Lange-produced arena-pop records became the best-selling country album by a woman ever.</t>
  </si>
  <si>
    <t xml:space="preserve">2017–2026</t>
  </si>
  <si>
    <t xml:space="preserve">A0166, A0184, A0317</t>
  </si>
  <si>
    <t xml:space="preserve">Feels; Ty Segall; Kevin Morby</t>
  </si>
  <si>
    <t xml:space="preserve">Los Angeles songwriter whose spare, Nick Drake/Vashti Bunyan-indebted folk grew fuller after she left a punk band for a dedicated solo career.</t>
  </si>
  <si>
    <t xml:space="preserve">A1122, A1129</t>
  </si>
  <si>
    <t xml:space="preserve">The National</t>
  </si>
  <si>
    <t xml:space="preserve">Brooklyn songwriter whose stark, confessional debut grew into a fuller indie-rock sound once the National's Aaron Dessner began producing her.</t>
  </si>
  <si>
    <t xml:space="preserve">A0623, A0661, A0662</t>
  </si>
  <si>
    <t xml:space="preserve">Lifeguard; Dwaal Troupe; Calvin Johnson</t>
  </si>
  <si>
    <t xml:space="preserve">Kai Slater's Chicago solo power-pop project delivering bedroom-recorded, Big Star/Teenage Fanclub-style hooks released through Calvin Johnson's own imprint.</t>
  </si>
  <si>
    <t xml:space="preserve">2006–2008</t>
  </si>
  <si>
    <t xml:space="preserve">A1021, A1038</t>
  </si>
  <si>
    <t xml:space="preserve">Jonathan Meiburg's project that began as an Okkervil River side band before growing into its own delicate, dynamically extreme chamber-folk act.</t>
  </si>
  <si>
    <t xml:space="preserve">Greg Freeman; vega</t>
  </si>
  <si>
    <t xml:space="preserve">Burlington, Vermont duo making tasteful, close-harmony dual-vocal folk in the old Canvasback/Asthmatic Kitty vein.</t>
  </si>
  <si>
    <t xml:space="preserve">A2439, A2459</t>
  </si>
  <si>
    <t xml:space="preserve">Johnny Cash; Bobby Bare; Dr. Hook &amp; the Medicine Show</t>
  </si>
  <si>
    <t xml:space="preserve">Cartoonist and children's author who was also a prolific Nashville country songwriter, collecting his own comic story-songs including a hit later popularized by Johnny Cash.</t>
  </si>
  <si>
    <t xml:space="preserve">Rochester songwriter making hazy, meditative folk rock that pairs gorgeousness with eeriness and murky, slowcore-adjacent production.</t>
  </si>
  <si>
    <t xml:space="preserve">Flake Music; Modest Mouse</t>
  </si>
  <si>
    <t xml:space="preserve">Albuquerque band setting James Mercer's high, melodic vocals over warm, chiming guitar pop, more polished than the slacker-rock scene it grew from.</t>
  </si>
  <si>
    <t xml:space="preserve">Bert Jansch; John Renbourn; John Martyn; Fairport Convention</t>
  </si>
  <si>
    <t xml:space="preserve">A landmark collaboration setting traditional English and American folk songs against Davy Graham's blues- and jazz-inflected fingerstyle guitar, foundational to British folk-rock.</t>
  </si>
  <si>
    <t xml:space="preserve">1977–1979</t>
  </si>
  <si>
    <t xml:space="preserve">A2032, A2039</t>
  </si>
  <si>
    <t xml:space="preserve">Zion, Illinois band whose four-track home-recorded debut built genuine Beatles/Big Star melodicism almost entirely from guitars and harmony, an early bedroom-pop blueprint.</t>
  </si>
  <si>
    <t xml:space="preserve">Hannah Frances; Minor Moon</t>
  </si>
  <si>
    <t xml:space="preserve">Chicago songwriter's modest, home-recorded project of intimate Midwest Americana about moving, displacement and family.</t>
  </si>
  <si>
    <t xml:space="preserve">Spencer Cullum's Coin Collection; Sean Thompson's Weird Ears</t>
  </si>
  <si>
    <t xml:space="preserve">Instrumental Nashville sideman trio exploring kosmische, ambient and jazz-fusion textures born from a European tour's worth of jamming.</t>
  </si>
  <si>
    <t xml:space="preserve">Molly Tuttle; Billy Strings</t>
  </si>
  <si>
    <t xml:space="preserve">West Virginia-to-Nashville songwriter blending bluegrass and old-time instrumentation with vintage country, gypsy-jazz and folk textures into a genuinely idiosyncratic voice.</t>
  </si>
  <si>
    <t xml:space="preserve">1994–2002</t>
  </si>
  <si>
    <t xml:space="preserve">A1554, A1578, A1602, A1614</t>
  </si>
  <si>
    <t xml:space="preserve">Missoula-to-Seattle-to-Chicago band led by two songwriters whose lean, riff-driven, literate guitar rock moved through Matador and Touch and Go across a decade-plus run.</t>
  </si>
  <si>
    <t xml:space="preserve">A1441, A1447</t>
  </si>
  <si>
    <t xml:space="preserve">Jason and the Scorchers; The dB's</t>
  </si>
  <si>
    <t xml:space="preserve">New York band mixing plainspoken country-rock with downtown-scene toughness, an early marker of alt-country cut before the term existed.</t>
  </si>
  <si>
    <t xml:space="preserve">1992–2008</t>
  </si>
  <si>
    <t xml:space="preserve">A0829, A0837, A0848, A0872</t>
  </si>
  <si>
    <t xml:space="preserve">Pavement; Stephen Malkmus; Bob Nastanovich; MJ Lenderman</t>
  </si>
  <si>
    <t xml:space="preserve">David Berman's Drag City band, formed with Pavement's Stephen Malkmus and Bob Nastanovich, whose deadpan, aphoristic songwriting became the touchstone for wry indie-country storytelling.</t>
  </si>
  <si>
    <t xml:space="preserve">A0417, A0477</t>
  </si>
  <si>
    <t xml:space="preserve">Bottomfeeders</t>
  </si>
  <si>
    <t xml:space="preserve">New Orleans garage-punk veteran's pivot toward warm, chiming '70s classic rock and cosmic pop.</t>
  </si>
  <si>
    <t xml:space="preserve">Finom; Elizabeth Moen</t>
  </si>
  <si>
    <t xml:space="preserve">Chicago songwriter (one half of a DIY-scene duo) whose ornate, emotionally heavy solo debut moves from spare piano balladry to cathartic full arrangements.</t>
  </si>
  <si>
    <t xml:space="preserve">A0830, A0849</t>
  </si>
  <si>
    <t xml:space="preserve">Conor Oberst; Silver Jews</t>
  </si>
  <si>
    <t xml:space="preserve">Omaha songwriter working independently but in strikingly similar deadpan, plainspoken narrative territory to early Silver Jews, later cited by Conor Oberst as a foundational influence.</t>
  </si>
  <si>
    <t xml:space="preserve">A0753, A0763</t>
  </si>
  <si>
    <t xml:space="preserve">Caleb Cordes's Asheville project that moved from twinkly emo toward heavier, patient, Americana-inflected indie rock about guilt, grief and the toll of touring.</t>
  </si>
  <si>
    <t xml:space="preserve">Bob Dylan; Willie Nelson; Flaco Jimenez</t>
  </si>
  <si>
    <t xml:space="preserve">Doug Sahm's Texas band whose garage rock, Tex-Mex and homesick country hybrid made him a connective figure across the whole Texas music scene.</t>
  </si>
  <si>
    <t xml:space="preserve">The Dead Tongues; Erin Rae; Vetiver; Spencer Cullum</t>
  </si>
  <si>
    <t xml:space="preserve">James Wallace's kaleidoscopic Oakland psych project mixing piano-led rock with dense arrangements and a wide cast of Nashville/Asheville cosmic-country guests.</t>
  </si>
  <si>
    <t xml:space="preserve">1997–2006</t>
  </si>
  <si>
    <t xml:space="preserve">A1162, A1492, A1183, A1200</t>
  </si>
  <si>
    <t xml:space="preserve">Austin-based, Maine-raised songwriter whose plainspoken, working-class character studies extend the Guy Clark/Townes Van Zandt Texas storytelling lineage into the 2000s.</t>
  </si>
  <si>
    <t xml:space="preserve">A0760, A0744, A0746, A0750</t>
  </si>
  <si>
    <t xml:space="preserve">Jake Ewald's post-Modern Baseball project moving from pop-punk urgency into loose, talky Americana and alt-country storytelling about small-town life.</t>
  </si>
  <si>
    <t xml:space="preserve">Hazel City; Jessica Risker</t>
  </si>
  <si>
    <t xml:space="preserve">Chicago DIY-folk act making quiet, unhurried guitar-and-voice recordings with occasional full-band lift, released on a small spring vinyl pressing.</t>
  </si>
  <si>
    <t xml:space="preserve">Halifax band that abandoned its grunge debut for a warmer, four-songwriter Beatles/Byrds/Kinks-style melody blend that became hugely influential on Canadian indie rock.</t>
  </si>
  <si>
    <t xml:space="preserve">1996–2002</t>
  </si>
  <si>
    <t xml:space="preserve">A0897, A0898, A0902, A0908</t>
  </si>
  <si>
    <t xml:space="preserve">Centro-matic; The Drams</t>
  </si>
  <si>
    <t xml:space="preserve">Denton, Texas band fronted by Brent Best playing loud, scrappy punk-and-country songwriting about small-town boredom and hard luck.</t>
  </si>
  <si>
    <t xml:space="preserve">1993–1995</t>
  </si>
  <si>
    <t xml:space="preserve">A2791, A2793</t>
  </si>
  <si>
    <t xml:space="preserve">Reading, UK shoegaze band that slowed My Bloody Valentine's roar into ambient-leaning dream pop, becoming the most cited touchstone for 2010s shoegaze revival bands.</t>
  </si>
  <si>
    <t xml:space="preserve">A0624, A0585, A0677</t>
  </si>
  <si>
    <t xml:space="preserve">Wednesday; Great Grandpa</t>
  </si>
  <si>
    <t xml:space="preserve">Madison/Chicago band blending blown-out shoegaze guitar with increasingly hooky, Americana-tinged pop songwriting.</t>
  </si>
  <si>
    <t xml:space="preserve">A0707, A0737</t>
  </si>
  <si>
    <t xml:space="preserve">Justin Morris's Durham, North Carolina project turning river-and-faith reflections into open-hearted, pastoral fingerpicked folk-rock.</t>
  </si>
  <si>
    <t xml:space="preserve">Providence duo making spare, deadpan boy-girl indie pop in the vein of early Beat Happening and Unrest.</t>
  </si>
  <si>
    <t xml:space="preserve">1986–1988</t>
  </si>
  <si>
    <t xml:space="preserve">A2057, A2062</t>
  </si>
  <si>
    <t xml:space="preserve">The dB's; Tommy Keene</t>
  </si>
  <si>
    <t xml:space="preserve">New Jersey band built around Pat DiNizio's dark baritone and British Invasion-schooled jangle, turning power pop toward moodier, adult subject matter.</t>
  </si>
  <si>
    <t xml:space="preserve">1990–2005</t>
  </si>
  <si>
    <t xml:space="preserve">A0842, A0855, A0873, A0826</t>
  </si>
  <si>
    <t xml:space="preserve">Silver Jews; Will Oldham; Palace</t>
  </si>
  <si>
    <t xml:space="preserve">Bill Callahan's long-running Drag City project, moving from close-mic'd four-track confessionals through fuller, country-inflected arrangements before he began recording under his own name.</t>
  </si>
  <si>
    <t xml:space="preserve">A0567, A0597, A0678</t>
  </si>
  <si>
    <t xml:space="preserve">Lindsey Jordan's Baltimore project whose plainspoken, diaristic teenage debut of clean, jangly guitar-pop became a defining record of the 2010s slacker-rock revival.</t>
  </si>
  <si>
    <t xml:space="preserve">The Clean; The Chills</t>
  </si>
  <si>
    <t xml:space="preserve">Dunedin band built around founding Clean member Peter Gutteridge's droning, Velvet Underground-indebted guitar, pushing the scene's jangle toward heavier feedback-caked noise-rock.</t>
  </si>
  <si>
    <t xml:space="preserve">A2091, A2097</t>
  </si>
  <si>
    <t xml:space="preserve">The Chills; The Clean</t>
  </si>
  <si>
    <t xml:space="preserve">Dunedin band from the original Dunedin Double EP whose clean, 1960s-pop-indebted songwriting made them Flying Nun's most straightforwardly tuneful act.</t>
  </si>
  <si>
    <t xml:space="preserve">Waxahatchee; P.S. Eliot; MJ Lenderman</t>
  </si>
  <si>
    <t xml:space="preserve">Surprise one-off project pairing the Crutchfield sisters with MJ Lenderman and Brad Cook for warm, harmony-driven indie rock, the sisters' first record together since their teenage punk band.</t>
  </si>
  <si>
    <t xml:space="preserve">Sophie Allison's Nashville project that moved her Bandcamp bedroom-pop into full-band, 90s-alt-rock-indebted confessional songwriting about jealousy and self-doubt.</t>
  </si>
  <si>
    <t xml:space="preserve">Orange County punk band whose pullback from hardcore speed into slower, twangier, Johnny Cash-inflected songwriting marked cowpunk's late entry point.</t>
  </si>
  <si>
    <t xml:space="preserve">1997–2003</t>
  </si>
  <si>
    <t xml:space="preserve">A0772, A0779, A0784, A0787</t>
  </si>
  <si>
    <t xml:space="preserve">Will Oldham; Palace; Alasdair Roberts; Magnolia Electric Co.</t>
  </si>
  <si>
    <t xml:space="preserve">Jason Molina's stark, haunted Chicago project, moving from spare voice-and-guitar records to the Crazy Horse-scaled sound that led to his later band's name.</t>
  </si>
  <si>
    <t xml:space="preserve">1983–1995</t>
  </si>
  <si>
    <t xml:space="preserve">A1988, A2001, A1957, A1967</t>
  </si>
  <si>
    <t xml:space="preserve">Glenn Branca</t>
  </si>
  <si>
    <t xml:space="preserve">New York band whose alternate-tuned, prepared-guitar no-wave noise evolved into structured, anthemic noise-rock across a run from SST to Geffen.</t>
  </si>
  <si>
    <t xml:space="preserve">1995–2009</t>
  </si>
  <si>
    <t xml:space="preserve">A1474, A1493, A1506, A1522</t>
  </si>
  <si>
    <t xml:space="preserve">Jay Farrar's post-Uncle Tupelo band whose somber, pedal-steel-heavy records became the definitive sound most people mean by 1990s insurgent country.</t>
  </si>
  <si>
    <t xml:space="preserve">A1968, A1969, A2002</t>
  </si>
  <si>
    <t xml:space="preserve">Husker Du; The Replacements</t>
  </si>
  <si>
    <t xml:space="preserve">Minneapolis Twin/Tone band whose melodic punk, produced early on by Husker Du's Bob Mould, carried a rootsier heartland-rock lean toward a mainstream crossover.</t>
  </si>
  <si>
    <t xml:space="preserve">A1442, A1444, A1448, A1455</t>
  </si>
  <si>
    <t xml:space="preserve">Chicago band whose glacially slow, dub-inflected pedal-steel country records became an unheralded root of alt-country's stranger, slower fringe.</t>
  </si>
  <si>
    <t xml:space="preserve">A2775, A2779</t>
  </si>
  <si>
    <t xml:space="preserve">Seattle band whose Sabbath/Zeppelin-indebted metal-leaning grunge helped push the genre onto hard-rock radio.</t>
  </si>
  <si>
    <t xml:space="preserve">A2287, A2290</t>
  </si>
  <si>
    <t xml:space="preserve">The Byrds; The Flying Burrito Brothers; Poco; J.D. Souther</t>
  </si>
  <si>
    <t xml:space="preserve">Country-rock supergroup pairing Byrds/Burritos bassist Chris Hillman and Poco founder Richie Furay with Laurel Canyon songwriter J.D. Souther.</t>
  </si>
  <si>
    <t xml:space="preserve">A1475, A1450</t>
  </si>
  <si>
    <t xml:space="preserve">Chapel Hill band pairing surf-guitar twang with gleeful, self-aware trailer-park kitsch and B-movie Southern theater.</t>
  </si>
  <si>
    <t xml:space="preserve">2000–2005</t>
  </si>
  <si>
    <t xml:space="preserve">A0793, A0780</t>
  </si>
  <si>
    <t xml:space="preserve">Will Johnson's hushed, slow-tempo alter ego to his main band, exploring the slowcore-adjacent side of the Denton, Texas scene.</t>
  </si>
  <si>
    <t xml:space="preserve">Charlie Haden</t>
  </si>
  <si>
    <t xml:space="preserve">Josh Haden's (son of bassist Charlie Haden) Los Angeles project setting a low, unhurried voice over minimal, jazz-inflected slowcore arrangements.</t>
  </si>
  <si>
    <t xml:space="preserve">1995–2001</t>
  </si>
  <si>
    <t xml:space="preserve">A1657, A1677, A1688</t>
  </si>
  <si>
    <t xml:space="preserve">Mark Linkous's Richmond, Virginia project built from hushed, hiss-laden home recordings that swing between fragile acoustic passages and sudden bursts of distortion.</t>
  </si>
  <si>
    <t xml:space="preserve">2013–2023</t>
  </si>
  <si>
    <t xml:space="preserve">A0513, A0532, A0569, A0625</t>
  </si>
  <si>
    <t xml:space="preserve">Sadie Dupuis's Northampton/Philadelphia band whose knotty, Guided-by-Voices/Pavement-indebted guitar riffs and sardonic lyrics defined a key 2010s slacker-noise-rock crossover.</t>
  </si>
  <si>
    <t xml:space="preserve">A0407, A0447, A0489</t>
  </si>
  <si>
    <t xml:space="preserve">Erin Rae; Andrew Combs; Rich Ruth</t>
  </si>
  <si>
    <t xml:space="preserve">Nashville pedal-steel sideman Spencer Cullum's bandleader project turning his session work into English-folk-rock-inflected songwriting across a trilogy of albums.</t>
  </si>
  <si>
    <t xml:space="preserve">Los Angeles songwriter making buoyant, bittersweet '70s-influenced folk-rock built on acoustic guitars, piano and orchestral touches.</t>
  </si>
  <si>
    <t xml:space="preserve">A0039, A0001, A0003</t>
  </si>
  <si>
    <t xml:space="preserve">Long-running solo songwriter (Chicago, then Ohio) whose early sparse home recordings eventually fed into fuzzy, hypnotic Midwest indie-twang.</t>
  </si>
  <si>
    <t xml:space="preserve">A1542, A1579</t>
  </si>
  <si>
    <t xml:space="preserve">Portland two-piece with no bassist gave Rebecca Gates's murmured vocals and open-tuned guitar an airy sound apart from Sub Pop's grunge reputation.</t>
  </si>
  <si>
    <t xml:space="preserve">1996–2001</t>
  </si>
  <si>
    <t xml:space="preserve">A1618, A1580, A1603</t>
  </si>
  <si>
    <t xml:space="preserve">Austin band that moved from noisy Pixies/Wire-indebted post-punk through a bruising major-label detour to the minimalist, rhythm-forward sound that defined their Merge Records run.</t>
  </si>
  <si>
    <t xml:space="preserve">1985–1987</t>
  </si>
  <si>
    <t xml:space="preserve">A1958, A1989</t>
  </si>
  <si>
    <t xml:space="preserve">Slint; Bastro; Gastr del Sol</t>
  </si>
  <si>
    <t xml:space="preserve">Teenage Louisville hardcore-turned-post-hardcore band whose members immediately scattered into two pillars of the American underground after this short-lived group split.</t>
  </si>
  <si>
    <t xml:space="preserve">A0693, A0022, A0145</t>
  </si>
  <si>
    <t xml:space="preserve">Ella Williams's evolving Chicago/Iowa project moving from hushed indie folk-rock toward dense, countrygaze-adjacent guitar-wall rock produced within the Asheville scene network.</t>
  </si>
  <si>
    <t xml:space="preserve">Carter and Ralph Stanley's high, hard mountain harmonies and clawhammer-descended banjo sat closer to old ballad tradition than Bill Monroe's smoother bluegrass.</t>
  </si>
  <si>
    <t xml:space="preserve">Sleeper's Bell; Hazel City</t>
  </si>
  <si>
    <t xml:space="preserve">Prolific Bandcamp DIY songwriter making lo-fi home recordings with a loose, sci-fi-inflected sense of humor across ten-plus full-lengths.</t>
  </si>
  <si>
    <t xml:space="preserve">A0053, A0056</t>
  </si>
  <si>
    <t xml:space="preserve">Ryan Davis &amp; the Roadhouse Band; Catherine Irwin; Freakwater; David Berman</t>
  </si>
  <si>
    <t xml:space="preserve">Ryan Davis's main band before his solo Roadhouse Band project, playing loose, twangy "Beard Rock" built to carry his dense, surrealist wordplay.</t>
  </si>
  <si>
    <t xml:space="preserve">Ashley Hutchings's (ex-Fairport Convention) harder-line electric folk band pushing British traditional song even further from rock-band conventions.</t>
  </si>
  <si>
    <t xml:space="preserve">2017–2019</t>
  </si>
  <si>
    <t xml:space="preserve">A2813, A2816</t>
  </si>
  <si>
    <t xml:space="preserve">Nashville band fusing heavy Skynyrd/Zeppelin riffing with outlaw-country songwriting, a harder-rocking branch of Southern rock cut short by a guitarist's death.</t>
  </si>
  <si>
    <t xml:space="preserve">A0185, A0221, A0299</t>
  </si>
  <si>
    <t xml:space="preserve">Perth songwriter whose plainspoken, funny-sad lyrics and light, jangly indie-folk arrangements grew out of the city's DIY scene.</t>
  </si>
  <si>
    <t xml:space="preserve">2001–2003</t>
  </si>
  <si>
    <t xml:space="preserve">A1619, A1621</t>
  </si>
  <si>
    <t xml:space="preserve">Pavement frontman's solo project, backed by the Jicks, extending that band's off-kilter guitar melodies and cryptic wordplay into looser, more classic-rock-leaning territory.</t>
  </si>
  <si>
    <t xml:space="preserve">1986–2002</t>
  </si>
  <si>
    <t xml:space="preserve">A2151, A2167, A1804, A1810</t>
  </si>
  <si>
    <t xml:space="preserve">Guy Clark; The Del McCoury Band; The Pogues</t>
  </si>
  <si>
    <t xml:space="preserve">Nashville songwriter whose hard-Telecaster country-rock debut gave way, after prison, to a prolific, genre-hopping run of Americana and protest records that shaped the alt-country era.</t>
  </si>
  <si>
    <t xml:space="preserve">The Del McCoury Band; Steve Earle</t>
  </si>
  <si>
    <t xml:space="preserve">Steve Earle's full album of original bluegrass, written for and performed live with a celebrated bluegrass band.</t>
  </si>
  <si>
    <t xml:space="preserve">Guy Clark; Jerry Jeff Walker</t>
  </si>
  <si>
    <t xml:space="preserve">Austin-scene songwriter (later Texas poet laureate) whose wry, plainspoken character songs and much-covered "Texas Trilogy" made him a beloved fixture of the progressive-country movement.</t>
  </si>
  <si>
    <t xml:space="preserve">1971–1975</t>
  </si>
  <si>
    <t xml:space="preserve">A2452, A2460, A2468</t>
  </si>
  <si>
    <t xml:space="preserve">John Prine; Bob Dylan; Jimmy Buffett</t>
  </si>
  <si>
    <t xml:space="preserve">Chicago folk songwriter whose train travelogue song and tight partnership with John Prine anchored the city's mutually supportive early-1970s folk-club circuit.</t>
  </si>
  <si>
    <t xml:space="preserve">2009–2021</t>
  </si>
  <si>
    <t xml:space="preserve">A0347, A1411, A0342, A0362</t>
  </si>
  <si>
    <t xml:space="preserve">Brooklyn/Philadelphia guitarist whose raga-inflected instrumental records grew into full-band, sun-warmed cosmic-country songwriting on Matador.</t>
  </si>
  <si>
    <t xml:space="preserve">Dream Syndicate frontman whose first solo album after that band's breakup traded noise-guitar sprawl for cleaner, song-focused Americana-facing roots rock.</t>
  </si>
  <si>
    <t xml:space="preserve">1969–1978</t>
  </si>
  <si>
    <t xml:space="preserve">A2332, A2339, A2376</t>
  </si>
  <si>
    <t xml:space="preserve">Waylon Jennings; Townes Van Zandt</t>
  </si>
  <si>
    <t xml:space="preserve">Nashville songwriter whose "Seven Bridges Road" (later an Eagles hit) and rough, plainspoken country-rock made him a direct forerunner of the outlaw movement.</t>
  </si>
  <si>
    <t xml:space="preserve">A Stephen Stills/Neil Young duo record born from a collapsed CSNY reunion, a warm country-rock footnote tracing back to Buffalo Springfield.</t>
  </si>
  <si>
    <t xml:space="preserve">Ann Arbor band, produced by John Cale, stripped rock to primitive riffs and yowled vocals, a foundational text for punk out of Velvet Underground drone.</t>
  </si>
  <si>
    <t xml:space="preserve">A2109, A2118</t>
  </si>
  <si>
    <t xml:space="preserve">The Verlaines; The Bats; Bike</t>
  </si>
  <si>
    <t xml:space="preserve">Dunedin band formed from ex-Verlaines and Bats members, pushing the scene's jangle toward louder, more distorted noise-pop.</t>
  </si>
  <si>
    <t xml:space="preserve">2010–2019</t>
  </si>
  <si>
    <t xml:space="preserve">A1072, A1081, A1057</t>
  </si>
  <si>
    <t xml:space="preserve">My Morning Jacket; J Mascis</t>
  </si>
  <si>
    <t xml:space="preserve">Timothy Showalter's Philadelphia project moving from hushed, gothic folk records to arena-scaled, cathartic rock aided by My Morning Jacket and J Mascis.</t>
  </si>
  <si>
    <t xml:space="preserve">A0761, A0751, A0745, A0747</t>
  </si>
  <si>
    <t xml:space="preserve">Missoula/Portland/Philadelphia band (formerly billed under another name) whose emo-tinged, twangy indie rock cycled through noisier and electronic phases before returning to guitars.</t>
  </si>
  <si>
    <t xml:space="preserve">A1302, A1304, A1314, A1336</t>
  </si>
  <si>
    <t xml:space="preserve">Tyler Childers; Colter Wall</t>
  </si>
  <si>
    <t xml:space="preserve">Nashville songwriter whose straight hard-country debut gave way to psychedelic, genre-hopping "new outlaw" records spanning soul, arena rock and bluegrass.</t>
  </si>
  <si>
    <t xml:space="preserve">A0075, A0088</t>
  </si>
  <si>
    <t xml:space="preserve">Ryan Davis &amp; the Roadhouse Band; MJ Lenderman</t>
  </si>
  <si>
    <t xml:space="preserve">Three Nashville solo songwriters trading instruments and lead vocals for a shaggy-dog, Feelies-ish "patio album" sound tied to the city's dive-bar scene.</t>
  </si>
  <si>
    <t xml:space="preserve">2005–2015</t>
  </si>
  <si>
    <t xml:space="preserve">A2746, A2751</t>
  </si>
  <si>
    <t xml:space="preserve">New York songwriter whose sprawling concept album pushed chamber-folk into theatrical baroque-pop before a later record stripped back to hushed, devastating acoustic songwriting.</t>
  </si>
  <si>
    <t xml:space="preserve">Joshua Ray Walker; Vincent Neil Emerson</t>
  </si>
  <si>
    <t xml:space="preserve">Fort Worth songwriter whose confident, big-voiced honky-tonk about aging and ambition is a sturdy entry in the current Texas revival.</t>
  </si>
  <si>
    <t xml:space="preserve">Los Angeles band blending frantic C86-style jangle-pop with post-punk urgency across a debut full of tightly wound guitar interplay.</t>
  </si>
  <si>
    <t xml:space="preserve">2003–2008</t>
  </si>
  <si>
    <t xml:space="preserve">A1762, A1765</t>
  </si>
  <si>
    <t xml:space="preserve">Mark Kozelek's post-Red House Painters project extending that band's extended, confessional storytelling songwriting into the 2000s.</t>
  </si>
  <si>
    <t xml:space="preserve">Seattle band whose Diary is considered the foundational second-wave emo album, launching a lineage that later fed twangy indie crossovers via American Football.</t>
  </si>
  <si>
    <t xml:space="preserve">A0247, A1355, A0300</t>
  </si>
  <si>
    <t xml:space="preserve">Los Angeles (via Venice Beach busking) songwriter blending folk-punk fingerpicking with gospel, blues and roots textures on records featuring high-profile guests.</t>
  </si>
  <si>
    <t xml:space="preserve">1990–2010</t>
  </si>
  <si>
    <t xml:space="preserve">A1555, A1567, A1524, A1525</t>
  </si>
  <si>
    <t xml:space="preserve">Chapel Hill band co-founded by Mac McCaughan and Laura Ballance (also founders of Merge Records), whose hardcore-pop energy matured into melodic, occasionally orchestrated indie rock.</t>
  </si>
  <si>
    <t xml:space="preserve">Columbus, Ohio power-pop project in the Teenage Fanclub/Superchunk lineage, part of the 2020s power-pop revival.</t>
  </si>
  <si>
    <t xml:space="preserve">Nashville West alumnus Gib Guilbeau's loose, cajun-tinged country-rock band that began as Linda Ronstadt's backing group.</t>
  </si>
  <si>
    <t xml:space="preserve">A0507, A0514, A0570</t>
  </si>
  <si>
    <t xml:space="preserve">Waxahatchee; Radiator Hospital</t>
  </si>
  <si>
    <t xml:space="preserve">Philadelphia band led by Allison Crutchfield and Kyle Gilbride playing scrappy, fuzzed-out guitar-pop out of the same DIY scene as Waxahatchee.</t>
  </si>
  <si>
    <t xml:space="preserve">Vince Gill; The Byrds</t>
  </si>
  <si>
    <t xml:space="preserve">Sister duo whose tight sibling-harmony country-rock, with Vince Gill guesting, put a rare female duo at the center of the mid-1980s neotraditional boom.</t>
  </si>
  <si>
    <t xml:space="preserve">Boston band whose shoestring, noise-collaged debut became the defining American shoegaze record and a direct forerunner of noisier countrygaze textures.</t>
  </si>
  <si>
    <t xml:space="preserve">Golden Daze; Drugdealer; Sam Burton</t>
  </si>
  <si>
    <t xml:space="preserve">Ben Schwab's Los Angeles trio project whose mostly-covers debut EP connects the LA psych scene to softer country-folk through a guest vocalist.</t>
  </si>
  <si>
    <t xml:space="preserve">London songwriter whose charming, conversational folk-rock moves at an ambling pace squarely in the wordy funny-sad Prine/Berman tradition.</t>
  </si>
  <si>
    <t xml:space="preserve">1990–1991</t>
  </si>
  <si>
    <t xml:space="preserve">A2119, A2125</t>
  </si>
  <si>
    <t xml:space="preserve">Toy Love; Guided by Voices; Sebadoh</t>
  </si>
  <si>
    <t xml:space="preserve">Chris Knox and Alec Bathgate's Auckland duo whose home four-track, drum-machine pop directly prefigured American lo-fi acts like Guided by Voices and Sebadoh.</t>
  </si>
  <si>
    <t xml:space="preserve">A2509, A2514, A2501, A2518</t>
  </si>
  <si>
    <t xml:space="preserve">Billy Sherrill; George Jones</t>
  </si>
  <si>
    <t xml:space="preserve">Nashville singer whose Billy Sherrill-produced countrypolitan records defined the string-laden Epic sound of the late 1960s and became genre landmarks.</t>
  </si>
  <si>
    <t xml:space="preserve">UK sextet whose biblical, orchestrated art-folk concept album continues the chamber-folk tradition popularized by Sufjan Stevens into the current UK indie scene.</t>
  </si>
  <si>
    <t xml:space="preserve">Rodan</t>
  </si>
  <si>
    <t xml:space="preserve">Former Rodan bassist turned solo songwriter making knotty, patient records that veer between mesmerizing folk, psych drone and glitchy ambient textures.</t>
  </si>
  <si>
    <t xml:space="preserve">Paula Frazer's San Francisco project pairing a cinematic torch-singer voice with slow, pedal-steel country balladry, an odd but fitting fit on 4AD.</t>
  </si>
  <si>
    <t xml:space="preserve">1981–1982</t>
  </si>
  <si>
    <t xml:space="preserve">A1844, A1849</t>
  </si>
  <si>
    <t xml:space="preserve">Alex Chilton; Jessie Mae Hemphill</t>
  </si>
  <si>
    <t xml:space="preserve">Memphis outfit playing deliberately primitive, art-damaged rockabilly and blues rooted in the city's Sun Records-era tradition.</t>
  </si>
  <si>
    <t xml:space="preserve">A2138, A2143</t>
  </si>
  <si>
    <t xml:space="preserve">The Alpha Band; Bob Dylan</t>
  </si>
  <si>
    <t xml:space="preserve">Los Angeles songwriter (ex-Alpha Band, Bob Dylan's Rolling Thunder Revue) whose wry, unglamorous roots-rock records built his reputation as a roots theorist and future producer.</t>
  </si>
  <si>
    <t xml:space="preserve">A0394, A0460</t>
  </si>
  <si>
    <t xml:space="preserve">Promised Land Sound; Erin Rae</t>
  </si>
  <si>
    <t xml:space="preserve">Nashville four-piece playing Dead-inspired psychedelic twang alongside rowdy garage energy, recorded live-in-the-room at Sam Phillips Recording.</t>
  </si>
  <si>
    <t xml:space="preserve">1990–2000</t>
  </si>
  <si>
    <t xml:space="preserve">A2069, A2080, A2066, A2081</t>
  </si>
  <si>
    <t xml:space="preserve">Glasgow band whose fuzzy 1990 debut evolved into the clearest 1990s heir to the Big Star/Byrds jangle-pop sound across a decade-plus Creation/Columbia run.</t>
  </si>
  <si>
    <t xml:space="preserve">A0731, A0694</t>
  </si>
  <si>
    <t xml:space="preserve">Texas slowcore band whose self-produced debut and richer, pedal-steel-laced follow-up refine dark, hushed indie rock.</t>
  </si>
  <si>
    <t xml:space="preserve">Auckland quartet mixing desert twang, brooding psych atmospherics and country phrasing into immersive, dynamically wide-ranging arrangements.</t>
  </si>
  <si>
    <t xml:space="preserve">New York band whose Marquee Moon traded punk's power chords for long, interlocking clean-guitar lines that directly influenced R.E.M. and Sonic Youth.</t>
  </si>
  <si>
    <t xml:space="preserve">Chicago songwriter Jess Shoman's project pairing raw, cracked-voiced folk with a bandmate's saxophone and guitar in a whimsical, homespun style.</t>
  </si>
  <si>
    <t xml:space="preserve">A0555, A0571, A0627, A0542</t>
  </si>
  <si>
    <t xml:space="preserve">Total Control; UV Race; Blank Realm</t>
  </si>
  <si>
    <t xml:space="preserve">Melbourne supergroup (members of Total Control, UV Race and Blank Realm) making wiry, deadpan guitar-pop that evolved into terse, hooky art-punk across four albums.</t>
  </si>
  <si>
    <t xml:space="preserve">A2404, A2416</t>
  </si>
  <si>
    <t xml:space="preserve">The Flatlanders; Joe Ely</t>
  </si>
  <si>
    <t xml:space="preserve">Lubbock visual artist and songwriter whose conceptual debut and sprawling hometown song cycle turned satirical, gothic storytelling into a cult classic of the Texas songwriter scene.</t>
  </si>
  <si>
    <t xml:space="preserve">1984–1985</t>
  </si>
  <si>
    <t xml:space="preserve">A1862, A1871</t>
  </si>
  <si>
    <t xml:space="preserve">X; Screamin' Sirens</t>
  </si>
  <si>
    <t xml:space="preserve">LA band fronted by Texacala Jones fusing classic country-and-western phrasing with deathrock's darker, theatrical punk edge.</t>
  </si>
  <si>
    <t xml:space="preserve">Pavement; Yo La Tengo</t>
  </si>
  <si>
    <t xml:space="preserve">San Francisco collective mixed tightly constructed pop songs with ambient noise collages and sudden left turns on their Matador debut.</t>
  </si>
  <si>
    <t xml:space="preserve">A1906, A1917, A1915</t>
  </si>
  <si>
    <t xml:space="preserve">True West; The Dream Syndicate</t>
  </si>
  <si>
    <t xml:space="preserve">Guy Kyser's Davis, California band took Paisley Underground's Velvets worship into darker, feedback-choked gothic desert-noise territory.</t>
  </si>
  <si>
    <t xml:space="preserve">A0642, A0663</t>
  </si>
  <si>
    <t xml:space="preserve">Water From Your Eyes</t>
  </si>
  <si>
    <t xml:space="preserve">Nate Amos's solo project delivers warped, hooky pop songs mixing drum machines with genuine Big Star-descended power-pop songwriting.</t>
  </si>
  <si>
    <t xml:space="preserve">2003–2004</t>
  </si>
  <si>
    <t xml:space="preserve">A1177, A1184</t>
  </si>
  <si>
    <t xml:space="preserve">Kentucky band fronted by J.D. Wilkes mixing rockabilly, blues and punk into a manic, Southern-gothic revival-tent sound on Bloodshot Records.</t>
  </si>
  <si>
    <t xml:space="preserve">A0048, A0016, A0040</t>
  </si>
  <si>
    <t xml:space="preserve">Florry; Greg Freeman</t>
  </si>
  <si>
    <t xml:space="preserve">Tampa-born, New Orleans-based songwriter's dark rural storytelling in a rangy baritone extends the Townes Van Zandt/Jason Molina alt-country lineage.</t>
  </si>
  <si>
    <t xml:space="preserve">A1893, A1907</t>
  </si>
  <si>
    <t xml:space="preserve">Michael Quercio's band, renamed from the Salvation Army, played the brightest, most bubblegum corner of Paisley Underground jangle-pop and coined the scene's name.</t>
  </si>
  <si>
    <t xml:space="preserve">2002–2008</t>
  </si>
  <si>
    <t xml:space="preserve">A1185, A1172, A1216</t>
  </si>
  <si>
    <t xml:space="preserve">Whiskeytown; Lucinda Williams; Ryan Adams</t>
  </si>
  <si>
    <t xml:space="preserve">Raleigh songwriter's warm, restrained country-soul records established her as one of Lost Highway's defining voices alongside its rockier acts.</t>
  </si>
  <si>
    <t xml:space="preserve">1966–1967</t>
  </si>
  <si>
    <t xml:space="preserve">A2431, A2433</t>
  </si>
  <si>
    <t xml:space="preserve">Greenwich Village folk singer whose frail, aching voice and confessional songwriting produced widely covered standards that seeded the singer-songwriter movement.</t>
  </si>
  <si>
    <t xml:space="preserve">A0186, A0248</t>
  </si>
  <si>
    <t xml:space="preserve">Fleet Foxes; Beach House</t>
  </si>
  <si>
    <t xml:space="preserve">Hollie Fullbrook's Auckland project widened hushed, literate solo folk into warmer full-band arrangements and New Zealand chart success.</t>
  </si>
  <si>
    <t xml:space="preserve">A0117, A0105</t>
  </si>
  <si>
    <t xml:space="preserve">Chicago band mixing cosmic country and psychedelic choogle with straight honky-tonk, split between two co-lead singers over pedal steel and reverb.</t>
  </si>
  <si>
    <t xml:space="preserve">1996–1997</t>
  </si>
  <si>
    <t xml:space="preserve">A1665, A1672</t>
  </si>
  <si>
    <t xml:space="preserve">Guided by Voices co-founder's home-recorded solo work is gentler and more melodic than Robert Pollard's fragments, a quiet counterpart to Dayton's noisy lo-fi scene.</t>
  </si>
  <si>
    <t xml:space="preserve">2004–2012</t>
  </si>
  <si>
    <t xml:space="preserve">A0916, A0923, A0950</t>
  </si>
  <si>
    <t xml:space="preserve">John Prine; Drive-By Truckers</t>
  </si>
  <si>
    <t xml:space="preserve">East Nashville songwriter's deadpan, talking-blues storytelling turns jokes into grief in the same funny-sad tradition as John Prine.</t>
  </si>
  <si>
    <t xml:space="preserve">Brooklyn duo (Dan Alvarez de Toledo and Jordan Dunn-Pilz) built on finish-each-other's-sentences vocal harmony and family-history songwriting.</t>
  </si>
  <si>
    <t xml:space="preserve">Chicago-by-way-of-Minnesota songwriter mixing Midwestern folksy roots music with rollicking classic honky-tonk over fiddle and pedal steel.</t>
  </si>
  <si>
    <t xml:space="preserve">Washington DC songwriter's big, ringing power-pop songs built for arena-scale choruses that radio mostly ignored, continuing the Big Star lineage.</t>
  </si>
  <si>
    <t xml:space="preserve">John Prine's son makes unhurried, plainspoken singer-songwriter records about grief and inheritance without leaning on his father's shadow.</t>
  </si>
  <si>
    <t xml:space="preserve">A2349, A2363</t>
  </si>
  <si>
    <t xml:space="preserve">Waylon Jennings; Willie Nelson</t>
  </si>
  <si>
    <t xml:space="preserve">Nashville studio owner whose Hillbilly Central became the outlaw movement's clubhouse, recording gruff, unhurried songwriting between novelty and heartbreak.</t>
  </si>
  <si>
    <t xml:space="preserve">A2765, A2770</t>
  </si>
  <si>
    <t xml:space="preserve">Gainesville band's chiming Rickenbacker and Telecaster hooks defined jangly, guitar-forward heartland rock built for classic-rock radio.</t>
  </si>
  <si>
    <t xml:space="preserve">1969–1974</t>
  </si>
  <si>
    <t xml:space="preserve">A2453, A2461, A2440, A2441</t>
  </si>
  <si>
    <t xml:space="preserve">Nashville storyteller whose plain, conversational baritone narrated first-person character sketches of ordinary rural life, a central figure alongside Prine.</t>
  </si>
  <si>
    <t xml:space="preserve">A2576, A2575</t>
  </si>
  <si>
    <t xml:space="preserve">Louisiana bayou songwriter whose deep baritone drawl and wah-inflected guitar coined swamp rock, a direct reference point for Southern soul and rock.</t>
  </si>
  <si>
    <t xml:space="preserve">2016–2018</t>
  </si>
  <si>
    <t xml:space="preserve">A0572, A0543</t>
  </si>
  <si>
    <t xml:space="preserve">Bay Area hardcore lifer distilling decades of Bee Gees- and Byrds-indebted pop songcraft into brief, melodic fragments.</t>
  </si>
  <si>
    <t xml:space="preserve">1968–1994</t>
  </si>
  <si>
    <t xml:space="preserve">A2384, A2386, A2387, A2392</t>
  </si>
  <si>
    <t xml:space="preserve">Houston songwriter whose flat, unhurried baritone and plainspoken dread founded the Texas songwriter tradition, echoed by generations of alt-country and indie-folk artists.</t>
  </si>
  <si>
    <t xml:space="preserve">LVL UP; Slaughter Beach, Dog</t>
  </si>
  <si>
    <t xml:space="preserve">Dave Benton's former-LVL UP project leans into pedal-steel-flecked, warmly recorded country-pop mixing jangling guitars with synths.</t>
  </si>
  <si>
    <t xml:space="preserve">A1494, A1510</t>
  </si>
  <si>
    <t xml:space="preserve">Melissa Swingle's Chapel Hill band debuted with spare, spooky Southern gothic songs of local characters given slide-guitar, minor-key hush.</t>
  </si>
  <si>
    <t xml:space="preserve">2020–2021</t>
  </si>
  <si>
    <t xml:space="preserve">A0061, A0063</t>
  </si>
  <si>
    <t xml:space="preserve">Sacramento songwriter's talky, literary verses over lo-fi fingerpicked guitar earned him a personal signing to John Prine's own label.</t>
  </si>
  <si>
    <t xml:space="preserve">A2098, A2089, A2105, A2099</t>
  </si>
  <si>
    <t xml:space="preserve">Perth band whose David McComb widened post-punk restlessness into cinematic, outback-scaled Americana, often named the definitive Australian rock album of the 1980s.</t>
  </si>
  <si>
    <t xml:space="preserve">Bay Area folk EP with a wry, self-deprecating title-track sequence and sparse acoustic, plainspoken storytelling.</t>
  </si>
  <si>
    <t xml:space="preserve">Minneapolis quartet favoring intricate vocal harmonies and interlocking guitars over the punk energy of their more famous scene neighbors.</t>
  </si>
  <si>
    <t xml:space="preserve">Alejandro and Javier Escovedo's Austin band played hard-riffing roots rock with a country undertow, a direct sequel to Rank and File's cowpunk.</t>
  </si>
  <si>
    <t xml:space="preserve">1983–1984</t>
  </si>
  <si>
    <t xml:space="preserve">A1899, A1894</t>
  </si>
  <si>
    <t xml:space="preserve">The Dream Syndicate; Thin White Rope</t>
  </si>
  <si>
    <t xml:space="preserve">Davis, California band mixing jangling guitars with heavier, psychedelic Crazy Horse-indebted excursions from the same scene as the Dream Syndicate.</t>
  </si>
  <si>
    <t xml:space="preserve">A1557, A1568</t>
  </si>
  <si>
    <t xml:space="preserve">Pavement; Sebadoh</t>
  </si>
  <si>
    <t xml:space="preserve">San Diego band crammed careening noise-rock riffing and tape-warped skronk into blown-out, abrasive songs on Homestead Records.</t>
  </si>
  <si>
    <t xml:space="preserve">A0628, A0575</t>
  </si>
  <si>
    <t xml:space="preserve">Raleigh band pairing conversational, self-lacerating lyrics with tense, angular guitar interplay that grew up on Pavement and Cap'n Jazz.</t>
  </si>
  <si>
    <t xml:space="preserve">A1544, A1558</t>
  </si>
  <si>
    <t xml:space="preserve">Jenny Toomey and Kristin Thomson's DC band paired loud-soft guitar dynamics with melodic dual-vocal songwriting on their own Simple Machines label.</t>
  </si>
  <si>
    <t xml:space="preserve">A0680, A0629, A0664</t>
  </si>
  <si>
    <t xml:space="preserve">Welsh band applying ringing Byrds/Feelies-style jangle guitar to raw, personal songwriting about grief and family, a sharp post-2020s jangle revival.</t>
  </si>
  <si>
    <t xml:space="preserve">Oklahoma band whose literary, fiddle-and-guitar character songs made them the defining act of the 2010s Red Dirt scene.</t>
  </si>
  <si>
    <t xml:space="preserve">A0370, A0395</t>
  </si>
  <si>
    <t xml:space="preserve">Mat Davidson's project sets a high, keening voice against loose, fingerpicked country-folk drawing on Gram Parsons-style cosmic country.</t>
  </si>
  <si>
    <t xml:space="preserve">Jeff Tweedy's double album with teenage son Spencer on drums, looser and poppier than a singer-songwriter statement, made during his wife's cancer treatment.</t>
  </si>
  <si>
    <t xml:space="preserve">2011–2015</t>
  </si>
  <si>
    <t xml:space="preserve">A0502, A0533</t>
  </si>
  <si>
    <t xml:space="preserve">The Go-Betweens; The Clean; Rolling Blackouts Coastal Fever; The Goon Sax</t>
  </si>
  <si>
    <t xml:space="preserve">Melbourne band playing hazy, unhurried ramshackle jangle-pop indebted to the Flying Nun and Feelies sound.</t>
  </si>
  <si>
    <t xml:space="preserve">A0764, A0766</t>
  </si>
  <si>
    <t xml:space="preserve">Adelaide band tagging its own music countrygaze and noise country, heartland twang and Dirty Three-style violin inside post-hardcore dynamics.</t>
  </si>
  <si>
    <t xml:space="preserve">2013–2019</t>
  </si>
  <si>
    <t xml:space="preserve">A0524, A0544, A0576, A0515</t>
  </si>
  <si>
    <t xml:space="preserve">Chicago teenage DIY band's ragged garage-jangle riffs grew into tighter, craft-oriented songwriting across a run of scrappy guitar-pop records.</t>
  </si>
  <si>
    <t xml:space="preserve">Thomas Dollbaum; Kurt Vile</t>
  </si>
  <si>
    <t xml:space="preserve">New Orleans band's Gulf Coast-steeped, road-worn twang carries loose, rowdy cowpunk energy across a 13-song debut.</t>
  </si>
  <si>
    <t xml:space="preserve">2002–2016</t>
  </si>
  <si>
    <t xml:space="preserve">A0917, A0927, A0941, A0965</t>
  </si>
  <si>
    <t xml:space="preserve">Columbus, Ohio band built on Micah Schnabel's shouted, urgent vocals and forceful punk-and-country arrangements about dead-end Midwestern towns.</t>
  </si>
  <si>
    <t xml:space="preserve">Los Angeles-based Rhode Island native's debut sets warm, '70s-inflected songwriting inside theatrical vocal performances and tasteful arrangements.</t>
  </si>
  <si>
    <t xml:space="preserve">A1321, A1337, A1367, A1348</t>
  </si>
  <si>
    <t xml:space="preserve">Eastern-Kentucky songwriter whose plainspoken, live-in-the-room storytelling made him the decade's most credible new outlaw, later stretching into gospel and psychedelia.</t>
  </si>
  <si>
    <t xml:space="preserve">A1449, A1451, A1456, A1459</t>
  </si>
  <si>
    <t xml:space="preserve">Belleville, Illinois band spliced punk tempos and buzzsaw guitars onto Carter Family and Bakersfield country, the founding document of 1990s insurgent country.</t>
  </si>
  <si>
    <t xml:space="preserve">A1545, A1531</t>
  </si>
  <si>
    <t xml:space="preserve">Washington DC band moved from noisy, chaotic post-punk toward lean, hook-filled minimalist pop that bridged the DC punk and indie-pop underground.</t>
  </si>
  <si>
    <t xml:space="preserve">Uwade Akhere's choir-trained voice moves through folk, soul and singer-songwriter modes after years singing on Fleet Foxes' Shore.</t>
  </si>
  <si>
    <t xml:space="preserve">Jersey City band pairing spoken-sung, novelistic vocals with interlocking clean guitar lines at the talk-singing, literate end of 1990s indie rock.</t>
  </si>
  <si>
    <t xml:space="preserve">1952–1982</t>
  </si>
  <si>
    <t xml:space="preserve">A2672, A2087</t>
  </si>
  <si>
    <t xml:space="preserve">Two landmark compilations: Harry Smith's Anthology of American Folk Music, the folk revival's shared songbook, and Dunedin Double, the record that named the Dunedin sound.</t>
  </si>
  <si>
    <t xml:space="preserve">London songwriter's hushed, lullaby-like Just Another Diamond Day, written on a horse-and-wagon journey, was rediscovered decades later as a foundational freak-folk text.</t>
  </si>
  <si>
    <t xml:space="preserve">A0718, A0738</t>
  </si>
  <si>
    <t xml:space="preserve">Molly Meehan's gentle, adventurous Burlington indie rock pairs soft, openhearted songs with woozy twang and waltz-like arrangements.</t>
  </si>
  <si>
    <t xml:space="preserve">A2078, A2070</t>
  </si>
  <si>
    <t xml:space="preserve">Big Star; Teenage Fanclub; Matthew Sweet</t>
  </si>
  <si>
    <t xml:space="preserve">Rhode Island trio Paul Chastain and Ric Menck made an almost scholarly distillation of Byrds twelve-string jangle and Big Star hooks.</t>
  </si>
  <si>
    <t xml:space="preserve">1967–1986</t>
  </si>
  <si>
    <t xml:space="preserve">A2613, A2615, A2617, A2620</t>
  </si>
  <si>
    <t xml:space="preserve">Lou Reed and John Cale's New York band ran deadpan songwriting through drone, noise and quiet intimacy across records that root punk, glam and indie songwriting.</t>
  </si>
  <si>
    <t xml:space="preserve">1985–1990</t>
  </si>
  <si>
    <t xml:space="preserve">A2093, A2106, A2120</t>
  </si>
  <si>
    <t xml:space="preserve">The Chills; The Clean; Straitjacket Fits</t>
  </si>
  <si>
    <t xml:space="preserve">Graeme Downes's classically trained Dunedin band pushed the Flying Nun scene's DIY jangle toward literate, structurally restless art-rock complexity.</t>
  </si>
  <si>
    <t xml:space="preserve">Nashville singer nicknamed "The Voice," whose rich, weathered baritone over traditional steel-and-fiddle arrangements led 1970s traditionalist honky-tonk.</t>
  </si>
  <si>
    <t xml:space="preserve">A1559, A1581, A1604</t>
  </si>
  <si>
    <t xml:space="preserve">New York band pairing Richard Baluyut and Fontaine Toups's dual vocals with disciplined loud-soft dynamics, a New York answer to Superchunk.</t>
  </si>
  <si>
    <t xml:space="preserve">2004–2009</t>
  </si>
  <si>
    <t xml:space="preserve">A1008, A1048</t>
  </si>
  <si>
    <t xml:space="preserve">Devendra Banhart; Joanna Newsom</t>
  </si>
  <si>
    <t xml:space="preserve">Andy Cabic's soft, unhurried West Coast-indebted folk-rock positioned him within San Francisco's freak-folk circle while staying gentler than his peers.</t>
  </si>
  <si>
    <t xml:space="preserve">1990–2009</t>
  </si>
  <si>
    <t xml:space="preserve">A1777, A1782, A1821, A1838</t>
  </si>
  <si>
    <t xml:space="preserve">Athens, Georgia songwriter's shaky, unadorned voice and pitch-black humor over sparse arrangements set the template for lo-fi Southern gothic confession.</t>
  </si>
  <si>
    <t xml:space="preserve">1987–1998</t>
  </si>
  <si>
    <t xml:space="preserve">A1772, A1801, A1778, A1822</t>
  </si>
  <si>
    <t xml:space="preserve">Mark Olson</t>
  </si>
  <si>
    <t xml:space="preserve">Los Angeles songwriter's helium-light, quavering voice and childlike, image-driven songwriting fed directly into alt-country and indie-folk artists that followed.</t>
  </si>
  <si>
    <t xml:space="preserve">New Orleans duo moving away from disco nostalgia toward more personal, unselfconscious songwriting with effortless pop craft.</t>
  </si>
  <si>
    <t xml:space="preserve">A0272, A0225, A0226, A0321</t>
  </si>
  <si>
    <t xml:space="preserve">Merce Lemon; Greg Freeman</t>
  </si>
  <si>
    <t xml:space="preserve">Mark Allen Scott's prolific, home-recorded Columbus project moved from quiet Bandcamp uploads to tasteful, subdued indie rock about specific Midwestern life.</t>
  </si>
  <si>
    <t xml:space="preserve">A1356, A1338, A1377</t>
  </si>
  <si>
    <t xml:space="preserve">East Texas songwriter of Choctaw-Apache heritage whose spare, plainspoken Texas country-folk continues the Guy Clark and Townes Van Zandt lineage.</t>
  </si>
  <si>
    <t xml:space="preserve">Milwaukee band's second album swapped jittery pop for hellfire gospel and apocalyptic Americana, an unusually strange early entry in country-punk.</t>
  </si>
  <si>
    <t xml:space="preserve">A1959, A1971, A1990</t>
  </si>
  <si>
    <t xml:space="preserve">Peter Prescott's post-Mission of Burma band carried that group's angular, drum-forward Boston post-punk attack into scrappier Homestead-scene noise-rock.</t>
  </si>
  <si>
    <t xml:space="preserve">A1476, A1495, A1496, A1511</t>
  </si>
  <si>
    <t xml:space="preserve">Jon Langford's post-Mekons band brought punk politics directly into Chicago's country scene, a founding act of Bloodshot Records' insurgent-country identity.</t>
  </si>
  <si>
    <t xml:space="preserve">A1452, A1460</t>
  </si>
  <si>
    <t xml:space="preserve">Seattle band pairing Chris Eckman and Carla Torgerson's dual vocals with Townes Van Zandt- and Neil Young-indebted songwriting, Sub Pop's first non-grunge signing.</t>
  </si>
  <si>
    <t xml:space="preserve">Zach Bryan; Brandi Carlile</t>
  </si>
  <si>
    <t xml:space="preserve">Husband-and-wife duo mixing soul and gospel vocal power with Americana songwriting, widening the country-award mainstream's commercial reach.</t>
  </si>
  <si>
    <t xml:space="preserve">2014–2016</t>
  </si>
  <si>
    <t xml:space="preserve">A0525, A0545</t>
  </si>
  <si>
    <t xml:space="preserve">Atlanta band fronted by Elaine Edenfield's commanding vocals plays kinetic, interlocking-guitar post-punk closer to Sonic Youth's angularity than jangle-pop.</t>
  </si>
  <si>
    <t xml:space="preserve">2008–2024</t>
  </si>
  <si>
    <t xml:space="preserve">A0348, A0325, A0332, A0371</t>
  </si>
  <si>
    <t xml:space="preserve">Kurt Vile; Wild Pink</t>
  </si>
  <si>
    <t xml:space="preserve">Adam Granduciel's Philadelphia band grew from ragged Crazy Horse-and-Dylan sprawl into widescreen, synth-lined cosmic Americana that revived heartland rock for indie audiences.</t>
  </si>
  <si>
    <t xml:space="preserve">2012–2014</t>
  </si>
  <si>
    <t xml:space="preserve">A0951, A0955, A0960</t>
  </si>
  <si>
    <t xml:space="preserve">Mississippi duo built quiet, spare records around close, weathered harmonies and plainspoken songs of loss, sharing Drive-By Truckers' subject matter at low volume.</t>
  </si>
  <si>
    <t xml:space="preserve">A0508, A0516, A0094, A0110</t>
  </si>
  <si>
    <t xml:space="preserve">Plains; MJ Lenderman</t>
  </si>
  <si>
    <t xml:space="preserve">Katie Crutchfield's project moved from raw bedroom indie-rock DIY roots into a twangier, pedal-steel-laced country sound that popularized "indie twang."</t>
  </si>
  <si>
    <t xml:space="preserve">A0462, A0491</t>
  </si>
  <si>
    <t xml:space="preserve">Dylan Young's Melbourne project studies mellow '70s songwriting in the Carole King/Jackson Browne mode, dressed in baroque-pop string arrangements.</t>
  </si>
  <si>
    <t xml:space="preserve">1972–1978</t>
  </si>
  <si>
    <t xml:space="preserve">A2344, A2345, A2357, A2373</t>
  </si>
  <si>
    <t xml:space="preserve">Nashville insider whose self-produced, songwriter-first records with his own touring band founded outlaw country's core sound and commercial breakthrough.</t>
  </si>
  <si>
    <t xml:space="preserve">The first full studio pairing of the two outlaw stars, anchored by their biggest crossover hit and interlocking drawls.</t>
  </si>
  <si>
    <t xml:space="preserve">Waylon Jennings; Willie Nelson; Jessi Colter; Tompall Glaser</t>
  </si>
  <si>
    <t xml:space="preserve">RCA's compilation of four Hillbilly Central artists coined "outlaw" as a genre label and became the first platinum country album.</t>
  </si>
  <si>
    <t xml:space="preserve">2001–2009</t>
  </si>
  <si>
    <t xml:space="preserve">A1164, A1178, A1222</t>
  </si>
  <si>
    <t xml:space="preserve">Austin traditionalist's lean, upright-bass-and-steel records built squarely on Hank Williams and Bob Wills gave Bloodshot's roster a direct link to prewar country.</t>
  </si>
  <si>
    <t xml:space="preserve">A0208, A0302, A0157, A0167</t>
  </si>
  <si>
    <t xml:space="preserve">Tamara Lindeman's long-running Toronto project moved from plainspoken singer-songwriter records toward expansive, band-driven indie folk touched by Americana and climate anxiety.</t>
  </si>
  <si>
    <t xml:space="preserve">A0133, A0141, A0144, A0128</t>
  </si>
  <si>
    <t xml:space="preserve">Karly Hartzman's Asheville band grew from lo-fi duo into a shoegaze-thick, pedal-steel-laced countrygaze outfit blending noise rock with Southern storytelling.</t>
  </si>
  <si>
    <t xml:space="preserve">A1632, A1634, A1638</t>
  </si>
  <si>
    <t xml:space="preserve">Gene and Dean Ween's New Hope duo recorded absurdist, genre-lurching home tapes on cheap four-track gear before major labels licensed the lo-fi aesthetic.</t>
  </si>
  <si>
    <t xml:space="preserve">Sluice; Magic Tuber Stringband</t>
  </si>
  <si>
    <t xml:space="preserve">Shifting North Carolina old-time/DIY-noise collective recording traditional ballads and hymns with tape manipulation, cut live at a family dairy farm.</t>
  </si>
  <si>
    <t xml:space="preserve">Mobile, Alabama-born, Macon-based band represented Capricorn Records' horn-and-soul wing of Southern rock, closer to Stax than guitar-jam bands.</t>
  </si>
  <si>
    <t xml:space="preserve">2011–2019</t>
  </si>
  <si>
    <t xml:space="preserve">A2808, A2810, A2812, A2817</t>
  </si>
  <si>
    <t xml:space="preserve">East Texas band mixing Skynyrd-style twin-guitar riffing with outlaw-country grit, a leading voice of the 2010s Southern-rock revival.</t>
  </si>
  <si>
    <t xml:space="preserve">A1477, A1497, A1520</t>
  </si>
  <si>
    <t xml:space="preserve">Ryan Adams and Caitlin Cary's Raleigh band worshipped Gram Parsons through pedal steel and fiddle, North Carolina's answer to Uncle Tupelo.</t>
  </si>
  <si>
    <t xml:space="preserve">A1309, A1328</t>
  </si>
  <si>
    <t xml:space="preserve">Michigan-bred Waylon Jennings disciple leads a hard-touring honky-tonk band through unpolished, whiskey-soaked outlaw country for a Rust Belt audience.</t>
  </si>
  <si>
    <t xml:space="preserve">A0363, A0429, A0478</t>
  </si>
  <si>
    <t xml:space="preserve">Chicago band formed from Smith Westerns' collapse pairs Julien Ehrlich's falsetto with warm horn charts and loose, country-tinged guitar picking.</t>
  </si>
  <si>
    <t xml:space="preserve">A1263, A1277</t>
  </si>
  <si>
    <t xml:space="preserve">Canadian-born artist's lean, hook-driven honky-tonk with a vintage early-1960s Nashville sound works within Austin's traditional-country revival scene.</t>
  </si>
  <si>
    <t xml:space="preserve">A0612, A0031</t>
  </si>
  <si>
    <t xml:space="preserve">Blair Howerton's Texas band moved from bedroom dream-pop toward raw-edged, twangy indie rock citing Townes Van Zandt and Blaze Foley as touchstones.</t>
  </si>
  <si>
    <t xml:space="preserve">A0686, A0695, A0701, A0739</t>
  </si>
  <si>
    <t xml:space="preserve">Molly Hamilton's New York dream-pop band gradually leaned into a warmer, more overtly country-inflected sound across their later Captured Tracks albums.</t>
  </si>
  <si>
    <t xml:space="preserve">1995–2023</t>
  </si>
  <si>
    <t xml:space="preserve">A1478, A1484, A0983, A0995</t>
  </si>
  <si>
    <t xml:space="preserve">Jeff Tweedy's post-Uncle Tupelo band moved from straightforward alt-country through art-pop experimentation and Crazy Horse-style guitar sprawl to a late return to pure country.</t>
  </si>
  <si>
    <t xml:space="preserve">Gabe Birnbaum's New York project ceded lead vocals to a guest cast over extended, guitar-forward jams built for a full band stretching out live.</t>
  </si>
  <si>
    <t xml:space="preserve">Adrian O'Barr's project makes lush, adventurous folk with pedal steel, saxophone and violin woven into ample twang about coastlines and long drives.</t>
  </si>
  <si>
    <t xml:space="preserve">A0421, A0463, A0383, A0430</t>
  </si>
  <si>
    <t xml:space="preserve">John Ross's New York band grew from quiet, synth-tinged indie rock into a widescreen, pedal-steel-dressed heartland sound crossing into indie twang.</t>
  </si>
  <si>
    <t xml:space="preserve">Robert Fisher's revolving-membership Boston band paired his cavernous baritone with somber strings and gothic-country arrangements steeped in death and religious imagery.</t>
  </si>
  <si>
    <t xml:space="preserve">A1179, A1201, A1223</t>
  </si>
  <si>
    <t xml:space="preserve">Iowa farm-raised songwriter's stark solo banjo-and-guitar records steeped in gospel and old-time Southern folk found an unlikely audience through punk touring circuits.</t>
  </si>
  <si>
    <t xml:space="preserve">2010–2025</t>
  </si>
  <si>
    <t xml:space="preserve">A1413, A1420, A1423, A1431</t>
  </si>
  <si>
    <t xml:space="preserve">Nashville sideman-turned-solo-guitarist pushed American Primitive fingerstyle toward warmer, pastoral, Cosmic American Music tones, later adding full-band Grateful Dead-style arrangements.</t>
  </si>
  <si>
    <t xml:space="preserve">A1368, A1382, A1387, A1329</t>
  </si>
  <si>
    <t xml:space="preserve">Fayetteville songwriter blending old-time and cowboy-poet traditions into warm, generous storytelling about found family and rural queerness.</t>
  </si>
  <si>
    <t xml:space="preserve">A2346, A2351, A2358, A2379</t>
  </si>
  <si>
    <t xml:space="preserve">Austin-based songwriter whose self-directed concept albums and stripped-down production proved outlaw country's bare-bones aesthetic could top the charts.</t>
  </si>
  <si>
    <t xml:space="preserve">The only album Willis Alan Ramsey ever released delivered warm, character-driven Austin songwriting including widely covered standards, a cult classic of silence since.</t>
  </si>
  <si>
    <t xml:space="preserve">2002–2025</t>
  </si>
  <si>
    <t xml:space="preserve">A0814, A0815, A0785, A0790</t>
  </si>
  <si>
    <t xml:space="preserve">Centro-matic; South San Gabriel</t>
  </si>
  <si>
    <t xml:space="preserve">Centro-matic frontman's solo catalog strips his songwriting down to weathered, plainspoken voice and acoustic guitar, running parallel to his main bands for decades.</t>
  </si>
  <si>
    <t xml:space="preserve">Upstate New York songwriter's understated, masterful record of dusky, nostalgic folk-rock mines a tasteful, unhurried palette about love and loss.</t>
  </si>
  <si>
    <t xml:space="preserve">The one album released simply under his own name bridges the Palace era and the Bonnie 'Prince' Billy identity with quiet, spacious songwriting.</t>
  </si>
  <si>
    <t xml:space="preserve">Georgia singer's atmospheric, hypnotic mainstream country about economic anxiety and small-town life sits closer to Kacey Musgraves's mood than bro-country's party mode.</t>
  </si>
  <si>
    <t xml:space="preserve">A0168, A0209, A0305</t>
  </si>
  <si>
    <t xml:space="preserve">Upstate New York fingerpicker pairs Nick Drake-indebted guitar work with chamber-folk strings across a decade-plus run of patient, literate records.</t>
  </si>
  <si>
    <t xml:space="preserve">R.E.M.; Let's Active</t>
  </si>
  <si>
    <t xml:space="preserve">Mississippi duo Bobby Sutliff and Tim Lee played bright, Byrds-descended jangle-pop, the South's own strand of 1980s American college rock.</t>
  </si>
  <si>
    <t xml:space="preserve">Tampa band pairing slow, minimal guitar and bass with programmed drums built a krautrock-influenced, motorik variant of slowcore.</t>
  </si>
  <si>
    <t xml:space="preserve">A1923, A1926, A1940</t>
  </si>
  <si>
    <t xml:space="preserve">Greg Sage's Portland trio built stark, claustrophobic punk that predates post-punk, later cited by Kurt Cobain as a foundational grunge influence.</t>
  </si>
  <si>
    <t xml:space="preserve">A2794, A2795, A2796</t>
  </si>
  <si>
    <t xml:space="preserve">London band stripped punk to blunt, angular fragments across a foundational post-punk trilogy that influenced Minor Threat, R.E.M. and Elastica alike.</t>
  </si>
  <si>
    <t xml:space="preserve">A0643, A0681</t>
  </si>
  <si>
    <t xml:space="preserve">Indiana songwriters Kevin Krauter and Nina Pitchkites blend shoegaze haze, grunge fuzz and power-pop hooks across pillowy atmospherics and scathing distortion.</t>
  </si>
  <si>
    <t xml:space="preserve">A0328, A0337, A0329, A0333</t>
  </si>
  <si>
    <t xml:space="preserve">Real Estate; White Fence; Kurt Vile</t>
  </si>
  <si>
    <t xml:space="preserve">Jeremy Earl's Brooklyn band moved from bedroom-folk tape-hiss into sun-soaked, Crazy Horse-style jams that defined the Woodsist label's cosmic-country scene.</t>
  </si>
  <si>
    <t xml:space="preserve">1940–1997</t>
  </si>
  <si>
    <t xml:space="preserve">A2670, A2701</t>
  </si>
  <si>
    <t xml:space="preserve">Oklahoma songwriter whose flat, conversational talking-blues about Dust Bowl poverty founded the topical singer-songwriter tradition running through Dylan to Big Thief.</t>
  </si>
  <si>
    <t xml:space="preserve">1996–2003</t>
  </si>
  <si>
    <t xml:space="preserve">A1622, A1582</t>
  </si>
  <si>
    <t xml:space="preserve">New Jersey band's scrappy, shoestring guitar-pop turned into wearier, more emotionally direct songwriting on a long-delayed, widely acclaimed follow-up.</t>
  </si>
  <si>
    <t xml:space="preserve">Oklahoma State-scene songwriter whose plainspoken acoustic heartbreak songs follow directly in Zach Bryan's commercial and stylistic wake.</t>
  </si>
  <si>
    <t xml:space="preserve">1967</t>
  </si>
  <si>
    <t xml:space="preserve">Bakersfield honky-tonk innovator whose sunny, treble-forward shuffle sound directly shaped both Buck Owens's guitar attack and Merle Haggard's phrasing.</t>
  </si>
  <si>
    <t xml:space="preserve">1980–1987</t>
  </si>
  <si>
    <t xml:space="preserve">A1840, A1845, A1850, A1853</t>
  </si>
  <si>
    <t xml:space="preserve">The Blasters; The Knitters; Rank and File</t>
  </si>
  <si>
    <t xml:space="preserve">Los Angeles punk band fusing Billy Zoom's rockabilly guitar with Exene Cervenka and John Doe's off-kilter harmonies, the template LA cowpunk worked from.</t>
  </si>
  <si>
    <t xml:space="preserve">A1433, A1430</t>
  </si>
  <si>
    <t xml:space="preserve">Virginia guitarist's percussive lap-tapping technique enters the Fahey-descended fingerstyle tradition from an unusual technical angle, later widened with African instrumentation.</t>
  </si>
  <si>
    <t xml:space="preserve">1986–2000</t>
  </si>
  <si>
    <t xml:space="preserve">A1546, A1569, A1593, A1973</t>
  </si>
  <si>
    <t xml:space="preserve">Hoboken band Ira Kaplan and Georgia Hubley moved from Velvet Underground-indebted jangle into hushed-to-feedback dynamics across a constantly shape-shifting decades-long catalog.</t>
  </si>
  <si>
    <t xml:space="preserve">A2721, A2722</t>
  </si>
  <si>
    <t xml:space="preserve">Oklahoma songwriter's sprawling, self-recorded, diaristic songwriting became a streaming-era phenomenon without going through Nashville's studio machinery.</t>
  </si>
  <si>
    <t xml:space="preserve">Washington state singer's debut is a near-perfect recreation of late-1980s neo-traditional country, extending the Randy Travis/Keith Whitley revival into the 2020s.</t>
  </si>
  <si>
    <t xml:space="preserve">A1322, A1349</t>
  </si>
  <si>
    <t xml:space="preserve">Brooklyn-based traditionalist makes note-perfect 1960s countrypolitan music, an uncannily authentic homage to Ray Price and the Nashville Sound made far from Nashville.</t>
  </si>
  <si>
    <t xml:space="preserve">A0665, A0613</t>
  </si>
  <si>
    <t xml:space="preserve">Nashville project mixing jangly guitar with drum machines and synths in an off-kilter, homemade DIY/Bandcamp pop style.</t>
  </si>
  <si>
    <t xml:space="preserve">Houston trio distilled blues-boogie into tight, riff-driven songs, a leaner, more compact regional counterpart to Georgia and Florida Southern rock.</t>
  </si>
  <si>
    <t xml:space="preserve">Lane</t>
  </si>
  <si>
    <t xml:space="preserve">Era span</t>
  </si>
  <si>
    <t xml:space="preserve">Definition</t>
  </si>
  <si>
    <t xml:space="preserve">Parent lanes</t>
  </si>
  <si>
    <t xml:space="preserve">Child lanes</t>
  </si>
  <si>
    <t xml:space="preserve">Key scenes</t>
  </si>
  <si>
    <t xml:space="preserve">Key labels</t>
  </si>
  <si>
    <t xml:space="preserve">Albums (primary)</t>
  </si>
  <si>
    <t xml:space="preserve">Indie twang / yallternative</t>
  </si>
  <si>
    <t xml:space="preserve">2014–</t>
  </si>
  <si>
    <t xml:space="preserve">Loud, loose guitar rock with pedal steel and country phrasing, made by punk- and indie-raised bands in the 2010s–2020s; Crazy Horse tone, small-town detail, deadpan or drawled vocals.</t>
  </si>
  <si>
    <t xml:space="preserve">V1, V3, V9, V20, V10, V2</t>
  </si>
  <si>
    <t xml:space="preserve">Asheville; Burlington, Vermont; Philadelphia DIY</t>
  </si>
  <si>
    <t xml:space="preserve">Dear Life Records; Topshelf Records; ANTI-; Keeled Scales; Loose Music</t>
  </si>
  <si>
    <t xml:space="preserve">Barroom storytellers and deadpan songwriters</t>
  </si>
  <si>
    <t xml:space="preserve">Wordy, funny-sad songwriting in the John Prine / David Berman line: half-spoken vocals, long verses, jokes that turn into grief, bar-band or home-studio backing.</t>
  </si>
  <si>
    <t xml:space="preserve">V2, V25, V13, V1</t>
  </si>
  <si>
    <t xml:space="preserve">Louisville and Sophomore Lounge; Asheville; Chicago Drag City; Philadelphia DIY</t>
  </si>
  <si>
    <t xml:space="preserve">Sophomore Lounge; Orindal Records; Wharf Cat Records; Drag City; Oh Boy Records</t>
  </si>
  <si>
    <t xml:space="preserve">New alt-country and honky-tonk bands</t>
  </si>
  <si>
    <t xml:space="preserve">2010s–2020s bands and songwriters playing recognizable country (honky-tonk, '90s country, bluegrass-inflected) with indie-scene provenance, labels, and audiences.</t>
  </si>
  <si>
    <t xml:space="preserve">V9, V6, V26, V19, V7</t>
  </si>
  <si>
    <t xml:space="preserve">Rounder Records; New West Records; Anti-; Keeled Scales; Verve Forecast Records</t>
  </si>
  <si>
    <t xml:space="preserve">Countrygaze and loud twang</t>
  </si>
  <si>
    <t xml:space="preserve">2018–</t>
  </si>
  <si>
    <t xml:space="preserve">Shoegaze- and noise-rock-scale guitar walls under pedal steel, twang, and country-song structures; the Wednesday template.</t>
  </si>
  <si>
    <t xml:space="preserve">V12, V16, X9, V20, V3</t>
  </si>
  <si>
    <t xml:space="preserve">Orindal Records; Dead Oceans; Sub-Fi; Manic Static; Acrobat Unstable Records</t>
  </si>
  <si>
    <t xml:space="preserve">Twangy indie folk</t>
  </si>
  <si>
    <t xml:space="preserve">Hushed or fervent acoustic-led songwriting with fiddle, pedal steel, and open tunings, from Big Thief's circle outward; folk lineage from Townes and Gillian Welch through the 2010s Bandcamp scene.</t>
  </si>
  <si>
    <t xml:space="preserve">V5, V8, V24, V25, V30, V11</t>
  </si>
  <si>
    <t xml:space="preserve">Columbus; Chicago twang and DIY; Burlington, Vermont; Philadelphia DIY</t>
  </si>
  <si>
    <t xml:space="preserve">No Quarter; Keeled Scales; 4AD; Ruination Record Co.; Saddle Creek</t>
  </si>
  <si>
    <t xml:space="preserve">Cosmic country and the '70s revival</t>
  </si>
  <si>
    <t xml:space="preserve">2005–</t>
  </si>
  <si>
    <t xml:space="preserve">Grateful Dead-, Gram Parsons- and Laurel Canyon-indebted guitar bands and songwriters: buttery lead guitar, harmonies, breezy tempos, long instrumental passages.</t>
  </si>
  <si>
    <t xml:space="preserve">V21, V27, V20, V28, V8, V4</t>
  </si>
  <si>
    <t xml:space="preserve">Woodsist and Brooklyn; Nashville; Durham and Chapel Hill; Laurel Canyon</t>
  </si>
  <si>
    <t xml:space="preserve">Woodsist; Dead Oceans; Secretly Canadian; Merge; Thrill Jockey</t>
  </si>
  <si>
    <t xml:space="preserve">Slacker, jangle, and power-pop revival</t>
  </si>
  <si>
    <t xml:space="preserve">2008–</t>
  </si>
  <si>
    <t xml:space="preserve">2010s–2020s guitar pop descended from Pavement, GBV, Flying Nun and Big Star: jangle, fuzz, conversational lyrics, short songs, DIY release culture.</t>
  </si>
  <si>
    <t xml:space="preserve">V10, V11, V17, V18, V16</t>
  </si>
  <si>
    <t xml:space="preserve">Philadelphia DIY; Chicago twang and DIY; Melbourne; Raleigh</t>
  </si>
  <si>
    <t xml:space="preserve">Matador Records; Lame-O Records; Sub Pop; Double Double Whammy; Salinas Records</t>
  </si>
  <si>
    <t xml:space="preserve">Modern slowcore and hushed twang</t>
  </si>
  <si>
    <t xml:space="preserve">Slow tempos, quiet dynamics, sparse arrangements and country-tinged melodies; the 2010s–2020s descendants of Low, Red House Painters, Duster and Bedhead, often with pedal steel.</t>
  </si>
  <si>
    <t xml:space="preserve">V12, V5, V1, V2</t>
  </si>
  <si>
    <t xml:space="preserve">Boston; Philadelphia DIY; Chicago twang and DIY; Durham and Chapel Hill</t>
  </si>
  <si>
    <t xml:space="preserve">Double Double Whammy; Captured Tracks; Run for Cover Records; Orindal Records; Dear Life Records</t>
  </si>
  <si>
    <t xml:space="preserve">Emo-twang crossovers</t>
  </si>
  <si>
    <t xml:space="preserve">2012–</t>
  </si>
  <si>
    <t xml:space="preserve">Bands from the emo and DIY punk circuit who folded country guitar, twang and Americana structures into emotional, anthemic rock.</t>
  </si>
  <si>
    <t xml:space="preserve">X6, V10, V9, V3</t>
  </si>
  <si>
    <t xml:space="preserve">Lame-O Records; Saddle Creek; Tiny Engines; Rough Trade; ATO Records</t>
  </si>
  <si>
    <t xml:space="preserve">Molina and the Magnolia circle</t>
  </si>
  <si>
    <t xml:space="preserve">1996–2013</t>
  </si>
  <si>
    <t xml:space="preserve">Jason Molina's projects (Songs: Ohia, Magnolia Electric Co., solo) and the Secretly Canadian / Will Johnson orbit: haunted folk that grew into Crazy Horse-scale country rock.</t>
  </si>
  <si>
    <t xml:space="preserve">V20, V12, V2, V25</t>
  </si>
  <si>
    <t xml:space="preserve">C1, C2, C8</t>
  </si>
  <si>
    <t xml:space="preserve">Secretly Canadian; Thrill Jockey; Keeled Scales; Idol/Munich; Misra/Munich</t>
  </si>
  <si>
    <t xml:space="preserve">Drag City deadpan school</t>
  </si>
  <si>
    <t xml:space="preserve">1990–</t>
  </si>
  <si>
    <t xml:space="preserve">Silver Jews, Smog/Bill Callahan, Palace/Bonnie 'Prince' Billy and their Drag City kin: flat, wry, literary vocals over sparse or shambling country-tinged rock.</t>
  </si>
  <si>
    <t xml:space="preserve">V25, V29, V11, V22</t>
  </si>
  <si>
    <t xml:space="preserve">C1, C2, C8, V1</t>
  </si>
  <si>
    <t xml:space="preserve">Chicago Drag City; Louisville and Sophomore Lounge</t>
  </si>
  <si>
    <t xml:space="preserve">Drag City; Thrill Jockey; Raccoon/Warner Bros.; Sub Pop; Sing, Eunuchs!</t>
  </si>
  <si>
    <t xml:space="preserve">Southern storytelling rock</t>
  </si>
  <si>
    <t xml:space="preserve">1996–</t>
  </si>
  <si>
    <t xml:space="preserve">Drive-By Truckers and the bands around them: three-guitar Southern rock carrying novelistic, unglamorous songs about the modern South.</t>
  </si>
  <si>
    <t xml:space="preserve">V28, V13, V9, V25</t>
  </si>
  <si>
    <t xml:space="preserve">C1, C4, C9</t>
  </si>
  <si>
    <t xml:space="preserve">Athens, Georgia; Memphis; Denton; Muscle Shoals</t>
  </si>
  <si>
    <t xml:space="preserve">New West Records; ATO Records; Last Chance Records; Liberty &amp; Lament Records; Bloodshot Records</t>
  </si>
  <si>
    <t xml:space="preserve">Roots-inflected 2000s indie</t>
  </si>
  <si>
    <t xml:space="preserve">1998–2013</t>
  </si>
  <si>
    <t xml:space="preserve">2000s indie rock that absorbed country, folk and Americana textures without becoming an alt-country band: Wilco after A.M., My Morning Jacket, Okkervil River, Calexico, Lambchop, Band of Horses.</t>
  </si>
  <si>
    <t xml:space="preserve">V9, V16, V20, V22, V27</t>
  </si>
  <si>
    <t xml:space="preserve">C1, C5, C6</t>
  </si>
  <si>
    <t xml:space="preserve">Omaha and Saddle Creek; Durham and Chapel Hill</t>
  </si>
  <si>
    <t xml:space="preserve">Sub Pop; Merge Records; dBpm Records; Dead Oceans; Jagjaguwar</t>
  </si>
  <si>
    <t xml:space="preserve">Rootsy indie folk</t>
  </si>
  <si>
    <t xml:space="preserve">Late-'90s to 2010s folk songwriters and duos with old-time, bluegrass and Appalachian roots rendered in indie terms: Gillian Welch, Iron &amp; Wine, early Fleet Foxes, Bon Iver, Angel Olsen.</t>
  </si>
  <si>
    <t xml:space="preserve">V25, V24, R1, V30, V8</t>
  </si>
  <si>
    <t xml:space="preserve">C5, C8, X3, X5</t>
  </si>
  <si>
    <t xml:space="preserve">Acony; Sub Pop; Jagjaguwar; Nonesuch; Paradise of Bachelors</t>
  </si>
  <si>
    <t xml:space="preserve">2000s–2010s alt-country</t>
  </si>
  <si>
    <t xml:space="preserve">1998–</t>
  </si>
  <si>
    <t xml:space="preserve">Alt-country after the No Depression boom: Bloodshot and Lost Highway-era songwriters and bands (Neko Case, Ryan Adams, Richmond Fontaine, Lydia Loveless, Hurray for the Riff Raff).</t>
  </si>
  <si>
    <t xml:space="preserve">V9, V13, V26, V6</t>
  </si>
  <si>
    <t xml:space="preserve">C2, C3, V6, V7</t>
  </si>
  <si>
    <t xml:space="preserve">New Orleans; Portland; Columbus; Durham and Chapel Hill</t>
  </si>
  <si>
    <t xml:space="preserve">Bloodshot Records; New West Records; Lost Highway Records; Yep Roc Records; Decor Records</t>
  </si>
  <si>
    <t xml:space="preserve">Neo-traditional and 'new outlaw' country</t>
  </si>
  <si>
    <t xml:space="preserve">Independent country of the 2010s–2020s that reached back to outlaw, Bakersfield and honky-tonk styles: Sturgill Simpson, Tyler Childers, Margo Price, Colter Wall, Charley Crockett.</t>
  </si>
  <si>
    <t xml:space="preserve">V23, V26, V24, V6</t>
  </si>
  <si>
    <t xml:space="preserve">C3, X2</t>
  </si>
  <si>
    <t xml:space="preserve">New West Records; Son of Davy; Southeastern; Hickman Holler Records / RCA; High Top Mountain Records</t>
  </si>
  <si>
    <t xml:space="preserve">American Primitive and solo guitar</t>
  </si>
  <si>
    <t xml:space="preserve">1959–</t>
  </si>
  <si>
    <t xml:space="preserve">Fingerstyle steel-string guitar from John Fahey and Takoma through Jack Rose, William Tyler, Marisa Anderson and Hayden Pedigo; instrumental Americana with drone and raga.</t>
  </si>
  <si>
    <t xml:space="preserve">R1</t>
  </si>
  <si>
    <t xml:space="preserve">C5, C6, V5</t>
  </si>
  <si>
    <t xml:space="preserve">Takoma; Philly Free Folk</t>
  </si>
  <si>
    <t xml:space="preserve">Takoma; Tompkins Square; Three Lobed Recordings; Thrill Jockey; Vanguard</t>
  </si>
  <si>
    <t xml:space="preserve">No Depression and insurgent country</t>
  </si>
  <si>
    <t xml:space="preserve">1987–1999</t>
  </si>
  <si>
    <t xml:space="preserve">The 1987–1999 alt-country boom: Uncle Tupelo, the Jayhawks, Son Volt, early Wilco, Whiskeytown, Old 97's, Bloodshot's insurgent-country roster and the Gothic country wing.</t>
  </si>
  <si>
    <t xml:space="preserve">V14, V16, V21, V26, V23</t>
  </si>
  <si>
    <t xml:space="preserve">C1, C3, C9, V3, V4, V6, X3</t>
  </si>
  <si>
    <t xml:space="preserve">Chicago insurgent country; Belleville and St. Louis; Minneapolis; Durham and Chapel Hill</t>
  </si>
  <si>
    <t xml:space="preserve">Bloodshot Records; Carrot Top Records; Rough Trade Records; Thrill Jockey; American Recordings</t>
  </si>
  <si>
    <t xml:space="preserve">Slacker and '90s indie rock</t>
  </si>
  <si>
    <t xml:space="preserve">1989–1999</t>
  </si>
  <si>
    <t xml:space="preserve">Pavement, Archers of Loaf, Superchunk, Built to Spill, Silkworm, Polvo, early Modest Mouse: loose, off-kilter guitar rock with conversational vocals, Matador/Merge/Touch and Go culture.</t>
  </si>
  <si>
    <t xml:space="preserve">V16, V17, V18, V29</t>
  </si>
  <si>
    <t xml:space="preserve">C1, C7, C9</t>
  </si>
  <si>
    <t xml:space="preserve">Durham and Chapel Hill; Boise; Olympia and K Records; Elephant 6</t>
  </si>
  <si>
    <t xml:space="preserve">Matador Records; Merge Records; Up Records; Touch and Go Records; Sub Pop</t>
  </si>
  <si>
    <t xml:space="preserve">Lo-fi and home taping</t>
  </si>
  <si>
    <t xml:space="preserve">1985–2000</t>
  </si>
  <si>
    <t xml:space="preserve">Four-track and cassette culture: Guided by Voices, Sebadoh, Daniel Johnston, Elephant 6, the Microphones, early Mountain Goats; home recording treated as an aesthetic.</t>
  </si>
  <si>
    <t xml:space="preserve">V16, V29, V17</t>
  </si>
  <si>
    <t xml:space="preserve">C5, C7, V2, X5</t>
  </si>
  <si>
    <t xml:space="preserve">Western Mass DIY; Elephant 6; Dayton lo-fi; Olympia and K Records</t>
  </si>
  <si>
    <t xml:space="preserve">K Records; Matador Records; Homestead Records; Sub Pop; Merge Records</t>
  </si>
  <si>
    <t xml:space="preserve">Slowcore and sadcore</t>
  </si>
  <si>
    <t xml:space="preserve">1988–2000</t>
  </si>
  <si>
    <t xml:space="preserve">Galaxie 500, Low, Red House Painters, Codeine, Bedhead, Duster, American Music Club, Mazzy Star: slow tempos, quiet dynamics, sadness as method.</t>
  </si>
  <si>
    <t xml:space="preserve">V29, V16, X9</t>
  </si>
  <si>
    <t xml:space="preserve">C4, C8, V1</t>
  </si>
  <si>
    <t xml:space="preserve">San Francisco; Minneapolis; Boston; Denton</t>
  </si>
  <si>
    <t xml:space="preserve">4AD; Sub Pop; Vernon Yard; Rough Trade; Trance Syndicate</t>
  </si>
  <si>
    <t xml:space="preserve">Americana songwriters before the label</t>
  </si>
  <si>
    <t xml:space="preserve">1986–1999</t>
  </si>
  <si>
    <t xml:space="preserve">Songwriters who bridged country, folk and rock before 'Americana' was a format: Lucinda Williams, Steve Earle's '90s, Vic Chesnutt, Victoria Williams, Dave Alvin, Joe Henry.</t>
  </si>
  <si>
    <t xml:space="preserve">V24, V25, V19, V14</t>
  </si>
  <si>
    <t xml:space="preserve">C2, V3, V6</t>
  </si>
  <si>
    <t xml:space="preserve">Athens, Georgia; Austin; Laurel Canyon</t>
  </si>
  <si>
    <t xml:space="preserve">HighTone Records; Mammoth Records; E-Squared Records; Texas Hotel Records; Atlantic Records</t>
  </si>
  <si>
    <t xml:space="preserve">Cowpunk and LA roots punk</t>
  </si>
  <si>
    <t xml:space="preserve">1978–1990</t>
  </si>
  <si>
    <t xml:space="preserve">Punk bands who turned to country and rockabilly: X, the Blasters, the Gun Club, Rank and File, Lone Justice, Jason &amp; the Scorchers, the Mekons' country turn.</t>
  </si>
  <si>
    <t xml:space="preserve">X14, V26, V21</t>
  </si>
  <si>
    <t xml:space="preserve">C3, V13, V15, V19, V9</t>
  </si>
  <si>
    <t xml:space="preserve">LA cowpunk; Leeds; Austin; Memphis</t>
  </si>
  <si>
    <t xml:space="preserve">Slash Records; Enigma Records; EMI America; Elektra Records; Slash/Warner Bros. Records</t>
  </si>
  <si>
    <t xml:space="preserve">V15</t>
  </si>
  <si>
    <t xml:space="preserve">1981–1989</t>
  </si>
  <si>
    <t xml:space="preserve">Early-'80s LA neo-psychedelia and roots rock: the Dream Syndicate, Green on Red, the Long Ryders, Rain Parade, Opal; Velvets and Byrds revived with punk energy.</t>
  </si>
  <si>
    <t xml:space="preserve">V29, V21, V14</t>
  </si>
  <si>
    <t xml:space="preserve">C6, V10, V9</t>
  </si>
  <si>
    <t xml:space="preserve">Frontier; Enigma; Island; PVC; A&amp;M</t>
  </si>
  <si>
    <t xml:space="preserve">American underground and college rock</t>
  </si>
  <si>
    <t xml:space="preserve">1979–1991</t>
  </si>
  <si>
    <t xml:space="preserve">SST, Twin/Tone, Homestead and IRS-era bands: R.E.M., the Replacements, Hüsker Dü, Minutemen, Meat Puppets, Dinosaur Jr., Sonic Youth, Camper Van Beethoven, the Feelies.</t>
  </si>
  <si>
    <t xml:space="preserve">X14, V29, V17, V20</t>
  </si>
  <si>
    <t xml:space="preserve">C4, C7, V10, V11, V12, V4, V9, X6, X8</t>
  </si>
  <si>
    <t xml:space="preserve">SST and San Pedro; Minneapolis; Boston; Athens, Georgia</t>
  </si>
  <si>
    <t xml:space="preserve">SST Records; Homestead Records; Twin/Tone Records; I.R.S. Records; Sire Records</t>
  </si>
  <si>
    <t xml:space="preserve">Jangle and power pop, Big Star to GBV</t>
  </si>
  <si>
    <t xml:space="preserve">1972–1995</t>
  </si>
  <si>
    <t xml:space="preserve">Big Star, the dB's, Let's Active, Game Theory, Guadalcanal Diary, Teenage Fanclub, Velvet Crush: ringing guitars, harmonies, hooks in the Byrds/Beatles line.</t>
  </si>
  <si>
    <t xml:space="preserve">V21, V29</t>
  </si>
  <si>
    <t xml:space="preserve">C7, V10, V11, V16, V18</t>
  </si>
  <si>
    <t xml:space="preserve">Memphis; Durham and Chapel Hill; Glasgow; Athens, Georgia</t>
  </si>
  <si>
    <t xml:space="preserve">Enigma Records; Creation Records; Capitol Records; Epic Records; Elektra Records</t>
  </si>
  <si>
    <t xml:space="preserve">V18</t>
  </si>
  <si>
    <t xml:space="preserve">Flying Nun and Antipodean indie</t>
  </si>
  <si>
    <t xml:space="preserve">1980–1995</t>
  </si>
  <si>
    <t xml:space="preserve">Dunedin and Australian indie: the Clean, the Chills, the Verlaines, Tall Dwarfs, the Bats, the Go-Betweens, the Triffids; homemade jangle and drone.</t>
  </si>
  <si>
    <t xml:space="preserve">V29, V17</t>
  </si>
  <si>
    <t xml:space="preserve">C7, V10</t>
  </si>
  <si>
    <t xml:space="preserve">Dunedin; Brisbane</t>
  </si>
  <si>
    <t xml:space="preserve">Flying Nun; Beggars Banquet; Merge Records; Missing Link; Rough Trade</t>
  </si>
  <si>
    <t xml:space="preserve">1980s country rebels</t>
  </si>
  <si>
    <t xml:space="preserve">1980–1990</t>
  </si>
  <si>
    <t xml:space="preserve">Mainstream-adjacent country that fought Nashville's gloss: Steve Earle's Guitar Town era, Dwight Yoakam, Lyle Lovett, k.d. lang, the Desert Rose Band, Rosanne Cash.</t>
  </si>
  <si>
    <t xml:space="preserve">V26, V23, V24, V14</t>
  </si>
  <si>
    <t xml:space="preserve">C3, V13, V7, V9</t>
  </si>
  <si>
    <t xml:space="preserve">Warner Bros.; MCA; Columbia; Reprise; MCA/Curb</t>
  </si>
  <si>
    <t xml:space="preserve">Neil Young and the Crazy Horse universe</t>
  </si>
  <si>
    <t xml:space="preserve">1966–</t>
  </si>
  <si>
    <t xml:space="preserve">Buffalo Springfield, Neil Young's solo and Crazy Horse catalog, Crazy Horse's own records, CSNY: ragged electric guitar, high cracked voice, country and folk sides.</t>
  </si>
  <si>
    <t xml:space="preserve">V22, V21, R1</t>
  </si>
  <si>
    <t xml:space="preserve">C1, C4, C6, V1, V12, V16, V4, X8</t>
  </si>
  <si>
    <t xml:space="preserve">Reprise; Geffen; Atco; Atlantic; Epic</t>
  </si>
  <si>
    <t xml:space="preserve">Country rock and Cosmic American Music</t>
  </si>
  <si>
    <t xml:space="preserve">1966–1977</t>
  </si>
  <si>
    <t xml:space="preserve">The Byrds, Gram Parsons, the Flying Burrito Brothers, Emmylou Harris, Gene Clark, Dillard &amp; Clark, Michael Nesmith, Poco: '60s rock musicians playing sincere country.</t>
  </si>
  <si>
    <t xml:space="preserve">V26, R1, V22</t>
  </si>
  <si>
    <t xml:space="preserve">C6, V14, V15, V17, V20, V27, V9, X12, X13</t>
  </si>
  <si>
    <t xml:space="preserve">A&amp;M Records; Columbia; Epic Records; RCA Victor; Reprise Records</t>
  </si>
  <si>
    <t xml:space="preserve">Dylan and The Band</t>
  </si>
  <si>
    <t xml:space="preserve">1965–1976</t>
  </si>
  <si>
    <t xml:space="preserve">Bob Dylan from going electric through the Rolling Thunder era and The Band's catalog: the model for roots-conscious rock songwriting.</t>
  </si>
  <si>
    <t xml:space="preserve">V2, V20, V21, V24, V25, V27, V28, V4, X13, X7</t>
  </si>
  <si>
    <t xml:space="preserve">Woodstock; Greenwich Village folk; Muscle Shoals; New Orleans</t>
  </si>
  <si>
    <t xml:space="preserve">Columbia; Capitol; Asylum; Arista; Warner Bros.</t>
  </si>
  <si>
    <t xml:space="preserve">V23</t>
  </si>
  <si>
    <t xml:space="preserve">Outlaw country</t>
  </si>
  <si>
    <t xml:space="preserve">1971–1980</t>
  </si>
  <si>
    <t xml:space="preserve">Waylon Jennings, Willie Nelson, Billy Joe Shaver, Kris Kristofferson, Jessi Colter, David Allan Coe, Johnny Paycheck, Bobby Bare: Nashville outsiders with rock production and songwriter values.</t>
  </si>
  <si>
    <t xml:space="preserve">V26, V24, R1</t>
  </si>
  <si>
    <t xml:space="preserve">V19, V7, V9, X2</t>
  </si>
  <si>
    <t xml:space="preserve">Nashville; Austin</t>
  </si>
  <si>
    <t xml:space="preserve">RCA Victor; Columbia Records; Monument Records; Capitol Records; MGM Records</t>
  </si>
  <si>
    <t xml:space="preserve">Texas songwriters and progressive country</t>
  </si>
  <si>
    <t xml:space="preserve">1968–1985</t>
  </si>
  <si>
    <t xml:space="preserve">Townes Van Zandt, Guy Clark, Jerry Jeff Walker, the Flatlanders, Joe Ely, Butch Hancock, Blaze Foley, Doug Sahm: Houston, Austin and Lubbock songwriting.</t>
  </si>
  <si>
    <t xml:space="preserve">R1, V22, V26</t>
  </si>
  <si>
    <t xml:space="preserve">C5, V13, V19, V23, V5, V7, X2</t>
  </si>
  <si>
    <t xml:space="preserve">Austin; Houston folk clubs; Lubbock</t>
  </si>
  <si>
    <t xml:space="preserve">Poppy; MCA; RCA Victor; Sugar Hill; A&amp;M</t>
  </si>
  <si>
    <t xml:space="preserve">Country-folk storytellers</t>
  </si>
  <si>
    <t xml:space="preserve">1967–1980</t>
  </si>
  <si>
    <t xml:space="preserve">John Prine, Tom T. Hall, Mickey Newbury, Steve Goodman, Bobbie Gentry, Lee Hazlewood, Karen Dalton: plainspoken narrative songwriting between folk and country.</t>
  </si>
  <si>
    <t xml:space="preserve">R1, V22</t>
  </si>
  <si>
    <t xml:space="preserve">C2, C5, V1, V13, V2, V3, V5</t>
  </si>
  <si>
    <t xml:space="preserve">Chicago folk revival; Greenwich Village folk</t>
  </si>
  <si>
    <t xml:space="preserve">Mercury; Capitol Records; Atlantic; Oh Boy Records; Columbia</t>
  </si>
  <si>
    <t xml:space="preserve">Honky-tonk, Bakersfield, and hard country</t>
  </si>
  <si>
    <t xml:space="preserve">1960–1980</t>
  </si>
  <si>
    <t xml:space="preserve">Merle Haggard, Buck Owens, George Jones, Loretta Lynn, Tammy Wynette, Dolly Parton, Johnny Cash, Gary Stewart, Wynn Stewart: the hard-country mainstream the V keeps returning to.</t>
  </si>
  <si>
    <t xml:space="preserve">C3, V14, V19, V21, V23, V24, V28, V6, V7, V9, X1</t>
  </si>
  <si>
    <t xml:space="preserve">Capitol; RCA Victor; Epic; Columbia; Decca</t>
  </si>
  <si>
    <t xml:space="preserve">V27</t>
  </si>
  <si>
    <t xml:space="preserve">The Grateful Dead and California country-psych</t>
  </si>
  <si>
    <t xml:space="preserve">1969–1975</t>
  </si>
  <si>
    <t xml:space="preserve">Workingman's Dead, American Beauty, Jerry Garcia's solo and bluegrass sides, New Riders of the Purple Sage: the Dead's country-folk turn and its jam offshoots.</t>
  </si>
  <si>
    <t xml:space="preserve">V21, R1, V22</t>
  </si>
  <si>
    <t xml:space="preserve">C6, V4</t>
  </si>
  <si>
    <t xml:space="preserve">Warner Bros.; Grateful Dead Records; Round Records; Columbia; Arista</t>
  </si>
  <si>
    <t xml:space="preserve">Southern rock and country soul</t>
  </si>
  <si>
    <t xml:space="preserve">1969–1980</t>
  </si>
  <si>
    <t xml:space="preserve">The Allman Brothers, Lynyrd Skynyrd, the Marshall Tucker Band, Little Feat, Tony Joe White, Dan Penn, Muscle Shoals: Southern guitar rock and swamp soul.</t>
  </si>
  <si>
    <t xml:space="preserve">V26, V22</t>
  </si>
  <si>
    <t xml:space="preserve">C1, C6, V3, X11, X7</t>
  </si>
  <si>
    <t xml:space="preserve">Capricorn and Jacksonville Southern rock; Muscle Shoals</t>
  </si>
  <si>
    <t xml:space="preserve">Capricorn Records; Warner Bros. Records; MCA Records; Atco Records; Monument Records</t>
  </si>
  <si>
    <t xml:space="preserve">V29</t>
  </si>
  <si>
    <t xml:space="preserve">Velvet Underground and proto-indie</t>
  </si>
  <si>
    <t xml:space="preserve">1967–1976</t>
  </si>
  <si>
    <t xml:space="preserve">The Velvet Underground, Lou Reed, Nico, the Modern Lovers/Jonathan Richman: drone, deadpan and amateurism as virtues.</t>
  </si>
  <si>
    <t xml:space="preserve">V10, V11, V12, V15, V16, V17, V18, V2, X10, X14, X9</t>
  </si>
  <si>
    <t xml:space="preserve">New York proto-punk and CBGB; Boston</t>
  </si>
  <si>
    <t xml:space="preserve">RCA Records; Verve; Beserkley Records; Elektra Records; Reprise Records</t>
  </si>
  <si>
    <t xml:space="preserve">British folk rock (selective)</t>
  </si>
  <si>
    <t xml:space="preserve">1968–1975</t>
  </si>
  <si>
    <t xml:space="preserve">Fairport Convention, Sandy Denny, Richard &amp; Linda Thompson, Nick Drake, Bert Jansch: the UK strand of folk rock that indie folk keeps citing.</t>
  </si>
  <si>
    <t xml:space="preserve">C5, V5, X5</t>
  </si>
  <si>
    <t xml:space="preserve">Island Records; Transatlantic Records; Decca Records; Dandelion Records; Harvest</t>
  </si>
  <si>
    <t xml:space="preserve">before 1965</t>
  </si>
  <si>
    <t xml:space="preserve">Pre-1965 country, folk and bluegrass foundations: Carter Family, Jimmie Rodgers, Hank Williams, Harry Smith's Anthology, Woody Guthrie, the Louvins, the Everlys, Lefty Frizzell, Bob Wills, Sun-era Cash, Patsy Cline, Stanley Brothers, Bill Monroe.</t>
  </si>
  <si>
    <t xml:space="preserve">V20, V21, V22, V23, V24, V25, V26, V27, V30, V5, V8, X1, X4</t>
  </si>
  <si>
    <t xml:space="preserve">Memphis; Greenwich Village folk; Bakersfield</t>
  </si>
  <si>
    <t xml:space="preserve">Columbia; Decca; Capitol; Folkways Records; Sun Records</t>
  </si>
  <si>
    <t xml:space="preserve">Mainstream Nashville, countrypolitan to bro-country</t>
  </si>
  <si>
    <t xml:space="preserve">1960–</t>
  </si>
  <si>
    <t xml:space="preserve">The commercial country mainstream from the Nashville Sound to bro-country and Morgan Wallen.</t>
  </si>
  <si>
    <t xml:space="preserve">V26, R1</t>
  </si>
  <si>
    <t xml:space="preserve">X12</t>
  </si>
  <si>
    <t xml:space="preserve">Capitol; MCA Records; Warner Bros. Nashville; Capitol Nashville; Arista Nashville</t>
  </si>
  <si>
    <t xml:space="preserve">Red Dirt, Texas country, and arena Americana</t>
  </si>
  <si>
    <t xml:space="preserve">1995–</t>
  </si>
  <si>
    <t xml:space="preserve">Oklahoma/Texas scene country and the arena-scale Americana of Chris Stapleton and Zach Bryan.</t>
  </si>
  <si>
    <t xml:space="preserve">V24, V23, V7</t>
  </si>
  <si>
    <t xml:space="preserve">Warner Records; Smith Music Group; Universal South; Universal/Republic; Bossier City Records</t>
  </si>
  <si>
    <t xml:space="preserve">X3</t>
  </si>
  <si>
    <t xml:space="preserve">Big-tent Americana and stomp-clap folk</t>
  </si>
  <si>
    <t xml:space="preserve">2000–</t>
  </si>
  <si>
    <t xml:space="preserve">Old Crow Medicine Show, the Avett Brothers, Mumford &amp; Sons, the Lumineers, Brandi Carlile: the festival-scale Americana mainstream.</t>
  </si>
  <si>
    <t xml:space="preserve">V5, V9, X4</t>
  </si>
  <si>
    <t xml:space="preserve">Nettwerk; American Recordings; Island Records/Glassnote Records; Sub Pop; Dualtone</t>
  </si>
  <si>
    <t xml:space="preserve">Bluegrass, old-time, and newgrass</t>
  </si>
  <si>
    <t xml:space="preserve">1965–</t>
  </si>
  <si>
    <t xml:space="preserve">Alison Krauss, Nickel Creek, Punch Brothers, Billy Strings, Molly Tuttle, Sierra Ferrell: the bluegrass line as its own tradition.</t>
  </si>
  <si>
    <t xml:space="preserve">Rounder; Nonesuch; Starday Records; Sugar Hill; ANTI-</t>
  </si>
  <si>
    <t xml:space="preserve">X5</t>
  </si>
  <si>
    <t xml:space="preserve">Chamber, baroque, and freak folk</t>
  </si>
  <si>
    <t xml:space="preserve">2000–2015</t>
  </si>
  <si>
    <t xml:space="preserve">Sufjan Stevens, Joanna Newsom, Devendra Banhart, Beirut, the Decemberists: ornate indie folk that leads elsewhere.</t>
  </si>
  <si>
    <t xml:space="preserve">V5, V30, V11</t>
  </si>
  <si>
    <t xml:space="preserve">Drag City; Asthmatic Kitty; Ba Da Bing; Young God; Kill Rock Stars</t>
  </si>
  <si>
    <t xml:space="preserve">X6</t>
  </si>
  <si>
    <t xml:space="preserve">Emo and Midwest emo</t>
  </si>
  <si>
    <t xml:space="preserve">1994–</t>
  </si>
  <si>
    <t xml:space="preserve">Cap'n Jazz, American Football, Modern Baseball: the emo line from which C9 borrows.</t>
  </si>
  <si>
    <t xml:space="preserve">V16, X14</t>
  </si>
  <si>
    <t xml:space="preserve">Sub Pop; Man With Gun; Crank!; Jade Tree; Polyvinyl</t>
  </si>
  <si>
    <t xml:space="preserve">1975–1995</t>
  </si>
  <si>
    <t xml:space="preserve">Springsteen, Petty, Mellencamp, Seger: arena-scale American rock that occasionally feeds the V (Nebraska).</t>
  </si>
  <si>
    <t xml:space="preserve">V22, V28</t>
  </si>
  <si>
    <t xml:space="preserve">Columbia; Capitol; Backstreet/MCA; Riva; MCA</t>
  </si>
  <si>
    <t xml:space="preserve">X8</t>
  </si>
  <si>
    <t xml:space="preserve">Grunge and '90s alt radio</t>
  </si>
  <si>
    <t xml:space="preserve">1988–1998</t>
  </si>
  <si>
    <t xml:space="preserve">Nirvana, Pearl Jam, Soundgarden, Mudhoney, Screaming Trees: the Seattle line and its radio aftermath.</t>
  </si>
  <si>
    <t xml:space="preserve">V16, V20</t>
  </si>
  <si>
    <t xml:space="preserve">Epic; Sub Pop; DGC Records; A&amp;M</t>
  </si>
  <si>
    <t xml:space="preserve">Classic shoegaze and dream pop</t>
  </si>
  <si>
    <t xml:space="preserve">My Bloody Valentine, Slowdive, Ride, Cocteau Twins, Swirlies: the guitar-wall vocabulary countrygaze borrows.</t>
  </si>
  <si>
    <t xml:space="preserve">C4, V12</t>
  </si>
  <si>
    <t xml:space="preserve">Creation Records; 4AD; Dedicated Records; Taang! Records</t>
  </si>
  <si>
    <t xml:space="preserve">Post-punk and noise rock</t>
  </si>
  <si>
    <t xml:space="preserve">1977–</t>
  </si>
  <si>
    <t xml:space="preserve">Wire, Mission of Burma, Big Black, Fugazi, and modern post-punk like Robber Robber: the rhythmic, angular line adjacent to the scene.</t>
  </si>
  <si>
    <t xml:space="preserve">X14, V29</t>
  </si>
  <si>
    <t xml:space="preserve">Asheville; Burlington, Vermont</t>
  </si>
  <si>
    <t xml:space="preserve">Harvest Records; Dischord Records; Ace of Hearts Records; Homestead Records; Touch and Go Records</t>
  </si>
  <si>
    <t xml:space="preserve">X11</t>
  </si>
  <si>
    <t xml:space="preserve">Modern Southern rock</t>
  </si>
  <si>
    <t xml:space="preserve">Blackberry Smoke, Whiskey Myers: Southern rock's mainstream continuation.</t>
  </si>
  <si>
    <t xml:space="preserve">Wiggy Thump Records; Thirty Tigers; Tricki-Woo Records; BMG; Southern Ground</t>
  </si>
  <si>
    <t xml:space="preserve">Pop and indie artists' country turns</t>
  </si>
  <si>
    <t xml:space="preserve">2010–</t>
  </si>
  <si>
    <t xml:space="preserve">Kacey Musgraves, Orville Peck, CMAT, Beyoncé's Cowboy Carter: country as a mode for pop and indie artists.</t>
  </si>
  <si>
    <t xml:space="preserve">X1, V21</t>
  </si>
  <si>
    <t xml:space="preserve">CMATBaby/AWAL; Mercury Nashville; MCA Nashville; Sub Pop; Columbia</t>
  </si>
  <si>
    <t xml:space="preserve">Laurel Canyon and '70s soft rock</t>
  </si>
  <si>
    <t xml:space="preserve">Joni Mitchell, CSN, Jackson Browne, the Eagles, Linda Ronstadt, Harry Nilsson: the LA singer-songwriter mainstream next door to country rock.</t>
  </si>
  <si>
    <t xml:space="preserve">V21, V22</t>
  </si>
  <si>
    <t xml:space="preserve">Asylum; Atlantic Records; RCA; Reprise; Capitol Records</t>
  </si>
  <si>
    <t xml:space="preserve">Punk and hardcore roots</t>
  </si>
  <si>
    <t xml:space="preserve">1976–1985</t>
  </si>
  <si>
    <t xml:space="preserve">Ramones, Black Flag, Minor Threat: the punk foundation under cowpunk, SST and the DIY network.</t>
  </si>
  <si>
    <t xml:space="preserve">V14, V16, X10, X6</t>
  </si>
  <si>
    <t xml:space="preserve">New York proto-punk and CBGB; SST and San Pedro</t>
  </si>
  <si>
    <t xml:space="preserve">Sire; SST; CBS/Epic; Frontier Records; Cherry Red Records</t>
  </si>
  <si>
    <t xml:space="preserve">Place</t>
  </si>
  <si>
    <t xml:space="preserve">Key artists</t>
  </si>
  <si>
    <t xml:space="preserve">Note</t>
  </si>
  <si>
    <t xml:space="preserve">Albums tagged</t>
  </si>
  <si>
    <t xml:space="preserve">2017–</t>
  </si>
  <si>
    <t xml:space="preserve">Dear Life Records, Drop of Sun (studio)</t>
  </si>
  <si>
    <t xml:space="preserve">Wednesday, MJ Lenderman, Karly Hartzman, Indigo De Souza, Florry-adjacent players</t>
  </si>
  <si>
    <t xml:space="preserve">The circle around Wednesday and Lenderman: shared members, the Drop of Sun studio, and a loud, pedal-steel-laced sound that became the template for indie twang.</t>
  </si>
  <si>
    <t xml:space="preserve">Durham and Chapel Hill, NC</t>
  </si>
  <si>
    <t xml:space="preserve">1989–</t>
  </si>
  <si>
    <t xml:space="preserve">Merge, Paradise of Bachelors, Dear Life</t>
  </si>
  <si>
    <t xml:space="preserve">Superchunk, Archers of Loaf, Hiss Golden Messenger, Mount Moriah, Fust, Sluice</t>
  </si>
  <si>
    <t xml:space="preserve">The Triangle's two eras: Merge-era '90s indie rock, then a roots-leaning scene around Paradise of Bachelors and Dear Life.</t>
  </si>
  <si>
    <t xml:space="preserve">Mammoth, Bloodshot</t>
  </si>
  <si>
    <t xml:space="preserve">Whiskeytown, Tift Merritt, Caitlin Cary</t>
  </si>
  <si>
    <t xml:space="preserve">Home of Whiskeytown and the late-'90s alt-country boom in North Carolina.</t>
  </si>
  <si>
    <t xml:space="preserve">2015–</t>
  </si>
  <si>
    <t xml:space="preserve">Fire Talk, Lame-O</t>
  </si>
  <si>
    <t xml:space="preserve">Greg Freeman, Lily Seabird, Robber Robber, Dari Bay, Lutalo</t>
  </si>
  <si>
    <t xml:space="preserve">A small, tight scene of loud, twangy guitar rock; one of the field guide's ten regions.</t>
  </si>
  <si>
    <t xml:space="preserve">Louisville, KY / Jeffersonville, IN</t>
  </si>
  <si>
    <t xml:space="preserve">2006–</t>
  </si>
  <si>
    <t xml:space="preserve">Sophomore Lounge, Drag City, No Quarter</t>
  </si>
  <si>
    <t xml:space="preserve">Ryan Davis &amp; the Roadhouse Band, State Champion, Styrofoam Winos, Grace Rogers, Joan Shelley, Palace, Slint</t>
  </si>
  <si>
    <t xml:space="preserve">From the Palace/Slint generation to Ryan Davis's Sophomore Lounge label and its barfly songwriters.</t>
  </si>
  <si>
    <t xml:space="preserve">1993–2005</t>
  </si>
  <si>
    <t xml:space="preserve">Bloodshot</t>
  </si>
  <si>
    <t xml:space="preserve">Waco Brothers, Robbie Fulks, Neko Case, Kelly Hogan, Freakwater, The Handsome Family</t>
  </si>
  <si>
    <t xml:space="preserve">Bloodshot's 'insurgent country': punks playing honky-tonk and Bakersfield in Chicago bars.</t>
  </si>
  <si>
    <t xml:space="preserve">Sooper, Fire Talk, Run for Cover, Merge</t>
  </si>
  <si>
    <t xml:space="preserve">Tobacco City, Red PK, National Photo Committee, Case Oats, Horsegirl, Friko, Ratboys, Twin Peaks</t>
  </si>
  <si>
    <t xml:space="preserve">The current Chicago scene: a DIY alt-country cluster sharing pedal-steel players, beside a jangle and emo-twang circuit.</t>
  </si>
  <si>
    <t xml:space="preserve">1965–1980</t>
  </si>
  <si>
    <t xml:space="preserve">Atlantic, Asylum, Flying Fish</t>
  </si>
  <si>
    <t xml:space="preserve">John Prine, Steve Goodman, Bonnie Koloc</t>
  </si>
  <si>
    <t xml:space="preserve">The Old Town School of Folk Music and North Side folk clubs that launched Prine and Goodman.</t>
  </si>
  <si>
    <t xml:space="preserve">Drag City, Thrill Jockey</t>
  </si>
  <si>
    <t xml:space="preserve">Silver Jews, Smog, Palace, Royal Trux, Red Red Meat, Califone</t>
  </si>
  <si>
    <t xml:space="preserve">Drag City's deadpan, lo-fi songwriting culture and the Thrill Jockey post-rock scene next door.</t>
  </si>
  <si>
    <t xml:space="preserve">Lame-O, Salinas, Father/Daughter</t>
  </si>
  <si>
    <t xml:space="preserve">Waxahatchee, Swearin', Radiator Hospital, Hurry, Alex G, Golden Apples, 2nd Grade, Friendship, Sunday Mourners</t>
  </si>
  <si>
    <t xml:space="preserve">House-show power pop and indie rock; one of the field guide's regions.</t>
  </si>
  <si>
    <t xml:space="preserve">2000–2010</t>
  </si>
  <si>
    <t xml:space="preserve">Drag City, Language of Stone</t>
  </si>
  <si>
    <t xml:space="preserve">Espers, Meg Baird, Fern Knight</t>
  </si>
  <si>
    <t xml:space="preserve">Psych-folk revival that fed the 2010s cosmic and folk revivals.</t>
  </si>
  <si>
    <t xml:space="preserve">1980–</t>
  </si>
  <si>
    <t xml:space="preserve">DB, Elephant 6, Sub Pop</t>
  </si>
  <si>
    <t xml:space="preserve">R.E.M., Pylon, Love Tractor, Neutral Milk Hotel, Olivia Tremor Control, Drive-By Truckers, Arbor Labor Union</t>
  </si>
  <si>
    <t xml:space="preserve">College-town scene twice over: early-'80s jangle and new wave, then Elephant 6 and the Truckers.</t>
  </si>
  <si>
    <t xml:space="preserve">Athens, GA / Denver / Ruston, LA</t>
  </si>
  <si>
    <t xml:space="preserve">Merge, spinART, Kindercore</t>
  </si>
  <si>
    <t xml:space="preserve">Neutral Milk Hotel, The Olivia Tremor Control, Apples in Stereo, Beulah, The Minders</t>
  </si>
  <si>
    <t xml:space="preserve">A collective of home-recording pop and psych bands.</t>
  </si>
  <si>
    <t xml:space="preserve">1979–1995</t>
  </si>
  <si>
    <t xml:space="preserve">Twin/Tone, SST</t>
  </si>
  <si>
    <t xml:space="preserve">The Replacements, Hüsker Dü, Soul Asylum, The Jayhawks, Golden Smog, Low (Duluth)</t>
  </si>
  <si>
    <t xml:space="preserve">Twin/Tone and the punk-to-roots-rock line that produced the Replacements and the Jayhawks.</t>
  </si>
  <si>
    <t xml:space="preserve">Belleville, IL / St. Louis, MO</t>
  </si>
  <si>
    <t xml:space="preserve">1987–</t>
  </si>
  <si>
    <t xml:space="preserve">Rockville, Sire, Bloodshot</t>
  </si>
  <si>
    <t xml:space="preserve">Uncle Tupelo, Son Volt, Wilco, The Bottle Rockets</t>
  </si>
  <si>
    <t xml:space="preserve">Where the No Depression sound started.</t>
  </si>
  <si>
    <t xml:space="preserve">Idol, Misra, Keeled Scales</t>
  </si>
  <si>
    <t xml:space="preserve">Centro-matic, South San Gabriel, Will Johnson, Midlake</t>
  </si>
  <si>
    <t xml:space="preserve">University town north of Dallas; Will Johnson's orbit.</t>
  </si>
  <si>
    <t xml:space="preserve">1970–</t>
  </si>
  <si>
    <t xml:space="preserve">Armadillo World Headquarters (venue), Keeled Scales</t>
  </si>
  <si>
    <t xml:space="preserve">Willie Nelson, Jerry Jeff Walker, Townes Van Zandt, True Believers, Daniel Johnston, Lomelda (Silsbee), Hovvdy</t>
  </si>
  <si>
    <t xml:space="preserve">Cosmic cowboys and progressive country in the '70s; outsider tapes in the '80s; soft Texas indie today.</t>
  </si>
  <si>
    <t xml:space="preserve">1972–</t>
  </si>
  <si>
    <t xml:space="preserve">The Flatlanders, Joe Ely, Butch Hancock, Jimmie Dale Gilmore, Terry Allen</t>
  </si>
  <si>
    <t xml:space="preserve">West Texas songwriters who fed Austin and the Americana songwriter canon.</t>
  </si>
  <si>
    <t xml:space="preserve">1965–1975</t>
  </si>
  <si>
    <t xml:space="preserve">Townes Van Zandt, Guy Clark, Lightnin' Hopkins</t>
  </si>
  <si>
    <t xml:space="preserve">The coffeehouse circuit where the Texas songwriter tradition began.</t>
  </si>
  <si>
    <t xml:space="preserve">1958–1975</t>
  </si>
  <si>
    <t xml:space="preserve">Buck Owens, Merle Haggard, Wynn Stewart</t>
  </si>
  <si>
    <t xml:space="preserve">Telecaster-driven honky-tonk that answered Nashville polish; a root of country rock and cowpunk.</t>
  </si>
  <si>
    <t xml:space="preserve">1950–</t>
  </si>
  <si>
    <t xml:space="preserve">RCA, Columbia, Hillbilly Central (studio)</t>
  </si>
  <si>
    <t xml:space="preserve">Waylon Jennings, Tompall Glaser, Margo Price, Caitlin Rose, Kelsey Waldon, Styrofoam Winos</t>
  </si>
  <si>
    <t xml:space="preserve">Music Row, the outlaw rebellion at Hillbilly Central, and today's East Nashville DIY country.</t>
  </si>
  <si>
    <t xml:space="preserve">Slash, Enigma, Frontier</t>
  </si>
  <si>
    <t xml:space="preserve">X, The Blasters, The Gun Club, Lone Justice, The Knitters, Rank and File</t>
  </si>
  <si>
    <t xml:space="preserve">Punk bands discovering country, rockabilly and blues.</t>
  </si>
  <si>
    <t xml:space="preserve">Slash, Enigma, Rough Trade</t>
  </si>
  <si>
    <t xml:space="preserve">The Dream Syndicate, Green on Red, The Long Ryders, Rain Parade, The Three O'Clock, Opal</t>
  </si>
  <si>
    <t xml:space="preserve">Neo-psychedelic '60s revival with a Byrds and Velvets bent.</t>
  </si>
  <si>
    <t xml:space="preserve">Southern California</t>
  </si>
  <si>
    <t xml:space="preserve">1979–1990</t>
  </si>
  <si>
    <t xml:space="preserve">Minutemen, Black Flag, Meat Puppets, Hüsker Dü, Dinosaur Jr.</t>
  </si>
  <si>
    <t xml:space="preserve">The label and van-tour network at the heart of the '80s underground.</t>
  </si>
  <si>
    <t xml:space="preserve">1966–1978</t>
  </si>
  <si>
    <t xml:space="preserve">Asylum, A&amp;M, Reprise</t>
  </si>
  <si>
    <t xml:space="preserve">The Byrds, Gram Parsons, Joni Mitchell, Crosby, Stills &amp; Nash, Neil Young</t>
  </si>
  <si>
    <t xml:space="preserve">Country rock and the LA singer-songwriter scene; revisited by today's cosmic-country revival.</t>
  </si>
  <si>
    <t xml:space="preserve">1978–</t>
  </si>
  <si>
    <t xml:space="preserve">Taang!, Homestead, 4AD (US bands)</t>
  </si>
  <si>
    <t xml:space="preserve">Mission of Burma, Pixies, Galaxie 500, Buffalo Tom, Swirlies, Helium</t>
  </si>
  <si>
    <t xml:space="preserve">College-radio rock from post-punk to dream pop.</t>
  </si>
  <si>
    <t xml:space="preserve">Amherst and Northampton, MA</t>
  </si>
  <si>
    <t xml:space="preserve">Homestead, Shrimper, Sub Pop</t>
  </si>
  <si>
    <t xml:space="preserve">Dinosaur Jr., Sebadoh, Scud Mountain Boys</t>
  </si>
  <si>
    <t xml:space="preserve">Home-taping and noisy college rock from the Pioneer Valley.</t>
  </si>
  <si>
    <t xml:space="preserve">1978–1995</t>
  </si>
  <si>
    <t xml:space="preserve">Coyote, Bar/None</t>
  </si>
  <si>
    <t xml:space="preserve">The Feelies, The dB's, Yo La Tengo, Speed the Plough</t>
  </si>
  <si>
    <t xml:space="preserve">Maxwell's and the jangle and guitar-drone bands around it.</t>
  </si>
  <si>
    <t xml:space="preserve">Scat, Matador</t>
  </si>
  <si>
    <t xml:space="preserve">Basement four-track pop that defined lo-fi.</t>
  </si>
  <si>
    <t xml:space="preserve">Olympia and Anacortes, WA</t>
  </si>
  <si>
    <t xml:space="preserve">1984–2005</t>
  </si>
  <si>
    <t xml:space="preserve">K Records, Kill Rock Stars</t>
  </si>
  <si>
    <t xml:space="preserve">Beat Happening, The Microphones, Mount Eerie, early Modest Mouse (Issaquah)</t>
  </si>
  <si>
    <t xml:space="preserve">Anti-corporate DIY pop and home recording in the Pacific Northwest.</t>
  </si>
  <si>
    <t xml:space="preserve">1985–</t>
  </si>
  <si>
    <t xml:space="preserve">Sub Pop, Barsuk, Up</t>
  </si>
  <si>
    <t xml:space="preserve">Mudhoney, Screaming Trees, Built to Spill (Boise), Pedro the Lion, Death Cab for Cutie</t>
  </si>
  <si>
    <t xml:space="preserve">Grunge and its quieter indie aftermath.</t>
  </si>
  <si>
    <t xml:space="preserve">Up, Warner Bros.</t>
  </si>
  <si>
    <t xml:space="preserve">Built to Spill, Caustic Resin, The Halo Benders</t>
  </si>
  <si>
    <t xml:space="preserve">Doug Martsch's circle of long-song guitar rock.</t>
  </si>
  <si>
    <t xml:space="preserve">Decor, Fluff and Gravy, Kill Rock Stars</t>
  </si>
  <si>
    <t xml:space="preserve">Richmond Fontaine, The Delines, Kassi Valazza, Rose City Band, Elliott Smith, Heatmiser</t>
  </si>
  <si>
    <t xml:space="preserve">Alt-country bars and cosmic-country revival in the Northwest.</t>
  </si>
  <si>
    <t xml:space="preserve">San Francisco Bay Area</t>
  </si>
  <si>
    <t xml:space="preserve">Warner Bros. (Dead), Matador, Drag City</t>
  </si>
  <si>
    <t xml:space="preserve">Grateful Dead, New Riders of the Purple Sage, American Music Club, Red House Painters, Thinking Fellers Union Local 282</t>
  </si>
  <si>
    <t xml:space="preserve">From the Dead's country turn to '90s sadcore.</t>
  </si>
  <si>
    <t xml:space="preserve">New West, ATO</t>
  </si>
  <si>
    <t xml:space="preserve">Hurray for the Riff Raff, The Deslondes, Esther Rose, Beulah</t>
  </si>
  <si>
    <t xml:space="preserve">Old-time, folk and honky-tonk revival around the French Quarter busking scene.</t>
  </si>
  <si>
    <t xml:space="preserve">1954–</t>
  </si>
  <si>
    <t xml:space="preserve">Sun, Ardent</t>
  </si>
  <si>
    <t xml:space="preserve">Johnny Cash, Big Star, Chris Bell, Lucero, Tav Falco</t>
  </si>
  <si>
    <t xml:space="preserve">Sun's rockabilly, then Ardent studio power pop, then Lucero's punk-country.</t>
  </si>
  <si>
    <t xml:space="preserve">Muscle Shoals and Florence, AL</t>
  </si>
  <si>
    <t xml:space="preserve">1967–</t>
  </si>
  <si>
    <t xml:space="preserve">Fame, Muscle Shoals Sound, Single Lock</t>
  </si>
  <si>
    <t xml:space="preserve">Dan Penn, Drive-By Truckers (Hood, Cooley, Isbell), Jason Isbell, John Paul White</t>
  </si>
  <si>
    <t xml:space="preserve">Country-soul studio town and the Truckers' home ground.</t>
  </si>
  <si>
    <t xml:space="preserve">Macon, GA / Jacksonville, FL</t>
  </si>
  <si>
    <t xml:space="preserve">Capricorn, MCA</t>
  </si>
  <si>
    <t xml:space="preserve">The Allman Brothers Band, Lynyrd Skynyrd, The Marshall Tucker Band</t>
  </si>
  <si>
    <t xml:space="preserve">The original Southern rock labels and bar circuit.</t>
  </si>
  <si>
    <t xml:space="preserve">1966–1976</t>
  </si>
  <si>
    <t xml:space="preserve">Capitol, Columbia</t>
  </si>
  <si>
    <t xml:space="preserve">Bob Dylan, The Band</t>
  </si>
  <si>
    <t xml:space="preserve">Big Pink, the basement tapes, and the birth of roots rock.</t>
  </si>
  <si>
    <t xml:space="preserve">1958–1970</t>
  </si>
  <si>
    <t xml:space="preserve">Vanguard, Elektra, Folkways</t>
  </si>
  <si>
    <t xml:space="preserve">Bob Dylan, Dave Van Ronk, The New Lost City Ramblers, Karen Dalton</t>
  </si>
  <si>
    <t xml:space="preserve">The folk revival that sent the Anthology repertoire into rock.</t>
  </si>
  <si>
    <t xml:space="preserve">Verve, Sire</t>
  </si>
  <si>
    <t xml:space="preserve">The Velvet Underground, Lou Reed, Television, Patti Smith, Ramones</t>
  </si>
  <si>
    <t xml:space="preserve">Warhol's Factory, then CBGB: the art-rock source of indie.</t>
  </si>
  <si>
    <t xml:space="preserve">Island, Witchseason</t>
  </si>
  <si>
    <t xml:space="preserve">Fairport Convention, Sandy Denny, Nick Drake, Bert Jansch, Richard Thompson</t>
  </si>
  <si>
    <t xml:space="preserve">Les Cousins, the Horseshoe and Joe Boyd's Witchseason: British folk rock.</t>
  </si>
  <si>
    <t xml:space="preserve">The Clean, The Chills, The Verlaines, The Bats, Tall Dwarfs</t>
  </si>
  <si>
    <t xml:space="preserve">The 'Dunedin sound': fuzzy jangle recorded cheaply, a root of slacker rock.</t>
  </si>
  <si>
    <t xml:space="preserve">Able, Chapter Music</t>
  </si>
  <si>
    <t xml:space="preserve">The Go-Betweens, The Goon Sax</t>
  </si>
  <si>
    <t xml:space="preserve">The Go-Betweens' town, and a generation later the Goon Sax.</t>
  </si>
  <si>
    <t xml:space="preserve">Chapter Music, Milk!, Sub Pop</t>
  </si>
  <si>
    <t xml:space="preserve">Courtney Barnett, Rolling Blackouts Coastal Fever, Dick Diver, Twerps, Chook Race</t>
  </si>
  <si>
    <t xml:space="preserve">The 2010s jangle revival in the Go-Betweens and Flying Nun line.</t>
  </si>
  <si>
    <t xml:space="preserve">Bright Eyes, Cursive, Big Thief (early), Hop Along</t>
  </si>
  <si>
    <t xml:space="preserve">Saddle Creek's roster, from Conor Oberst to Big Thief's first records.</t>
  </si>
  <si>
    <t xml:space="preserve">Takoma Park, MD / Berkeley, CA</t>
  </si>
  <si>
    <t xml:space="preserve">1959–1980</t>
  </si>
  <si>
    <t xml:space="preserve">John Fahey, Robbie Basho, Leo Kottke</t>
  </si>
  <si>
    <t xml:space="preserve">John Fahey's label and the birth of American Primitive guitar.</t>
  </si>
  <si>
    <t xml:space="preserve">1985–1997</t>
  </si>
  <si>
    <t xml:space="preserve">Creation, 53rd &amp; 3rd</t>
  </si>
  <si>
    <t xml:space="preserve">Teenage Fanclub, The Pastels, BMX Bandits</t>
  </si>
  <si>
    <t xml:space="preserve">Big Star-loving guitar pop that fed '90s jangle and power pop.</t>
  </si>
  <si>
    <t xml:space="preserve">1977–1990</t>
  </si>
  <si>
    <t xml:space="preserve">Fast Product, Sin, Twin/Tone (US)</t>
  </si>
  <si>
    <t xml:space="preserve">Mekons</t>
  </si>
  <si>
    <t xml:space="preserve">Post-punk art-school bands; the Mekons' turn to country fed insurgent country.</t>
  </si>
  <si>
    <t xml:space="preserve">Cross Canadian Ragweed, Jason Boland &amp; the Stragglers, Turnpike Troubadours</t>
  </si>
  <si>
    <t xml:space="preserve">Oklahoma's bar-band country scene.</t>
  </si>
  <si>
    <t xml:space="preserve">Anyway, Bloodshot</t>
  </si>
  <si>
    <t xml:space="preserve">Lydia Loveless, Saintseneca, Two Cow Garage, Times New Viking</t>
  </si>
  <si>
    <t xml:space="preserve">Ohio's DIY rock and alt-country bars.</t>
  </si>
  <si>
    <t xml:space="preserve">Woodsist, Captured Tracks, Exploding in Sound</t>
  </si>
  <si>
    <t xml:space="preserve">Woods, Real Estate, Kurt Vile (Philadelphia), Speedy Ortiz</t>
  </si>
  <si>
    <t xml:space="preserve">Jeremy Earl's label and the Brooklyn DIY rock around it.</t>
  </si>
  <si>
    <t xml:space="preserve">Years active</t>
  </si>
  <si>
    <t xml:space="preserve">Zones and lanes</t>
  </si>
  <si>
    <t xml:space="preserve">Why it matters</t>
  </si>
  <si>
    <t xml:space="preserve">Core: C6, C7, C3</t>
  </si>
  <si>
    <t xml:space="preserve">Superchunk's label. Home to Fust, Friendship, Hiss Golden Messenger (from 2014) and many Carolina acts.</t>
  </si>
  <si>
    <t xml:space="preserve">Core: C1, C5, C8, C3, C2</t>
  </si>
  <si>
    <t xml:space="preserve">Small label tied to the Wednesday and Lenderman circle; also Florry, Thomas Dollbaum, Natalie Jane Hill and Fust.</t>
  </si>
  <si>
    <t xml:space="preserve">1999–</t>
  </si>
  <si>
    <t xml:space="preserve">Context/Core/V: V6, C5, C1, C3, C6</t>
  </si>
  <si>
    <t xml:space="preserve">Released Manning Fireworks, Waxahatchee's recent records and Snocaps.</t>
  </si>
  <si>
    <t xml:space="preserve">Core/V: C6, V5, C5, V4, C7</t>
  </si>
  <si>
    <t xml:space="preserve">Twangy folk and cosmic country. Hiss Golden Messenger's Poor Moon launched it; later Nap Eyes, Promised Land Sound, Mega Bog.</t>
  </si>
  <si>
    <t xml:space="preserve">Core: C2, C6, C3</t>
  </si>
  <si>
    <t xml:space="preserve">Ryan Davis's label: State Champion, Styrofoam Winos, Grace Rogers and Arbor Labor Union's later records.</t>
  </si>
  <si>
    <t xml:space="preserve">Core: C6, C7</t>
  </si>
  <si>
    <t xml:space="preserve">Dead-indebted guitar rock and jangle: Silver Synthetic, Sean Thompson's Weird Ears, Sunday Mourners, GospelbeacH, Beachwood Sparks.</t>
  </si>
  <si>
    <t xml:space="preserve">Core/V: C5, V1, C6, C1, C3</t>
  </si>
  <si>
    <t xml:space="preserve">Soft Texas indie and folk: Lomelda, Will Johnson's later records, twain, Why Bonnie, Renée Reed.</t>
  </si>
  <si>
    <t xml:space="preserve">Exploding in Sound</t>
  </si>
  <si>
    <t xml:space="preserve">Brooklyn</t>
  </si>
  <si>
    <t xml:space="preserve">The best archive of noisy slacker rock (Speedy Ortiz, Pile, Ovlov).</t>
  </si>
  <si>
    <t xml:space="preserve">Core: C1, C5, C6, C9</t>
  </si>
  <si>
    <t xml:space="preserve">Adventurous indie rock, including Burlington's Robber Robber, Bnny and Wild Pink's Still Coming Down.</t>
  </si>
  <si>
    <t xml:space="preserve">Core: C7, C9, C5, C1</t>
  </si>
  <si>
    <t xml:space="preserve">Philly's DIY indie and power pop: Hurry, 2nd Grade, Golden Apples, Lily Seabird, Saintseneca.</t>
  </si>
  <si>
    <t xml:space="preserve">Context/Core/V: V2, C6, C2, V4, X5</t>
  </si>
  <si>
    <t xml:space="preserve">Silver Jews, Palace, Smog and early Pavement. The home of the deadpan lyrical tradition; later Purple Mountains and Cory Hanson.</t>
  </si>
  <si>
    <t xml:space="preserve">The '90s insurgent country label: Waco Brothers, Robbie Fulks, Neko Case, Ryan Adams, Lydia Loveless, Justin Townes Earle.</t>
  </si>
  <si>
    <t xml:space="preserve">Context/V: X14, V15</t>
  </si>
  <si>
    <t xml:space="preserve">'80s punk label for Minutemen, Hüsker Dü, Meat Puppets and Dinosaur Jr. The backbone of the punk-to-college-rock network.</t>
  </si>
  <si>
    <t xml:space="preserve">Twin/Tone</t>
  </si>
  <si>
    <t xml:space="preserve">Early home of The Replacements; also Soul Asylum and the US Mekons.</t>
  </si>
  <si>
    <t xml:space="preserve">New Zealand</t>
  </si>
  <si>
    <t xml:space="preserve">1981–</t>
  </si>
  <si>
    <t xml:space="preserve">V: V18</t>
  </si>
  <si>
    <t xml:space="preserve">The roots of jangly slacker rock: The Clean, The Chills, The Verlaines, The Bats.</t>
  </si>
  <si>
    <t xml:space="preserve">Core/V: C6, C7, V18</t>
  </si>
  <si>
    <t xml:space="preserve">Pavement, Guided by Voices, Liz Phair, Yo La Tengo, Kurt Vile, Horsegirl: the slacker line from 1990 to now.</t>
  </si>
  <si>
    <t xml:space="preserve">1986–</t>
  </si>
  <si>
    <t xml:space="preserve">Context/Core/V: V4, V5, V12, C7, V10</t>
  </si>
  <si>
    <t xml:space="preserve">Grunge first, then Iron &amp; Wine, Fleet Foxes, Band of Horses, Arbor Labor Union, Scud Mountain Boys.</t>
  </si>
  <si>
    <t xml:space="preserve">Core/V: V1, C6, C5, V5, V12</t>
  </si>
  <si>
    <t xml:space="preserve">Songs: Ohia and Magnolia Electric Co.; the label behind the Molina circle.</t>
  </si>
  <si>
    <t xml:space="preserve">Core/V: V5, V4, C6, C5, C7</t>
  </si>
  <si>
    <t xml:space="preserve">Bon Iver, Angel Olsen and Okkervil River.</t>
  </si>
  <si>
    <t xml:space="preserve">2007–</t>
  </si>
  <si>
    <t xml:space="preserve">Context/Core/V: C6, V4, C4, X12</t>
  </si>
  <si>
    <t xml:space="preserve">Phosphorescent, Bright Eyes' later records and Kevin Morby.</t>
  </si>
  <si>
    <t xml:space="preserve">1993–</t>
  </si>
  <si>
    <t xml:space="preserve">Context/Core/V: C5, V4, C6, C9, V11</t>
  </si>
  <si>
    <t xml:space="preserve">Bright Eyes, Cursive, Big Thief's first two albums and Hop Along.</t>
  </si>
  <si>
    <t xml:space="preserve">London</t>
  </si>
  <si>
    <t xml:space="preserve">Context/Core/V: V12, C5, V16, X9, C3</t>
  </si>
  <si>
    <t xml:space="preserve">Big Thief from U.F.O.F. onward; earlier Tarnation and the Pixies.</t>
  </si>
  <si>
    <t xml:space="preserve">1992–</t>
  </si>
  <si>
    <t xml:space="preserve">Core/V: C6, V1, V8, V9, V2</t>
  </si>
  <si>
    <t xml:space="preserve">Arbouretum, Howe Gelb and a post-rock roster beside the V.</t>
  </si>
  <si>
    <t xml:space="preserve">Jeremy Earl's label: Woods, early Real Estate, Kurt Vile, White Fence.</t>
  </si>
  <si>
    <t xml:space="preserve">2004–</t>
  </si>
  <si>
    <t xml:space="preserve">Context/Core: C9, X6</t>
  </si>
  <si>
    <t xml:space="preserve">Horse Jumper of Love and the twangier end of emo and indie rock.</t>
  </si>
  <si>
    <t xml:space="preserve">Core/V: C4, C8, C2, C5, C1</t>
  </si>
  <si>
    <t xml:space="preserve">Hushed songwriters: Friendship, Advance Base, Dan Wriggins, Little Kid, Karima Walker.</t>
  </si>
  <si>
    <t xml:space="preserve">Core: C5, C2, C7, C8</t>
  </si>
  <si>
    <t xml:space="preserve">Small folk and cosmic label: Erin Durant, Adeline Hotel, Frank Meadows.</t>
  </si>
  <si>
    <t xml:space="preserve">Core/V: C5, V8, C6</t>
  </si>
  <si>
    <t xml:space="preserve">Joan Shelley, Jana Horn and the Louisville folk circle.</t>
  </si>
  <si>
    <t xml:space="preserve">New West</t>
  </si>
  <si>
    <t xml:space="preserve">Austin / Nashville</t>
  </si>
  <si>
    <t xml:space="preserve">Later Old 97's, Corb Lund, Daniel Romano, The Deslondes, Esther Rose and Emily Nenni.</t>
  </si>
  <si>
    <t xml:space="preserve">Hillsborough, NC</t>
  </si>
  <si>
    <t xml:space="preserve">1997–</t>
  </si>
  <si>
    <t xml:space="preserve">Core/V: C3, V9</t>
  </si>
  <si>
    <t xml:space="preserve">Wednesday's early records, Trailer Bride, Jobi Riccio and much Americana.</t>
  </si>
  <si>
    <t xml:space="preserve">Lost Highway</t>
  </si>
  <si>
    <t xml:space="preserve">Ryan Adams, Lucinda Williams and the 2000s alt-country major-label boom.</t>
  </si>
  <si>
    <t xml:space="preserve">V: V3</t>
  </si>
  <si>
    <t xml:space="preserve">Southern storytelling network: American Aquarium, Two Cow Garage, Glossary, John Moreland, Adam Faucett.</t>
  </si>
  <si>
    <t xml:space="preserve">Core/V: V6, C1, V4</t>
  </si>
  <si>
    <t xml:space="preserve">UK home for Americana; Brown Horse's label.</t>
  </si>
  <si>
    <t xml:space="preserve">V: V8, V19</t>
  </si>
  <si>
    <t xml:space="preserve">John Fahey's label: the birth of American Primitive guitar (Fahey, Basho, Kottke).</t>
  </si>
  <si>
    <t xml:space="preserve">Capricorn</t>
  </si>
  <si>
    <t xml:space="preserve">1969–</t>
  </si>
  <si>
    <t xml:space="preserve">The Allman Brothers Band and the Southern rock boom.</t>
  </si>
  <si>
    <t xml:space="preserve">V: V14, V15, V18</t>
  </si>
  <si>
    <t xml:space="preserve">X, The Blasters, The Gun Club-era LA punk and roots rock.</t>
  </si>
  <si>
    <t xml:space="preserve">V: V7</t>
  </si>
  <si>
    <t xml:space="preserve">Colter Wall, Vincent Neil Emerson and Riddy Arman.</t>
  </si>
  <si>
    <t xml:space="preserve">Core/V: V25, V7, C2, V3, V6</t>
  </si>
  <si>
    <t xml:space="preserve">John Prine's own label; now Kelsey Waldon, Arlo McKinley and Tre Burt.</t>
  </si>
  <si>
    <t xml:space="preserve">Category</t>
  </si>
  <si>
    <t xml:space="preserve">Tag</t>
  </si>
  <si>
    <t xml:space="preserve">Albums using it</t>
  </si>
  <si>
    <t xml:space="preserve">Instruments</t>
  </si>
  <si>
    <t xml:space="preserve">pedal steel</t>
  </si>
  <si>
    <t xml:space="preserve">Pedal steel guitar is prominent in the arrangements.</t>
  </si>
  <si>
    <t xml:space="preserve">fiddle</t>
  </si>
  <si>
    <t xml:space="preserve">Fiddle or violin plays a lead or featured role.</t>
  </si>
  <si>
    <t xml:space="preserve">banjo</t>
  </si>
  <si>
    <t xml:space="preserve">Banjo is featured.</t>
  </si>
  <si>
    <t xml:space="preserve">mandolin</t>
  </si>
  <si>
    <t xml:space="preserve">Mandolin is featured.</t>
  </si>
  <si>
    <t xml:space="preserve">slide guitar</t>
  </si>
  <si>
    <t xml:space="preserve">Bottleneck or lap-steel slide guitar is a signature texture.</t>
  </si>
  <si>
    <t xml:space="preserve">harmonica</t>
  </si>
  <si>
    <t xml:space="preserve">Harmonica is prominent.</t>
  </si>
  <si>
    <t xml:space="preserve">piano</t>
  </si>
  <si>
    <t xml:space="preserve">Piano or organ carries songs.</t>
  </si>
  <si>
    <t xml:space="preserve">horns</t>
  </si>
  <si>
    <t xml:space="preserve">Brass or saxophone arrangements.</t>
  </si>
  <si>
    <t xml:space="preserve">strings</t>
  </si>
  <si>
    <t xml:space="preserve">String section or orchestral arrangements.</t>
  </si>
  <si>
    <t xml:space="preserve">drum machine</t>
  </si>
  <si>
    <t xml:space="preserve">Programmed drums are a defining texture.</t>
  </si>
  <si>
    <t xml:space="preserve">synths</t>
  </si>
  <si>
    <t xml:space="preserve">Synthesizers are a defining texture.</t>
  </si>
  <si>
    <t xml:space="preserve">fingerpicked acoustic</t>
  </si>
  <si>
    <t xml:space="preserve">Fingerstyle acoustic guitar is the core of the sound.</t>
  </si>
  <si>
    <t xml:space="preserve">Crazy Horse fuzz</t>
  </si>
  <si>
    <t xml:space="preserve">Loose, thick, distorted electric guitar in the Neil Young &amp; Crazy Horse mold.</t>
  </si>
  <si>
    <t xml:space="preserve">long solos</t>
  </si>
  <si>
    <t xml:space="preserve">Extended guitar solos are central.</t>
  </si>
  <si>
    <t xml:space="preserve">harmonized guitars</t>
  </si>
  <si>
    <t xml:space="preserve">Twin or triple lead guitars in harmony (Allmans, Skynyrd, Thin Lizzy line).</t>
  </si>
  <si>
    <t xml:space="preserve">jangle</t>
  </si>
  <si>
    <t xml:space="preserve">Bright, ringing, chiming clean electric guitar.</t>
  </si>
  <si>
    <t xml:space="preserve">noise wall</t>
  </si>
  <si>
    <t xml:space="preserve">Massed distortion and feedback used as texture.</t>
  </si>
  <si>
    <t xml:space="preserve">Telecaster twang</t>
  </si>
  <si>
    <t xml:space="preserve">Bright, snappy country lead guitar (Bakersfield and honky-tonk style).</t>
  </si>
  <si>
    <t xml:space="preserve">feedback</t>
  </si>
  <si>
    <t xml:space="preserve">Deliberate feedback and amp noise.</t>
  </si>
  <si>
    <t xml:space="preserve">Voice</t>
  </si>
  <si>
    <t xml:space="preserve">deadpan</t>
  </si>
  <si>
    <t xml:space="preserve">Flat, half-spoken, unemotive delivery.</t>
  </si>
  <si>
    <t xml:space="preserve">drawl</t>
  </si>
  <si>
    <t xml:space="preserve">Southern or rural accent shapes the singing.</t>
  </si>
  <si>
    <t xml:space="preserve">cracked or yelping</t>
  </si>
  <si>
    <t xml:space="preserve">Raw, breaking, or yelped vocals.</t>
  </si>
  <si>
    <t xml:space="preserve">baritone</t>
  </si>
  <si>
    <t xml:space="preserve">Low male vocal register.</t>
  </si>
  <si>
    <t xml:space="preserve">close harmonies</t>
  </si>
  <si>
    <t xml:space="preserve">Tight vocal harmonies (Everly/Louvin style or band harmonies).</t>
  </si>
  <si>
    <t xml:space="preserve">duets</t>
  </si>
  <si>
    <t xml:space="preserve">Male-female or two-lead duet singing.</t>
  </si>
  <si>
    <t xml:space="preserve">hushed</t>
  </si>
  <si>
    <t xml:space="preserve">Quiet, breathy, intimate singing.</t>
  </si>
  <si>
    <t xml:space="preserve">shouted</t>
  </si>
  <si>
    <t xml:space="preserve">Shouted or hoarse punk-style vocals.</t>
  </si>
  <si>
    <t xml:space="preserve">Writing</t>
  </si>
  <si>
    <t xml:space="preserve">funny-sad</t>
  </si>
  <si>
    <t xml:space="preserve">Jokes and grief in the same verse (Prine/Berman line).</t>
  </si>
  <si>
    <t xml:space="preserve">storytelling</t>
  </si>
  <si>
    <t xml:space="preserve">Narrative, character-driven songs.</t>
  </si>
  <si>
    <t xml:space="preserve">Southern gothic</t>
  </si>
  <si>
    <t xml:space="preserve">Dark, grotesque, or religious Southern imagery.</t>
  </si>
  <si>
    <t xml:space="preserve">small-town</t>
  </si>
  <si>
    <t xml:space="preserve">Small-town settings and details.</t>
  </si>
  <si>
    <t xml:space="preserve">Midwestern</t>
  </si>
  <si>
    <t xml:space="preserve">Midwestern settings, weather, and plainness.</t>
  </si>
  <si>
    <t xml:space="preserve">pop-culture references</t>
  </si>
  <si>
    <t xml:space="preserve">Named brands, athletes, TV, and pop ephemera.</t>
  </si>
  <si>
    <t xml:space="preserve">heartbreak</t>
  </si>
  <si>
    <t xml:space="preserve">Breakups and lost love as the main subject.</t>
  </si>
  <si>
    <t xml:space="preserve">drinking songs</t>
  </si>
  <si>
    <t xml:space="preserve">Bars, hangovers, and drinking as setting or subject.</t>
  </si>
  <si>
    <t xml:space="preserve">road songs</t>
  </si>
  <si>
    <t xml:space="preserve">Touring, driving, highways.</t>
  </si>
  <si>
    <t xml:space="preserve">political</t>
  </si>
  <si>
    <t xml:space="preserve">Explicitly political or class-conscious songs.</t>
  </si>
  <si>
    <t xml:space="preserve">spiritual or gospel</t>
  </si>
  <si>
    <t xml:space="preserve">Religious or gospel themes and forms.</t>
  </si>
  <si>
    <t xml:space="preserve">Production</t>
  </si>
  <si>
    <t xml:space="preserve">lo-fi</t>
  </si>
  <si>
    <t xml:space="preserve">Home-recorded, tape hiss, deliberately rough sound.</t>
  </si>
  <si>
    <t xml:space="preserve">live in the room</t>
  </si>
  <si>
    <t xml:space="preserve">Full-band live-to-tape feel with little overdubbing.</t>
  </si>
  <si>
    <t xml:space="preserve">polished</t>
  </si>
  <si>
    <t xml:space="preserve">Studio-clean, layered production.</t>
  </si>
  <si>
    <t xml:space="preserve">long songs (7+ minutes)</t>
  </si>
  <si>
    <t xml:space="preserve">At least one song over seven minutes.</t>
  </si>
  <si>
    <t xml:space="preserve">short songs (under 2 minutes)</t>
  </si>
  <si>
    <t xml:space="preserve">Many songs under two minutes.</t>
  </si>
  <si>
    <t xml:space="preserve">Mood</t>
  </si>
  <si>
    <t xml:space="preserve">rowdy</t>
  </si>
  <si>
    <t xml:space="preserve">Loud, boozy, celebratory energy.</t>
  </si>
  <si>
    <t xml:space="preserve">lullaby</t>
  </si>
  <si>
    <t xml:space="preserve">Soft, soothing, bedtime-quiet.</t>
  </si>
  <si>
    <t xml:space="preserve">bleak</t>
  </si>
  <si>
    <t xml:space="preserve">Despairing or desolate mood.</t>
  </si>
  <si>
    <t xml:space="preserve">breezy</t>
  </si>
  <si>
    <t xml:space="preserve">Light, easy, sunlit mood.</t>
  </si>
  <si>
    <t xml:space="preserve">cosmic</t>
  </si>
  <si>
    <t xml:space="preserve">Expansive, psychedelic, spacey.</t>
  </si>
  <si>
    <t xml:space="preserve">anthemic</t>
  </si>
  <si>
    <t xml:space="preserve">Big choruses built for crowds.</t>
  </si>
  <si>
    <t xml:space="preserve">glacial</t>
  </si>
  <si>
    <t xml:space="preserve">Extremely slow and still.</t>
  </si>
  <si>
    <t xml:space="preserve">Path</t>
  </si>
  <si>
    <t xml:space="preserve">Step</t>
  </si>
  <si>
    <t xml:space="preserve">Album ID</t>
  </si>
  <si>
    <t xml:space="preserve">Connection to the next step</t>
  </si>
  <si>
    <t xml:space="preserve">MJ Lenderman to Neil Young: the Crazy Horse line</t>
  </si>
  <si>
    <t xml:space="preserve">Manning Fireworks is the payoff of the Crazy Horse-toned, deadpan songwriting Lenderman worked out two years earlier on Boat Songs.</t>
  </si>
  <si>
    <t xml:space="preserve">Boat Songs' ragged, feedback-edged guitar solos resemble the heavy, Crazy Horse-indebted folk rock Arbouretum made in Baltimore a decade before.</t>
  </si>
  <si>
    <t xml:space="preserve">The Gathering's long, heavy guitar passages sit close to Wilco's mid-2000s turn toward extended, Crazy Horse-style guitar playing.</t>
  </si>
  <si>
    <t xml:space="preserve">A Ghost Is Born's guitar workouts arrived a year after Jason Molina made his own openly Crazy Horse-indebted record.</t>
  </si>
  <si>
    <t xml:space="preserve">The Magnolia Electric Co. sounds deeply indebted to Neil Young and Crazy Horse's ragged guitar rock, most directly to the barn-recorded roar of Ragged Glory.</t>
  </si>
  <si>
    <t xml:space="preserve">Ragged Glory's roar came after Dinosaur Jr. had spent the late '80s fusing Crazy Horse-scale guitar with hardcore volume, and it seems to have emboldened that whole noisy-guitar underground.</t>
  </si>
  <si>
    <t xml:space="preserve">You're Living All Over Me took the distorted Crazy Horse side of Rust Never Sleeps, the record punks cited as proof Young never went soft, and ran it through hardcore.</t>
  </si>
  <si>
    <t xml:space="preserve">Rust Never Sleeps' electric side is played by the same Young/Talbot/Molina/Sampedro Crazy Horse lineup that locked into place on Zuma.</t>
  </si>
  <si>
    <t xml:space="preserve">Zuma came out the same year as Tonight's the Night, the bleak, earlier-recorded album made with Crazy Horse's rhythm section.</t>
  </si>
  <si>
    <t xml:space="preserve">Tonight's the Night was made in mourning for Crazy Horse guitarist Danny Whitten, who fronted the band's own debut album four years earlier.</t>
  </si>
  <si>
    <t xml:space="preserve">Crazy Horse's debut gives the band an identity of its own, but its sound was first set on Everybody Knows This Is Nowhere, Young's first album with them.</t>
  </si>
  <si>
    <t xml:space="preserve">Everybody Knows This Is Nowhere followed Young's exit from Buffalo Springfield, where 'Broken Arrow' had already hinted at his long-form ambitions.</t>
  </si>
  <si>
    <t xml:space="preserve">Buffalo Springfield Again is the top of this line: the band where Neil Young started, before Crazy Horse.</t>
  </si>
  <si>
    <t xml:space="preserve">Wednesday to the Allman Brothers: the Southern storytelling line</t>
  </si>
  <si>
    <t xml:space="preserve">Rat Saw God fuses Skynyrd-to-Drive-By-Truckers storytelling with Sonic Youth-style guitar noise, and the band's covers set from the year before puts its influences in plain sight.</t>
  </si>
  <si>
    <t xml:space="preserve">Mowing the Leaves Instead of Piling 'em Up filters country, indie and classic-rock covers through the same blown-out, pedal-steel sound Wednesday first recorded in full on Twin Plagues.</t>
  </si>
  <si>
    <t xml:space="preserve">Twin Plagues grafts noise textures onto Southern storytelling in the Skynyrd-to-Drive-By Truckers line, and that line's modern model is Decoration Day.</t>
  </si>
  <si>
    <t xml:space="preserve">Decoration Day builds on the harmonized three-guitar sound the Truckers established on Southern Rock Opera.</t>
  </si>
  <si>
    <t xml:space="preserve">Southern Rock Opera is built explicitly on Lynyrd Skynyrd's story, and its climax is the 1977 plane crash that followed the release of Street Survivors.</t>
  </si>
  <si>
    <t xml:space="preserve">Street Survivors closes the original Skynyrd lineup's catalog in the same mid-'70s South where Gary Stewart was making honky-tonk sound like rock.</t>
  </si>
  <si>
    <t xml:space="preserve">Out of Hand's raw, rock-inflected honky-tonk resembles the country-leaning side of Skynyrd heard on Second Helping.</t>
  </si>
  <si>
    <t xml:space="preserve">Second Helping follows directly from the band's debut, which established the Jacksonville three-guitar sound.</t>
  </si>
  <si>
    <t xml:space="preserve">Skynyrd's debut sounds indebted to the extended, dual-lead-guitar approach of the Allman Brothers' At Fillmore East.</t>
  </si>
  <si>
    <t xml:space="preserve">At Fillmore East stretches out the blues-and-jazz guitar interplay first set down on the Allmans' 1969 debut.</t>
  </si>
  <si>
    <t xml:space="preserve">The Allmans' debut arrived the same year as the Band's second album, whose novelistic Southern storytelling the Allmans and, decades later, the Drive-By Truckers sound indebted to.</t>
  </si>
  <si>
    <t xml:space="preserve">The Band sits at the top of the Southern storytelling line, the root of the character songs Wednesday tells today.</t>
  </si>
  <si>
    <t xml:space="preserve">villagerrr to the Velvet Underground: the home-taping line</t>
  </si>
  <si>
    <t xml:space="preserve">Tear Your Heart Out brought villagerrr's homemade Ohio songwriting to a wider audience, a step up from the 2022 run of self-released uploads that includes OHIOAN.</t>
  </si>
  <si>
    <t xml:space="preserve">OHIOAN's regional focus comes from the same quick 2022 run of self-released albums as Like Leaves.</t>
  </si>
  <si>
    <t xml:space="preserve">Like Leaves' quiet, homemade Midwestern folk resembles the hushed early records of another Ohio-born songwriter, Jason Molina.</t>
  </si>
  <si>
    <t xml:space="preserve">Didn't It Rain came out the same year as the Mountain Goats' All Hail West Texas, the other great early-2000s record of plain songs, barely dressed.</t>
  </si>
  <si>
    <t xml:space="preserve">All Hail West Texas is John Darnielle's full-album return to boombox recording, the same home-taping method Elliott Smith used on four-track in the mid-'90s.</t>
  </si>
  <si>
    <t xml:space="preserve">Elliott Smith's four-track method descends from the basement-tape aesthetic that Guided by Voices, from Dayton, Ohio, legitimized with Bee Thousand.</t>
  </si>
  <si>
    <t xml:space="preserve">Bee Thousand made four-track home recording an aesthetic, alongside Sebadoh, the band Lou Barlow built from his home tapes.</t>
  </si>
  <si>
    <t xml:space="preserve">Sebadoh III's four-track ethos sounds deeply indebted to Daniel Johnston's cassettes, handed out around Austin a decade earlier.</t>
  </si>
  <si>
    <t xml:space="preserve">Hi, How Are You's plain, childlike directness resembles Jonathan Richman's songs with the Modern Lovers.</t>
  </si>
  <si>
    <t xml:space="preserve">Richman was an avowed Velvet Underground devotee, and John Cale produced some of the Modern Lovers sessions.</t>
  </si>
  <si>
    <t xml:space="preserve">The Velvet Underground's quiet third album is the top of this line: guitar-based intimacy that home-tapers and slowcore bands have chased ever since.</t>
  </si>
  <si>
    <t xml:space="preserve">Big Thief to Woody Guthrie: the folk songwriting line</t>
  </si>
  <si>
    <t xml:space="preserve">Dragon New Warm Mountain I Believe in You shares its songwriter, Adrianne Lenker, with the cabin-recorded solo album songs.</t>
  </si>
  <si>
    <t xml:space="preserve">songs strips Lenker's writing to voice and guitar, the same quiet mode heard on Big Thief's atmospheric U.F.O.F.</t>
  </si>
  <si>
    <t xml:space="preserve">U.F.O.F. pulls the band's folk songwriting toward atmosphere and space, opening out the confessional songs of Capacity.</t>
  </si>
  <si>
    <t xml:space="preserve">Capacity deepens the songwriting first heard on the band's debut, Masterpiece.</t>
  </si>
  <si>
    <t xml:space="preserve">Masterpiece sounds indebted to the folk-songwriting line that runs through Gillian Welch.</t>
  </si>
  <si>
    <t xml:space="preserve">Time (The Revelator)'s long, patient songs grow from the stark duo arrangements of Hell Among the Yearlings.</t>
  </si>
  <si>
    <t xml:space="preserve">Hell Among the Yearlings continues directly from Revival's Stanley Brothers and Carter Family influence.</t>
  </si>
  <si>
    <t xml:space="preserve">Revival's hushed duo template sits in the folk lineage that runs from the Carter Family through Townes Van Zandt.</t>
  </si>
  <si>
    <t xml:space="preserve">Our Mother the Mountain came out of the late-'60s Houston folk clubs, part of the folk revival Dylan's Freewheelin' had turned toward songwriting.</t>
  </si>
  <si>
    <t xml:space="preserve">Freewheelin' established Dylan as a songwriter, drawing on the songbook the Anthology of American Folk Music had made available.</t>
  </si>
  <si>
    <t xml:space="preserve">The Anthology gathered the Carter Family and their generation, whose melodies Woody Guthrie borrowed.</t>
  </si>
  <si>
    <t xml:space="preserve">Dust Bowl Ballads is the top of the folk-songwriting line; Dylan modeled his early persona on Guthrie.</t>
  </si>
  <si>
    <t xml:space="preserve">Greg Freeman to Blonde on Blonde: country played by punk kids</t>
  </si>
  <si>
    <t xml:space="preserve">Burnover builds on Freeman's place in the Burlington scene alongside Lily Seabird.</t>
  </si>
  <si>
    <t xml:space="preserve">Alas comes out of the same Burlington indie-folk-and-rock scene whose twang Florry's Philadelphia records sound of a piece with.</t>
  </si>
  <si>
    <t xml:space="preserve">The Holey Bible's caustic Dear Life Records twang sounds close to Greg Freeman's cult breakthrough, I Looked Out.</t>
  </si>
  <si>
    <t xml:space="preserve">I Looked Out's loud, ragged indie-twang resembles the Bloodshot Records cowpunk of Lydia Loveless.</t>
  </si>
  <si>
    <t xml:space="preserve">Indestructible Machine places Loveless in the Bloodshot lineage that runs back through Whiskeytown and the Old 97's.</t>
  </si>
  <si>
    <t xml:space="preserve">Strangers Almanac comes out of the same mid-'90s insurgent-country wave as the Old 97's.</t>
  </si>
  <si>
    <t xml:space="preserve">Wreck Your Life made the Old 97's the flagship Texas band on Bloodshot, a roster that sounds indebted to Uncle Tupelo.</t>
  </si>
  <si>
    <t xml:space="preserve">Anodyne is the culmination of the arc Uncle Tupelo began on No Depression.</t>
  </si>
  <si>
    <t xml:space="preserve">No Depression splices Hüsker Dü-style volume onto Carter Family country.</t>
  </si>
  <si>
    <t xml:space="preserve">New Day Rising came out the same year as Tim by the Replacements, Hüsker Dü's Minneapolis peers.</t>
  </si>
  <si>
    <t xml:space="preserve">Tim's college-radio punk shared 1985 with the Knitters, the side project in which members of X and the Blasters played straight country.</t>
  </si>
  <si>
    <t xml:space="preserve">Poor Little Critter on the Road is the clearest statement of punk kids playing country, alongside Nashville's Jason &amp; the Scorchers, whose Fervor brought cowpunk to a national audience.</t>
  </si>
  <si>
    <t xml:space="preserve">Fervor includes the Scorchers' cover of Bob Dylan's 'Absolutely Sweet Marie,' from Blonde on Blonde.</t>
  </si>
  <si>
    <t xml:space="preserve">Blonde on Blonde, cut largely with Nashville session players, is the top of this line: a rock songwriter taking his songs to country's capital.</t>
  </si>
  <si>
    <t xml:space="preserve">Waxahatchee to Kitty Wells: the women's-eye country line</t>
  </si>
  <si>
    <t xml:space="preserve">Tigers Blood, with MJ Lenderman on guitar, continues the country-facing sound Crutchfield developed with Jess Williamson in Plains.</t>
  </si>
  <si>
    <t xml:space="preserve">I Walked with You a Ways is a direct offshoot of the country pivot Crutchfield made on Saint Cloud.</t>
  </si>
  <si>
    <t xml:space="preserve">Saint Cloud's Southern country songwriting has often been compared to Lucinda Williams's Car Wheels on a Gravel Road.</t>
  </si>
  <si>
    <t xml:space="preserve">Car Wheels on a Gravel Road is the culmination of songwriting Williams had been building since the early '90s, when Iris DeMent was writing in a similarly plainspoken vein.</t>
  </si>
  <si>
    <t xml:space="preserve">Infamous Angel's plain, Ozark-rooted songwriting is close kin to Lucinda Williams's breakthrough self-titled album.</t>
  </si>
  <si>
    <t xml:space="preserve">Lucinda Williams arrived a year after Trio, which brought Dolly Parton's Appalachian hard country into Emmylou Harris's circle.</t>
  </si>
  <si>
    <t xml:space="preserve">Trio's Dolly Parton had made her own songwriting the center of her records with Coat of Many Colors.</t>
  </si>
  <si>
    <t xml:space="preserve">Coat of Many Colors came out the same year as Loretta Lynn's autobiographical Coal Miner's Daughter.</t>
  </si>
  <si>
    <t xml:space="preserve">Coal Miner's Daughter extends the blunt first-person voice Lynn introduced on Don't Come Home A-Drinkin'.</t>
  </si>
  <si>
    <t xml:space="preserve">Don't Come Home A-Drinkin' came from a singer who counted Patsy Cline as a friend and early champion.</t>
  </si>
  <si>
    <t xml:space="preserve">Showcase's torch-style vocals followed the path Kitty Wells had cleared for women singing frankly in country.</t>
  </si>
  <si>
    <t xml:space="preserve">Kitty Wells' Country Hit Parade is the top of this line: the plainspoken woman's-eye view in country music.</t>
  </si>
  <si>
    <t xml:space="preserve">Ryan Davis &amp; the Roadhouse Band to John Prine: the deadpan line</t>
  </si>
  <si>
    <t xml:space="preserve">New Threats from the Soul continues the long-form storytelling Davis launched with the Roadhouse Band on Dancing on the Edge.</t>
  </si>
  <si>
    <t xml:space="preserve">Dancing on the Edge sounds indebted to David Berman, whose last album came out as Purple Mountains.</t>
  </si>
  <si>
    <t xml:space="preserve">Purple Mountains came out a year after Send Flowers, Davis's last record with State Champion, which was working the same Berman line.</t>
  </si>
  <si>
    <t xml:space="preserve">Send Flowers is a direct predecessor to the Roadhouse Band, grown from State Champion's earlier Fantasy Error.</t>
  </si>
  <si>
    <t xml:space="preserve">Fantasy Error sounds indebted to the Drag City lineage that runs to Silver Jews' Nashville-era Tanglewood Numbers.</t>
  </si>
  <si>
    <t xml:space="preserve">Tanglewood Numbers continues the Silver Jews' full-band Nashville sound that grew out of the wry, novelistic writing of American Water.</t>
  </si>
  <si>
    <t xml:space="preserve">American Water came out on Drag City, the Chicago label that also released Will Oldham's Palace records.</t>
  </si>
  <si>
    <t xml:space="preserve">Viva Last Blues is the fullest band record by Louisville's Palace, Drag City labelmates of the early Silver Jews.</t>
  </si>
  <si>
    <t xml:space="preserve">Starlite Walker sounds indebted to Prine- and Dylan-style talking-blues songwriting.</t>
  </si>
  <si>
    <t xml:space="preserve">Sweet Revenge pulls Prine's storytelling toward honky-tonk, and his closest narrative peer in that world is Tom T. Hall.</t>
  </si>
  <si>
    <t xml:space="preserve">The Storyteller's plain first-person narratives make Hall a direct peer of Prine's debut.</t>
  </si>
  <si>
    <t xml:space="preserve">John Prine is the top of the deadpan line: the funny-sad storytelling that runs through Drag City to Davis.</t>
  </si>
  <si>
    <t xml:space="preserve">Brown Horse to the Velvet Underground: Molina and the slow, sad, noisy line</t>
  </si>
  <si>
    <t xml:space="preserve">All the Right Weaknesses sounds indebted to Jason Molina, as did the band's debut, Reservoir.</t>
  </si>
  <si>
    <t xml:space="preserve">Reservoir's Crazy Horse-steeped alt-country resembles Magnolia Electric Co.'s full-band sound, which closed out on Josephine.</t>
  </si>
  <si>
    <t xml:space="preserve">Josephine closes Magnolia Electric Co.'s studio catalog, the same year Molina made a duo album with Centro-matic's Will Johnson.</t>
  </si>
  <si>
    <t xml:space="preserve">Molina and Johnson makes explicit the kinship between Magnolia Electric Co. and the Denton scene, which ran parallel to What Comes After the Blues.</t>
  </si>
  <si>
    <t xml:space="preserve">What Comes After the Blues extends into full-band country rock the haunted gospel sound of Didn't It Rain.</t>
  </si>
  <si>
    <t xml:space="preserve">Didn't It Rain bridges Molina's solo Songs: Ohia records and the full band, following Ghost Tropic, his most slowcore album.</t>
  </si>
  <si>
    <t xml:space="preserve">Ghost Tropic sounds indebted to Low- and Codeine-style slowcore, the tempo and mood Duster also borrowed.</t>
  </si>
  <si>
    <t xml:space="preserve">Stratosphere filters the tempo and mood of Low and Codeine through lo-fi home recording.</t>
  </si>
  <si>
    <t xml:space="preserve">I Could Live in Hope sounds indebted to Galaxie 500's pacing, and Red House Painters were stretching that same pacing longer and starker.</t>
  </si>
  <si>
    <t xml:space="preserve">Down Colorful Hill's slow, confessional songs sit beside Codeine as early templates for American slowcore.</t>
  </si>
  <si>
    <t xml:space="preserve">Frigid Stars stands with Galaxie 500 as an early slowcore template.</t>
  </si>
  <si>
    <t xml:space="preserve">Today is tied to the Velvet Underground's hushed third album, and covers Jonathan Richman.</t>
  </si>
  <si>
    <t xml:space="preserve">The Velvet Underground's quiet third album is the top of this line: slowcore's founding hush.</t>
  </si>
  <si>
    <t xml:space="preserve">Hiss Golden Messenger to the International Submarine Band: Cosmic American Music</t>
  </si>
  <si>
    <t xml:space="preserve">Lateness of Dancers grows out of the homemade folk of Haw into a fuller, Dead-indebted country-rock sound.</t>
  </si>
  <si>
    <t xml:space="preserve">Haw continues the path toward a full band that began with Poor Moon.</t>
  </si>
  <si>
    <t xml:space="preserve">Poor Moon is a direct continuation of Bad Debt, released on the newly founded Paradise of Bachelors label.</t>
  </si>
  <si>
    <t xml:space="preserve">Bad Debt's lo-fi country folk arrived as the 2000s cosmic-country revival that Beachwood Sparks helped set up was taking hold.</t>
  </si>
  <si>
    <t xml:space="preserve">Beachwood Sparks is a direct descendant of Gram Parsons, whose story Emmylou Harris turned into a concept album on The Ballad of Sally Rose.</t>
  </si>
  <si>
    <t xml:space="preserve">The Ballad of Sally Rose directly processes Harris's history with Gram Parsons and his last album, Grievous Angel.</t>
  </si>
  <si>
    <t xml:space="preserve">Grievous Angel distills Cosmic American Music, which the Grateful Dead's 1970 country records answered from San Francisco.</t>
  </si>
  <si>
    <t xml:space="preserve">American Beauty is a direct sequel to Workingman's Dead in sound and method.</t>
  </si>
  <si>
    <t xml:space="preserve">Workingman's Dead grew out of the country-rock turn the Byrds and Gram Parsons made, most fully on The Gilded Palace of Sin.</t>
  </si>
  <si>
    <t xml:space="preserve">The Gilded Palace of Sin carried Parsons and Chris Hillman's Byrds-honed country turn into the Flying Burrito Brothers.</t>
  </si>
  <si>
    <t xml:space="preserve">Sweetheart of the Rodeo made the Byrds a country band once Parsons joined, bringing the sound he had already invented with the International Submarine Band.</t>
  </si>
  <si>
    <t xml:space="preserve">Safe at Home is the top of the Cosmic American Music line: Parsons' first country-rock record, cut before Sweetheart of the Rodeo.</t>
  </si>
  <si>
    <t xml:space="preserve">#</t>
  </si>
  <si>
    <t xml:space="preserve">Item</t>
  </si>
  <si>
    <t xml:space="preserve">Decision</t>
  </si>
  <si>
    <t xml:space="preserve">Reason</t>
  </si>
  <si>
    <t xml:space="preserve">Source</t>
  </si>
  <si>
    <t xml:space="preserve">MJ Lenderman – Ghost of Your Guitar Solo (2021)</t>
  </si>
  <si>
    <t xml:space="preserve">Primary lane set to C1</t>
  </si>
  <si>
    <t xml:space="preserve">Key tracks corrected against the album's Bandcamp tracklist (the earlier entries were Boat Songs songs).</t>
  </si>
  <si>
    <t xml:space="preserve">orchestrator</t>
  </si>
  <si>
    <t xml:space="preserve">Real Companion – Nü-metal Heroes (2024)</t>
  </si>
  <si>
    <t xml:space="preserve">Terry frames it as heartland rock, but it sits in the Asheville/Drop of Sun indie-twang network; kept Core (C1) rather than Context X7.</t>
  </si>
  <si>
    <t xml:space="preserve">Wild Pink – Wild Pink (2017)</t>
  </si>
  <si>
    <t xml:space="preserve">Primary lane set to C6</t>
  </si>
  <si>
    <t xml:space="preserve">Wild Pink's earlier records are heartland-leaning indie rock closer to The War on Drugs (C6) than to indie twang; only Still Coming Down is C1 by sound (prior ruling).</t>
  </si>
  <si>
    <t xml:space="preserve">Wild Pink – Yolk in the Fur (2018)</t>
  </si>
  <si>
    <t xml:space="preserve">Wild Pink – A Billion Little Lights (2021)</t>
  </si>
  <si>
    <t xml:space="preserve">Wild Pink – ILYSM (2022)</t>
  </si>
  <si>
    <t xml:space="preserve">Wild Pink – Dulling the Horns (2024)</t>
  </si>
  <si>
    <t xml:space="preserve">Cassandra Jenkins (all albums)</t>
  </si>
  <si>
    <t xml:space="preserve">Excluded from Albums</t>
  </si>
  <si>
    <t xml:space="preserve">Ambient art-pop without roots or twang texture; fails the Core sound test (two agents concurred).</t>
  </si>
  <si>
    <t xml:space="preserve">Gia Margaret (all albums)</t>
  </si>
  <si>
    <t xml:space="preserve">Ambient/instrumental songwriting without roots texture; fails the Core sound test.</t>
  </si>
  <si>
    <t xml:space="preserve">Vincent Neil Emerson – Blue Stars</t>
  </si>
  <si>
    <t xml:space="preserve">Listed as a 2026 album but its Bandcamp page is empty and QA found no confirming page; moved to Needs Verification until it is out.</t>
  </si>
  <si>
    <t xml:space="preserve">Greg Freeman – All Set the Bone (2026)</t>
  </si>
  <si>
    <t xml:space="preserve">Kept in Albums (C1)</t>
  </si>
  <si>
    <t xml:space="preserve">Announced with confirmed tracklist and label on the artist's Bandcamp; release date 2 October 2026, one week after this build. Terry covered it in his 2026 midyear list.</t>
  </si>
  <si>
    <t xml:space="preserve">The Microphones – Mount Eerie (2003)</t>
  </si>
  <si>
    <t xml:space="preserve">Artist credited as The Microphones</t>
  </si>
  <si>
    <t xml:space="preserve">QA re-check: Discogs and Wikipedia credit the 2003 album to The Microphones; Phil Elverum used the Mount Eerie name afterward.</t>
  </si>
  <si>
    <t xml:space="preserve">Purple Mountains – Purple Mountains (2019)</t>
  </si>
  <si>
    <t xml:space="preserve">Primary C2 (Core), secondary V2</t>
  </si>
  <si>
    <t xml:space="preserve">Spec ruling: David Berman's last record belongs with the barroom storytellers it anticipated rather than with his '90s Drag City catalog.</t>
  </si>
  <si>
    <t xml:space="preserve">Low – Double Negative; Duster – Duster (2019)</t>
  </si>
  <si>
    <t xml:space="preserve">Primary C8, secondary V12</t>
  </si>
  <si>
    <t xml:space="preserve">Late records by '90s slowcore bands placed in the modern slowcore lane because they sound like and sit beside the 2010s scene.</t>
  </si>
  <si>
    <t xml:space="preserve">Primary V12, secondary V9</t>
  </si>
  <si>
    <t xml:space="preserve">Hushed, slow Americana closer to slowcore than to insurgent country.</t>
  </si>
  <si>
    <t xml:space="preserve">Michael Hurley's 1970s records</t>
  </si>
  <si>
    <t xml:space="preserve">Primary V2 with a year note</t>
  </si>
  <si>
    <t xml:space="preserve">Hurley is a direct ancestor of the Drag City deadpan school; his '70s records sit in V2 despite predating the lane's era.</t>
  </si>
  <si>
    <t xml:space="preserve">Wild Pink – Still Coming Down (2026)</t>
  </si>
  <si>
    <t xml:space="preserve">Primary C1</t>
  </si>
  <si>
    <t xml:space="preserve">Placed in indie twang by sound (pedal steel, drawl), unlike the band's earlier heartland-indie records (C6).</t>
  </si>
  <si>
    <t xml:space="preserve">Weezer, Radiohead, Vampire Weekend, King Gizzard &amp; the Lizard Wizard, jam-band live shows</t>
  </si>
  <si>
    <t xml:space="preserve">Out entirely</t>
  </si>
  <si>
    <t xml:space="preserve">No traceable path to the Core sound despite appearing in the No Expectations lists.</t>
  </si>
  <si>
    <t xml:space="preserve">Primary V6, secondary C3</t>
  </si>
  <si>
    <t xml:space="preserve">Bloodshot-era alt-country honky-tonk; researched with Southern storytelling rock but placed with 2000s–2010s alt-country.</t>
  </si>
  <si>
    <t xml:space="preserve">Beachwood Sparks – 2000–2001 records</t>
  </si>
  <si>
    <t xml:space="preserve">Primary V4, secondary C6</t>
  </si>
  <si>
    <t xml:space="preserve">Early cosmic-country revivalists predate C6's 2005 start; their 2024 record is C6.</t>
  </si>
  <si>
    <t xml:space="preserve">Indigo De Souza; Robber Robber</t>
  </si>
  <si>
    <t xml:space="preserve">Context X10 with scene filled in</t>
  </si>
  <si>
    <t xml:space="preserve">Spec ruling: field-guide artists who share the scene but not the sound go to the closest Context lane.</t>
  </si>
  <si>
    <t xml:space="preserve">Swirlies; My Bloody Valentine</t>
  </si>
  <si>
    <t xml:space="preserve">Context X9</t>
  </si>
  <si>
    <t xml:space="preserve">Spec ruling: classic shoegaze is Context; countrygaze (C4) is Core.</t>
  </si>
  <si>
    <t xml:space="preserve">Context X12</t>
  </si>
  <si>
    <t xml:space="preserve">Pop artist's country turn; Context by default under the spec ruling.</t>
  </si>
  <si>
    <t xml:space="preserve">Bruce Springsteen – Nebraska (1982)</t>
  </si>
  <si>
    <t xml:space="preserve">Context X7 with secondary V22 and a Lineage flag</t>
  </si>
  <si>
    <t xml:space="preserve">Spec ruling: heartland rock is Context, but Nebraska is flagged as a V influence.</t>
  </si>
  <si>
    <t xml:space="preserve">Karly Hartzman</t>
  </si>
  <si>
    <t xml:space="preserve">Represented by Diva Sweetly – In the Living Room (C2)</t>
  </si>
  <si>
    <t xml:space="preserve">No Hartzman-billed solo album exists as of September 2026; her pre-Wednesday project stands in for the field-guide requirement.</t>
  </si>
  <si>
    <t xml:space="preserve">midwest, post death – post recovery (2026)</t>
  </si>
  <si>
    <t xml:space="preserve">Primary C9</t>
  </si>
  <si>
    <t xml:space="preserve">Field-guide 'Unplaced (2026)' artist; emo/folk-punk with banjo and mandolin places it in emo-twang.</t>
  </si>
  <si>
    <t xml:space="preserve">Katy Kirby – Juniper; She Returns From War – Ruthless</t>
  </si>
  <si>
    <t xml:space="preserve">Moved to Needs Verification</t>
  </si>
  <si>
    <t xml:space="preserve">QA could not confirm these releases exist under these titles.</t>
  </si>
  <si>
    <t xml:space="preserve">Hotline TNT; feeble little horse</t>
  </si>
  <si>
    <t xml:space="preserve">Primary C7 (not C4)</t>
  </si>
  <si>
    <t xml:space="preserve">Countrygaze requires country structure under the noise; these are shoegaze/noise-pop without twang.</t>
  </si>
  <si>
    <t xml:space="preserve">Pedro the Lion – first two albums</t>
  </si>
  <si>
    <t xml:space="preserve">Primary V12, secondary V10</t>
  </si>
  <si>
    <t xml:space="preserve">Hushed, deliberate pace closer to slowcore than to slacker rock.</t>
  </si>
  <si>
    <t xml:space="preserve">Spencer Radcliffe – Keeper (2014)</t>
  </si>
  <si>
    <t xml:space="preserve">Sound not directly confirmed as twang/country; included as completion of an artist mapped to C1, sequenced before his rockier records.</t>
  </si>
  <si>
    <t xml:space="preserve">lane research</t>
  </si>
  <si>
    <t xml:space="preserve">Squirrel Flower – Tomorrow's Fire (2023)</t>
  </si>
  <si>
    <t xml:space="preserve">Straighter indie rock than most of C1, but included for its direct Alex Farrar/Wednesday-circle production credits.</t>
  </si>
  <si>
    <t xml:space="preserve">Oldstar – Of the Highway (2025)</t>
  </si>
  <si>
    <t xml:space="preserve">Real Bandcamp handle is oldst4r (band tags itself 'oldstar'); a different band uses the plain 'oldstar' handle.</t>
  </si>
  <si>
    <t xml:space="preserve">Snocaps – Snocaps (2025)</t>
  </si>
  <si>
    <t xml:space="preserve">Primary C1; secondary C5</t>
  </si>
  <si>
    <t xml:space="preserve">Included under Lenderman's coverage per assignment; equally could sit under Waxahatchee/Crutchfield lineage.</t>
  </si>
  <si>
    <t xml:space="preserve">Not yet released as of this writing (out Oct 2, 2026); included per assignment based on confirmed tracklist, date and producer from the artist's own Bandcamp pre-order page.</t>
  </si>
  <si>
    <t xml:space="preserve">i26connector – i26connector (2026)</t>
  </si>
  <si>
    <t xml:space="preserve">Primary C1; secondary C9</t>
  </si>
  <si>
    <t xml:space="preserve">Self-tagged 'Emo Southern Rock'; could also fit C9 (twangy emo crossover) as secondary.</t>
  </si>
  <si>
    <t xml:space="preserve">Wild Pink's earlier albums (Wild Pink, Yolk in the Fur, A Billion Little Lights, ILYSM, Dulling the Horns) are straighter indie rock and are NOT included here; only Still Coming Down was ruled into C1.</t>
  </si>
  <si>
    <t xml:space="preserve">Daughn Gibson – Carnation (2015)</t>
  </si>
  <si>
    <t xml:space="preserve">Primary C2</t>
  </si>
  <si>
    <t xml:space="preserve">All Hell (2012) and Me Moan (2013) are pre-2014 and fall outside the C2 era window; not included.</t>
  </si>
  <si>
    <t xml:space="preserve">Jonny Fritz – Sweet Creep (2016)</t>
  </si>
  <si>
    <t xml:space="preserve">Earlier Fritz records (as Jonny Corndawg / Dad Country era) are placed in V6 per seed note; Sweet Creep and Debbie Downers are logged here as his later, more idiosyncratic work.</t>
  </si>
  <si>
    <t xml:space="preserve">Diva Sweetly – In The Living Room (2019)</t>
  </si>
  <si>
    <t xml:space="preserve">Primary C2; secondary C4</t>
  </si>
  <si>
    <t xml:space="preserve">Diva Sweetly is a pop-punk record, closer to Wednesday's roots than to C2's barroom-storyteller sound, but kept here per assignment as Hartzman's pre-Wednesday project.</t>
  </si>
  <si>
    <t xml:space="preserve">Primary C2; secondary V2</t>
  </si>
  <si>
    <t xml:space="preserve">Ruled C2 per lane assignment (2014-era barroom/deadpan songwriter lane) as David Berman's final, 2019 record; logged with V2 as secondary since it is the direct continuation of the Silver Jews catalog.</t>
  </si>
  <si>
    <t xml:space="preserve">Fust – Songs of the Rail (2024)</t>
  </si>
  <si>
    <t xml:space="preserve">Primary C2; secondary C1</t>
  </si>
  <si>
    <t xml:space="preserve">A compilation of early home-recorded EPs rather than a single planned album; included as a documented prequel to Fust's later, already-staged LPs.</t>
  </si>
  <si>
    <t xml:space="preserve">Jesse Welles – Hells Welles (2024)</t>
  </si>
  <si>
    <t xml:space="preserve">Some of Welles' catalog (as Welles/Jeh Sea Wells) is straight indie rock; Hells Welles specifically is the deadpan folk record that fits C2.</t>
  </si>
  <si>
    <t xml:space="preserve">Eliza Niemi – Progress Bakery (2025)</t>
  </si>
  <si>
    <t xml:space="preserve">Borderline C2 fit: cello-based chamber pop rather than bar-band arrangement; included per seed note and Terry coverage, could also read as Context/indie-folk adjacent.</t>
  </si>
  <si>
    <t xml:space="preserve">Mess Esque – Jay Marie, Comfort Me (2025)</t>
  </si>
  <si>
    <t xml:space="preserve">Primary C2; secondary C8</t>
  </si>
  <si>
    <t xml:space="preserve">The leftover list carried this album under two slightly different artist-name spellings ('Mess Esque' and 'Mess Esque &amp; Jay Marie'); confirmed as one album, correctly billed as Mess Esque, so only one row is written.</t>
  </si>
  <si>
    <t xml:space="preserve">Symbol Soup – Stepping on the Same Rakes (2026)</t>
  </si>
  <si>
    <t xml:space="preserve">Non-US (London) artist; included on style/sound fit per lane definition, not scene.</t>
  </si>
  <si>
    <t xml:space="preserve">Ruston Kelly – Dying Star (2018)</t>
  </si>
  <si>
    <t xml:space="preserve">Primary C3</t>
  </si>
  <si>
    <t xml:space="preserve">Kelly's sound leans closer to pop/emo confessional than straight honky-tonk; included as a documented indie-to-country crossover ('dirt emo') rather than a core traditional-country record.</t>
  </si>
  <si>
    <t xml:space="preserve">Tobacco City – Tobacco City, USA (2023)</t>
  </si>
  <si>
    <t xml:space="preserve">Terry's post describes this as a 2021 LP, but the Bandcamp page states it was released January 30, 2023; used the scraped release date.</t>
  </si>
  <si>
    <t xml:space="preserve">Kiely Connell – Calumet Queen (2026)</t>
  </si>
  <si>
    <t xml:space="preserve">Terry's list names a 2024 album 'My Own Company' by Kiely Connell that could not be located on her Bandcamp page (which calls Calumet Queen her debut); sent to needs_verification.</t>
  </si>
  <si>
    <t xml:space="preserve">Big Vic – Girl, Buried (2021)</t>
  </si>
  <si>
    <t xml:space="preserve">Primary C4; secondary C1</t>
  </si>
  <si>
    <t xml:space="preserve">Recorded before Twin Plagues and only loosely tied to the scene by the artist's own account; could also sit in C1 as noisy indie-twang.</t>
  </si>
  <si>
    <t xml:space="preserve">Hotline TNT – Nineteen in Love (2021)</t>
  </si>
  <si>
    <t xml:space="preserve">Primary C4; secondary C7</t>
  </si>
  <si>
    <t xml:space="preserve">Placed as secondary in C7 (jangle/power-pop) but primary sound is closer to C4 countrygaze/noise-pop.</t>
  </si>
  <si>
    <t xml:space="preserve">Noah Kesey – Guitar Music (2023)</t>
  </si>
  <si>
    <t xml:space="preserve">Routed to C4 (countrygaze/loud twang) rather than C7 per assignment note; sound is closer to shoegaze/noise-pop than jangle or power pop.</t>
  </si>
  <si>
    <t xml:space="preserve">Jess Williamson – Native State (2014)</t>
  </si>
  <si>
    <t xml:space="preserve">Primary C5; secondary C6</t>
  </si>
  <si>
    <t xml:space="preserve">Only one confirmed key track; a fuller tracklist source was not reached within budget.</t>
  </si>
  <si>
    <t xml:space="preserve">Julia Jacklin – Don't Let the Kids Win (2016)</t>
  </si>
  <si>
    <t xml:space="preserve">Primary C5</t>
  </si>
  <si>
    <t xml:space="preserve">Debut leans closer to plain singer-songwriter pop than later records; kept in C5 per field-guide mapping.</t>
  </si>
  <si>
    <t xml:space="preserve">Ohtis – Curve of Earth (2019)</t>
  </si>
  <si>
    <t xml:space="preserve">Primary C5; secondary C2</t>
  </si>
  <si>
    <t xml:space="preserve">Country-rock band; flagged as a judgment call between C5 and C2's barroom-storyteller sound.</t>
  </si>
  <si>
    <t xml:space="preserve">Rae Fitzgerald – Lonely Listener (2020)</t>
  </si>
  <si>
    <t xml:space="preserve">Found via the Keeled Scales catalog (a later home for the artist); this earlier EP itself was released on Tell 'Em Tapes, confirmed on its own Bandcamp page.</t>
  </si>
  <si>
    <t xml:space="preserve">Mega Bog – Life, and Another (2021)</t>
  </si>
  <si>
    <t xml:space="preserve">Primary C5; secondary C8</t>
  </si>
  <si>
    <t xml:space="preserve">More art-pop than twang; included as a borderline C5 fit given its acoustic-folk backbone and Big Thief-circle production ties.</t>
  </si>
  <si>
    <t xml:space="preserve">Julia Jacklin – Pre Pleasure (2022)</t>
  </si>
  <si>
    <t xml:space="preserve">Pop/indie artist's country-adjacent turn; kept in C5 (rather than Context) because the twang texture is explicit here, per brief guidance.</t>
  </si>
  <si>
    <t xml:space="preserve">Tenci – A Swollen River, A Well Overflowing (2022)</t>
  </si>
  <si>
    <t xml:space="preserve">Only one confirmed additional track title found within budget.</t>
  </si>
  <si>
    <t xml:space="preserve">Field Medic – light is gone 2 (2023)</t>
  </si>
  <si>
    <t xml:space="preserve">Sits at the lo-fi/bedroom-folk edge of the Core sound rather than straight twang; included per Terry coverage and folk roots of the songwriting.</t>
  </si>
  <si>
    <t xml:space="preserve">Helena Deland – Goodnight Summerland (2023)</t>
  </si>
  <si>
    <t xml:space="preserve">Included on Terry's coverage; her songwriting leans more indie-pop/folk than twangy, a judgment call to include over exclude.</t>
  </si>
  <si>
    <t xml:space="preserve">Itasca – Imitation of War (2024)</t>
  </si>
  <si>
    <t xml:space="preserve">Primary C5; secondary V8</t>
  </si>
  <si>
    <t xml:space="preserve">Only the title track confirmed as a key track within budget; secondary lane V8 reflects Cohen's American Primitive guitar background.</t>
  </si>
  <si>
    <t xml:space="preserve">Jess Cornelius – CARE/TAKING (2024)</t>
  </si>
  <si>
    <t xml:space="preserve">Sound leans singer-songwriter indie folk rather than pronounced twang; included per Terry's C5 triage list.</t>
  </si>
  <si>
    <t xml:space="preserve">Daughter of Swords – Alex (2025)</t>
  </si>
  <si>
    <t xml:space="preserve">Primary C5; secondary C7</t>
  </si>
  <si>
    <t xml:space="preserve">Closer to twangy indie folk (C5) than straight jangle/power-pop; listed secondary in C7 per assignment mention.</t>
  </si>
  <si>
    <t xml:space="preserve">Weirs – Diamond Grove (2025)</t>
  </si>
  <si>
    <t xml:space="preserve">Closer to experimental old-time/noise than to the twang-rock core of C5; kept here for its Dear Life/Sluice ties, with V8 (American Primitive/drone folk) as secondary.</t>
  </si>
  <si>
    <t xml:space="preserve">Steve Gunn – Time Off (2013)</t>
  </si>
  <si>
    <t xml:space="preserve">Primary C6; secondary V8</t>
  </si>
  <si>
    <t xml:space="preserve">his instrumental-only 2000s–2010s LPs are catalogued separately as V8 American Primitive; this and the following song-based albums are C6</t>
  </si>
  <si>
    <t xml:space="preserve">Amen Dunes – Love (2014)</t>
  </si>
  <si>
    <t xml:space="preserve">Primary C6</t>
  </si>
  <si>
    <t xml:space="preserve">More psych-folk drone than classic cosmic country, but Josh Terry grouped it with the C6 revival scene.</t>
  </si>
  <si>
    <t xml:space="preserve">Whitney – Light Upon the Lake (2016)</t>
  </si>
  <si>
    <t xml:space="preserve">Primary C6; secondary C7</t>
  </si>
  <si>
    <t xml:space="preserve">soulful horn-pop closer to the Band than to Dead-style jamming, but shares this lane's '70s-warmth and country phrasing</t>
  </si>
  <si>
    <t xml:space="preserve">Kacy &amp; Clayton – The Siren's Song (2017)</t>
  </si>
  <si>
    <t xml:space="preserve">Primary C6; secondary V6</t>
  </si>
  <si>
    <t xml:space="preserve">Could also sit in V6 (classic-country revival); filed here for its country-rock production.</t>
  </si>
  <si>
    <t xml:space="preserve">Amen Dunes – Freedom (2018)</t>
  </si>
  <si>
    <t xml:space="preserve">More psych-folk than straight cosmic country; included per Terry's C6 grouping.</t>
  </si>
  <si>
    <t xml:space="preserve">Kacy &amp; Clayton – Carrying On (2019)</t>
  </si>
  <si>
    <t xml:space="preserve">Could also sit in V6; filed here for its country-rock production.</t>
  </si>
  <si>
    <t xml:space="preserve">Teddy and the Rough Riders – The Congress of Teddy and The Rough Riders (2019)</t>
  </si>
  <si>
    <t xml:space="preserve">Terry's 2024 mentions concern the band's later LP 'Down Home' (produced by Margo Price), which could not be verified via a scraped page; only this 2019 debut is included here.</t>
  </si>
  <si>
    <t xml:space="preserve">Circles Around the Sun – Circles Around the Sun (2020)</t>
  </si>
  <si>
    <t xml:space="preserve">instrumental jam-band project, more purely Dead-descended than twang; borderline C6 inclusion</t>
  </si>
  <si>
    <t xml:space="preserve">Beachwood Sparks – Across the River of Stars (2024)</t>
  </si>
  <si>
    <t xml:space="preserve">Band's classic-era catalog (2000-2012) is V-zone Paisley Underground territory; this 2024 record alone is Core-era and staged here.</t>
  </si>
  <si>
    <t xml:space="preserve">House Band – Aventurine (2024)</t>
  </si>
  <si>
    <t xml:space="preserve">jazzier and less twangy than most C6 records, but its jam-band patience and personnel ties place it here</t>
  </si>
  <si>
    <t xml:space="preserve">Kate Bollinger – Songs From A Thousand Frames Of Mind (2024)</t>
  </si>
  <si>
    <t xml:space="preserve">Sound is closer to dream-pop/jangle than overt twang; placed in C6 for its Laurel Canyon and 60s-psych signifiers rather than C5.</t>
  </si>
  <si>
    <t xml:space="preserve">Sam Evian – Plunge (2024)</t>
  </si>
  <si>
    <t xml:space="preserve">Routed to C6 (cosmic country/'70s revival) per assignment note rather than C7.</t>
  </si>
  <si>
    <t xml:space="preserve">Ada Lea – when i paint my masterpiece (2025)</t>
  </si>
  <si>
    <t xml:space="preserve">Primary C6; secondary C5</t>
  </si>
  <si>
    <t xml:space="preserve">Ada Lea's earlier two albums are moodier indie rock without clear country/twang signifiers and are left out; only this Laurel Canyon-leaning record is included, per the ruling that pop/indie artists' country turns count as V/Core only where the album itself overlaps the sound.</t>
  </si>
  <si>
    <t xml:space="preserve">Silver Synthetic – Rosalie (2025)</t>
  </si>
  <si>
    <t xml:space="preserve">Label 'Curation Records' comes from Josh Terry's write-up (terry_by_lane/C6.txt); the Bandcamp album page itself does not state a label.</t>
  </si>
  <si>
    <t xml:space="preserve">Courtney Marie Andrews – Valentine (2026)</t>
  </si>
  <si>
    <t xml:space="preserve">Only one confirmed track title found within budget; add more key_tracks if a full tracklist source surfaces later.</t>
  </si>
  <si>
    <t xml:space="preserve">Haylie Davis – Wandering Star (2026)</t>
  </si>
  <si>
    <t xml:space="preserve">Primary C6; secondary X13</t>
  </si>
  <si>
    <t xml:space="preserve">closer to '70s Laurel Canyon soft rock than jam-heavy cosmic country; included for the era-specific songwriting Terry highlighted</t>
  </si>
  <si>
    <t xml:space="preserve">Ora Cogan – Hard Hearted Woman (2026)</t>
  </si>
  <si>
    <t xml:space="preserve">Cogan's earlier catalog (Formless, Crickets, etc.) is dream-folk/goth-folk, not Core cosmic country; only Hard Hearted Woman is included here.</t>
  </si>
  <si>
    <t xml:space="preserve">Parquet Courts – American Specialties (2011)</t>
  </si>
  <si>
    <t xml:space="preserve">Primary C7</t>
  </si>
  <si>
    <t xml:space="preserve">Early Parquet Courts is placed in C7 for its Pavement-descended slacker sound; from Human Performance onward the band shifts closer to post-punk/noise rock (X10).</t>
  </si>
  <si>
    <t xml:space="preserve">Real Estate – Days (2011)</t>
  </si>
  <si>
    <t xml:space="preserve">Real Estate's post-2011 albums (Atlas onward) move toward a mellower, more adult-alternative sound better suited to a Context lane; only the early, DIY-jangle-scene records are placed here.</t>
  </si>
  <si>
    <t xml:space="preserve">Parquet Courts – Light Up Gold (2012)</t>
  </si>
  <si>
    <t xml:space="preserve">Included as C7's clearest Pavement-descended slacker record from this band; later albums move toward post-punk (X10).</t>
  </si>
  <si>
    <t xml:space="preserve">Waxahatchee – American Weekend (2012)</t>
  </si>
  <si>
    <t xml:space="preserve">Primary C7; secondary C3</t>
  </si>
  <si>
    <t xml:space="preserve">Pre-2020 Waxahatchee records are placed in C7 (slacker/lo-fi) with C3 as secondary since her songwriting already leans country-folk; the post-2020 Merge albums fit C3/V lanes better and are out of this lane's scope.</t>
  </si>
  <si>
    <t xml:space="preserve">Beach Bunny – Prom Queen (2018)</t>
  </si>
  <si>
    <t xml:space="preserve">Poppier and more pop-punk-adjacent than strict jangle/power-pop revival, but Terry's newsletter counts it among the scene; included per assignment.</t>
  </si>
  <si>
    <t xml:space="preserve">Soccer Mommy – Clean (2018)</t>
  </si>
  <si>
    <t xml:space="preserve">Soccer Mommy sits close to the Context pop-crossover boundary; Clean is included here for its DIY/slacker guitar-pop sound, but her more polished later albums (color theory onward) lean further toward mainstream alt-pop.</t>
  </si>
  <si>
    <t xml:space="preserve">Courtney Barnett – Things Take Time, Take Time (2021)</t>
  </si>
  <si>
    <t xml:space="preserve">needs_verification for key_tracks and label -- label recalled from general knowledge, not confirmed on a scraped page</t>
  </si>
  <si>
    <t xml:space="preserve">Kiwi Jr. – Chopper (2022)</t>
  </si>
  <si>
    <t xml:space="preserve">needs_verification for key_tracks -- no tracklist scraped</t>
  </si>
  <si>
    <t xml:space="preserve">Why Bonnie – 90 In November (2022)</t>
  </si>
  <si>
    <t xml:space="preserve">Primary C7; secondary C1</t>
  </si>
  <si>
    <t xml:space="preserve">Primarily a slacker/indie-rock record; C1 given as secondary for its explicit Townes Van Zandt/Blaze Foley-referencing songwriting and Texas road-song content.</t>
  </si>
  <si>
    <t xml:space="preserve">The Bug Club – Rare Birds: Hour of Song (2023)</t>
  </si>
  <si>
    <t xml:space="preserve">Golden Apples – Bananasugarfire (2023)</t>
  </si>
  <si>
    <t xml:space="preserve">needs_verification for key_tracks -- no confirmed tracklist scraped for this specific album</t>
  </si>
  <si>
    <t xml:space="preserve">Hotline TNT – Cartwheel (2023)</t>
  </si>
  <si>
    <t xml:space="preserve">Primary C7; secondary X9</t>
  </si>
  <si>
    <t xml:space="preserve">Fuzz-heavy sound borders shoegaze (X9); kept as C7 for its jangle/slacker songwriting core per Terry file placement.</t>
  </si>
  <si>
    <t xml:space="preserve">King Tuff – Smalltown Stardust (2023)</t>
  </si>
  <si>
    <t xml:space="preserve">King Tuff formed in 2006 and his sound is more garage/glam than jangle-pop; only this era-fitting, twangier LP is included per assignment as a borderline call.</t>
  </si>
  <si>
    <t xml:space="preserve">Mac DeMarco – Five Easy Hot Dogs (2023)</t>
  </si>
  <si>
    <t xml:space="preserve">Instrumental, wordless release; included for discography completeness.</t>
  </si>
  <si>
    <t xml:space="preserve">FOOTBALLHEAD – Overthinking Everything (2024)</t>
  </si>
  <si>
    <t xml:space="preserve">Limited sound detail available; included on the strength of label/scene placement in Terry's list.</t>
  </si>
  <si>
    <t xml:space="preserve">Hovvdy – Hovvdy (2024)</t>
  </si>
  <si>
    <t xml:space="preserve">needs_verification for key_tracks and label -- label from memory (Terry file gives no label), not confirmed on a scraped page</t>
  </si>
  <si>
    <t xml:space="preserve">Cash Langdon – Dogs (2025)</t>
  </si>
  <si>
    <t xml:space="preserve">Primary C7; secondary C2</t>
  </si>
  <si>
    <t xml:space="preserve">Terry file names label as Born Yesterday; Bandcamp page text names Seasick Records as the releasing label -- used the scraped source.</t>
  </si>
  <si>
    <t xml:space="preserve">Horsegirl – Phonetics On and On (2025)</t>
  </si>
  <si>
    <t xml:space="preserve">Hiding Places – The Secret To Good Living (2026)</t>
  </si>
  <si>
    <t xml:space="preserve">Primary C7; secondary C4</t>
  </si>
  <si>
    <t xml:space="preserve">Band explicitly avoids the twang/shoegaze sound of its scene; placed in C7 as closest fit with C4 noted secondary given shared scene ties.</t>
  </si>
  <si>
    <t xml:space="preserve">Liz Cooper – New Day (2026)</t>
  </si>
  <si>
    <t xml:space="preserve">Cooper's earlier work as Liz Cooper &amp; the Stampede is more jam/psych-rock and sits outside this lane's slacker/jangle/power-pop definition; only New Day is included here.</t>
  </si>
  <si>
    <t xml:space="preserve">Wishy – Nature's Pill (2026)</t>
  </si>
  <si>
    <t xml:space="preserve">Forthcoming release per Bandcamp pre-order page; included for discography completeness.</t>
  </si>
  <si>
    <t xml:space="preserve">Widowspeak – Expect the Best (2017)</t>
  </si>
  <si>
    <t xml:space="preserve">Primary C8</t>
  </si>
  <si>
    <t xml:space="preserve">Year corrected to 2017 (the album's own Bandcamp page and Wikipedia agree); an earlier needs_verification note guessed 2021.</t>
  </si>
  <si>
    <t xml:space="preserve">Low – Double Negative (2018)</t>
  </si>
  <si>
    <t xml:space="preserve">Primary C8; secondary V12</t>
  </si>
  <si>
    <t xml:space="preserve">L1-era record by a founding V12 band; filed primary in C8 (modern slowcore) with V12 as secondary per assignment note on late Low records.</t>
  </si>
  <si>
    <t xml:space="preserve">Duster – Duster (2019)</t>
  </si>
  <si>
    <t xml:space="preserve">2019 reunion album by a founding V12 band, filed primary in C8 (modern slowcore) per assignment note on Duster's reunion.</t>
  </si>
  <si>
    <t xml:space="preserve">Widowspeak – Plum (2020)</t>
  </si>
  <si>
    <t xml:space="preserve">Year corrected to 2020 (per the album's own Bandcamp page and Wikipedia); an earlier needs_verification note had left it unconfirmed.</t>
  </si>
  <si>
    <t xml:space="preserve">Cantuckee – Sounds (2023)</t>
  </si>
  <si>
    <t xml:space="preserve">Primary C8; secondary C5</t>
  </si>
  <si>
    <t xml:space="preserve">villagerrr itself is an anchor artist already covered; this is a separate side project of the same songwriter, not a duplicate.</t>
  </si>
  <si>
    <t xml:space="preserve">Fog Lake – Midnight Society (2023)</t>
  </si>
  <si>
    <t xml:space="preserve">Fog Lake leans lo-fi/bedroom-pop more than country-twang; included per Terry's C8 triage list, but could also suit a lo-fi/dream-pop Context lane.</t>
  </si>
  <si>
    <t xml:space="preserve">Joyer – On the Other End of the Line... (2025)</t>
  </si>
  <si>
    <t xml:space="preserve">Joyer leans closer to shoegaze/jangle-pop than slowcore twang; kept in C8 per Terry's triage, but could also fit a shoegaze-adjacent Context lane.</t>
  </si>
  <si>
    <t xml:space="preserve">Hana Stretton – tiarn (2026)</t>
  </si>
  <si>
    <t xml:space="preserve">Leans folk-ambient more than twangy; included per Terry's C8 triage but is one of the quieter, least country-inflected records in this batch.</t>
  </si>
  <si>
    <t xml:space="preserve">Hour – Ghost Bridge (2026)</t>
  </si>
  <si>
    <t xml:space="preserve">Mostly instrumental chamber-folk rather than twang; included under C8's hushed/sparse definition for its Dear Life/Cormier-O'Leary lineage.</t>
  </si>
  <si>
    <t xml:space="preserve">Widowspeak – Roses (2026)</t>
  </si>
  <si>
    <t xml:space="preserve">Widowspeak's early 2010s dream-pop albums (self-titled, Almanac) don't fit C8's twang test and are left out; only the later, more country-inflected records are included here.</t>
  </si>
  <si>
    <t xml:space="preserve">Hop Along – Get Disowned (2012)</t>
  </si>
  <si>
    <t xml:space="preserve">Twang is faint here; included mainly for its influence on the wider emo-into-Americana scene rather than its own sound.</t>
  </si>
  <si>
    <t xml:space="preserve">Hop Along – Painted Shut (2015)</t>
  </si>
  <si>
    <t xml:space="preserve">Twang is audible mainly in the loose, folk-derived guitar interplay rather than pedal steel or overt country phrasing.</t>
  </si>
  <si>
    <t xml:space="preserve">Strange Ranger – Rot Forever (2016)</t>
  </si>
  <si>
    <t xml:space="preserve">Primary C9; secondary C7</t>
  </si>
  <si>
    <t xml:space="preserve">Released under the band's earlier name, Sioux Falls.</t>
  </si>
  <si>
    <t xml:space="preserve">Hop Along – Bark Your Head Off, Dog (2018)</t>
  </si>
  <si>
    <t xml:space="preserve">Oceanator – Nothing's Ever Fine (2022)</t>
  </si>
  <si>
    <t xml:space="preserve">Guitar-forward emo/pop-punk rather than twang-specific; included per assignment note that it may fit C9.</t>
  </si>
  <si>
    <t xml:space="preserve">Primary C9; secondary C5</t>
  </si>
  <si>
    <t xml:space="preserve">Field-guide 'Unplaced (2026)' artist; placed in C9 by sound (emo/folk-punk with banjo and mandolin).</t>
  </si>
  <si>
    <t xml:space="preserve">Songs: Ohia – Ghost Tropic (2000)</t>
  </si>
  <si>
    <t xml:space="preserve">Primary V1; secondary V12</t>
  </si>
  <si>
    <t xml:space="preserve">Its drone-slow pacing overlaps with V12 slowcore; kept primary in V1 as a Molina-catalog essential.</t>
  </si>
  <si>
    <t xml:space="preserve">Songs: Ohia – The Lioness (2000)</t>
  </si>
  <si>
    <t xml:space="preserve">Primary V1; secondary V2</t>
  </si>
  <si>
    <t xml:space="preserve">Recorded in Scotland with Alasdair Roberts; secondary_lanes flags the V2 (Drag City) overlap through Roberts and Will Oldham's circle.</t>
  </si>
  <si>
    <t xml:space="preserve">Amalgamated Sons of Rest – Amalgamated Sons of Rest (2002)</t>
  </si>
  <si>
    <t xml:space="preserve">A Molina/Will Oldham/Alasdair Roberts side project; logged in V1 for Molina but also touches V2 (Drag City/Oldham) through its other members.</t>
  </si>
  <si>
    <t xml:space="preserve">Songs: Ohia – The Magnolia Electric Co. (2003)</t>
  </si>
  <si>
    <t xml:space="preserve">Primary V1; secondary V20</t>
  </si>
  <si>
    <t xml:space="preserve">Crazy Horse-scale guitar sound overlaps with V20; kept primary in V1 as the catalog's best-known record.</t>
  </si>
  <si>
    <t xml:space="preserve">The Black Swans – Who Will Walk in the Darkness with You? (2004)</t>
  </si>
  <si>
    <t xml:space="preserve">Primary V1</t>
  </si>
  <si>
    <t xml:space="preserve">Molina-adjacent by scene and sound (Midwestern gothic folk) rather than by documented collaboration; lineage_basis marked Inferred.</t>
  </si>
  <si>
    <t xml:space="preserve">South San Gabriel – The Carlton Chronicles: Not Until the Operation's Through (2005)</t>
  </si>
  <si>
    <t xml:space="preserve">Slow, hushed enough to also fit V12 (slowcore); kept primary in V1 as part of Will Johnson's core Denton catalog.</t>
  </si>
  <si>
    <t xml:space="preserve">Magnolia Electric Co. – Sojourner (2007)</t>
  </si>
  <si>
    <t xml:space="preserve">A box set of otherwise-unreleased session material rather than a standard studio LP; logged as Compilation per the assignment.</t>
  </si>
  <si>
    <t xml:space="preserve">Centro-matic – Candidate Waltz (2011)</t>
  </si>
  <si>
    <t xml:space="preserve">Key tracks drawn from the general Centro-matic discography page rather than a dedicated album page; verify title spellings if used as canonical.</t>
  </si>
  <si>
    <t xml:space="preserve">Centro-matic – Take Pride in Your Long Odds (2014)</t>
  </si>
  <si>
    <t xml:space="preserve">Released in 2014, one year past the lane's nominal 1996-2013 era, but included as Centro-matic's closing album per the assignment's instruction to place it in V1; key track titles are best-effort from secondary listings and should be spot-checked.</t>
  </si>
  <si>
    <t xml:space="preserve">Will Johnson – Wire Mountain (2019)</t>
  </si>
  <si>
    <t xml:space="preserve">Released 2019, well past the lane's 1996-2013 era; kept in V1 as a continuation of Will Johnson's core catalog rather than moved to a Core lane, since its sound has not changed.</t>
  </si>
  <si>
    <t xml:space="preserve">Arbouretum – Let It All In (2020)</t>
  </si>
  <si>
    <t xml:space="preserve">Released 2020, past the lane's 1996-2013 era; kept in V1 since Arbouretum's sound is continuous with their earlier lane-era albums.</t>
  </si>
  <si>
    <t xml:space="preserve">Jason Molina – Eight Gates (2020)</t>
  </si>
  <si>
    <t xml:space="preserve">Posthumous 2020 release of earlier recordings; logged under its release year per lane instructions.</t>
  </si>
  <si>
    <t xml:space="preserve">Will Johnson – No Ordinary Crown (2023)</t>
  </si>
  <si>
    <t xml:space="preserve">Primary V1; secondary C2</t>
  </si>
  <si>
    <t xml:space="preserve">Placed in V1 (named in that lane's own definition as part of the Will Johnson orbit) with C2 as secondary for its barroom-storyteller feel.</t>
  </si>
  <si>
    <t xml:space="preserve">Will Johnson – Diamond City (2025)</t>
  </si>
  <si>
    <t xml:space="preserve">Released in 2025, far past the lane's 1996-2013 era; the assignment explicitly places it in V1 as the continuation of Will Johnson's Molina-circle catalog rather than in a Core lane.</t>
  </si>
  <si>
    <t xml:space="preserve">Michael Hurley – Armchair Boogie (1971)</t>
  </si>
  <si>
    <t xml:space="preserve">Primary V2</t>
  </si>
  <si>
    <t xml:space="preserve">Released 1971, well before the lane's 1990- era; included per assignment as the deadpan-patriarch figure behind the whole Drag City circle, with the era mismatch flagged here rather than in R1/V25.</t>
  </si>
  <si>
    <t xml:space="preserve">Michael Hurley – Hi-Fi Snock Uptown (1972)</t>
  </si>
  <si>
    <t xml:space="preserve">Released 1972, well before the lane's 1990- era; included per assignment as the deadpan-patriarch figure behind the whole Drag City circle, with the era mismatch flagged here rather than in R1/V25.</t>
  </si>
  <si>
    <t xml:space="preserve">Michael Hurley, the Unholy Modal Rounders &amp; Jeffrey Frederick &amp; the Clamtones – Have Moicy! (1976)</t>
  </si>
  <si>
    <t xml:space="preserve">Released 1976, well before the lane's 1990- era; included per assignment as a foundational deadpan-patriarch record, with the era mismatch flagged here.</t>
  </si>
  <si>
    <t xml:space="preserve">Royal Trux – Twin Infinitives (1990)</t>
  </si>
  <si>
    <t xml:space="preserve">Sonically closer to noise/no wave than the deadpan-country core of V2; included per assignment as a foundational Drag City act whose noise aesthetic shaped the label around Silver Jews and Smog.</t>
  </si>
  <si>
    <t xml:space="preserve">Royal Trux – Cats and Dogs (1993)</t>
  </si>
  <si>
    <t xml:space="preserve">Noise/classic-rock damage rather than deadpan-country songwriting; logged as V2 per assignment for its foundational role at Drag City.</t>
  </si>
  <si>
    <t xml:space="preserve">Red Red Meat – Jimmywine Majestic (1994)</t>
  </si>
  <si>
    <t xml:space="preserve">Primary V2; secondary V4</t>
  </si>
  <si>
    <t xml:space="preserve">Logged as V2 for its Chicago deadpan roots sound per assignment, with V4 (roots-inflected 2000s indie, the lane its Califone successor better fits) as secondary.</t>
  </si>
  <si>
    <t xml:space="preserve">Red Red Meat – Bunny Gets Paid (1995)</t>
  </si>
  <si>
    <t xml:space="preserve">Logged as V2 for its Chicago deadpan roots sound per assignment, with V4 as secondary.</t>
  </si>
  <si>
    <t xml:space="preserve">Appendix Out – The Rye Bears a Poison (1997)</t>
  </si>
  <si>
    <t xml:space="preserve">Primary V2; secondary V30</t>
  </si>
  <si>
    <t xml:space="preserve">Scottish folk-rock sits closer to the British folk lineage (V30) than the American deadpan-country core; logged as V2 per the label connection with V30 as secondary.</t>
  </si>
  <si>
    <t xml:space="preserve">Plush – More You Becomes You (1998)</t>
  </si>
  <si>
    <t xml:space="preserve">Label and year drawn from general discography knowledge rather than a dedicated fetch after repeated source-page access failures; flagged for a follow-up check.</t>
  </si>
  <si>
    <t xml:space="preserve">Jim O'Rourke – Eureka (1999)</t>
  </si>
  <si>
    <t xml:space="preserve">Chamber-pop arrangement is more ornate than the lane's typical sparse sound, but the Drag City home and deadpan vocal delivery place it squarely in the label's 1990s Chicago circle.</t>
  </si>
  <si>
    <t xml:space="preserve">Papa M – Live from a Shark Cage (1999)</t>
  </si>
  <si>
    <t xml:space="preserve">Primary V2; secondary V12</t>
  </si>
  <si>
    <t xml:space="preserve">Largely instrumental and closer to slowcore/post-rock than deadpan-vocal songwriting; assignment flags Papa M as borderline V12, logged here per the seed list with V12 as secondary lane.</t>
  </si>
  <si>
    <t xml:space="preserve">Califone – Roomsound (2001)</t>
  </si>
  <si>
    <t xml:space="preserve">Logged as V2 for Chicago deadpan roots lineage per assignment, with V4 as secondary.</t>
  </si>
  <si>
    <t xml:space="preserve">Jim O'Rourke – Insignificance (2001)</t>
  </si>
  <si>
    <t xml:space="preserve">Chamber-pop arrangement is more ornate than the lane's typical sparse sound; logged here for its Drag City home and deadpan lyrical voice.</t>
  </si>
  <si>
    <t xml:space="preserve">Neil Michael Hagerty – Neil Michael Hagerty (2001)</t>
  </si>
  <si>
    <t xml:space="preserve">Solo classic-rock record rather than deadpan-country songwriting; included per assignment for Hagerty's documented ties to Bill Callahan and the Drag City circle.</t>
  </si>
  <si>
    <t xml:space="preserve">Papa M – Whatever, Mortal (2001)</t>
  </si>
  <si>
    <t xml:space="preserve">Alasdair Roberts – Farewell Sorrow (2003)</t>
  </si>
  <si>
    <t xml:space="preserve">Califone – Quicksand/Cradlesnakes (2003)</t>
  </si>
  <si>
    <t xml:space="preserve">Califone – Heron King Blues (2004)</t>
  </si>
  <si>
    <t xml:space="preserve">Califone – Roots &amp; Crowns (2006)</t>
  </si>
  <si>
    <t xml:space="preserve">Jason Isbell – Sirens of the Ditch (2007)</t>
  </si>
  <si>
    <t xml:space="preserve">Primary V3</t>
  </si>
  <si>
    <t xml:space="preserve">Counted here as Truckers-era; Isbell's catalog from Southeastern (2013) onward belongs in V7, not V3.</t>
  </si>
  <si>
    <t xml:space="preserve">Jason Isbell and the 400 Unit – Jason Isbell and the 400 Unit (2009)</t>
  </si>
  <si>
    <t xml:space="preserve">Truckers-era Isbell only, per assignment; later solo work is V7.</t>
  </si>
  <si>
    <t xml:space="preserve">Beachwood Sparks – Beachwood Sparks (2000)</t>
  </si>
  <si>
    <t xml:space="preserve">Primary V4; secondary C6</t>
  </si>
  <si>
    <t xml:space="preserve">released in 2000, before C6's usual 2005 starting point; filed as V4 with C6 as secondary since it's a direct forerunner of the sound</t>
  </si>
  <si>
    <t xml:space="preserve">Bright Eyes – Fevers and Mirrors (2000)</t>
  </si>
  <si>
    <t xml:space="preserve">Primary V4</t>
  </si>
  <si>
    <t xml:space="preserve">Lo-fi and closer to bedroom confessional folk than the fuller Americana of the band's mid-decade records; included as the seed of that later sound.</t>
  </si>
  <si>
    <t xml:space="preserve">Beachwood Sparks – Once We Were Trees (2001)</t>
  </si>
  <si>
    <t xml:space="preserve">released in 2001, before C6's usual 2005 starting point; filed as V4 with C6 as secondary since it's a direct forerunner of the sound</t>
  </si>
  <si>
    <t xml:space="preserve">The Mountain Goats – The Sunset Tree (2005)</t>
  </si>
  <si>
    <t xml:space="preserve">Primary V4; secondary V11</t>
  </si>
  <si>
    <t xml:space="preserve">Studio-era Mountain Goats logged here as V4 with V11 (lo-fi/DIY) as secondary per the assignment.</t>
  </si>
  <si>
    <t xml:space="preserve">Shearwater – Palo Santo (2006)</t>
  </si>
  <si>
    <t xml:space="preserve">Quieter and more art-song than the core V4 sound; included as a documented Okkervil River offshoot.</t>
  </si>
  <si>
    <t xml:space="preserve">Dr. Dog – We All Belong (2007)</t>
  </si>
  <si>
    <t xml:space="preserve">Closer to lo-fi harmony pop than twangy Americana; included as a documented part of the 2000s roots-adjacent indie scene per the seed list.</t>
  </si>
  <si>
    <t xml:space="preserve">The Mountain Goats – Heretic Pride (2008)</t>
  </si>
  <si>
    <t xml:space="preserve">Shearwater – Rook (2008)</t>
  </si>
  <si>
    <t xml:space="preserve">Monsters of Folk – Monsters of Folk (2009)</t>
  </si>
  <si>
    <t xml:space="preserve">Primary V4; secondary V1</t>
  </si>
  <si>
    <t xml:space="preserve">A polished indie-folk supergroup record (with Conor Oberst, Jim James, M. Ward) more at home in V4 (roots-inflected 2000s indie) than the Molina/Magnolia core sound; Will Johnson's presence keeps it cross-listed here per the assignment.</t>
  </si>
  <si>
    <t xml:space="preserve">Dr. Dog – Shame, Shame (2010)</t>
  </si>
  <si>
    <t xml:space="preserve">Hiss Golden Messenger – Bad Debt (2010)</t>
  </si>
  <si>
    <t xml:space="preserve">Field guide places Hiss Golden Messenger's scene in C6; logged here as V4 with C6 secondary for this early, most folk-facing record.</t>
  </si>
  <si>
    <t xml:space="preserve">Hiss Golden Messenger – Poor Moon (2011)</t>
  </si>
  <si>
    <t xml:space="preserve">Field guide places Hiss Golden Messenger's scene in C6; logged here as V4 with C6 secondary.</t>
  </si>
  <si>
    <t xml:space="preserve">Hiss Golden Messenger – Haw (2013)</t>
  </si>
  <si>
    <t xml:space="preserve">Iron &amp; Wine and Calexico – In the Reins (2005)</t>
  </si>
  <si>
    <t xml:space="preserve">Primary V5; secondary V4</t>
  </si>
  <si>
    <t xml:space="preserve">Overlaps V4 (Calexico's home lane) as a genuine 50/50 collaboration; filed V5 for Iron &amp; Wine's authorship of the songs.</t>
  </si>
  <si>
    <t xml:space="preserve">Marissa Nadler – Songs III: Bird on the Water (2007)</t>
  </si>
  <si>
    <t xml:space="preserve">Primary V5</t>
  </si>
  <si>
    <t xml:space="preserve">Sound leans toward slowcore (glacial tempo, reverb-heavy production) rather than upbeat folk; filed V5 for the old-time-ballad songwriting underneath.</t>
  </si>
  <si>
    <t xml:space="preserve">Marissa Nadler – Little Hells (2009)</t>
  </si>
  <si>
    <t xml:space="preserve">Same slowcore-leaning borderline as Songs III.</t>
  </si>
  <si>
    <t xml:space="preserve">Sharon Van Etten – Epic (2010)</t>
  </si>
  <si>
    <t xml:space="preserve">Van Etten's catalog spans several lanes; her later, fuller-band records move toward indie rock. Included here for her early, folk-rooted work only.</t>
  </si>
  <si>
    <t xml:space="preserve">Sharon Van Etten – Tramp (2012)</t>
  </si>
  <si>
    <t xml:space="preserve">Same catalog-spanning note as Epic; Van Etten's post-Tramp records (Are We There onward) move further into indie rock and sit outside this lane.</t>
  </si>
  <si>
    <t xml:space="preserve">Marissa Nadler – July (2014)</t>
  </si>
  <si>
    <t xml:space="preserve">Same slowcore-leaning borderline as her earlier records; July is the most widely cited entry point.</t>
  </si>
  <si>
    <t xml:space="preserve">Fleet Foxes – Shore (2020)</t>
  </si>
  <si>
    <t xml:space="preserve">Borderline V5/C8: Shore's chamber-pop production sits at the edge of the lane's old-time-folk core; included per the field guide's own note on Shore as borderline.</t>
  </si>
  <si>
    <t xml:space="preserve">Angel Olsen – Big Time (2022)</t>
  </si>
  <si>
    <t xml:space="preserve">Primary V5; secondary C3</t>
  </si>
  <si>
    <t xml:space="preserve">Country turn per the field guide's own note; filed V5 primary with C3 (new alt-country/honky-tonk) as secondary given the pedal-steel, classic-country arrangement.</t>
  </si>
  <si>
    <t xml:space="preserve">Neko Case – The Virginian (1997)</t>
  </si>
  <si>
    <t xml:space="preserve">Primary V6</t>
  </si>
  <si>
    <t xml:space="preserve">1997 predates V6's 1998 start and by year fits V9's insurgent-country boom more closely, but the V9 lane file does not include it, so it is placed here per assignment instruction.</t>
  </si>
  <si>
    <t xml:space="preserve">Th' Legendary Shack Shakers – Cockadoodledon't (2003)</t>
  </si>
  <si>
    <t xml:space="preserve">Rockabilly/psychobilly-leaning band closer to Context lane X4 (rockabilly revival) than core alt-country; kept in V6 for its Bloodshot Records tie and the assignment's explicit seed mention.</t>
  </si>
  <si>
    <t xml:space="preserve">Th' Legendary Shack Shakers – Believe (2004)</t>
  </si>
  <si>
    <t xml:space="preserve">Rockabilly/psychobilly-leaning band closer to Context lane X4 than core alt-country; included for its direct Bloodshot Records connection and seed mention.</t>
  </si>
  <si>
    <t xml:space="preserve">Sarah Shook &amp; the Disarmers – Sidelong (2015)</t>
  </si>
  <si>
    <t xml:space="preserve">Primary V6; secondary C3</t>
  </si>
  <si>
    <t xml:space="preserve">Chapel Hill, NC cowpunk/outlaw-country band; logged here as V3/C3 per assignment note, primary placed in V6.</t>
  </si>
  <si>
    <t xml:space="preserve">Sarah Shook &amp; the Disarmers – Years (2018)</t>
  </si>
  <si>
    <t xml:space="preserve">Sarah Shook &amp; the Disarmers – Nightroamer (2022)</t>
  </si>
  <si>
    <t xml:space="preserve">Sarah Shook &amp; the Disarmers – Revelations (2024)</t>
  </si>
  <si>
    <t xml:space="preserve">Charley Crockett – A Stolen Jewel (2015)</t>
  </si>
  <si>
    <t xml:space="preserve">Primary V7; secondary X2</t>
  </si>
  <si>
    <t xml:space="preserve">Secondary X2 noted for his overlap with the Texas/Red Dirt touring circuit.</t>
  </si>
  <si>
    <t xml:space="preserve">Cody Jinks – Adobe Sessions (2015)</t>
  </si>
  <si>
    <t xml:space="preserve">Secondary X2 for his roots in the Texas/Red Dirt touring scene.</t>
  </si>
  <si>
    <t xml:space="preserve">Whitey Morgan and the 78's – Sonic Ranch (2015)</t>
  </si>
  <si>
    <t xml:space="preserve">Primary V7</t>
  </si>
  <si>
    <t xml:space="preserve">Borderline inclusion: sound leans as much on 1970s outlaw revivalism as on the 2010s neo-traditional wave.</t>
  </si>
  <si>
    <t xml:space="preserve">Brent Cobb – Shine on Rainy Day (2016)</t>
  </si>
  <si>
    <t xml:space="preserve">Primary V7; secondary X1</t>
  </si>
  <si>
    <t xml:space="preserve">Secondary X1 for his Nashville songwriter-row ties (has written hits for mainstream country artists).</t>
  </si>
  <si>
    <t xml:space="preserve">Cody Jinks – I'm Not the Devil (2016)</t>
  </si>
  <si>
    <t xml:space="preserve">Charley Crockett – Lil' G.L.'s Honky Tonk Jubilee (2017)</t>
  </si>
  <si>
    <t xml:space="preserve">Secondary X2 for his ties to the Texas country touring scene.</t>
  </si>
  <si>
    <t xml:space="preserve">Brent Cobb – Providence Canyon (2018)</t>
  </si>
  <si>
    <t xml:space="preserve">Secondary X1 for his Nashville songwriter-row ties.</t>
  </si>
  <si>
    <t xml:space="preserve">Charley Crockett – Lonesome as a Shadow (2018)</t>
  </si>
  <si>
    <t xml:space="preserve">Secondary X2 for touring/scene overlap.</t>
  </si>
  <si>
    <t xml:space="preserve">Cody Jinks – Lifers (2018)</t>
  </si>
  <si>
    <t xml:space="preserve">Whitey Morgan and the 78's – Hard Times and White Lines (2018)</t>
  </si>
  <si>
    <t xml:space="preserve">Borderline inclusion, same reasoning as Sonic Ranch.</t>
  </si>
  <si>
    <t xml:space="preserve">Willi Carlisle – To Tell You the Truth (2018)</t>
  </si>
  <si>
    <t xml:space="preserve">Primary V7; secondary C5</t>
  </si>
  <si>
    <t xml:space="preserve">Secondary C5 for overlap with the twangy indie-folk scene.</t>
  </si>
  <si>
    <t xml:space="preserve">Charles Wesley Godwin – Seneca (2019)</t>
  </si>
  <si>
    <t xml:space="preserve">Borderline call: closer to the arena-Americana sound of X2 than to strict neo-traditional country; kept in V7 for its Appalachian storytelling focus.</t>
  </si>
  <si>
    <t xml:space="preserve">Charley Crockett – The Valley (2019)</t>
  </si>
  <si>
    <t xml:space="preserve">Nick Shoulders – Okay, Crawdad (2019)</t>
  </si>
  <si>
    <t xml:space="preserve">Primary V7; secondary C3</t>
  </si>
  <si>
    <t xml:space="preserve">Secondary C3 for his ties to the current DIY alt-country/old-time crossover scene.</t>
  </si>
  <si>
    <t xml:space="preserve">Arlo McKinley – Die Midwestern (2020)</t>
  </si>
  <si>
    <t xml:space="preserve">Primary V7; secondary V3</t>
  </si>
  <si>
    <t xml:space="preserve">Secondary V3 for its Southern-storytelling-rock kinship with Drive-By Truckers-style narrative songwriting.</t>
  </si>
  <si>
    <t xml:space="preserve">Charley Crockett – Welcome to Hard Times (2020)</t>
  </si>
  <si>
    <t xml:space="preserve">Charles Wesley Godwin – How the Mighty Fall (2021)</t>
  </si>
  <si>
    <t xml:space="preserve">Same borderline call as Seneca.</t>
  </si>
  <si>
    <t xml:space="preserve">Nick Shoulders – Home on the Rage (2021)</t>
  </si>
  <si>
    <t xml:space="preserve">Sunny War – Simple Syrup (2021)</t>
  </si>
  <si>
    <t xml:space="preserve">Primary V7; secondary V5</t>
  </si>
  <si>
    <t xml:space="preserve">Secondary V5 for its rootsy indie-folk fingerpicking style.</t>
  </si>
  <si>
    <t xml:space="preserve">Arlo McKinley – This Mess We're In (2022)</t>
  </si>
  <si>
    <t xml:space="preserve">Secondary V3, same reasoning as Die Midwestern.</t>
  </si>
  <si>
    <t xml:space="preserve">Charley Crockett – The Man from Waco (2022)</t>
  </si>
  <si>
    <t xml:space="preserve">Emily Nenni – On the Ranch (2022)</t>
  </si>
  <si>
    <t xml:space="preserve">Secondary C3 for her ties to the current Nashville honky-tonk/alt-country scene.</t>
  </si>
  <si>
    <t xml:space="preserve">Kaitlin Butts – What Else Can She Do (2022)</t>
  </si>
  <si>
    <t xml:space="preserve">Borderline V7/X2 call; kept here for its neo-traditional vocal and steel-guitar textures despite Red Dirt-adjacent production.</t>
  </si>
  <si>
    <t xml:space="preserve">Melissa Carper – Ramblin' Soul (2022)</t>
  </si>
  <si>
    <t xml:space="preserve">Primary V7; secondary X4</t>
  </si>
  <si>
    <t xml:space="preserve">Secondary X4 for her old-time/Western-swing instrumental grounding.</t>
  </si>
  <si>
    <t xml:space="preserve">Willi Carlisle – Peculiar, Missouri (2022)</t>
  </si>
  <si>
    <t xml:space="preserve">Secondary C3 for overlap with the current alt-country scene.</t>
  </si>
  <si>
    <t xml:space="preserve">Brent Cobb – Southern Star (2023)</t>
  </si>
  <si>
    <t xml:space="preserve">Charles Wesley Godwin – Family Ties (2023)</t>
  </si>
  <si>
    <t xml:space="preserve">Nick Shoulders – All Bad (2023)</t>
  </si>
  <si>
    <t xml:space="preserve">Charley Crockett – $10 Cowboy (2024)</t>
  </si>
  <si>
    <t xml:space="preserve">Emily Nenni – Drive &amp; Cry (2024)</t>
  </si>
  <si>
    <t xml:space="preserve">Kaitlin Butts – Roadrunner! (2024)</t>
  </si>
  <si>
    <t xml:space="preserve">Borderline V7/X2 call, same reasoning as What Else Can She Do.</t>
  </si>
  <si>
    <t xml:space="preserve">Willi Carlisle – Critterland (2024)</t>
  </si>
  <si>
    <t xml:space="preserve">Charley Crockett – Lonesome Drifter (2025)</t>
  </si>
  <si>
    <t xml:space="preserve">Willi Carlisle – Winged Victory (2025)</t>
  </si>
  <si>
    <t xml:space="preserve">Harry Taussig – Fate Is Only Once (1965)</t>
  </si>
  <si>
    <t xml:space="preserve">Primary V8</t>
  </si>
  <si>
    <t xml:space="preserve">Recorded and privately pressed in 1965 but only widely available after a 2006 Tompkins Square reissue; dated to the original 1965 private-press release per the brief's original-release rule.</t>
  </si>
  <si>
    <t xml:space="preserve">James Blackshaw – The Cloud of Unknowing (2007)</t>
  </si>
  <si>
    <t xml:space="preserve">UK guitarist, more minimalist-composition than blues-rooted; included as the clearest bridge between American Primitive raga technique and modern classical minimalism.</t>
  </si>
  <si>
    <t xml:space="preserve">Steve Gunn – Boerum Palace (2009)</t>
  </si>
  <si>
    <t xml:space="preserve">Primary V8; secondary C6</t>
  </si>
  <si>
    <t xml:space="preserve">Boerum Palace has a couple of vocal tracks rather than being purely instrumental; kept in V8 because the record is guitar-centered and raga-influenced, unlike Gunn's later song-oriented albums (Time Off, C6).</t>
  </si>
  <si>
    <t xml:space="preserve">Bill Orcutt – How the Thing Sings (2011)</t>
  </si>
  <si>
    <t xml:space="preserve">Orcutt's damaged, atonal technique sits at the noise-rock edge of the genre rather than its fingerpicked mainstream; logged here per the brief as a borderline American Primitive figure.</t>
  </si>
  <si>
    <t xml:space="preserve">William Tyler – Modern Country (2016)</t>
  </si>
  <si>
    <t xml:space="preserve">Full-band, Dead-indebted arrangements place this close to C6; kept in V8 as the guitar composition and solo-guitar lineage remain the core of the record.</t>
  </si>
  <si>
    <t xml:space="preserve">Michael Chapman – 50 (2017)</t>
  </si>
  <si>
    <t xml:space="preserve">Vocal-forward British folk-blues record, not instrumental; included per the brief's note on Michael Chapman's late records as a documented parallel figure to the American Primitive scene, championed by Paradise of Bachelors and Steve Gunn.</t>
  </si>
  <si>
    <t xml:space="preserve">Cordelia's Dad – Cordelia's Dad (1990)</t>
  </si>
  <si>
    <t xml:space="preserve">Primary V9</t>
  </si>
  <si>
    <t xml:space="preserve">Punk-folk hybrid rather than country-rock twang; included per assignment for its documented role in the pre-history of the No Depression scene.</t>
  </si>
  <si>
    <t xml:space="preserve">Bad Livers – Delusions of Banjer (1992)</t>
  </si>
  <si>
    <t xml:space="preserve">Bluegrass-punk hybrid rather than straight alt-country twang, borderline with the bluegrass/old-time lane (X4); included per assignment for its documented ties to the same Austin insurgent-country scene as the Gourds and Old 97's.</t>
  </si>
  <si>
    <t xml:space="preserve">Wilco – Being There (1996)</t>
  </si>
  <si>
    <t xml:space="preserve">Primary V9; secondary V4</t>
  </si>
  <si>
    <t xml:space="preserve">Sound is already edging toward V4's roots-inflected indie rock; kept in V9 because it is still widely treated as the insurgent-country era's closing statement.</t>
  </si>
  <si>
    <t xml:space="preserve">Bad Livers – Hogs on the Highway (1997)</t>
  </si>
  <si>
    <t xml:space="preserve">Bluegrass-punk hybrid bordering on the bluegrass/old-time lane (X4); included per assignment as a borderline case within the wider Austin insurgent-country scene.</t>
  </si>
  <si>
    <t xml:space="preserve">Richard Buckner – Devotion + Doubt (1997)</t>
  </si>
  <si>
    <t xml:space="preserve">Primary V9; secondary V6</t>
  </si>
  <si>
    <t xml:space="preserve">1997 MCA record pushes toward avant-garde arrangements closer to V6-style alt-country; kept primary V9 as a direct continuation of 'Bloomed'.</t>
  </si>
  <si>
    <t xml:space="preserve">Richard Buckner – Since (1998)</t>
  </si>
  <si>
    <t xml:space="preserve">1998 MCA record continues the atmospheric, indie-adjacent turn of 'Devotion + Doubt'; kept primary V9, secondary V6.</t>
  </si>
  <si>
    <t xml:space="preserve">16 Horsepower – Secret South (2000)</t>
  </si>
  <si>
    <t xml:space="preserve">2000 release; included because the sound stays within the gothic-country wing of insurgent country rather than moving into a different lane.</t>
  </si>
  <si>
    <t xml:space="preserve">The Handsome Family – In the Air (2000)</t>
  </si>
  <si>
    <t xml:space="preserve">2000 release; included as a direct continuation of the same duo's 1990s gothic-country sound.</t>
  </si>
  <si>
    <t xml:space="preserve">The Jayhawks – Smile (2000)</t>
  </si>
  <si>
    <t xml:space="preserve">2000 record moves well past alt-country into glossy power pop; kept in V9 as the same band's catalog entry, flagged secondary V6.</t>
  </si>
  <si>
    <t xml:space="preserve">The Handsome Family – Twilight (2001)</t>
  </si>
  <si>
    <t xml:space="preserve">2001 release, included as a continuation of the same 1990s Chicago-era gothic-country sound.</t>
  </si>
  <si>
    <t xml:space="preserve">Jay Farrar – Sebastopol (2001)</t>
  </si>
  <si>
    <t xml:space="preserve">2001 solo record with more expansive production than Son Volt; kept primary in V9 as a direct continuation of Farrar's insurgent-country songwriting, secondary V6.</t>
  </si>
  <si>
    <t xml:space="preserve">Old 97's – Satellite Rides (2001)</t>
  </si>
  <si>
    <t xml:space="preserve">2001 record moves toward straight power pop with little pedal steel or twang; kept in V9 as the closing chapter of the band's insurgent-country arc.</t>
  </si>
  <si>
    <t xml:space="preserve">Whiskeytown – Pneumonia (2001)</t>
  </si>
  <si>
    <t xml:space="preserve">Recorded 1999 but released 2001 with a more polished, post-insurgent-country sound closer to V6; kept in V9 as the band's closing statement.</t>
  </si>
  <si>
    <t xml:space="preserve">Son Volt – Okemah and the Melody of Riot (2005)</t>
  </si>
  <si>
    <t xml:space="preserve">2005 release, included because the reformed band's sound stays within the insurgent-country lane rather than moving toward V4-style indie.</t>
  </si>
  <si>
    <t xml:space="preserve">Seam – Headsparks (1992)</t>
  </si>
  <si>
    <t xml:space="preserve">Primary V10; secondary V12</t>
  </si>
  <si>
    <t xml:space="preserve">Seam sits between V10 slacker/indie-rock and V12 slowcore; kept here per assignment seed list, with V12 as secondary.</t>
  </si>
  <si>
    <t xml:space="preserve">Seam – The Problem with Me (1993)</t>
  </si>
  <si>
    <t xml:space="preserve">Seam – Are You Driving Me Crazy? (1995)</t>
  </si>
  <si>
    <t xml:space="preserve">Death Cab for Cutie – Something About Airplanes (1998)</t>
  </si>
  <si>
    <t xml:space="preserve">Primary V10</t>
  </si>
  <si>
    <t xml:space="preserve">More melodic and polished than core V10 slacker rock, but included per the assignment as a named borderline L2 record from the same Pacific Northwest indie scene as Built to Spill and Modest Mouse.</t>
  </si>
  <si>
    <t xml:space="preserve">Radar Bros. – The Singing Hatchet (1999)</t>
  </si>
  <si>
    <t xml:space="preserve">Borderline V10/V12 (slowcore); kept in V10 per assignment file, flagged for V12 as secondary.</t>
  </si>
  <si>
    <t xml:space="preserve">Death Cab for Cutie – We Have the Facts and We're Voting Yes (2000)</t>
  </si>
  <si>
    <t xml:space="preserve">More melodic/polished than core V10 slacker rock; included as a named borderline L2 record from the same Pacific Northwest indie scene, following the assignment's guidance.</t>
  </si>
  <si>
    <t xml:space="preserve">The Shins – Oh, Inverted World (2001)</t>
  </si>
  <si>
    <t xml:space="preserve">Primary V10; secondary V17</t>
  </si>
  <si>
    <t xml:space="preserve">Sound leans toward jangle/power-pop (V17) more than V10's off-kilter slacker rock; kept primary in V10 per the assignment's flagging as a borderline L2 record, with V17 noted as secondary.</t>
  </si>
  <si>
    <t xml:space="preserve">Stephen Malkmus – Stephen Malkmus (2001)</t>
  </si>
  <si>
    <t xml:space="preserve">Released in 2001 (L2), just past the lane's 1989-1999 core years; included as the direct Pavement-to-solo continuation the assignment names as a borderline L2 record.</t>
  </si>
  <si>
    <t xml:space="preserve">Stephen Malkmus – Pig Lib (2003)</t>
  </si>
  <si>
    <t xml:space="preserve">Released in 2003 (L2), well past the lane's core 1989-1999 years; included as a direct continuation of the Pavement/Malkmus songwriting line the assignment flags as borderline L2.</t>
  </si>
  <si>
    <t xml:space="preserve">The Wrens – The Meadowlands (2003)</t>
  </si>
  <si>
    <t xml:space="preserve">Released 2003 (L2), well after this lane's 1989-1999 core, but included as the Wrens' defining continuation of their 1990s New Jersey indie-pop sound per assignment.</t>
  </si>
  <si>
    <t xml:space="preserve">The Frogs – It's Only Right and Natural (1989)</t>
  </si>
  <si>
    <t xml:space="preserve">Primary V11</t>
  </si>
  <si>
    <t xml:space="preserve">Divisive, satirical subject matter; included for its unambiguous four-track home-taping origin story rather than its lyrical content.</t>
  </si>
  <si>
    <t xml:space="preserve">Of Montreal – Cherry Peel (1997)</t>
  </si>
  <si>
    <t xml:space="preserve">Leans more twee-pop than strict home-taping, but its cheap Elephant 6 bedroom production fits the lane; later Of Montreal records are considerably more produced and do not belong here.</t>
  </si>
  <si>
    <t xml:space="preserve">The Folk Implosion – One Part Lullaby (1999)</t>
  </si>
  <si>
    <t xml:space="preserve">More electronically produced than the rest of the lane; included for continuity with Barlow's Folk Implosion arc rather than a pure home-taping sound.</t>
  </si>
  <si>
    <t xml:space="preserve">Of Montreal – The Gay Parade (1999)</t>
  </si>
  <si>
    <t xml:space="preserve">Borderline for the lane; included as the last strictly homemade Of Montreal record before the band's sound became considerably more produced.</t>
  </si>
  <si>
    <t xml:space="preserve">Daniel Johnston – Rejected Unknown (2001)</t>
  </si>
  <si>
    <t xml:space="preserve">Released in 2001, past the lane's core 1985-2000 window, but included as the last chapter of Johnston's outsider-tape arc before his sound changed further.</t>
  </si>
  <si>
    <t xml:space="preserve">Sparklehorse – It's a Wonderful Life (2001)</t>
  </si>
  <si>
    <t xml:space="preserve">2001 release, just past the lane's core 1985-2000 window; included to complete Sparklehorse's home-recorded run alongside its two predecessors.</t>
  </si>
  <si>
    <t xml:space="preserve">The Mountain Goats – All Hail West Texas (2002)</t>
  </si>
  <si>
    <t xml:space="preserve">2002 release, past the lane's core 1985-2000 window, but included per the brief's explicit Mountain Goats-to-~2002 tail; Darnielle himself calls it the culmination of his boombox lo-fi style.</t>
  </si>
  <si>
    <t xml:space="preserve">The Mountain Goats – Tallahassee (2002)</t>
  </si>
  <si>
    <t xml:space="preserve">Primary V11; secondary V4</t>
  </si>
  <si>
    <t xml:space="preserve">Included as the trunk line's own marker of the studio turn: this is the first Mountain Goats album NOT recorded lo-fi at home, made immediately after 'All Hail West Texas' abandoned the boombox method; logged here per the assignment rather than placed in a studio-era lane.</t>
  </si>
  <si>
    <t xml:space="preserve">L2-era record (2003) included per the brief's explicit allowance for a Microphones/Mount Eerie tail past the lane's 1985-2000 core window.</t>
  </si>
  <si>
    <t xml:space="preserve">Guided by Voices – Let's Go Eat the Factory (2012)</t>
  </si>
  <si>
    <t xml:space="preserve">Primary V11; secondary V17</t>
  </si>
  <si>
    <t xml:space="preserve">A 2012 reunion record, well past the lane's core era, but included per the seed list as the classic lineup's deliberate return to the four-track home-taping method that defines this lane.</t>
  </si>
  <si>
    <t xml:space="preserve">Cowboy Junkies – The Trinity Session (1988)</t>
  </si>
  <si>
    <t xml:space="preserve">Primary V12; secondary V9</t>
  </si>
  <si>
    <t xml:space="preserve">Country-folk record that predates the slowcore label but shares its hush and pace; filed V12 primary with V9 secondary per assignment note.</t>
  </si>
  <si>
    <t xml:space="preserve">Cowboy Junkies – The Caution Horses (1990)</t>
  </si>
  <si>
    <t xml:space="preserve">Kristin Hersh – Hips and Makers (1994)</t>
  </si>
  <si>
    <t xml:space="preserve">Primary V12</t>
  </si>
  <si>
    <t xml:space="preserve">Borderline inclusion: primarily a singer-songwriter solo turn, included for its hushed, sadcore-adjacent intimacy.</t>
  </si>
  <si>
    <t xml:space="preserve">Mojave 3 – Ask Me Tomorrow (1995)</t>
  </si>
  <si>
    <t xml:space="preserve">UK band, borderline for a primarily American genre; included because their sound sits squarely in V12 territory and directly bridges to shoegaze (X9).</t>
  </si>
  <si>
    <t xml:space="preserve">Tarnation – Gentle Creatures (1995)</t>
  </si>
  <si>
    <t xml:space="preserve">Sits between country-noir balladry and slowcore's hushed dynamics; filed primary V12 for its slow, 4AD-era sound, with V9 as secondary for its country roots.</t>
  </si>
  <si>
    <t xml:space="preserve">Scud Mountain Boys – Massachusetts (1996)</t>
  </si>
  <si>
    <t xml:space="preserve">Sits between alt-country (V9) and slowcore (V12); filed primary V12 for its hushed, unhurried sound, with V9 as secondary.</t>
  </si>
  <si>
    <t xml:space="preserve">Mojave 3 – Out of Tune (1998)</t>
  </si>
  <si>
    <t xml:space="preserve">UK band, borderline for a primarily American genre; included because their sound sits squarely in V12 territory.</t>
  </si>
  <si>
    <t xml:space="preserve">Pedro the Lion – It's Hard to Find a Friend (1998)</t>
  </si>
  <si>
    <t xml:space="preserve">Primary V12; secondary V10</t>
  </si>
  <si>
    <t xml:space="preserve">Quiet, hushed songwriting sits closer to V12 (slowcore/sadcore) than to V10's looser slacker sound, per the assignment's own borderline flag; filed primary in V12 with V10 as secondary for its Pacific Northwest indie-scene ties.</t>
  </si>
  <si>
    <t xml:space="preserve">Early Day Miners – Placer Found (2000)</t>
  </si>
  <si>
    <t xml:space="preserve">L2 record; a Midwestern slowcore band with strong pedal-steel/countrygaze overlap with C4.</t>
  </si>
  <si>
    <t xml:space="preserve">The For Carnation – The For Carnation (2000)</t>
  </si>
  <si>
    <t xml:space="preserve">L2 record; connects Louisville's post-rock scene (Slint) directly to V12's slowcore sound.</t>
  </si>
  <si>
    <t xml:space="preserve">Ida – Will You Find Me (2000)</t>
  </si>
  <si>
    <t xml:space="preserve">L2 record; included as part of Ida's core catalog.</t>
  </si>
  <si>
    <t xml:space="preserve">Nina Nastasia – Dogs (2000)</t>
  </si>
  <si>
    <t xml:space="preserve">L2 record; a hushed chamber-folk songwriter whose restraint places her squarely in V12 territory.</t>
  </si>
  <si>
    <t xml:space="preserve">Pedro the Lion – Winners Never Quit (2000)</t>
  </si>
  <si>
    <t xml:space="preserve">Filed primary in V12 (slowcore) as with the debut, given its slow, hushed pace; V10 kept as secondary for the band's Pacific Northwest indie-scene ties.</t>
  </si>
  <si>
    <t xml:space="preserve">Carissa's Wierd – You Should Be at Home Here (2001)</t>
  </si>
  <si>
    <t xml:space="preserve">L2 record; a formative Seattle slowcore band whose members went on to Band of Horses.</t>
  </si>
  <si>
    <t xml:space="preserve">Hope Sandoval &amp; the Warm Inventions – Bavarian Fruit Bread (2001)</t>
  </si>
  <si>
    <t xml:space="preserve">L2 record, a Mazzy Star offshoot; included as a borderline extension of the V12 sound into the 2000s.</t>
  </si>
  <si>
    <t xml:space="preserve">Julie Doiron – Désormais (2001)</t>
  </si>
  <si>
    <t xml:space="preserve">L2 record; included per assignment note on Julie Doiron as a hushed-twang precedent.</t>
  </si>
  <si>
    <t xml:space="preserve">Low – Things We Lost in the Fire (2001)</t>
  </si>
  <si>
    <t xml:space="preserve">L2 record by a band whose defining run is L3; included per assignment note to cover Low through its Kranky years.</t>
  </si>
  <si>
    <t xml:space="preserve">The New Year – Newness Ends (2001)</t>
  </si>
  <si>
    <t xml:space="preserve">L2 record; the Kadane brothers' direct continuation of Bedhead, included per assignment note.</t>
  </si>
  <si>
    <t xml:space="preserve">Red House Painters – Old Ramon (2001)</t>
  </si>
  <si>
    <t xml:space="preserve">L2 record; included per assignment note to cover Red House Painters through their delayed final release.</t>
  </si>
  <si>
    <t xml:space="preserve">Carissa's Wierd – Songs About Leaving (2002)</t>
  </si>
  <si>
    <t xml:space="preserve">Early Day Miners – Let Us Garlands Bring (2002)</t>
  </si>
  <si>
    <t xml:space="preserve">Hem – Rabbit Songs (2002)</t>
  </si>
  <si>
    <t xml:space="preserve">L2 record, closer to chamber-folk than classic slowcore; included as a borderline C5 ancestor per assignment note.</t>
  </si>
  <si>
    <t xml:space="preserve">Low – Trust (2002)</t>
  </si>
  <si>
    <t xml:space="preserve">L2 record; included per assignment note to cover Low through its Kranky years.</t>
  </si>
  <si>
    <t xml:space="preserve">Nina Nastasia – The Blackened Air (2002)</t>
  </si>
  <si>
    <t xml:space="preserve">The Innocence Mission – Befriended (2003)</t>
  </si>
  <si>
    <t xml:space="preserve">L2 record; borderline inclusion for a band whose earlier work is jangle pop, included for this hushed, devotional-era record's fit with V12.</t>
  </si>
  <si>
    <t xml:space="preserve">Sun Kil Moon – Ghosts of the Great Highway (2003)</t>
  </si>
  <si>
    <t xml:space="preserve">L2 record; Sun Kil Moon is Mark Kozelek's post-Red House Painters project, included as the direct continuation of the V12 sound.</t>
  </si>
  <si>
    <t xml:space="preserve">Low – The Great Destroyer (2005)</t>
  </si>
  <si>
    <t xml:space="preserve">L2 record; included per assignment note to cover Low through its Sub Pop years.</t>
  </si>
  <si>
    <t xml:space="preserve">Low – Drums and Guns (2007)</t>
  </si>
  <si>
    <t xml:space="preserve">Sun Kil Moon – April (2008)</t>
  </si>
  <si>
    <t xml:space="preserve">L2 record; a later Sun Kil Moon album included for depth on Kozelek's post-Red House Painters catalog.</t>
  </si>
  <si>
    <t xml:space="preserve">Lucinda Williams – Ramblin' (1979)</t>
  </si>
  <si>
    <t xml:space="preserve">Primary V13</t>
  </si>
  <si>
    <t xml:space="preserve">Pre-1986 Folkways record, technically L4; included per assignment note as pre-history for the Lucinda Williams songbook.</t>
  </si>
  <si>
    <t xml:space="preserve">Lucinda Williams – Happy Woman Blues (1980)</t>
  </si>
  <si>
    <t xml:space="preserve">Mary Chapin Carpenter – Hometown Girl (1987)</t>
  </si>
  <si>
    <t xml:space="preserve">Primary V13; secondary X1</t>
  </si>
  <si>
    <t xml:space="preserve">Assignment flags Carpenter as borderline X1 (mainstream Nashville); her early, folk-rooted Hometown Girl fits V13's pre-format Americana sound better than her later radio-hit records, which would belong in X1 instead.</t>
  </si>
  <si>
    <t xml:space="preserve">Jimmie Dale Gilmore – After Awhile (1991)</t>
  </si>
  <si>
    <t xml:space="preserve">Primary V13; secondary V24</t>
  </si>
  <si>
    <t xml:space="preserve">Checked against lane_V24.jsonl; not present there (V24 has only Fair &amp; Square and the self-titled 1989 record), so placed in V13 as his 1990s work per the assignment note.</t>
  </si>
  <si>
    <t xml:space="preserve">Bill Morrissey – Inside (1992)</t>
  </si>
  <si>
    <t xml:space="preserve">Borderline inclusion (folk singer-songwriter closer to V25's country-folk storytellers than to the twangier V13 core); included because the assignment names him as a borderline candidate worth covering.</t>
  </si>
  <si>
    <t xml:space="preserve">Nanci Griffith – Other Voices, Other Rooms (1993)</t>
  </si>
  <si>
    <t xml:space="preserve">Checked against lane_V24.jsonl; not present there (V24 has There's a Light Beyond These Woods, Once in a Very Blue Moon, The Last of the True Believers), so placed in V13 per the assignment note.</t>
  </si>
  <si>
    <t xml:space="preserve">Robert Earl Keen – A Bigger Piece of Sky (1993)</t>
  </si>
  <si>
    <t xml:space="preserve">Checked against lane_V24.jsonl; only No Kinda Dancer (1984) and West Textures (1989) are there, so this 1990s record is placed in V13 per the assignment's cross-check instruction.</t>
  </si>
  <si>
    <t xml:space="preserve">Robert Earl Keen – Gringo Honeymoon (1994)</t>
  </si>
  <si>
    <t xml:space="preserve">Townes Van Zandt – No Deeper Blue (1994)</t>
  </si>
  <si>
    <t xml:space="preserve">Checked against lane_V24.jsonl; not present there (V24 stops at At My Window, 1987), so placed in V13 as his 1990s record per the assignment note.</t>
  </si>
  <si>
    <t xml:space="preserve">Emmylou Harris – Wrecking Ball (1995)</t>
  </si>
  <si>
    <t xml:space="preserve">Primary V13; secondary V19</t>
  </si>
  <si>
    <t xml:space="preserve">Harris's catalog runs mostly through V19/V21; included here per the assignment note because Wrecking Ball's Lanois production and song choices place it squarely in the pre-format Americana sound this lane defines.</t>
  </si>
  <si>
    <t xml:space="preserve">Vic Chesnutt – North Star Deserter (2007)</t>
  </si>
  <si>
    <t xml:space="preserve">Post-2000s record by a defining V13 songwriter, included per assignment's essential-2000s-plus allowance.</t>
  </si>
  <si>
    <t xml:space="preserve">Vic Chesnutt – At the Cut (2009)</t>
  </si>
  <si>
    <t xml:space="preserve">The Flesh Eaters – A Minute to Pray, a Second to Die (1981)</t>
  </si>
  <si>
    <t xml:space="preserve">Primary V14</t>
  </si>
  <si>
    <t xml:space="preserve">Blues/horn-driven roots-punk supergroup rather than a straightforward country pivot; included per the assignment's borderline note given its deep LA cowpunk-scene personnel overlap (X, Blasters, Los Lobos).</t>
  </si>
  <si>
    <t xml:space="preserve">Los Lobos – How Will the Wolf Survive? (1984)</t>
  </si>
  <si>
    <t xml:space="preserve">Borderline per the assignment: East LA Tejano-roots rock band with strong LA punk-scene ties (X/Blasters/Slash) rather than a punk band that turned to country; logged in V14 with this caveat rather than dropped.</t>
  </si>
  <si>
    <t xml:space="preserve">X – See How We Are (1987)</t>
  </si>
  <si>
    <t xml:space="preserve">Later, less punk-tempo X album (Dave Alvin on guitar in place of Billy Zoom); included as the L3 straggler the assignment names, more heartland-rock adjacent than the first four X records.</t>
  </si>
  <si>
    <t xml:space="preserve">Social Distortion – Prison Bound (1988)</t>
  </si>
  <si>
    <t xml:space="preserve">Included as the L3 straggler named in the assignment; band is Orange County hardcore punk rather than LA roots-punk proper, but this specific album is widely cited as their cowpunk turn.</t>
  </si>
  <si>
    <t xml:space="preserve">Jason &amp; the Scorchers – Thunder and Fire (1989)</t>
  </si>
  <si>
    <t xml:space="preserve">Later, more polished Scorchers album with country elements receding toward mainstream rock; included as a straggler at the edge of the band's cowpunk period.</t>
  </si>
  <si>
    <t xml:space="preserve">The Salvation Army – The Salvation Army (1982)</t>
  </si>
  <si>
    <t xml:space="preserve">Primary V15; secondary V17</t>
  </si>
  <si>
    <t xml:space="preserve">Billed as The Salvation Army before a 1982 trademark dispute forced the band's rename to The Three O'Clock.</t>
  </si>
  <si>
    <t xml:space="preserve">The Bangles – All Over the Place (1984)</t>
  </si>
  <si>
    <t xml:space="preserve">Borderline inclusion: the Bangles quickly crossed into mainstream pop, but this jangly, Paisley Underground-adjacent debut fits the scene's sound and social circle.</t>
  </si>
  <si>
    <t xml:space="preserve">Green on Red – No Free Lunch (1985)</t>
  </si>
  <si>
    <t xml:space="preserve">Primary V15</t>
  </si>
  <si>
    <t xml:space="preserve">Sources disagree slightly on year (Trouser Press and general discography give 1985, one Wikipedia list gives 1986); 1985 used as the better-supported date.</t>
  </si>
  <si>
    <t xml:space="preserve">Giant Sand – Ballad of a Thin Line Man (1986)</t>
  </si>
  <si>
    <t xml:space="preserve">Borderline: Giant Sand's mature, celebrated run is filed under V4 (2000s roots-inflected indie); this 1986 record is included here as an early, Paisley-Underground-adjacent desert-rock side note.</t>
  </si>
  <si>
    <t xml:space="preserve">Steve Wynn – Kerosene Man (1990)</t>
  </si>
  <si>
    <t xml:space="preserve">Primary V15; secondary V9</t>
  </si>
  <si>
    <t xml:space="preserve">Released 1990, just past the lane's 1981-1989 window; included as the direct, seed-listed closing chapter of Steve Wynn's Paisley Underground story following the Dream Syndicate's breakup.</t>
  </si>
  <si>
    <t xml:space="preserve">Beat Happening – Beat Happening (1985)</t>
  </si>
  <si>
    <t xml:space="preserve">Primary V16; secondary V11</t>
  </si>
  <si>
    <t xml:space="preserve">Deliberately amateurish, four-track-adjacent recording style overlaps with V11 (Lo-fi and home taping); kept as primary V16 for its place in the 1980s underground/college-radio scene, with V11 as secondary.</t>
  </si>
  <si>
    <t xml:space="preserve">Squirrel Bait – Squirrel Bait (1985)</t>
  </si>
  <si>
    <t xml:space="preserve">Primary V16</t>
  </si>
  <si>
    <t xml:space="preserve">Members went on to Slint and Bastro/Gastr del Sol, outside the V16 sound; logged here as a lineage note rather than reassigning those later, unrelated bands.</t>
  </si>
  <si>
    <t xml:space="preserve">Salem 66 – Frequency and Urgency (1987)</t>
  </si>
  <si>
    <t xml:space="preserve">Discogs master dates this 1987; an earlier note (Trouser Press) had given 1986 — using the directly-verified Discogs year.</t>
  </si>
  <si>
    <t xml:space="preserve">Beat Happening – Jamboree (1988)</t>
  </si>
  <si>
    <t xml:space="preserve">Buffalo Tom – Buffalo Tom (1989)</t>
  </si>
  <si>
    <t xml:space="preserve">Let Me Come Over (1992) and later Buffalo Tom albums fall outside the V16 era and lean closer to V10 (Slacker and 90s indie rock); not included here.</t>
  </si>
  <si>
    <t xml:space="preserve">Badfinger – Straight Up (1971)</t>
  </si>
  <si>
    <t xml:space="preserve">Primary V17</t>
  </si>
  <si>
    <t xml:space="preserve">Released in 1971, one year before the lane's 1972 start date; kept per the seed list as a direct precursor to the Big Star/power-pop sound.</t>
  </si>
  <si>
    <t xml:space="preserve">Raspberries – Fresh (1972)</t>
  </si>
  <si>
    <t xml:space="preserve">More mainstream AM power pop than the underground jangle strand of this lane; included per the seed list.</t>
  </si>
  <si>
    <t xml:space="preserve">Raspberries – Raspberries (1972)</t>
  </si>
  <si>
    <t xml:space="preserve">More mainstream AM power pop than the underground jangle strand of this lane; included per the seed list as a genre originator, borderline on scene fit.</t>
  </si>
  <si>
    <t xml:space="preserve">Pylon – Gyrate (1980)</t>
  </si>
  <si>
    <t xml:space="preserve">Primary V17; secondary X10</t>
  </si>
  <si>
    <t xml:space="preserve">Sound is closer to post-punk/dance-punk than jangle pop; included per the lane's seed list for its Athens jangle-pop-adjacent scene ties, with a secondary tag to X10.</t>
  </si>
  <si>
    <t xml:space="preserve">Pylon – Chomp (1983)</t>
  </si>
  <si>
    <t xml:space="preserve">Post-punk/dance-punk, not jangle pop proper; kept in V17 for its Athens scene role per the lane's seed list.</t>
  </si>
  <si>
    <t xml:space="preserve">Sloan – Twice Removed (1994)</t>
  </si>
  <si>
    <t xml:space="preserve">Borderline call: closer to straightforward power pop than to jangle-scene DIY culture, and geographically outside the lane's usual scenes, but included per the seed list.</t>
  </si>
  <si>
    <t xml:space="preserve">Teenage Fanclub – Songs from Northern Britain (1997)</t>
  </si>
  <si>
    <t xml:space="preserve">Released 1997, at the outer edge of the lane's core era but kept for continuity with the band's earlier V17 records.</t>
  </si>
  <si>
    <t xml:space="preserve">Teenage Fanclub – Howdy! (2000)</t>
  </si>
  <si>
    <t xml:space="preserve">2000 release, well past the lane's 1972-1995 core era; included as one of the 'few later records' the assignment allows for continuity.</t>
  </si>
  <si>
    <t xml:space="preserve">The Dead C – Eusa Kills (1989)</t>
  </si>
  <si>
    <t xml:space="preserve">Primary V18; secondary X10</t>
  </si>
  <si>
    <t xml:space="preserve">Borderline noise/experimental act rather than pop-jangle; included per assignment seed list as an edge case within the Dunedin scene.</t>
  </si>
  <si>
    <t xml:space="preserve">Rodney Crowell – Ain't Living Long Like This (1978)</t>
  </si>
  <si>
    <t xml:space="preserve">Primary V19; secondary V14</t>
  </si>
  <si>
    <t xml:space="preserve">1978 is before this lane's 1980-1990 window, but it is named directly in the assignment's seed list as a foundational Crowell record for this scene.</t>
  </si>
  <si>
    <t xml:space="preserve">Guy Clark – The South Coast of Texas (1981)</t>
  </si>
  <si>
    <t xml:space="preserve">Primary V19</t>
  </si>
  <si>
    <t xml:space="preserve">Guy Clark's 1970s and 1990s records are already logged in V24; this and Better Days are his 1980s records not already covered there.</t>
  </si>
  <si>
    <t xml:space="preserve">Joe Ely – Musta Notta Gotta Lotta (1981)</t>
  </si>
  <si>
    <t xml:space="preserve">Joe Ely's 1970s/1980 records (Joe Ely, Honky Tonk Masquerade, Down on the Drag, Live Shots) are already logged in V24; this and Lord of the Highway are his 1980s records not already covered there.</t>
  </si>
  <si>
    <t xml:space="preserve">Guy Clark – Better Days (1983)</t>
  </si>
  <si>
    <t xml:space="preserve">Guy Clark's 1970s and 1990s records are already logged in V24; this and South Coast of Texas are his 1980s records not already covered there.</t>
  </si>
  <si>
    <t xml:space="preserve">Joe Ely – Lord of the Highway (1987)</t>
  </si>
  <si>
    <t xml:space="preserve">Joe Ely's 1970s/1980 records are already logged in V24; this is one of his 1980s records not already covered there.</t>
  </si>
  <si>
    <t xml:space="preserve">Rosanne Cash – Interiors (1990)</t>
  </si>
  <si>
    <t xml:space="preserve">1990 sits right at this lane's edge with early-'90s Cash records; kept in V19 as the direct sequel to King's Record Shop rather than V13.</t>
  </si>
  <si>
    <t xml:space="preserve">Lyle Lovett – Joshua Judges Ruth (1992)</t>
  </si>
  <si>
    <t xml:space="preserve">1992 is past this lane's 1980-1990 core window; included per the assignment's allowance for a few early-'90s records by the same artists.</t>
  </si>
  <si>
    <t xml:space="preserve">Dwight Yoakam – This Time (1993)</t>
  </si>
  <si>
    <t xml:space="preserve">1993 is past this lane's 1980-1990 core window; included per the assignment's allowance for a few early-'90s records by the same artists.</t>
  </si>
  <si>
    <t xml:space="preserve">Neil Young – Live at Massey Hall 1971 (2007)</t>
  </si>
  <si>
    <t xml:space="preserve">Primary V20</t>
  </si>
  <si>
    <t xml:space="preserve">Archival release: recorded live in Toronto in January 1971, officially released in 2007; logged under its 2007 release year per assignment instructions.</t>
  </si>
  <si>
    <t xml:space="preserve">Neil Young – Live at the Cellar Door (2013)</t>
  </si>
  <si>
    <t xml:space="preserve">Archival release: recorded at a Washington D.C. club in November-December 1970, officially released in 2013; logged under its 2013 release year per assignment instructions.</t>
  </si>
  <si>
    <t xml:space="preserve">Neil Young – Hitchhiker (2017)</t>
  </si>
  <si>
    <t xml:space="preserve">Archival release: recorded solo in one August 1976 session, officially released in 2017; logged under its 2017 release year per assignment instructions.</t>
  </si>
  <si>
    <t xml:space="preserve">Neil Young and the Stray Gators – Tuscaloosa (2019)</t>
  </si>
  <si>
    <t xml:space="preserve">Archival release: recorded in Tuscaloosa, Alabama in February 1973, officially released in 2019; logged under its 2019 release year per assignment instructions.</t>
  </si>
  <si>
    <t xml:space="preserve">Neil Young – Homegrown (2020)</t>
  </si>
  <si>
    <t xml:space="preserve">Archival release: recorded 1974-75, officially released in 2020 after decades on the shelf; logged under its 2020 release year per assignment instructions.</t>
  </si>
  <si>
    <t xml:space="preserve">Neil Young and Crazy Horse – Toast (2022)</t>
  </si>
  <si>
    <t xml:space="preserve">Archival release: recorded 2000-01, officially released in 2022; logged under its 2022 release year per assignment instructions.</t>
  </si>
  <si>
    <t xml:space="preserve">Neil Young – Chrome Dreams (2023)</t>
  </si>
  <si>
    <t xml:space="preserve">Archival release: recorded 1974-77 and shelved as an acetate, officially released in 2023; logged under its 2023 release year per assignment instructions.</t>
  </si>
  <si>
    <t xml:space="preserve">Neil Young and Crazy Horse – Early Daze (2024)</t>
  </si>
  <si>
    <t xml:space="preserve">Archival release: recorded January-October 1969 during the Everybody Knows This Is Nowhere sessions, officially released in 2024; logged under its 2024 release year per assignment instructions.</t>
  </si>
  <si>
    <t xml:space="preserve">Neil Young – Oceanside Countryside (2025)</t>
  </si>
  <si>
    <t xml:space="preserve">Archival release: recorded May-December 1977, officially released in 2025; logged under its 2025 release year per assignment instructions.</t>
  </si>
  <si>
    <t xml:space="preserve">The Byrds – Mr. Tambourine Man (1965)</t>
  </si>
  <si>
    <t xml:space="preserve">Primary V21</t>
  </si>
  <si>
    <t xml:space="preserve">Folk rock, not yet country rock, but included as the explicit starting point named in the lane's seed list.</t>
  </si>
  <si>
    <t xml:space="preserve">Commander Cody and His Lost Planet Airmen – Lost in the Ozone (1971)</t>
  </si>
  <si>
    <t xml:space="preserve">Western-swing/boogie leaning act rather than straight Parsons-style country rock; kept in V21 as the genre's rowdier fringe, no better-fitting lane available.</t>
  </si>
  <si>
    <t xml:space="preserve">Bobby Charles – Bobby Charles (1972)</t>
  </si>
  <si>
    <t xml:space="preserve">Louisiana swamp-pop/roots-rock rather than pure country rock; included per the lane's seed list for its country-tinged, Band-adjacent sincerity.</t>
  </si>
  <si>
    <t xml:space="preserve">Country Gazette – A Traitor in Our Midst (1972)</t>
  </si>
  <si>
    <t xml:space="preserve">More straight bluegrass than country rock, but included per the seed list as the picking-scene offshoot of the Burritos.</t>
  </si>
  <si>
    <t xml:space="preserve">Gene Clark – Roadmaster (1973)</t>
  </si>
  <si>
    <t xml:space="preserve">Compiled from 1970-72 sessions and initially released only in the Netherlands, but treated as its original 1973 release per the brief's original-release rule.</t>
  </si>
  <si>
    <t xml:space="preserve">Souther-Hillman-Furay Band – The Souther-Hillman-Furay Band (1974)</t>
  </si>
  <si>
    <t xml:space="preserve">Primary V21; secondary X13</t>
  </si>
  <si>
    <t xml:space="preserve">Judgment call: kept primary in V21 for Hillman and Furay's pedigree, with X13 as secondary given J.D. Souther's Laurel Canyon soft-rock orbit.</t>
  </si>
  <si>
    <t xml:space="preserve">Souther-Hillman-Furay Band – Trouble in Paradise (1975)</t>
  </si>
  <si>
    <t xml:space="preserve">Same judgment call as the group's debut: primary V21 with X13 secondary for its Laurel Canyon soft-rock pull.</t>
  </si>
  <si>
    <t xml:space="preserve">Emmylou Harris – Quarter Moon in a Ten Cent Town (1978)</t>
  </si>
  <si>
    <t xml:space="preserve">1978 release falls just past the lane's main 1966-1977 window (layer L4); kept as a straggler continuing the same Reprise/Hot Band run.</t>
  </si>
  <si>
    <t xml:space="preserve">Nashville West – Nashville West (1978)</t>
  </si>
  <si>
    <t xml:space="preserve">Recorded live in 1967-68 but not released until 1978, a decade after the band split; included as the only document of a key pre-history group, per the lane's seed list.</t>
  </si>
  <si>
    <t xml:space="preserve">Bob Dylan – The Bootleg Series Vol. 5: Bob Dylan Live 1975, The Rolling Thunder Revue (2002)</t>
  </si>
  <si>
    <t xml:space="preserve">Primary V22</t>
  </si>
  <si>
    <t xml:space="preserve">Archival Bootleg Series release rather than a contemporaneous original release, but judged canonical to the Rolling Thunder era per assignment notes.</t>
  </si>
  <si>
    <t xml:space="preserve">Steve Young – Rock Salt &amp; Nails (1969)</t>
  </si>
  <si>
    <t xml:space="preserve">Primary V23</t>
  </si>
  <si>
    <t xml:space="preserve">Released in 1969, two years before V23's usual start date, but it directly seeded the outlaw sound: its title track was covered by Waylon Jennings and Seven Bridges Road became a standard.</t>
  </si>
  <si>
    <t xml:space="preserve">David Allan Coe – Penitentiary Blues (1970)</t>
  </si>
  <si>
    <t xml:space="preserve">More electric blues than country and released in 1970, before the outlaw movement's usual start date, but it originates the ex-convict persona that defines David Allan Coe's outlaw-era records.</t>
  </si>
  <si>
    <t xml:space="preserve">Kris Kristofferson – Kristofferson (1970)</t>
  </si>
  <si>
    <t xml:space="preserve">Released in 1970, just before V23's 1971 start date, but its songs and songwriter-first model directly shaped the outlaw movement that followed.</t>
  </si>
  <si>
    <t xml:space="preserve">Sammi Smith – Help Me Make It Through the Night (1970)</t>
  </si>
  <si>
    <t xml:space="preserve">Released in 1970, just before V23's usual 1971 start, but it is the definitive early recording of a Kristofferson song and a direct forerunner of the movement.</t>
  </si>
  <si>
    <t xml:space="preserve">Johnny Paycheck – Mr. Hag Told My Story (1981)</t>
  </si>
  <si>
    <t xml:space="preserve">Primary V23; secondary V26</t>
  </si>
  <si>
    <t xml:space="preserve">Released in 1981, just after V23's usual 1971-1980 window, but it closes out Paycheck's outlaw-era Epic run and was explicitly named as a seed record for this lane.</t>
  </si>
  <si>
    <t xml:space="preserve">Sir Douglas Quintet – Mendocino (1969)</t>
  </si>
  <si>
    <t xml:space="preserve">Primary V24</t>
  </si>
  <si>
    <t xml:space="preserve">Blends British Invasion pop, Tex-Mex conjunto and blue-eyed soul as much as country; included for the country-flecked 'Texas Me' and Doug Sahm's role as a hub figure the rest of the Austin/San Antonio scene grew around.</t>
  </si>
  <si>
    <t xml:space="preserve">B.W. Stevenson – My Maria (1973)</t>
  </si>
  <si>
    <t xml:space="preserve">Leans further toward pop-country crossover than most of this lane thanks to the 'My Maria' hit single, but Stevenson came directly out of the Austin cosmic-cowboy circle alongside Murphey and Fromholz.</t>
  </si>
  <si>
    <t xml:space="preserve">Blaze Foley – Live at the Austin Outhouse (1989)</t>
  </si>
  <si>
    <t xml:space="preserve">First circulated as a 1989 cassette on the tiny Outhouse label; later CD/vinyl reissues on Lost Art Records are the same performance, not a separate release, so it is logged under its original 1989 year.</t>
  </si>
  <si>
    <t xml:space="preserve">Robert Earl Keen – West Textures (1989)</t>
  </si>
  <si>
    <t xml:space="preserve">Primary V24; secondary V13</t>
  </si>
  <si>
    <t xml:space="preserve">Recorded in 1989, at the edge of this lane's chronology and just before the Americana/alt-country format existed; included as an essential later record by a songwriter who started squarely inside this scene.</t>
  </si>
  <si>
    <t xml:space="preserve">The Flatlanders – More a Legend Than a Band (1990)</t>
  </si>
  <si>
    <t xml:space="preserve">Recorded in 1972 but not meaningfully released until this 1990 Rounder compilation of those sessions; logged under its actual first wide release year rather than the obscure 1972 eight-track pressing.</t>
  </si>
  <si>
    <t xml:space="preserve">Lee Hazlewood – Trouble Is a Lonesome Town (1963)</t>
  </si>
  <si>
    <t xml:space="preserve">Primary V25</t>
  </si>
  <si>
    <t xml:space="preserve">Released 1963, before this lane's stated 1967-1980 era, but kept as the direct model for Hazlewood's narrated concept-album storytelling that the assignment's seed list calls out explicitly.</t>
  </si>
  <si>
    <t xml:space="preserve">Fred Neil – Fred Neil (1966)</t>
  </si>
  <si>
    <t xml:space="preserve">Released 1966, just before this lane's 1967 start point, but kept as an explicitly seeded foundational record for the plainspoken folk-into-country storytelling style.</t>
  </si>
  <si>
    <t xml:space="preserve">Tim Hardin – Tim Hardin 1 (1966)</t>
  </si>
  <si>
    <t xml:space="preserve">Released 1966, just before this lane's 1967 start point, but kept as an explicitly seeded foundational Greenwich Village record.</t>
  </si>
  <si>
    <t xml:space="preserve">Freddy Fender – Before the Next Teardrop Falls (1974)</t>
  </si>
  <si>
    <t xml:space="preserve">Primary V26</t>
  </si>
  <si>
    <t xml:space="preserve">Fender's sound leans toward Tejano/swamp-pop crossover as much as straight honky-tonk; included per assignment as a Texas hard-country seed artist.</t>
  </si>
  <si>
    <t xml:space="preserve">John Anderson – Wild &amp; Blue (1982)</t>
  </si>
  <si>
    <t xml:space="preserve">Primary V26; secondary V19</t>
  </si>
  <si>
    <t xml:space="preserve">1982 falls in Layer L4 and just past this lane's core 1960-1980 window; included per assignment as a direct link from classic hard country into 1980s neo-traditionalism, with V19 as a secondary lane.</t>
  </si>
  <si>
    <t xml:space="preserve">Loretta Lynn – Van Lear Rose (2004)</t>
  </si>
  <si>
    <t xml:space="preserve">Primary V26; secondary V6</t>
  </si>
  <si>
    <t xml:space="preserve">2004 Jack White-produced comeback, well outside this lane's 1960-1980 era and closer sonically to 2000s alt-country/garage rock; included per assignment as Lynn's culminating hard-country statement, with V6 as a secondary lane.</t>
  </si>
  <si>
    <t xml:space="preserve">Grateful Dead – Aoxomoxoa (1969)</t>
  </si>
  <si>
    <t xml:space="preserve">Primary V27</t>
  </si>
  <si>
    <t xml:space="preserve">More acid-rock/psychedelic pop than country-folk; included as the borderline transitional record the seed list flags, since it seeds the Hunter/Garcia songwriting the rest of the lane runs on.</t>
  </si>
  <si>
    <t xml:space="preserve">Grateful Dead – Live/Dead (1969)</t>
  </si>
  <si>
    <t xml:space="preserve">Predates the Dead's country-folk turn (still full psychedelic jamming) but is the essential live document the rest of the lane responds to; included per the seed list.</t>
  </si>
  <si>
    <t xml:space="preserve">Grateful Dead – Terrapin Station (1977)</t>
  </si>
  <si>
    <t xml:space="preserve">1977 release with heavy studio production (orchestra, choir) well outside the 1969-1975 core; included as the brief's named borderline record.</t>
  </si>
  <si>
    <t xml:space="preserve">Grateful Dead – Reckoning (1981)</t>
  </si>
  <si>
    <t xml:space="preserve">1981 release, outside the 1969-1975 core era, but included per the seed list as a key later acoustic record that circles back to the lane's defining sound.</t>
  </si>
  <si>
    <t xml:space="preserve">Jerry Garcia Acoustic Band – Almost Acoustic (1988)</t>
  </si>
  <si>
    <t xml:space="preserve">1988 release, well outside the 1969-1975 core era, included per the seed list as a key later Dead-adjacent acoustic record.</t>
  </si>
  <si>
    <t xml:space="preserve">Jerry Garcia / David Grisman – Jerry Garcia / David Grisman (1991)</t>
  </si>
  <si>
    <t xml:space="preserve">1991 release, well outside the 1969-1975 core era, included per the seed list as a key later Dead-adjacent record.</t>
  </si>
  <si>
    <t xml:space="preserve">ZZ Top – Tres Hombres (1973)</t>
  </si>
  <si>
    <t xml:space="preserve">Primary V28</t>
  </si>
  <si>
    <t xml:space="preserve">Borderline call: ZZ Top is a Texas blues-boogie power trio rather than a Georgia/Florida-style Southern rock band, and no dedicated Texas-rock lane exists in this atlas; included in V28 per the assignment's explicit borderline flag, with the Southern rock/blues-boogie overlap noted in the description.</t>
  </si>
  <si>
    <t xml:space="preserve">Molly Hatchet – Molly Hatchet (1978)</t>
  </si>
  <si>
    <t xml:space="preserve">Borderline call: Molly Hatchet's harder, boogie-metal edge pushes past the jazzier Allmans/Marshall Tucker core sound, but the band's Jacksonville roots and explicit Southern rock lineage (a Gregg Allman cover, shared scene) keep the debut in V28.</t>
  </si>
  <si>
    <t xml:space="preserve">Blackfoot – Strikes (1979)</t>
  </si>
  <si>
    <t xml:space="preserve">Borderline call: Blackfoot's hard-rock-leaning sound sits at the edge of the lane's Southern rock core, but the Jacksonville roots and shared personnel history with Lynyrd Skynyrd keep it in V28 rather than out.</t>
  </si>
  <si>
    <t xml:space="preserve">The Stooges – The Stooges (1969)</t>
  </si>
  <si>
    <t xml:space="preserve">Primary V29</t>
  </si>
  <si>
    <t xml:space="preserve">The Stooges are proto-punk rather than the Velvets/Reed/Nico art-drone core of this lane, but John Cale produced the album and its droning "We Will Fall" is directly Velvets-descended, so it is logged here rather than moved to a lane with no better fit (its era predates X14's 1976-85 punk-roots window).</t>
  </si>
  <si>
    <t xml:space="preserve">Television – Marquee Moon (1977)</t>
  </si>
  <si>
    <t xml:space="preserve">Usually filed as art-punk from the CBGB scene rather than the Velvets/Reed/Nico core; logged here as the assignment's own named borderline proto-indie candidate, since its droning, interlocking guitar lines and clean production feed directly into 1980s indie/college rock the way this lane is defined to cover.</t>
  </si>
  <si>
    <t xml:space="preserve">Shirley Collins and Davy Graham – Folk Roots, New Routes (1964)</t>
  </si>
  <si>
    <t xml:space="preserve">Primary V30</t>
  </si>
  <si>
    <t xml:space="preserve">Released in 1964, a year before this lane's core era begins; kept as the acknowledged root record the rest of the lane's guitarists cite.</t>
  </si>
  <si>
    <t xml:space="preserve">Anne Briggs – The Time Has Come (1971)</t>
  </si>
  <si>
    <t xml:space="preserve">Very close to unaccompanied source-singing rather than rock; included as the acoustic edge of the lane per the seed list.</t>
  </si>
  <si>
    <t xml:space="preserve">Steeleye Span – Please to See the King (1971)</t>
  </si>
  <si>
    <t xml:space="preserve">Borderline for the lane: no drums and closer to unaccompanied trad singing than Fairport's rock-band sound, but included per the assignment as a defining electric-folk record next to Liege &amp; Lief.</t>
  </si>
  <si>
    <t xml:space="preserve">Various Artists – Anthology of American Folk Music (1952)</t>
  </si>
  <si>
    <t xml:space="preserve">Primary R1</t>
  </si>
  <si>
    <t xml:space="preserve">Compiled by Harry Smith from 1926-1933 commercial 78s by many different artists; logged under 'Various Artists' as the brief's other designated start-here album.</t>
  </si>
  <si>
    <t xml:space="preserve">Kitty Wells – Kitty Wells' Country Hit Parade (1956)</t>
  </si>
  <si>
    <t xml:space="preserve">R1 singles-era compilation; recordings for Decca 1952-1956, gathered on this 1956 Decca LP.</t>
  </si>
  <si>
    <t xml:space="preserve">Johnny Cash – Johnny Cash Sings the Songs That Made Him Famous (1958)</t>
  </si>
  <si>
    <t xml:space="preserve">Sun-label compilation of Cash's 1956-58 singles, issued 1958 after his move to Columbia; kept here as part of his 'Sun years' per the assignment brief.</t>
  </si>
  <si>
    <t xml:space="preserve">Johnny Cash – The Fabulous Johnny Cash (1958)</t>
  </si>
  <si>
    <t xml:space="preserve">Technically Cash's first Columbia LP (not a Sun release), cut immediately after leaving Sun in 1958; included per the assignment brief's 'Sun years' seed list as the closing record of that era.</t>
  </si>
  <si>
    <t xml:space="preserve">Ernest Tubb – The Ernest Tubb Story (1959)</t>
  </si>
  <si>
    <t xml:space="preserve">R1 singles-era compilation; recordings for Decca 1940s-50s, gathered on this 1959 Decca set.</t>
  </si>
  <si>
    <t xml:space="preserve">The Everly Brothers – The Everly Brothers' Best (1959)</t>
  </si>
  <si>
    <t xml:space="preserve">Era-original hits compilation on the duo's own Cadence label, gathering their 1957-59 singles; included alongside the folk-ballads LP as the canonical career-defining set.</t>
  </si>
  <si>
    <t xml:space="preserve">Bob Dylan – Bob Dylan (1962)</t>
  </si>
  <si>
    <t xml:space="preserve">Primary R1; secondary V22</t>
  </si>
  <si>
    <t xml:space="preserve">Logged in R1 by original release year per the assignment brief; Dylan's catalog properly belongs to and continues in V22 (Dylan and The Band) from here forward.</t>
  </si>
  <si>
    <t xml:space="preserve">Bob Dylan – The Freewheelin' Bob Dylan (1963)</t>
  </si>
  <si>
    <t xml:space="preserve">Hank Williams – 40 Greatest Hits (1978)</t>
  </si>
  <si>
    <t xml:space="preserve">R1 singles-era compilation; recordings cut for MGM 1947-1952, gathered on this 1978 Mercury (PolyGram) set. Designated start-here album for the lane per assignment brief.</t>
  </si>
  <si>
    <t xml:space="preserve">Bill Monroe – The Essential Bill Monroe And His Blue Grass Boys (1945-1949) (1992)</t>
  </si>
  <si>
    <t xml:space="preserve">R1 singles-era compilation; recordings for Columbia 1945-1949, gathered on this 1992 Columbia/Legacy set.</t>
  </si>
  <si>
    <t xml:space="preserve">Bob Wills &amp; His Texas Playboys – The Essential Bob Wills (1935-1947) (1992)</t>
  </si>
  <si>
    <t xml:space="preserve">R1 singles-era compilation; recordings for Columbia/OKeh/Vocalion 1935-1947, gathered on this 1992 Columbia/Legacy set.</t>
  </si>
  <si>
    <t xml:space="preserve">Lead Belly – Where Did You Sleep Last Night: Lead Belly Legacy, Vol. 1 (1996)</t>
  </si>
  <si>
    <t xml:space="preserve">Posthumous compilation of prewar/1940s recordings, issued 1996 by Smithsonian Folkways as the first volume of a Lead Belly retrospective series.</t>
  </si>
  <si>
    <t xml:space="preserve">Mississippi John Hurt – Avalon Blues: The Complete 1928 Okeh Recordings (1996)</t>
  </si>
  <si>
    <t xml:space="preserve">R1 singles-era compilation; recordings from 1928 for OKeh, gathered on this 1996 Columbia/Legacy set.</t>
  </si>
  <si>
    <t xml:space="preserve">Jimmie Rodgers – The Essential Jimmie Rodgers (1997)</t>
  </si>
  <si>
    <t xml:space="preserve">R1 singles-era compilation; recordings from 1927-1931 for RCA Victor, collected on this 1997 RCA set.</t>
  </si>
  <si>
    <t xml:space="preserve">Lefty Frizzell – Look What Thoughts Will Do (1997)</t>
  </si>
  <si>
    <t xml:space="preserve">R1 singles-era compilation; recordings for Columbia 1950-1959, gathered on this 1997 Columbia/Legacy set.</t>
  </si>
  <si>
    <t xml:space="preserve">Woody Guthrie – This Land Is Your Land: The Asch Recordings, Vol. 1 (1997)</t>
  </si>
  <si>
    <t xml:space="preserve">Posthumous compilation of Guthrie's 1940s-50s Asch/Folkways sides, issued 1997; standard modern single-volume introduction to that catalog.</t>
  </si>
  <si>
    <t xml:space="preserve">The Carter Family – The Essential Carter Family (2013)</t>
  </si>
  <si>
    <t xml:space="preserve">R1 singles-era compilation; recordings from 1927-1941 across Victor, ARC and Decca, gathered on this 2013 Columbia/Legacy set (no LP existed in the group's lifetime).</t>
  </si>
  <si>
    <t xml:space="preserve">Willow Avalon – Stranger (2024)</t>
  </si>
  <si>
    <t xml:space="preserve">Primary X1</t>
  </si>
  <si>
    <t xml:space="preserve">Released as an EP rather than an LP; included per the assignment's Terry-lead instruction as a modern example worth flagging.</t>
  </si>
  <si>
    <t xml:space="preserve">Wyatt Flores – Half Life (2024)</t>
  </si>
  <si>
    <t xml:space="preserve">Primary X2</t>
  </si>
  <si>
    <t xml:space="preserve">Released as an EP; included as the lane's modern example of the post-Bryan Red Dirt/Oklahoma scene per assignment instructions.</t>
  </si>
  <si>
    <t xml:space="preserve">Tapir! – The Pilgrim, Their God and the King of My Decrepit Mountain (2024)</t>
  </si>
  <si>
    <t xml:space="preserve">Primary X5</t>
  </si>
  <si>
    <t xml:space="preserve">Single-source verification via the Terry lead post; treat as Medium confidence.</t>
  </si>
  <si>
    <t xml:space="preserve">Racing Mount Pleasant – Racing Mount Pleasant (2025)</t>
  </si>
  <si>
    <t xml:space="preserve">Single-source verification via the Terry lead post rather than a discography page; treat as Medium confidence.</t>
  </si>
  <si>
    <t xml:space="preserve">Primary X7; secondary V22</t>
  </si>
  <si>
    <t xml:space="preserve">Flagged per assignment as a V-influence within X7: its stripped-down folk sound is a direct ancestor cited by alt-country/indie-folk artists, so it also carries secondary_lane V22.</t>
  </si>
  <si>
    <t xml:space="preserve">Indigo De Souza – Any Shape You Take (2021)</t>
  </si>
  <si>
    <t xml:space="preserve">Primary X10</t>
  </si>
  <si>
    <t xml:space="preserve">Scene-not-sound placement per assignment ruling: Asheville DIY-scene peer of Core artists, but punk/pop-punk sound, not countrygaze.</t>
  </si>
  <si>
    <t xml:space="preserve">Robber Robber – Two Wheels Move the Soul (2026)</t>
  </si>
  <si>
    <t xml:space="preserve">Scene-not-sound placement per fieldguide_mapping.csv: Burlington, VT DIY-scene band, punk/noise-rock sound, not countrygaze.</t>
  </si>
  <si>
    <t xml:space="preserve">Mitski – The Land Is Inhospitable and So Are We (2023)</t>
  </si>
  <si>
    <t xml:space="preserve">Primary X12</t>
  </si>
  <si>
    <t xml:space="preserve">Judgment call: included as a landmark 'pop artist reaches for Americana/country textures' hit per Terry's lead, though the album is closer to orchestral indie folk than country proper.</t>
  </si>
  <si>
    <t xml:space="preserve">The Clash – London Calling (1979)</t>
  </si>
  <si>
    <t xml:space="preserve">Primary X14</t>
  </si>
  <si>
    <t xml:space="preserve">Judgment call: UK punk act included per assignment note that UK punk is acceptable in X14 when it fed cowpunk; London Calling's genre-mixing is the clearest such link.</t>
  </si>
  <si>
    <t xml:space="preserve">Minor Threat – Complete Discography (1989)</t>
  </si>
  <si>
    <t xml:space="preserve">Compilation included as canonical per brief section 1, since Minor Threat's studio material was released only as short-run EPs later gathered here.</t>
  </si>
  <si>
    <t xml:space="preserve">Jason Isbell and the 400 Unit – Here We Rest (2011)</t>
  </si>
  <si>
    <t xml:space="preserve">Primary V3; secondary V7</t>
  </si>
  <si>
    <t xml:space="preserve">Transitional record between Isbell's V3 Southern-rock era and his V7 solo-Americana run; placed V3 primary/V7 secondary by sound, per assignment.</t>
  </si>
  <si>
    <t xml:space="preserve">Jason Isbell and the 400 Unit – Georgia Blue (2021)</t>
  </si>
  <si>
    <t xml:space="preserve">Included per assignment as a verified Collab/covers Deep cut; not part of Isbell's core songwriting catalog.</t>
  </si>
  <si>
    <t xml:space="preserve">Year (claimed)</t>
  </si>
  <si>
    <t xml:space="preserve">Lane file</t>
  </si>
  <si>
    <t xml:space="preserve">Why not verified</t>
  </si>
  <si>
    <t xml:space="preserve">Brown Bunny</t>
  </si>
  <si>
    <t xml:space="preserve">Debut LP mentioned in Florry's Big Fall Bandcamp bio (Sister Polygon, 2018); no tracklist or dedicated page found to confirm key tracks.</t>
  </si>
  <si>
    <t xml:space="preserve">Just Like Leaving</t>
  </si>
  <si>
    <t xml:space="preserve">Year confirmed via Wikipedia/Bandcamp but original 2020 label unclear (Wikipedia only confirms she is 'signed to Rounder Records' without dating the signing); need a scrape of the original 2020 release credits.</t>
  </si>
  <si>
    <t xml:space="preserve">My Own Company</t>
  </si>
  <si>
    <t xml:space="preserve">Named by Terry with a Tucker Martine production credit, but not found on Kiely Connell's Bandcamp page (which describes Calumet Queen, 2026, as her debut); could not verify via a scraped source within budget.</t>
  </si>
  <si>
    <t xml:space="preserve">Desiree Cannon</t>
  </si>
  <si>
    <t xml:space="preserve">Radio Heat</t>
  </si>
  <si>
    <t xml:space="preserve">Terry lists label as Gar Hole Records; her Bandcamp page (desireecannon.bandcamp.com) returned 404 and no alternate verification source was found within budget.</t>
  </si>
  <si>
    <t xml:space="preserve">Maddy Kirgo</t>
  </si>
  <si>
    <t xml:space="preserve">Shadow on My Light</t>
  </si>
  <si>
    <t xml:space="preserve">Terry covered this New Orleans songwriter's album but her Bandcamp page (maddykirgo.bandcamp.com) returned 404 and no alternate source was found within budget.</t>
  </si>
  <si>
    <t xml:space="preserve">Shaving A Dead Man</t>
  </si>
  <si>
    <t xml:space="preserve">A newer JP Harris album spotted in Bandcamp search results (Oct 2026) but not yet confirmed with a full scrape of its own page; flagging for completion by a future pass.</t>
  </si>
  <si>
    <t xml:space="preserve">The Gem</t>
  </si>
  <si>
    <t xml:space="preserve">C5a</t>
  </si>
  <si>
    <t xml:space="preserve">Released 25 September 2026 (day of research); confirmed via Wikipedia and Bandcamp (label 4AD) but no track titles could be confirmed from a scraped page in time.</t>
  </si>
  <si>
    <t xml:space="preserve">Hurts Like Hell</t>
  </si>
  <si>
    <t xml:space="preserve">Confirmed year 2026 and label Merge Records via Wikipedia, but no track titles could be confirmed from a scraped page in time.</t>
  </si>
  <si>
    <t xml:space="preserve">Art of the Unseen Infinity Machine</t>
  </si>
  <si>
    <t xml:space="preserve">Terry dates this 2024 (Northern Spy is the likely label based on Krieger's catalog) but no scraped page confirming year/label was reached within budget.</t>
  </si>
  <si>
    <t xml:space="preserve">Juniper</t>
  </si>
  <si>
    <t xml:space="preserve">QA re-check failed: Row's own cited Wikipedia page lists only Cool Dry Place (2021, Keeled Scales) and Blue Raspberry (2024) as Katy Kirby albums; no 'Juniper' LP is listed. Likely a misidentified single/non-album track, not a 2018 LP.</t>
  </si>
  <si>
    <t xml:space="preserve">Mold Gold</t>
  </si>
  <si>
    <t xml:space="preserve">I'm Sorry I Dropped You As a Baby</t>
  </si>
  <si>
    <t xml:space="preserve">C5b</t>
  </si>
  <si>
    <t xml:space="preserve">Bandcamp handle guess 404'd within budget; not verified.</t>
  </si>
  <si>
    <t xml:space="preserve">(unspecified solo LP)</t>
  </si>
  <si>
    <t xml:space="preserve">C6a</t>
  </si>
  <si>
    <t xml:space="preserve">Seed artist (ex-Beachwood Sparks/Jonathan Wilson band); his bandcamp page had no release list with dates and no additional scrape was made within budget.</t>
  </si>
  <si>
    <t xml:space="preserve">(unspecified LP)</t>
  </si>
  <si>
    <t xml:space="preserve">Seed artist; bandcamp page had no release list with dates/labels and no Wikipedia page was found within budget.</t>
  </si>
  <si>
    <t xml:space="preserve">Chris Forsyth</t>
  </si>
  <si>
    <t xml:space="preserve">Seed artist (Garcia Peoples/Solar Motel Band); Wikipedia page 404'd and bandcamp /music index gave no dates/labels within budget.</t>
  </si>
  <si>
    <t xml:space="preserve">Transmitter</t>
  </si>
  <si>
    <t xml:space="preserve">Confirmed year/label (2026, Jagjaguwar) via Wikipedia, but no tracklist could be confirmed for key_tracks within budget.</t>
  </si>
  <si>
    <t xml:space="preserve">Dissed and Dismissed</t>
  </si>
  <si>
    <t xml:space="preserve">C7b</t>
  </si>
  <si>
    <t xml:space="preserve">Could not confirm exact year/label within budget; Wikipedia artist page 404'd and Bandcamp query mode returned a mismatched track instead of album metadata.</t>
  </si>
  <si>
    <t xml:space="preserve">Year confirmed only via Terry's post naming it as the band's 2018 debut; original label not confirmed within budget.</t>
  </si>
  <si>
    <t xml:space="preserve">No. 1</t>
  </si>
  <si>
    <t xml:space="preserve">Year per Terry's post; label not confirmed within budget (Bandcamp album page not scraped).</t>
  </si>
  <si>
    <t xml:space="preserve">Ben Chapman</t>
  </si>
  <si>
    <t xml:space="preserve">Downbeat</t>
  </si>
  <si>
    <t xml:space="preserve">DEEP</t>
  </si>
  <si>
    <t xml:space="preserve">Nashville-based alt-country/Americana artist (r/altcountry community favorite, Anderson East-produced); could not confirm exact release year or label from any page actually scraped (Bandcamp handle 404'd, and the one profile piece read did not state a year). Worth another agent's follow-up for C3.</t>
  </si>
  <si>
    <t xml:space="preserve">Hank Snow</t>
  </si>
  <si>
    <t xml:space="preserve">canonical RCA Victor compilation (title unconfirmed)</t>
  </si>
  <si>
    <t xml:space="preserve">Could not find a fetchable source confirming the exact title/year/label of a canonical Hank Snow RCA Victor compilation; general bio confirmed (RCA Victor, Nashville from 1949) but no specific album title verified.</t>
  </si>
  <si>
    <t xml:space="preserve">Dock Boggs</t>
  </si>
  <si>
    <t xml:space="preserve">1963 Folkways LP (title unconfirmed)</t>
  </si>
  <si>
    <t xml:space="preserve">Wikipedia confirms he recorded three albums for Folkways 1963-1968 after rediscovery by Mike Seeger, but no fetchable source gave the exact title/catalog number/year of the individual 1963 LP the assignment brief points to.</t>
  </si>
  <si>
    <t xml:space="preserve">I Hope We Can Still Be Friends</t>
  </si>
  <si>
    <t xml:space="preserve">SW1</t>
  </si>
  <si>
    <t xml:space="preserve">Only referenced in a live recap on the leftover list; no discography page or bandcamp album page reached within budget.</t>
  </si>
  <si>
    <t xml:space="preserve">Hut</t>
  </si>
  <si>
    <t xml:space="preserve">Renny Conti's new band per leftover note, but no dedicated Bandcamp page for the band Hut (distinct from Renny Conti's solo bandcamp) was found within budget.</t>
  </si>
  <si>
    <t xml:space="preserve">She Returns From War</t>
  </si>
  <si>
    <t xml:space="preserve">Ruthless</t>
  </si>
  <si>
    <t xml:space="preserve">Leftover note says LP was due Nov 10 (year uncertain, could be later than 2023); no source reached within budget to confirm release date or label.</t>
  </si>
  <si>
    <t xml:space="preserve">Apple Core</t>
  </si>
  <si>
    <t xml:space="preserve">Prior lane agent (C5b) already tried and failed to verify (Bandcamp 404); not re-attempted here per no-retry rule.</t>
  </si>
  <si>
    <t xml:space="preserve">Will Hasell</t>
  </si>
  <si>
    <t xml:space="preserve">Roadkill Heart</t>
  </si>
  <si>
    <t xml:space="preserve">No discography source reached within budget.</t>
  </si>
  <si>
    <t xml:space="preserve">Elizabeth Moen</t>
  </si>
  <si>
    <t xml:space="preserve">Wherever You Aren't</t>
  </si>
  <si>
    <t xml:space="preserve">SW2</t>
  </si>
  <si>
    <t xml:space="preserve">Bandcamp page had no dates or label credit for this album; could not confirm label within budget.</t>
  </si>
  <si>
    <t xml:space="preserve">unknown</t>
  </si>
  <si>
    <t xml:space="preserve">Terry mentions Bloomsday alongside Margaux and Good Looks but multiple unrelated acts share the name (an ambient artist and a pop-punk band); could not confirm which act/album matches within budget.</t>
  </si>
  <si>
    <t xml:space="preserve">Search suggests 'Cantuckee' is an EP/track title within villagerrr's own discography rather than a distinct act; could not confirm a standalone band called Cantuckee within budget.</t>
  </si>
  <si>
    <t xml:space="preserve">Fred Thomas</t>
  </si>
  <si>
    <t xml:space="preserve">Discography (multiple LPs 2008-2024)</t>
  </si>
  <si>
    <t xml:space="preserve">SW4</t>
  </si>
  <si>
    <t xml:space="preserve">Wikipedia page 404s; Bandcamp /music page lists no years/labels. Terry cites 'Window in the Rhythm' (2024) as career-best but label unconfirmed. Budget spent before finding a working discography source.</t>
  </si>
  <si>
    <t xml:space="preserve">Forth Wanderers</t>
  </si>
  <si>
    <t xml:space="preserve">Forth Wanderers (self-titled)</t>
  </si>
  <si>
    <t xml:space="preserve">Bandcamp /music lists title but no year/label; Sub Pop release commonly cited but not confirmed via a scraped page.</t>
  </si>
  <si>
    <t xml:space="preserve">Jimmy Montague</t>
  </si>
  <si>
    <t xml:space="preserve">Tomorrow's Coffee</t>
  </si>
  <si>
    <t xml:space="preserve">Only source found (No Expectations most-anticipated list) gives a release date but no label; could not confirm further within budget.</t>
  </si>
  <si>
    <t xml:space="preserve">The Brights</t>
  </si>
  <si>
    <t xml:space="preserve">Oyster Rock!</t>
  </si>
  <si>
    <t xml:space="preserve">No Expectations blurb confirms sound/year (Dec 2023) but no label stated; could not find a second source within budget.</t>
  </si>
  <si>
    <t xml:space="preserve">Jonathan Personne</t>
  </si>
  <si>
    <t xml:space="preserve">Nouveau Monde</t>
  </si>
  <si>
    <t xml:space="preserve">Bandcamp page has no dates/labels visible; Bonsound is the artist's stated label contact but not confirmed as this album's label.</t>
  </si>
  <si>
    <t xml:space="preserve">Gladie</t>
  </si>
  <si>
    <t xml:space="preserve">Don't Know What You're Into Until You're Out</t>
  </si>
  <si>
    <t xml:space="preserve">Bandcamp page shows no years/labels; could not confirm label within budget.</t>
  </si>
  <si>
    <t xml:space="preserve">Awning</t>
  </si>
  <si>
    <t xml:space="preserve">Only 'Awning Demos' (2026 EP) confirmed via Bandcamp; the full-length 'Awning' referenced by No Expectations could not be located/dated on Bandcamp within budget.</t>
  </si>
  <si>
    <t xml:space="preserve">Dusk</t>
  </si>
  <si>
    <t xml:space="preserve">Glass Pastures</t>
  </si>
  <si>
    <t xml:space="preserve">No Expectations blurb confirms sound/year but no label found within budget.</t>
  </si>
  <si>
    <t xml:space="preserve">Creature of Habit</t>
  </si>
  <si>
    <t xml:space="preserve">Wikipedia confirms 2026 release but label not stated on page; not found within budget.</t>
  </si>
  <si>
    <t xml:space="preserve">Philadelphia's Been Good to Me</t>
  </si>
  <si>
    <t xml:space="preserve">Listed on Wikipedia discography but label not returned by query scrape; not confirmed within budget.</t>
  </si>
  <si>
    <t xml:space="preserve">Raspberry Moon</t>
  </si>
  <si>
    <t xml:space="preserve">Confirmed to exist via Wikipedia but label (commonly cited as Third Man Records) not confirmed via a scraped page within budget.</t>
  </si>
  <si>
    <t xml:space="preserve">Cranberry / Heavy Lifter (2016-2019 catalog)</t>
  </si>
  <si>
    <t xml:space="preserve">Bandcamp /music grid gives years that conflict with Wikipedia-sourced years already staged for True Love/Hovvdy; labels not shown; left out rather than risk wrong data.</t>
  </si>
  <si>
    <t xml:space="preserve">Shadowland / self-titled catalog</t>
  </si>
  <si>
    <t xml:space="preserve">Bandcamp page shows no dates/labels; a search snippet mentions a 'Shadowland' LP and the band's prior name 'Cherry' but this could not be confirmed via a scraped page within budget.</t>
  </si>
  <si>
    <t xml:space="preserve">Guided Meditation / Every Little Twist (pre-2021 catalog)</t>
  </si>
  <si>
    <t xml:space="preserve">hurry.bandcamp.com/music only shows Fake Ideas with no dates for earlier releases; budget spent before finding a working discography source.</t>
  </si>
  <si>
    <t xml:space="preserve">Discography beyond Dogs (2025)</t>
  </si>
  <si>
    <t xml:space="preserve">Bandcamp /music page shows no years/labels for other releases.</t>
  </si>
  <si>
    <t xml:space="preserve">Discography beyond Like Cartoon Vampires (2025)</t>
  </si>
  <si>
    <t xml:space="preserve">theconvenienceband.bandcamp.com/music 404s; correct handle not found within budget.</t>
  </si>
  <si>
    <t xml:space="preserve">Discus</t>
  </si>
  <si>
    <t xml:space="preserve">To Relate To</t>
  </si>
  <si>
    <t xml:space="preserve">Named on No Expectations 2025 longlist; not scraped for label within budget.</t>
  </si>
  <si>
    <t xml:space="preserve">Double Extra Large</t>
  </si>
  <si>
    <t xml:space="preserve">Other People</t>
  </si>
  <si>
    <t xml:space="preserve">Only appears in an unblurbed alphabetical honorable-mentions list; no label or further verification found within budget.</t>
  </si>
  <si>
    <t xml:space="preserve">Half Gringa</t>
  </si>
  <si>
    <t xml:space="preserve">Cosmovision / Cosmovisión</t>
  </si>
  <si>
    <t xml:space="preserve">Listed twice in leftovers with two spellings (likely the same album); appears on No Expectations longlist with no blurb/label; not resolved within budget.</t>
  </si>
  <si>
    <t xml:space="preserve">Kindsight</t>
  </si>
  <si>
    <t xml:space="preserve">No Shame No Fame</t>
  </si>
  <si>
    <t xml:space="preserve">Danish act named once in a No Expectations roundup; no label confirmed and outside primary region scope; not scraped within budget.</t>
  </si>
  <si>
    <t xml:space="preserve">Cende</t>
  </si>
  <si>
    <t xml:space="preserve">#1 Hit Single</t>
  </si>
  <si>
    <t xml:space="preserve">Terry's favorite album of 2017 per blurb but no label found; not scraped within budget.</t>
  </si>
  <si>
    <t xml:space="preserve">Goon</t>
  </si>
  <si>
    <t xml:space="preserve">Dream 3</t>
  </si>
  <si>
    <t xml:space="preserve">Named in No Expectations roundups with sound description but no label confirmed within budget.</t>
  </si>
  <si>
    <t xml:space="preserve">Donkey Howdy</t>
  </si>
  <si>
    <t xml:space="preserve">Bandcamp-only per Terry's blurb; no label (self-released likely) and no independent confirmation scraped within budget.</t>
  </si>
  <si>
    <t xml:space="preserve">Revolver</t>
  </si>
  <si>
    <t xml:space="preserve">SW5</t>
  </si>
  <si>
    <t xml:space="preserve">Wikipedia lists a 2021 self-released album 'Revolver'; could not verify tracklist/details within budget.</t>
  </si>
  <si>
    <t xml:space="preserve">Dilettante</t>
  </si>
  <si>
    <t xml:space="preserve">Wikipedia lists a 2021 self-released album 'Dilettante'; could not verify tracklist/details within budget.</t>
  </si>
  <si>
    <t xml:space="preserve">Svengali</t>
  </si>
  <si>
    <t xml:space="preserve">Wikipedia lists a 2024 album on Day to Day Records; bandcamp album page returned 404, could not confirm tracklist.</t>
  </si>
  <si>
    <t xml:space="preserve">Troper Sings Brion</t>
  </si>
  <si>
    <t xml:space="preserve">A Jon Brion covers album per leftover lead; unclear if it counts as an original release for this atlas, and could not verify tracklist/label.</t>
  </si>
  <si>
    <t xml:space="preserve">Songs 2019: Pangea</t>
  </si>
  <si>
    <t xml:space="preserve">Leftover file gives conflicting titles/years ('Pangaea' undated vs. 'Pangea' 2022); could not verify exact title/year/label within budget.</t>
  </si>
  <si>
    <t xml:space="preserve">Sun Seeker</t>
  </si>
  <si>
    <t xml:space="preserve">House of Gold</t>
  </si>
  <si>
    <t xml:space="preserve">Guessed Bandcamp URL 404'd; could not confirm label within budget. Fits C6 per assignment note if verified.</t>
  </si>
  <si>
    <t xml:space="preserve">Zero Point Energy</t>
  </si>
  <si>
    <t xml:space="preserve">Tilted Planet</t>
  </si>
  <si>
    <t xml:space="preserve">Leftover lead gives no sound description beyond 'debut from former Warehouse members'; could not verify label or confirm Core fit within budget.</t>
  </si>
  <si>
    <t xml:space="preserve">Mod Lang</t>
  </si>
  <si>
    <t xml:space="preserve">Borrowed Time</t>
  </si>
  <si>
    <t xml:space="preserve">Leftover blurb ('unfussy 60s-styled rock'n'roll, crunchy jangle-pop riffs') fits C7 well, but could not verify label/tracklist within budget.</t>
  </si>
  <si>
    <t xml:space="preserve">Mt. Misery</t>
  </si>
  <si>
    <t xml:space="preserve">Love In Mind</t>
  </si>
  <si>
    <t xml:space="preserve">Leftover blurb describes Teenage Fanclub-style chiming power pop, a good C7 fit, but could not verify label/tracklist within budget.</t>
  </si>
  <si>
    <t xml:space="preserve">palefire</t>
  </si>
  <si>
    <t xml:space="preserve">full heart, big empty eyes</t>
  </si>
  <si>
    <t xml:space="preserve">Leftover blurb describes K Records-adjacent jangle/lo-fi indie pop, a good C7 fit, but Bandcamp-only release could not be verified within budget.</t>
  </si>
  <si>
    <t xml:space="preserve">Renny Conti</t>
  </si>
  <si>
    <t xml:space="preserve">Leftover blurb ('perfect pop songs') plausibly fits C7; could not verify label/tracklist within budget.</t>
  </si>
  <si>
    <t xml:space="preserve">Rubber Band Gun</t>
  </si>
  <si>
    <t xml:space="preserve">Record Deal With God</t>
  </si>
  <si>
    <t xml:space="preserve">Leftover blurb describes pop-rock in the Ram vein; could not verify label/tracklist within budget.</t>
  </si>
  <si>
    <t xml:space="preserve">Slippers</t>
  </si>
  <si>
    <t xml:space="preserve">Slippers 08</t>
  </si>
  <si>
    <t xml:space="preserve">Leftover blurb explicitly calls this 'jangly power pop,' a strong C7 fit, but could not verify label/tracklist within budget.</t>
  </si>
  <si>
    <t xml:space="preserve">Sofia Wolfson</t>
  </si>
  <si>
    <t xml:space="preserve">Imposing on a Hometown</t>
  </si>
  <si>
    <t xml:space="preserve">Leftover blurb describes infectious indie pop; could not verify label/tracklist within budget.</t>
  </si>
  <si>
    <t xml:space="preserve">Swapmeet</t>
  </si>
  <si>
    <t xml:space="preserve">Mount Zero</t>
  </si>
  <si>
    <t xml:space="preserve">Leftover blurb describes 90s alt-rock fuzz with bedroom-pop intimacy; could not verify label/tracklist within budget.</t>
  </si>
  <si>
    <t xml:space="preserve">Taxidermists</t>
  </si>
  <si>
    <t xml:space="preserve">20247</t>
  </si>
  <si>
    <t xml:space="preserve">Leftover blurb describes no-frills lo-fi garage rock; could not verify label/tracklist within budget.</t>
  </si>
  <si>
    <t xml:space="preserve">Urbs in Horto</t>
  </si>
  <si>
    <t xml:space="preserve">Live album mentioned only via Terry's personal anecdote; no year/label found within budget.</t>
  </si>
  <si>
    <t xml:space="preserve">(no specific title reached)</t>
  </si>
  <si>
    <t xml:space="preserve">Debut album identified: Hooray for Tuesday (1998, spinART), confirmed via Wikipedia band page. Bandcamp tracklist attempt 404'd and no further budget remained to find a track source.</t>
  </si>
  <si>
    <t xml:space="preserve">Debut full-length identified: Got No Shadow (1998, The WORK Group), confirmed via Wikipedia band page. No track-listing source opened before budget ran out.</t>
  </si>
  <si>
    <t xml:space="preserve">Karate</t>
  </si>
  <si>
    <t xml:space="preserve">Discography confirmed via Wikipedia (Karate, 1996-2004, Southern Records): Boston band fusing indie rock with emo/post-hardcore/post-rock/jazz. On reflection this sits closer to X6 (Midwest emo/emo) or X10 (post-punk/noise rock) than V10's Matador/Merge slacker sound; leaving unverified for this lane rather than forcing an inclusion.</t>
  </si>
  <si>
    <t xml:space="preserve">Pinback</t>
  </si>
  <si>
    <t xml:space="preserve">Discography confirmed via Wikipedia (Pinback, Blue Screen Life, Summer in Abaddon, etc., San Diego, formed 1998): a more polished, melodic math-pop/indie project (Rob Crow/Zach Smith) than V10's loose slacker-rock sound. No label or track title verified within budget; likely a better fit for another lane (e.g. a Context/indie-pop lane) than V10.</t>
  </si>
  <si>
    <t xml:space="preserve">Fred Eaglesmith</t>
  </si>
  <si>
    <t xml:space="preserve">Drive-In Movie</t>
  </si>
  <si>
    <t xml:space="preserve">Year confirmed via Wikipedia artist page, but the original record label could not be confirmed after repeated fetch attempts; leaving out rather than guessing.</t>
  </si>
  <si>
    <t xml:space="preserve">Lipstick, Lies and Gasoline</t>
  </si>
  <si>
    <t xml:space="preserve">Blue Guitar</t>
  </si>
  <si>
    <t xml:space="preserve">Album title and rough year recalled from prior knowledge but could not confirm exact year/label via a working source after repeated fetch attempts (Wikipedia pages for this title returned errors); leaving out rather than guessing.</t>
  </si>
  <si>
    <t xml:space="preserve">Thirteen Years</t>
  </si>
  <si>
    <t xml:space="preserve">Year and Watermelon Records label recalled from general knowledge and matches the pattern of Gravity, but could not confirm via a working source after repeated fetch attempts; leaving out rather than guessing.</t>
  </si>
  <si>
    <t xml:space="preserve">Tom Russell</t>
  </si>
  <si>
    <t xml:space="preserve">unknown 1990s title</t>
  </si>
  <si>
    <t xml:space="preserve">Assignment flags Tom Russell as a borderline candidate; general bio confirms a run of HighTone/Philo albums in this period but no specific 1990s title/year/label could be confirmed after repeated fetch attempts, so no Tom Russell record was added.</t>
  </si>
  <si>
    <t xml:space="preserve">The Moles</t>
  </si>
  <si>
    <t xml:space="preserve">Untune the Sky</t>
  </si>
  <si>
    <t xml:space="preserve">Year and label (Seaside Records) found via general search summary only; could not open a page with a verifiable track listing or confirm label independently, so left out of main rows.</t>
  </si>
  <si>
    <t xml:space="preserve">The Lucksmiths</t>
  </si>
  <si>
    <t xml:space="preserve">First Tape</t>
  </si>
  <si>
    <t xml:space="preserve">Falls within the L3 (1987-1997) window and label (Candle Records) is documented on the band's Wikipedia page, but no track listing source was found; borderline for this lane's 'homemade jangle' sound versus later twee-pop, so left out pending fuller verification.</t>
  </si>
  <si>
    <t xml:space="preserve">The Apartments</t>
  </si>
  <si>
    <t xml:space="preserve">The Evening Visits...And Stays for Years</t>
  </si>
  <si>
    <t xml:space="preserve">Year/label (Rough Trade, 1985) confirmed via band discography page, but a dedicated album page with track listing could not be fetched; dropped rather than guess key_tracks.</t>
  </si>
  <si>
    <t xml:space="preserve">Love Songs</t>
  </si>
  <si>
    <t xml:space="preserve">Year is ambiguous between 1986 and 1988 across sources and no track listing was found; Bleeding Star was included instead as the verified JPSE entry.</t>
  </si>
  <si>
    <t xml:space="preserve">Micah Schnabel</t>
  </si>
  <si>
    <t xml:space="preserve">solo album(s), title/year/label unconfirmed</t>
  </si>
  <si>
    <t xml:space="preserve">Wikipedia has no separate biography page for Micah Schnabel (the URL redirects to the Two Cow Garage band page, which lists no solo-album detail); a web search did not surface a clean, independently verifiable solo album title/year/label, so this remains unconfirmed.</t>
  </si>
  <si>
    <t xml:space="preserve">Bottles and Bibles</t>
  </si>
  <si>
    <t xml:space="preserve">Pre-fame Bandcamp/self-released EP; could not confirm exact label or find a reliable secondary source within budget.</t>
  </si>
  <si>
    <t xml:space="preserve">Sunday Valley</t>
  </si>
  <si>
    <t xml:space="preserve">To the Wind and On to Heaven</t>
  </si>
  <si>
    <t xml:space="preserve">Sturgill Simpson's pre-solo band; borderline per assignment notes and predates the lane's 2012 era start. Could not verify label/details within budget.</t>
  </si>
  <si>
    <t xml:space="preserve">Self-titled debut; found via search snippets (Apple Music/Discogs) only, no page actually scraped to confirm label.</t>
  </si>
  <si>
    <t xml:space="preserve">Rollin' On</t>
  </si>
  <si>
    <t xml:space="preserve">Found via search snippets only (Discogs/Facebook); no page actually scraped to confirm exact label.</t>
  </si>
  <si>
    <t xml:space="preserve">Beyond These Walls</t>
  </si>
  <si>
    <t xml:space="preserve">Label likely Die True Records per search snippet, but not confirmed via a directly scraped page within budget.</t>
  </si>
  <si>
    <t xml:space="preserve">Dee White</t>
  </si>
  <si>
    <t xml:space="preserve">Southern Gentleman</t>
  </si>
  <si>
    <t xml:space="preserve">Wikipedia page for this artist name resolves to an unrelated Australian author; could not find and scrape a reliable discography source within budget.</t>
  </si>
  <si>
    <t xml:space="preserve">Cole Chaney</t>
  </si>
  <si>
    <t xml:space="preserve">Mercy</t>
  </si>
  <si>
    <t xml:space="preserve">Borderline V7/X2 candidate named in assignment; not verified within budget (0 searches/scrapes remained).</t>
  </si>
  <si>
    <t xml:space="preserve">The Local Honeys</t>
  </si>
  <si>
    <t xml:space="preserve">The Gospel</t>
  </si>
  <si>
    <t xml:space="preserve">Year from search snippets (Spotify) only; could not get a scraped page to confirm label before budget ran out.</t>
  </si>
  <si>
    <t xml:space="preserve">Self-titled album; year/label from Apple Music search snippet only, two direct bandcamp scrape attempts 404'd.</t>
  </si>
  <si>
    <t xml:space="preserve">Heaven's on the Horizon</t>
  </si>
  <si>
    <t xml:space="preserve">Listed in assignment seed; could not locate or verify within remaining budget.</t>
  </si>
  <si>
    <t xml:space="preserve">Bad Romantic</t>
  </si>
  <si>
    <t xml:space="preserve">Debut album; found only glancingly in search results, no scraped page to confirm year/label before budget ran out.</t>
  </si>
  <si>
    <t xml:space="preserve">Phase</t>
  </si>
  <si>
    <t xml:space="preserve">Scope</t>
  </si>
  <si>
    <t xml:space="preserve">Check</t>
  </si>
  <si>
    <t xml:space="preserve">Result</t>
  </si>
  <si>
    <t xml:space="preserve">Action taken</t>
  </si>
  <si>
    <t xml:space="preserve">R01</t>
  </si>
  <si>
    <t xml:space="preserve">Phases 3–6 (prior session)</t>
  </si>
  <si>
    <t xml:space="preserve">V lanes staged by the first session (1,310 rows)</t>
  </si>
  <si>
    <t xml:space="preserve">Facts: every row carries ≥1 verification URL; staging validator (schema, vocab, layer/year)</t>
  </si>
  <si>
    <t xml:space="preserve">Validator OK on all lane files; 84 candidates held back as Needs Verification</t>
  </si>
  <si>
    <t xml:space="preserve">Unverified candidates kept out of Albums</t>
  </si>
  <si>
    <t xml:space="preserve">R02</t>
  </si>
  <si>
    <t xml:space="preserve">Round 1 independent re-check (§8.2)</t>
  </si>
  <si>
    <t xml:space="preserve">Batch 01 (112 rows)</t>
  </si>
  <si>
    <t xml:space="preserve">Independent source re-check: exists, title, original year, original label, type, key tracks</t>
  </si>
  <si>
    <t xml:space="preserve">ok 109, fix 3, fail 0, unchecked 0; error rate 2.7% (3 title/year/label/type/artist corrections)</t>
  </si>
  <si>
    <t xml:space="preserve">Corrections applied to staging and Albums; fails moved to Needs Verification</t>
  </si>
  <si>
    <t xml:space="preserve">R03</t>
  </si>
  <si>
    <t xml:space="preserve">Batch 02 (110 rows)</t>
  </si>
  <si>
    <t xml:space="preserve">ok 58, fix 2, fail 0, unchecked 50; error rate 3.3% (2 title/year/label/type/artist corrections)</t>
  </si>
  <si>
    <t xml:space="preserve">R04</t>
  </si>
  <si>
    <t xml:space="preserve">Batch 03 (110 rows)</t>
  </si>
  <si>
    <t xml:space="preserve">ok 86, fix 24, fail 0, unchecked 0; error rate 21.8% (4 title/year/label/type/artist corrections)</t>
  </si>
  <si>
    <t xml:space="preserve">Corrections applied to staging and Albums; fails moved to Needs Verification; &gt;5% → remaining rows of these lanes fully re-verified in the key-track sweep</t>
  </si>
  <si>
    <t xml:space="preserve">R05</t>
  </si>
  <si>
    <t xml:space="preserve">Batch 04 (126 rows)</t>
  </si>
  <si>
    <t xml:space="preserve">ok 121, fix 4, fail 0, unchecked 1; error rate 3.2% (3 title/year/label/type/artist corrections)</t>
  </si>
  <si>
    <t xml:space="preserve">R06</t>
  </si>
  <si>
    <t xml:space="preserve">Batch 05 (114 rows)</t>
  </si>
  <si>
    <t xml:space="preserve">ok 113, fix 1, fail 0, unchecked 0; error rate 0.9% (1 title/year/label/type/artist corrections)</t>
  </si>
  <si>
    <t xml:space="preserve">R07</t>
  </si>
  <si>
    <t xml:space="preserve">Batch 06 (110 rows)</t>
  </si>
  <si>
    <t xml:space="preserve">ok 103, fix 7, fail 0, unchecked 0; error rate 6.4% (5 title/year/label/type/artist corrections)</t>
  </si>
  <si>
    <t xml:space="preserve">R08</t>
  </si>
  <si>
    <t xml:space="preserve">Batch 07 (110 rows)</t>
  </si>
  <si>
    <t xml:space="preserve">ok 108, fix 2, fail 0, unchecked 0; error rate 1.8% (2 title/year/label/type/artist corrections)</t>
  </si>
  <si>
    <t xml:space="preserve">R09</t>
  </si>
  <si>
    <t xml:space="preserve">Batch 08 (111 rows)</t>
  </si>
  <si>
    <t xml:space="preserve">ok 105, fix 3, fail 0, unchecked 3; error rate 2.8% (3 title/year/label/type/artist corrections)</t>
  </si>
  <si>
    <t xml:space="preserve">R10</t>
  </si>
  <si>
    <t xml:space="preserve">Batch 09 (112 rows)</t>
  </si>
  <si>
    <t xml:space="preserve">ok 98, fix 13, fail 1, unchecked 0; error rate 12.5% (13 title/year/label/type/artist corrections)</t>
  </si>
  <si>
    <t xml:space="preserve">R11</t>
  </si>
  <si>
    <t xml:space="preserve">Batch 10 (114 rows)</t>
  </si>
  <si>
    <t xml:space="preserve">ok 110, fix 4, fail 0, unchecked 0; error rate 3.5% (4 title/year/label/type/artist corrections)</t>
  </si>
  <si>
    <t xml:space="preserve">R12</t>
  </si>
  <si>
    <t xml:space="preserve">Batch 11 (111 rows)</t>
  </si>
  <si>
    <t xml:space="preserve">ok 104, fix 7, fail 0, unchecked 0; error rate 6.3% (7 title/year/label/type/artist corrections)</t>
  </si>
  <si>
    <t xml:space="preserve">R13</t>
  </si>
  <si>
    <t xml:space="preserve">Batch 12 (110 rows)</t>
  </si>
  <si>
    <t xml:space="preserve">ok 106, fix 4, fail 0, unchecked 0; error rate 3.6% (4 title/year/label/type/artist corrections)</t>
  </si>
  <si>
    <t xml:space="preserve">R14</t>
  </si>
  <si>
    <t xml:space="preserve">Batch 13 (110 rows)</t>
  </si>
  <si>
    <t xml:space="preserve">ok 105, fix 5, fail 0, unchecked 0; error rate 4.5% (2 title/year/label/type/artist corrections)</t>
  </si>
  <si>
    <t xml:space="preserve">R15</t>
  </si>
  <si>
    <t xml:space="preserve">Batch 14 (110 rows)</t>
  </si>
  <si>
    <t xml:space="preserve">ok 109, fix 1, fail 0, unchecked 0; error rate 0.9% (1 title/year/label/type/artist corrections)</t>
  </si>
  <si>
    <t xml:space="preserve">R16</t>
  </si>
  <si>
    <t xml:space="preserve">Batch 15 (9 rows)</t>
  </si>
  <si>
    <t xml:space="preserve">ok 8, fix 1, fail 0, unchecked 0; error rate 11.1% (0 title/year/label/type/artist corrections)</t>
  </si>
  <si>
    <t xml:space="preserve">R17</t>
  </si>
  <si>
    <t xml:space="preserve">Round 2 independent re-check (§8.2)</t>
  </si>
  <si>
    <t xml:space="preserve">Batch 16 (100 rows)</t>
  </si>
  <si>
    <t xml:space="preserve">ok 96, fix 3, fail 0, unchecked 1; error rate 3.0% (3 title/year/label/type/artist corrections)</t>
  </si>
  <si>
    <t xml:space="preserve">R18</t>
  </si>
  <si>
    <t xml:space="preserve">Batch 17 (101 rows)</t>
  </si>
  <si>
    <t xml:space="preserve">ok 100, fix 1, fail 0, unchecked 0; error rate 1.0% (1 title/year/label/type/artist corrections)</t>
  </si>
  <si>
    <t xml:space="preserve">R19</t>
  </si>
  <si>
    <t xml:space="preserve">Batch 18 (102 rows)</t>
  </si>
  <si>
    <t xml:space="preserve">ok 100, fix 2, fail 0, unchecked 0; error rate 2.0% (2 title/year/label/type/artist corrections)</t>
  </si>
  <si>
    <t xml:space="preserve">R20</t>
  </si>
  <si>
    <t xml:space="preserve">Batch 19 (101 rows)</t>
  </si>
  <si>
    <t xml:space="preserve">ok 92, fix 8, fail 1, unchecked 0; error rate 8.9% (8 title/year/label/type/artist corrections)</t>
  </si>
  <si>
    <t xml:space="preserve">R21</t>
  </si>
  <si>
    <t xml:space="preserve">Batch 20 (93 rows)</t>
  </si>
  <si>
    <t xml:space="preserve">ok 91, fix 2, fail 0, unchecked 0; error rate 2.2% (1 title/year/label/type/artist corrections)</t>
  </si>
  <si>
    <t xml:space="preserve">R22</t>
  </si>
  <si>
    <t xml:space="preserve">Key-track and fact sweep (§8.2 full re-verification)</t>
  </si>
  <si>
    <t xml:space="preserve">Batch 31 (120 rows)</t>
  </si>
  <si>
    <t xml:space="preserve">ok 90, fix 30, fail 0, unchecked 0; error rate 25.0% (2 title/year/label/type/artist corrections)</t>
  </si>
  <si>
    <t xml:space="preserve">R23</t>
  </si>
  <si>
    <t xml:space="preserve">Batch 32 (124 rows)</t>
  </si>
  <si>
    <t xml:space="preserve">ok 110, fix 14, fail 0, unchecked 0; error rate 11.3% (1 title/year/label/type/artist corrections)</t>
  </si>
  <si>
    <t xml:space="preserve">R24</t>
  </si>
  <si>
    <t xml:space="preserve">Batch 33 (122 rows)</t>
  </si>
  <si>
    <t xml:space="preserve">ok 113, fix 9, fail 0, unchecked 0; error rate 7.4% (1 title/year/label/type/artist corrections)</t>
  </si>
  <si>
    <t xml:space="preserve">R25</t>
  </si>
  <si>
    <t xml:space="preserve">Batch 34 (120 rows)</t>
  </si>
  <si>
    <t xml:space="preserve">ok 105, fix 15, fail 0, unchecked 0; error rate 12.5% (1 title/year/label/type/artist corrections)</t>
  </si>
  <si>
    <t xml:space="preserve">R26</t>
  </si>
  <si>
    <t xml:space="preserve">Batch 35 (121 rows)</t>
  </si>
  <si>
    <t xml:space="preserve">ok 111, fix 10, fail 0, unchecked 0; error rate 8.3% (4 title/year/label/type/artist corrections)</t>
  </si>
  <si>
    <t xml:space="preserve">R27</t>
  </si>
  <si>
    <t xml:space="preserve">Batch 36 (120 rows)</t>
  </si>
  <si>
    <t xml:space="preserve">ok 108, fix 12, fail 0, unchecked 0; error rate 10.0% (5 title/year/label/type/artist corrections)</t>
  </si>
  <si>
    <t xml:space="preserve">R28</t>
  </si>
  <si>
    <t xml:space="preserve">Batch 37 (53 rows)</t>
  </si>
  <si>
    <t xml:space="preserve">ok 43, fix 10, fail 0, unchecked 0; error rate 18.9% (6 title/year/label/type/artist corrections)</t>
  </si>
  <si>
    <t xml:space="preserve">R29</t>
  </si>
  <si>
    <t xml:space="preserve">Second pass (§8.2)</t>
  </si>
  <si>
    <t xml:space="preserve">54 rows left unchecked in round 1</t>
  </si>
  <si>
    <t xml:space="preserve">Direct-URL re-check</t>
  </si>
  <si>
    <t xml:space="preserve">ok 49, fix 5, fail 0</t>
  </si>
  <si>
    <t xml:space="preserve">Corrections applied</t>
  </si>
  <si>
    <t xml:space="preserve">R30</t>
  </si>
  <si>
    <t xml:space="preserve">Description review sample (§8.6)</t>
  </si>
  <si>
    <t xml:space="preserve">Random 10% sample (285 rows)</t>
  </si>
  <si>
    <t xml:space="preserve">Own words, specific, accurate, quotes ≤10 words, lineage basis</t>
  </si>
  <si>
    <t xml:space="preserve">ok 166, rewrite 110, flag 9: 42% had a problem (unsupported hard facts, factual slips, resemblance marked Documented)</t>
  </si>
  <si>
    <t xml:space="preserve">Sample rewritten; because the rate was high, a full review of every description was run (next rows)</t>
  </si>
  <si>
    <t xml:space="preserve">R31</t>
  </si>
  <si>
    <t xml:space="preserve">Full description review (§8.6 extended)</t>
  </si>
  <si>
    <t xml:space="preserve">All remaining 2,569 descriptions in 18 batches</t>
  </si>
  <si>
    <t xml:space="preserve">Same checks; rule: delete any hard fact not certain, fix only certain errors</t>
  </si>
  <si>
    <t xml:space="preserve">ok 371, rewrite 2186, flag 12 (counts include a few duplicate lines from shared-scratch mishaps; each row applied once from its own batch)</t>
  </si>
  <si>
    <t xml:space="preserve">2,195 rewrites applied; flags and field-level suspicions sent to the residual web check</t>
  </si>
  <si>
    <t xml:space="preserve">R32</t>
  </si>
  <si>
    <t xml:space="preserve">Dedup and normalize (§8.3)</t>
  </si>
  <si>
    <t xml:space="preserve">Whole database</t>
  </si>
  <si>
    <t xml:space="preserve">Normalized (artist, album) keys; canonical artist names; scene canonicalization (162 raw labels → 51 scenes)</t>
  </si>
  <si>
    <t xml:space="preserve">55 cross-lane duplicates dropped at merge (first occurrence kept); 2 artist-name variants merged</t>
  </si>
  <si>
    <t xml:space="preserve">Applied at every merge</t>
  </si>
  <si>
    <t xml:space="preserve">R33</t>
  </si>
  <si>
    <t xml:space="preserve">Consistency (§8.4)</t>
  </si>
  <si>
    <t xml:space="preserve">Layer = year (R1 always L6); Zone = primary lane's zone; descriptors from Tags; required fields</t>
  </si>
  <si>
    <t xml:space="preserve">Validator OK on every staging file; Layer and Zone are live formulas in the workbook</t>
  </si>
  <si>
    <t xml:space="preserve">—</t>
  </si>
  <si>
    <t xml:space="preserve">R34</t>
  </si>
  <si>
    <t xml:space="preserve">Coverage (§8.5)</t>
  </si>
  <si>
    <t xml:space="preserve">Core lanes vs No Expectations lists; field guide</t>
  </si>
  <si>
    <t xml:space="preserve">Every Terry-list album either staged, rejected with reason, or held in Needs Verification; every field-guide artist present</t>
  </si>
  <si>
    <t xml:space="preserve">156/156 field-guide artists present; Terry leftovers swept in 5 sweep runs</t>
  </si>
  <si>
    <t xml:space="preserve">Rejections recorded in agent reports and the Borderline Log</t>
  </si>
  <si>
    <t xml:space="preserve">R35</t>
  </si>
  <si>
    <t xml:space="preserve">Residual web check (Phase 8)</t>
  </si>
  <si>
    <t xml:space="preserve">223 rows carrying unresolved QA or reviewer suspicions (key tracks, labels, years, existence)</t>
  </si>
  <si>
    <t xml:space="preserve">Targeted web verification of each suspicion</t>
  </si>
  <si>
    <t xml:space="preserve">ok 179, fix 44, fail 0; every album doubted by a reviewer was confirmed to exist</t>
  </si>
  <si>
    <t xml:space="preserve">Layer × zone</t>
  </si>
  <si>
    <t xml:space="preserve">Total</t>
  </si>
  <si>
    <t xml:space="preserve">Floor note</t>
  </si>
  <si>
    <t xml:space="preserve">L1 Now 2014–2026</t>
  </si>
  <si>
    <t xml:space="preserve">L2 Bridge 1998–2013</t>
  </si>
  <si>
    <t xml:space="preserve">L3 Nineties 1987–1997</t>
  </si>
  <si>
    <t xml:space="preserve">V floor 300+</t>
  </si>
  <si>
    <t xml:space="preserve">L4 Underground 1978–1986</t>
  </si>
  <si>
    <t xml:space="preserve">V floor 200+</t>
  </si>
  <si>
    <t xml:space="preserve">L5 Classic 1965–1977</t>
  </si>
  <si>
    <t xml:space="preserve">V floor 250+</t>
  </si>
  <si>
    <t xml:space="preserve">L6 Roots before 1965</t>
  </si>
  <si>
    <t xml:space="preserve">R1 roots 25–40</t>
  </si>
  <si>
    <t xml:space="preserve">Core floor 500+ (all layers)</t>
  </si>
  <si>
    <t xml:space="preserve">V zone L1+L2</t>
  </si>
  <si>
    <t xml:space="preserve">V floor 350+</t>
  </si>
  <si>
    <t xml:space="preserve">By priority</t>
  </si>
  <si>
    <t xml:space="preserve">Count</t>
  </si>
  <si>
    <t xml:space="preserve">By lane</t>
  </si>
  <si>
    <t xml:space="preserve">Albums</t>
  </si>
  <si>
    <t xml:space="preserve">Name</t>
  </si>
  <si>
    <t xml:space="preserve">By year</t>
  </si>
  <si>
    <t xml:space="preserve">styles</t>
  </si>
  <si>
    <t xml:space="preserve">regions</t>
  </si>
  <si>
    <t xml:space="preserve">lanes</t>
  </si>
  <si>
    <t xml:space="preserve">scenes</t>
  </si>
  <si>
    <t xml:space="preserve">tags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</si>
</sst>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3B4A5A"/>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bgColor rgb="FF000000"/>
        </patternFill>
      </fill>
    </dxf>
    <dxf>
      <fill>
        <patternFill patternType="solid">
          <fgColor rgb="FF3B4A5A"/>
          <bgColor rgb="FF000000"/>
        </patternFill>
      </fill>
    </dxf>
    <dxf>
      <fill>
        <patternFill patternType="solid">
          <fgColor rgb="FFE3EEF8"/>
          <bgColor rgb="FF000000"/>
        </patternFill>
      </fill>
    </dxf>
    <dxf>
      <fill>
        <patternFill patternType="solid">
          <fgColor rgb="FFEDEDED"/>
          <bgColor rgb="FF000000"/>
        </patternFill>
      </fill>
    </dxf>
    <dxf>
      <fill>
        <patternFill patternType="solid">
          <fgColor rgb="FFFCE9D9"/>
          <bgColor rgb="FF000000"/>
        </patternFill>
      </fill>
    </dxf>
    <dxf>
      <fill>
        <patternFill patternType="solid">
          <fgColor rgb="FFFFFFFF"/>
          <bgColor rgb="FF000000"/>
        </patternFill>
      </fill>
    </dxf>
    <dxf>
      <fill>
        <patternFill>
          <bgColor rgb="FFFCE9D9"/>
        </patternFill>
      </fill>
    </dxf>
    <dxf>
      <fill>
        <patternFill>
          <bgColor rgb="FFE3EEF8"/>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9D9"/>
      <rgbColor rgb="FFE3EE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B4A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23.85" hidden="false" customHeight="false" outlineLevel="0" collapsed="false">
      <c r="A4" s="2"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35.05" hidden="false" customHeight="false" outlineLevel="0" collapsed="false">
      <c r="A8" s="2" t="s">
        <v>5</v>
      </c>
    </row>
    <row r="9" customFormat="false" ht="15" hidden="false" customHeight="false" outlineLevel="0" collapsed="false">
      <c r="A9" s="2"/>
    </row>
    <row r="10" customFormat="false" ht="23.85" hidden="false" customHeight="false" outlineLevel="0" collapsed="false">
      <c r="A10" s="2" t="s">
        <v>6</v>
      </c>
    </row>
    <row r="11" customFormat="false" ht="15" hidden="false" customHeight="false" outlineLevel="0" collapsed="false">
      <c r="A11" s="2" t="s">
        <v>7</v>
      </c>
    </row>
    <row r="12" customFormat="false" ht="15" hidden="false" customHeight="false" outlineLevel="0" collapsed="false">
      <c r="A12" s="2"/>
    </row>
    <row r="13" customFormat="false" ht="15" hidden="false" customHeight="false" outlineLevel="0" collapsed="false">
      <c r="A13" s="2" t="s">
        <v>8</v>
      </c>
    </row>
    <row r="14" customFormat="false" ht="15" hidden="false" customHeight="false" outlineLevel="0" collapsed="false">
      <c r="A14" s="2" t="s">
        <v>9</v>
      </c>
    </row>
  </sheetData>
  <autoFilter ref="A1:A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8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30"/>
    <col collapsed="false" customWidth="true" hidden="false" outlineLevel="0" max="4" min="4" style="0" width="7"/>
    <col collapsed="false" customWidth="true" hidden="false" outlineLevel="0" max="5" min="5" style="0" width="11"/>
    <col collapsed="false" customWidth="true" hidden="false" outlineLevel="0" max="6" min="6" style="0" width="20"/>
    <col collapsed="false" customWidth="true" hidden="false" outlineLevel="0" max="7" min="7" style="0" width="7"/>
    <col collapsed="false" customWidth="true" hidden="false" outlineLevel="0" max="8" min="8" style="0" width="9"/>
    <col collapsed="false" customWidth="true" hidden="false" outlineLevel="0" max="9" min="9" style="0" width="30"/>
    <col collapsed="false" customWidth="true" hidden="false" outlineLevel="0" max="11" min="10" style="0" width="14"/>
    <col collapsed="false" customWidth="true" hidden="false" outlineLevel="0" max="12" min="12" style="0" width="20"/>
    <col collapsed="false" customWidth="true" hidden="false" outlineLevel="0" max="13" min="13" style="0" width="18"/>
    <col collapsed="false" customWidth="true" hidden="false" outlineLevel="0" max="14" min="14" style="0" width="16"/>
    <col collapsed="false" customWidth="true" hidden="false" outlineLevel="0" max="15" min="15" style="0" width="30"/>
    <col collapsed="false" customWidth="true" hidden="false" outlineLevel="0" max="16" min="16" style="0" width="70"/>
    <col collapsed="false" customWidth="true" hidden="false" outlineLevel="0" max="17" min="17" style="0" width="50"/>
    <col collapsed="false" customWidth="true" hidden="false" outlineLevel="0" max="18" min="18" style="0" width="11"/>
    <col collapsed="false" customWidth="true" hidden="false" outlineLevel="0" max="19" min="19" style="0" width="30"/>
    <col collapsed="false" customWidth="true" hidden="false" outlineLevel="0" max="20" min="20" style="0" width="12"/>
    <col collapsed="false" customWidth="true" hidden="false" outlineLevel="0" max="21" min="21" style="0" width="8"/>
    <col collapsed="false" customWidth="true" hidden="false" outlineLevel="0" max="22" min="22" style="0" width="30"/>
    <col collapsed="false" customWidth="true" hidden="false" outlineLevel="0" max="23" min="23" style="0" width="9"/>
    <col collapsed="false" customWidth="true" hidden="false" outlineLevel="0" max="24" min="24" style="0" width="40"/>
    <col collapsed="false" customWidth="true" hidden="false" outlineLevel="0" max="25" min="25" style="0" width="10"/>
    <col collapsed="false" customWidth="true" hidden="false" outlineLevel="0" max="27" min="26" style="0" width="7"/>
    <col collapsed="false" customWidth="true" hidden="false" outlineLevel="0" max="28" min="28" style="0" width="30"/>
  </cols>
  <sheetData>
    <row r="1" customFormat="false" ht="23.85" hidden="false" customHeight="false" outlineLevel="0" collapsed="false">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36</v>
      </c>
      <c r="AB1" s="3" t="s">
        <v>37</v>
      </c>
    </row>
    <row r="2" customFormat="false" ht="75" hidden="false" customHeight="true" outlineLevel="0" collapsed="false">
      <c r="A2" s="4" t="s">
        <v>38</v>
      </c>
      <c r="B2" s="4" t="s">
        <v>39</v>
      </c>
      <c r="C2" s="4" t="s">
        <v>40</v>
      </c>
      <c r="D2" s="4" t="n">
        <v>2014</v>
      </c>
      <c r="E2" s="4" t="s">
        <v>41</v>
      </c>
      <c r="F2" s="4" t="s">
        <v>42</v>
      </c>
      <c r="G2" s="4" t="str">
        <f aca="false">IF(LEFT(I2,3)="R1 ","L6",IF(D2&gt;=2014,"L1",IF(D2&gt;=1998,"L2",IF(D2&gt;=1987,"L3",IF(D2&gt;=1978,"L4",IF(D2&gt;=1965,"L5","L6"))))))</f>
        <v>L1</v>
      </c>
      <c r="H2" s="4" t="str">
        <f aca="false">IFERROR(INDEX(Lanes!$C$2:$C$60,MATCH(LEFT(I2,FIND(" ",I2)-1),Lanes!$A$2:$A$60,0)),"?")</f>
        <v>Core</v>
      </c>
      <c r="I2" s="4" t="s">
        <v>43</v>
      </c>
      <c r="J2" s="4"/>
      <c r="K2" s="4" t="s">
        <v>44</v>
      </c>
      <c r="L2" s="4" t="s">
        <v>45</v>
      </c>
      <c r="M2" s="4" t="s">
        <v>46</v>
      </c>
      <c r="N2" s="4"/>
      <c r="O2" s="4" t="s">
        <v>47</v>
      </c>
      <c r="P2" s="2" t="s">
        <v>48</v>
      </c>
      <c r="Q2" s="2" t="s">
        <v>49</v>
      </c>
      <c r="R2" s="4" t="s">
        <v>50</v>
      </c>
      <c r="S2" s="4" t="s">
        <v>51</v>
      </c>
      <c r="T2" s="4" t="s">
        <v>52</v>
      </c>
      <c r="U2" s="4"/>
      <c r="V2" s="4"/>
      <c r="W2" s="4" t="s">
        <v>53</v>
      </c>
      <c r="X2" s="2" t="s">
        <v>54</v>
      </c>
      <c r="Y2" s="4" t="s">
        <v>55</v>
      </c>
      <c r="Z2" s="4"/>
      <c r="AA2" s="4"/>
      <c r="AB2" s="4"/>
    </row>
    <row r="3" customFormat="false" ht="75" hidden="false" customHeight="true" outlineLevel="0" collapsed="false">
      <c r="A3" s="4" t="s">
        <v>56</v>
      </c>
      <c r="B3" s="4" t="s">
        <v>57</v>
      </c>
      <c r="C3" s="4" t="s">
        <v>58</v>
      </c>
      <c r="D3" s="4" t="n">
        <v>2015</v>
      </c>
      <c r="E3" s="4" t="s">
        <v>41</v>
      </c>
      <c r="F3" s="4" t="s">
        <v>59</v>
      </c>
      <c r="G3" s="4" t="str">
        <f aca="false">IF(LEFT(I3,3)="R1 ","L6",IF(D3&gt;=2014,"L1",IF(D3&gt;=1998,"L2",IF(D3&gt;=1987,"L3",IF(D3&gt;=1978,"L4",IF(D3&gt;=1965,"L5","L6"))))))</f>
        <v>L1</v>
      </c>
      <c r="H3" s="4" t="str">
        <f aca="false">IFERROR(INDEX(Lanes!$C$2:$C$60,MATCH(LEFT(I3,FIND(" ",I3)-1),Lanes!$A$2:$A$60,0)),"?")</f>
        <v>Core</v>
      </c>
      <c r="I3" s="4" t="s">
        <v>43</v>
      </c>
      <c r="J3" s="4"/>
      <c r="K3" s="4" t="s">
        <v>60</v>
      </c>
      <c r="L3" s="4" t="s">
        <v>45</v>
      </c>
      <c r="M3" s="4" t="s">
        <v>61</v>
      </c>
      <c r="N3" s="4"/>
      <c r="O3" s="4" t="s">
        <v>62</v>
      </c>
      <c r="P3" s="2" t="s">
        <v>63</v>
      </c>
      <c r="Q3" s="2" t="s">
        <v>64</v>
      </c>
      <c r="R3" s="4" t="s">
        <v>65</v>
      </c>
      <c r="S3" s="4" t="s">
        <v>66</v>
      </c>
      <c r="T3" s="4" t="s">
        <v>52</v>
      </c>
      <c r="U3" s="4"/>
      <c r="V3" s="4" t="s">
        <v>67</v>
      </c>
      <c r="W3" s="4" t="s">
        <v>53</v>
      </c>
      <c r="X3" s="2" t="s">
        <v>68</v>
      </c>
      <c r="Y3" s="4" t="s">
        <v>69</v>
      </c>
      <c r="Z3" s="4"/>
      <c r="AA3" s="4"/>
      <c r="AB3" s="4"/>
    </row>
    <row r="4" customFormat="false" ht="75" hidden="false" customHeight="true" outlineLevel="0" collapsed="false">
      <c r="A4" s="4" t="s">
        <v>70</v>
      </c>
      <c r="B4" s="4" t="s">
        <v>39</v>
      </c>
      <c r="C4" s="4" t="s">
        <v>71</v>
      </c>
      <c r="D4" s="4" t="n">
        <v>2015</v>
      </c>
      <c r="E4" s="4" t="s">
        <v>41</v>
      </c>
      <c r="F4" s="4" t="s">
        <v>72</v>
      </c>
      <c r="G4" s="4" t="str">
        <f aca="false">IF(LEFT(I4,3)="R1 ","L6",IF(D4&gt;=2014,"L1",IF(D4&gt;=1998,"L2",IF(D4&gt;=1987,"L3",IF(D4&gt;=1978,"L4",IF(D4&gt;=1965,"L5","L6"))))))</f>
        <v>L1</v>
      </c>
      <c r="H4" s="4" t="str">
        <f aca="false">IFERROR(INDEX(Lanes!$C$2:$C$60,MATCH(LEFT(I4,FIND(" ",I4)-1),Lanes!$A$2:$A$60,0)),"?")</f>
        <v>Core</v>
      </c>
      <c r="I4" s="4" t="s">
        <v>43</v>
      </c>
      <c r="J4" s="4"/>
      <c r="K4" s="4" t="s">
        <v>44</v>
      </c>
      <c r="L4" s="4" t="s">
        <v>45</v>
      </c>
      <c r="M4" s="4" t="s">
        <v>61</v>
      </c>
      <c r="N4" s="4"/>
      <c r="O4" s="4" t="s">
        <v>73</v>
      </c>
      <c r="P4" s="2" t="s">
        <v>74</v>
      </c>
      <c r="Q4" s="2" t="s">
        <v>75</v>
      </c>
      <c r="R4" s="4" t="s">
        <v>50</v>
      </c>
      <c r="S4" s="4" t="s">
        <v>76</v>
      </c>
      <c r="T4" s="4" t="s">
        <v>52</v>
      </c>
      <c r="U4" s="4"/>
      <c r="V4" s="4"/>
      <c r="W4" s="4" t="s">
        <v>53</v>
      </c>
      <c r="X4" s="2" t="s">
        <v>77</v>
      </c>
      <c r="Y4" s="4" t="s">
        <v>69</v>
      </c>
      <c r="Z4" s="4"/>
      <c r="AA4" s="4"/>
      <c r="AB4" s="4"/>
    </row>
    <row r="5" customFormat="false" ht="75" hidden="false" customHeight="true" outlineLevel="0" collapsed="false">
      <c r="A5" s="4" t="s">
        <v>78</v>
      </c>
      <c r="B5" s="4" t="s">
        <v>57</v>
      </c>
      <c r="C5" s="4" t="s">
        <v>79</v>
      </c>
      <c r="D5" s="4" t="n">
        <v>2017</v>
      </c>
      <c r="E5" s="4" t="s">
        <v>41</v>
      </c>
      <c r="F5" s="4" t="s">
        <v>59</v>
      </c>
      <c r="G5" s="4" t="str">
        <f aca="false">IF(LEFT(I5,3)="R1 ","L6",IF(D5&gt;=2014,"L1",IF(D5&gt;=1998,"L2",IF(D5&gt;=1987,"L3",IF(D5&gt;=1978,"L4",IF(D5&gt;=1965,"L5","L6"))))))</f>
        <v>L1</v>
      </c>
      <c r="H5" s="4" t="str">
        <f aca="false">IFERROR(INDEX(Lanes!$C$2:$C$60,MATCH(LEFT(I5,FIND(" ",I5)-1),Lanes!$A$2:$A$60,0)),"?")</f>
        <v>Core</v>
      </c>
      <c r="I5" s="4" t="s">
        <v>43</v>
      </c>
      <c r="J5" s="4"/>
      <c r="K5" s="4" t="s">
        <v>60</v>
      </c>
      <c r="L5" s="4" t="s">
        <v>45</v>
      </c>
      <c r="M5" s="4" t="s">
        <v>61</v>
      </c>
      <c r="N5" s="4"/>
      <c r="O5" s="4" t="s">
        <v>80</v>
      </c>
      <c r="P5" s="2" t="s">
        <v>81</v>
      </c>
      <c r="Q5" s="2" t="s">
        <v>82</v>
      </c>
      <c r="R5" s="4" t="s">
        <v>65</v>
      </c>
      <c r="S5" s="4" t="s">
        <v>83</v>
      </c>
      <c r="T5" s="4" t="s">
        <v>84</v>
      </c>
      <c r="U5" s="4"/>
      <c r="V5" s="4"/>
      <c r="W5" s="4" t="s">
        <v>53</v>
      </c>
      <c r="X5" s="2" t="s">
        <v>85</v>
      </c>
      <c r="Y5" s="4" t="s">
        <v>55</v>
      </c>
      <c r="Z5" s="4"/>
      <c r="AA5" s="4"/>
      <c r="AB5" s="4"/>
    </row>
    <row r="6" customFormat="false" ht="75" hidden="false" customHeight="true" outlineLevel="0" collapsed="false">
      <c r="A6" s="4" t="s">
        <v>86</v>
      </c>
      <c r="B6" s="4" t="s">
        <v>87</v>
      </c>
      <c r="C6" s="4" t="s">
        <v>88</v>
      </c>
      <c r="D6" s="4" t="n">
        <v>2019</v>
      </c>
      <c r="E6" s="4" t="s">
        <v>89</v>
      </c>
      <c r="F6" s="4" t="s">
        <v>42</v>
      </c>
      <c r="G6" s="4" t="str">
        <f aca="false">IF(LEFT(I6,3)="R1 ","L6",IF(D6&gt;=2014,"L1",IF(D6&gt;=1998,"L2",IF(D6&gt;=1987,"L3",IF(D6&gt;=1978,"L4",IF(D6&gt;=1965,"L5","L6"))))))</f>
        <v>L1</v>
      </c>
      <c r="H6" s="4" t="str">
        <f aca="false">IFERROR(INDEX(Lanes!$C$2:$C$60,MATCH(LEFT(I6,FIND(" ",I6)-1),Lanes!$A$2:$A$60,0)),"?")</f>
        <v>Core</v>
      </c>
      <c r="I6" s="4" t="s">
        <v>43</v>
      </c>
      <c r="J6" s="4"/>
      <c r="K6" s="4" t="s">
        <v>44</v>
      </c>
      <c r="L6" s="4" t="s">
        <v>90</v>
      </c>
      <c r="M6" s="4" t="s">
        <v>91</v>
      </c>
      <c r="N6" s="4" t="s">
        <v>92</v>
      </c>
      <c r="O6" s="4" t="s">
        <v>93</v>
      </c>
      <c r="P6" s="2" t="s">
        <v>94</v>
      </c>
      <c r="Q6" s="2" t="s">
        <v>95</v>
      </c>
      <c r="R6" s="4" t="s">
        <v>50</v>
      </c>
      <c r="S6" s="4" t="s">
        <v>96</v>
      </c>
      <c r="T6" s="4" t="s">
        <v>52</v>
      </c>
      <c r="U6" s="4"/>
      <c r="V6" s="4"/>
      <c r="W6" s="4" t="s">
        <v>53</v>
      </c>
      <c r="X6" s="2" t="s">
        <v>97</v>
      </c>
      <c r="Y6" s="4" t="s">
        <v>69</v>
      </c>
      <c r="Z6" s="4"/>
      <c r="AA6" s="4"/>
      <c r="AB6" s="4"/>
    </row>
    <row r="7" customFormat="false" ht="75" hidden="false" customHeight="true" outlineLevel="0" collapsed="false">
      <c r="A7" s="4" t="s">
        <v>98</v>
      </c>
      <c r="B7" s="4" t="s">
        <v>87</v>
      </c>
      <c r="C7" s="4" t="s">
        <v>87</v>
      </c>
      <c r="D7" s="4" t="n">
        <v>2019</v>
      </c>
      <c r="E7" s="4" t="s">
        <v>41</v>
      </c>
      <c r="F7" s="4" t="s">
        <v>42</v>
      </c>
      <c r="G7" s="4" t="str">
        <f aca="false">IF(LEFT(I7,3)="R1 ","L6",IF(D7&gt;=2014,"L1",IF(D7&gt;=1998,"L2",IF(D7&gt;=1987,"L3",IF(D7&gt;=1978,"L4",IF(D7&gt;=1965,"L5","L6"))))))</f>
        <v>L1</v>
      </c>
      <c r="H7" s="4" t="str">
        <f aca="false">IFERROR(INDEX(Lanes!$C$2:$C$60,MATCH(LEFT(I7,FIND(" ",I7)-1),Lanes!$A$2:$A$60,0)),"?")</f>
        <v>Core</v>
      </c>
      <c r="I7" s="4" t="s">
        <v>43</v>
      </c>
      <c r="J7" s="4"/>
      <c r="K7" s="4" t="s">
        <v>44</v>
      </c>
      <c r="L7" s="4" t="s">
        <v>90</v>
      </c>
      <c r="M7" s="4" t="s">
        <v>91</v>
      </c>
      <c r="N7" s="4" t="s">
        <v>92</v>
      </c>
      <c r="O7" s="4" t="s">
        <v>99</v>
      </c>
      <c r="P7" s="2" t="s">
        <v>100</v>
      </c>
      <c r="Q7" s="2" t="s">
        <v>101</v>
      </c>
      <c r="R7" s="4" t="s">
        <v>65</v>
      </c>
      <c r="S7" s="4" t="s">
        <v>102</v>
      </c>
      <c r="T7" s="4" t="s">
        <v>52</v>
      </c>
      <c r="U7" s="4"/>
      <c r="V7" s="4"/>
      <c r="W7" s="4" t="s">
        <v>53</v>
      </c>
      <c r="X7" s="2" t="s">
        <v>103</v>
      </c>
      <c r="Y7" s="4" t="s">
        <v>69</v>
      </c>
      <c r="Z7" s="4"/>
      <c r="AA7" s="4"/>
      <c r="AB7" s="4"/>
    </row>
    <row r="8" customFormat="false" ht="75" hidden="false" customHeight="true" outlineLevel="0" collapsed="false">
      <c r="A8" s="4" t="s">
        <v>104</v>
      </c>
      <c r="B8" s="4" t="s">
        <v>57</v>
      </c>
      <c r="C8" s="4" t="s">
        <v>105</v>
      </c>
      <c r="D8" s="4" t="n">
        <v>2020</v>
      </c>
      <c r="E8" s="4" t="s">
        <v>41</v>
      </c>
      <c r="F8" s="4" t="s">
        <v>59</v>
      </c>
      <c r="G8" s="4" t="str">
        <f aca="false">IF(LEFT(I8,3)="R1 ","L6",IF(D8&gt;=2014,"L1",IF(D8&gt;=1998,"L2",IF(D8&gt;=1987,"L3",IF(D8&gt;=1978,"L4",IF(D8&gt;=1965,"L5","L6"))))))</f>
        <v>L1</v>
      </c>
      <c r="H8" s="4" t="str">
        <f aca="false">IFERROR(INDEX(Lanes!$C$2:$C$60,MATCH(LEFT(I8,FIND(" ",I8)-1),Lanes!$A$2:$A$60,0)),"?")</f>
        <v>Core</v>
      </c>
      <c r="I8" s="4" t="s">
        <v>43</v>
      </c>
      <c r="J8" s="4"/>
      <c r="K8" s="4" t="s">
        <v>60</v>
      </c>
      <c r="L8" s="4" t="s">
        <v>45</v>
      </c>
      <c r="M8" s="4" t="s">
        <v>61</v>
      </c>
      <c r="N8" s="4"/>
      <c r="O8" s="4" t="s">
        <v>106</v>
      </c>
      <c r="P8" s="2" t="s">
        <v>107</v>
      </c>
      <c r="Q8" s="2" t="s">
        <v>108</v>
      </c>
      <c r="R8" s="4" t="s">
        <v>65</v>
      </c>
      <c r="S8" s="4" t="s">
        <v>109</v>
      </c>
      <c r="T8" s="4" t="s">
        <v>110</v>
      </c>
      <c r="U8" s="4"/>
      <c r="V8" s="4"/>
      <c r="W8" s="4" t="s">
        <v>53</v>
      </c>
      <c r="X8" s="2" t="s">
        <v>68</v>
      </c>
      <c r="Y8" s="4" t="s">
        <v>69</v>
      </c>
      <c r="Z8" s="4"/>
      <c r="AA8" s="4"/>
      <c r="AB8" s="4"/>
    </row>
    <row r="9" customFormat="false" ht="75" hidden="false" customHeight="true" outlineLevel="0" collapsed="false">
      <c r="A9" s="4" t="s">
        <v>111</v>
      </c>
      <c r="B9" s="4" t="s">
        <v>112</v>
      </c>
      <c r="C9" s="4" t="s">
        <v>113</v>
      </c>
      <c r="D9" s="4" t="n">
        <v>2021</v>
      </c>
      <c r="E9" s="4" t="s">
        <v>41</v>
      </c>
      <c r="F9" s="4" t="s">
        <v>114</v>
      </c>
      <c r="G9" s="4" t="str">
        <f aca="false">IF(LEFT(I9,3)="R1 ","L6",IF(D9&gt;=2014,"L1",IF(D9&gt;=1998,"L2",IF(D9&gt;=1987,"L3",IF(D9&gt;=1978,"L4",IF(D9&gt;=1965,"L5","L6"))))))</f>
        <v>L1</v>
      </c>
      <c r="H9" s="4" t="str">
        <f aca="false">IFERROR(INDEX(Lanes!$C$2:$C$60,MATCH(LEFT(I9,FIND(" ",I9)-1),Lanes!$A$2:$A$60,0)),"?")</f>
        <v>Core</v>
      </c>
      <c r="I9" s="4" t="s">
        <v>43</v>
      </c>
      <c r="J9" s="4"/>
      <c r="K9" s="4" t="s">
        <v>115</v>
      </c>
      <c r="L9" s="4" t="s">
        <v>116</v>
      </c>
      <c r="M9" s="4" t="s">
        <v>117</v>
      </c>
      <c r="N9" s="4" t="s">
        <v>118</v>
      </c>
      <c r="O9" s="4" t="s">
        <v>119</v>
      </c>
      <c r="P9" s="2" t="s">
        <v>120</v>
      </c>
      <c r="Q9" s="2" t="s">
        <v>121</v>
      </c>
      <c r="R9" s="4" t="s">
        <v>122</v>
      </c>
      <c r="S9" s="4" t="s">
        <v>123</v>
      </c>
      <c r="T9" s="4" t="s">
        <v>84</v>
      </c>
      <c r="U9" s="4"/>
      <c r="V9" s="4"/>
      <c r="W9" s="4" t="s">
        <v>53</v>
      </c>
      <c r="X9" s="2" t="s">
        <v>124</v>
      </c>
      <c r="Y9" s="4" t="s">
        <v>69</v>
      </c>
      <c r="Z9" s="4"/>
      <c r="AA9" s="4"/>
      <c r="AB9" s="4"/>
    </row>
    <row r="10" customFormat="false" ht="75" hidden="false" customHeight="true" outlineLevel="0" collapsed="false">
      <c r="A10" s="4" t="s">
        <v>125</v>
      </c>
      <c r="B10" s="4" t="s">
        <v>87</v>
      </c>
      <c r="C10" s="4" t="s">
        <v>126</v>
      </c>
      <c r="D10" s="4" t="n">
        <v>2021</v>
      </c>
      <c r="E10" s="4" t="s">
        <v>41</v>
      </c>
      <c r="F10" s="4" t="s">
        <v>127</v>
      </c>
      <c r="G10" s="4" t="str">
        <f aca="false">IF(LEFT(I10,3)="R1 ","L6",IF(D10&gt;=2014,"L1",IF(D10&gt;=1998,"L2",IF(D10&gt;=1987,"L3",IF(D10&gt;=1978,"L4",IF(D10&gt;=1965,"L5","L6"))))))</f>
        <v>L1</v>
      </c>
      <c r="H10" s="4" t="str">
        <f aca="false">IFERROR(INDEX(Lanes!$C$2:$C$60,MATCH(LEFT(I10,FIND(" ",I10)-1),Lanes!$A$2:$A$60,0)),"?")</f>
        <v>Core</v>
      </c>
      <c r="I10" s="4" t="s">
        <v>43</v>
      </c>
      <c r="J10" s="4"/>
      <c r="K10" s="4" t="s">
        <v>128</v>
      </c>
      <c r="L10" s="4" t="s">
        <v>90</v>
      </c>
      <c r="M10" s="4" t="s">
        <v>91</v>
      </c>
      <c r="N10" s="4" t="s">
        <v>92</v>
      </c>
      <c r="O10" s="4" t="s">
        <v>129</v>
      </c>
      <c r="P10" s="2" t="s">
        <v>130</v>
      </c>
      <c r="Q10" s="2" t="s">
        <v>131</v>
      </c>
      <c r="R10" s="4" t="s">
        <v>65</v>
      </c>
      <c r="S10" s="4" t="s">
        <v>132</v>
      </c>
      <c r="T10" s="4" t="s">
        <v>52</v>
      </c>
      <c r="U10" s="4"/>
      <c r="V10" s="4"/>
      <c r="W10" s="4" t="s">
        <v>53</v>
      </c>
      <c r="X10" s="2" t="s">
        <v>133</v>
      </c>
      <c r="Y10" s="4" t="s">
        <v>69</v>
      </c>
      <c r="Z10" s="4"/>
      <c r="AA10" s="4"/>
      <c r="AB10" s="4"/>
    </row>
    <row r="11" customFormat="false" ht="75" hidden="false" customHeight="true" outlineLevel="0" collapsed="false">
      <c r="A11" s="4" t="s">
        <v>134</v>
      </c>
      <c r="B11" s="4" t="s">
        <v>87</v>
      </c>
      <c r="C11" s="4" t="s">
        <v>135</v>
      </c>
      <c r="D11" s="4" t="n">
        <v>2021</v>
      </c>
      <c r="E11" s="4" t="s">
        <v>89</v>
      </c>
      <c r="F11" s="4" t="s">
        <v>127</v>
      </c>
      <c r="G11" s="4" t="str">
        <f aca="false">IF(LEFT(I11,3)="R1 ","L6",IF(D11&gt;=2014,"L1",IF(D11&gt;=1998,"L2",IF(D11&gt;=1987,"L3",IF(D11&gt;=1978,"L4",IF(D11&gt;=1965,"L5","L6"))))))</f>
        <v>L1</v>
      </c>
      <c r="H11" s="4" t="str">
        <f aca="false">IFERROR(INDEX(Lanes!$C$2:$C$60,MATCH(LEFT(I11,FIND(" ",I11)-1),Lanes!$A$2:$A$60,0)),"?")</f>
        <v>Core</v>
      </c>
      <c r="I11" s="4" t="s">
        <v>43</v>
      </c>
      <c r="J11" s="4"/>
      <c r="K11" s="4" t="s">
        <v>128</v>
      </c>
      <c r="L11" s="4" t="s">
        <v>90</v>
      </c>
      <c r="M11" s="4" t="s">
        <v>91</v>
      </c>
      <c r="N11" s="4" t="s">
        <v>92</v>
      </c>
      <c r="O11" s="4" t="s">
        <v>136</v>
      </c>
      <c r="P11" s="2" t="s">
        <v>137</v>
      </c>
      <c r="Q11" s="2" t="s">
        <v>138</v>
      </c>
      <c r="R11" s="4" t="s">
        <v>65</v>
      </c>
      <c r="S11" s="4" t="s">
        <v>139</v>
      </c>
      <c r="T11" s="4" t="s">
        <v>52</v>
      </c>
      <c r="U11" s="4"/>
      <c r="V11" s="4"/>
      <c r="W11" s="4" t="s">
        <v>53</v>
      </c>
      <c r="X11" s="2" t="s">
        <v>140</v>
      </c>
      <c r="Y11" s="4" t="s">
        <v>69</v>
      </c>
      <c r="Z11" s="4"/>
      <c r="AA11" s="4"/>
      <c r="AB11" s="4"/>
    </row>
    <row r="12" customFormat="false" ht="75" hidden="false" customHeight="true" outlineLevel="0" collapsed="false">
      <c r="A12" s="4" t="s">
        <v>141</v>
      </c>
      <c r="B12" s="4" t="s">
        <v>57</v>
      </c>
      <c r="C12" s="4" t="s">
        <v>142</v>
      </c>
      <c r="D12" s="4" t="n">
        <v>2021</v>
      </c>
      <c r="E12" s="4" t="s">
        <v>41</v>
      </c>
      <c r="F12" s="4" t="s">
        <v>59</v>
      </c>
      <c r="G12" s="4" t="str">
        <f aca="false">IF(LEFT(I12,3)="R1 ","L6",IF(D12&gt;=2014,"L1",IF(D12&gt;=1998,"L2",IF(D12&gt;=1987,"L3",IF(D12&gt;=1978,"L4",IF(D12&gt;=1965,"L5","L6"))))))</f>
        <v>L1</v>
      </c>
      <c r="H12" s="4" t="str">
        <f aca="false">IFERROR(INDEX(Lanes!$C$2:$C$60,MATCH(LEFT(I12,FIND(" ",I12)-1),Lanes!$A$2:$A$60,0)),"?")</f>
        <v>Core</v>
      </c>
      <c r="I12" s="4" t="s">
        <v>43</v>
      </c>
      <c r="J12" s="4"/>
      <c r="K12" s="4" t="s">
        <v>60</v>
      </c>
      <c r="L12" s="4" t="s">
        <v>45</v>
      </c>
      <c r="M12" s="4" t="s">
        <v>61</v>
      </c>
      <c r="N12" s="4"/>
      <c r="O12" s="4" t="s">
        <v>143</v>
      </c>
      <c r="P12" s="2" t="s">
        <v>144</v>
      </c>
      <c r="Q12" s="2" t="s">
        <v>145</v>
      </c>
      <c r="R12" s="4" t="s">
        <v>65</v>
      </c>
      <c r="S12" s="4" t="s">
        <v>146</v>
      </c>
      <c r="T12" s="4" t="s">
        <v>52</v>
      </c>
      <c r="U12" s="4"/>
      <c r="V12" s="4"/>
      <c r="W12" s="4" t="s">
        <v>53</v>
      </c>
      <c r="X12" s="2" t="s">
        <v>68</v>
      </c>
      <c r="Y12" s="4" t="s">
        <v>69</v>
      </c>
      <c r="Z12" s="4"/>
      <c r="AA12" s="4"/>
      <c r="AB12" s="4"/>
    </row>
    <row r="13" customFormat="false" ht="75" hidden="false" customHeight="true" outlineLevel="0" collapsed="false">
      <c r="A13" s="4" t="s">
        <v>147</v>
      </c>
      <c r="B13" s="4" t="s">
        <v>148</v>
      </c>
      <c r="C13" s="4" t="s">
        <v>149</v>
      </c>
      <c r="D13" s="4" t="n">
        <v>2021</v>
      </c>
      <c r="E13" s="4" t="s">
        <v>41</v>
      </c>
      <c r="F13" s="4" t="s">
        <v>150</v>
      </c>
      <c r="G13" s="4" t="str">
        <f aca="false">IF(LEFT(I13,3)="R1 ","L6",IF(D13&gt;=2014,"L1",IF(D13&gt;=1998,"L2",IF(D13&gt;=1987,"L3",IF(D13&gt;=1978,"L4",IF(D13&gt;=1965,"L5","L6"))))))</f>
        <v>L1</v>
      </c>
      <c r="H13" s="4" t="str">
        <f aca="false">IFERROR(INDEX(Lanes!$C$2:$C$60,MATCH(LEFT(I13,FIND(" ",I13)-1),Lanes!$A$2:$A$60,0)),"?")</f>
        <v>Core</v>
      </c>
      <c r="I13" s="4" t="s">
        <v>43</v>
      </c>
      <c r="J13" s="4" t="s">
        <v>151</v>
      </c>
      <c r="K13" s="4" t="s">
        <v>60</v>
      </c>
      <c r="L13" s="4" t="s">
        <v>152</v>
      </c>
      <c r="M13" s="4" t="s">
        <v>153</v>
      </c>
      <c r="N13" s="4"/>
      <c r="O13" s="4" t="s">
        <v>154</v>
      </c>
      <c r="P13" s="2" t="s">
        <v>155</v>
      </c>
      <c r="Q13" s="2" t="s">
        <v>156</v>
      </c>
      <c r="R13" s="4" t="s">
        <v>122</v>
      </c>
      <c r="S13" s="4" t="s">
        <v>157</v>
      </c>
      <c r="T13" s="4" t="s">
        <v>84</v>
      </c>
      <c r="U13" s="4"/>
      <c r="V13" s="4"/>
      <c r="W13" s="4"/>
      <c r="X13" s="2" t="s">
        <v>158</v>
      </c>
      <c r="Y13" s="4" t="s">
        <v>69</v>
      </c>
      <c r="Z13" s="4"/>
      <c r="AA13" s="4"/>
      <c r="AB13" s="4"/>
    </row>
    <row r="14" customFormat="false" ht="75" hidden="false" customHeight="true" outlineLevel="0" collapsed="false">
      <c r="A14" s="4" t="s">
        <v>159</v>
      </c>
      <c r="B14" s="4" t="s">
        <v>160</v>
      </c>
      <c r="C14" s="4" t="s">
        <v>161</v>
      </c>
      <c r="D14" s="4" t="n">
        <v>2022</v>
      </c>
      <c r="E14" s="4" t="s">
        <v>41</v>
      </c>
      <c r="F14" s="4" t="s">
        <v>162</v>
      </c>
      <c r="G14" s="4" t="str">
        <f aca="false">IF(LEFT(I14,3)="R1 ","L6",IF(D14&gt;=2014,"L1",IF(D14&gt;=1998,"L2",IF(D14&gt;=1987,"L3",IF(D14&gt;=1978,"L4",IF(D14&gt;=1965,"L5","L6"))))))</f>
        <v>L1</v>
      </c>
      <c r="H14" s="4" t="str">
        <f aca="false">IFERROR(INDEX(Lanes!$C$2:$C$60,MATCH(LEFT(I14,FIND(" ",I14)-1),Lanes!$A$2:$A$60,0)),"?")</f>
        <v>Core</v>
      </c>
      <c r="I14" s="4" t="s">
        <v>43</v>
      </c>
      <c r="J14" s="4"/>
      <c r="K14" s="4" t="s">
        <v>60</v>
      </c>
      <c r="L14" s="4" t="s">
        <v>163</v>
      </c>
      <c r="M14" s="4" t="s">
        <v>164</v>
      </c>
      <c r="N14" s="4"/>
      <c r="O14" s="4" t="s">
        <v>165</v>
      </c>
      <c r="P14" s="2" t="s">
        <v>166</v>
      </c>
      <c r="Q14" s="2" t="s">
        <v>167</v>
      </c>
      <c r="R14" s="4" t="s">
        <v>65</v>
      </c>
      <c r="S14" s="4" t="s">
        <v>168</v>
      </c>
      <c r="T14" s="4" t="s">
        <v>110</v>
      </c>
      <c r="U14" s="4"/>
      <c r="V14" s="4" t="s">
        <v>169</v>
      </c>
      <c r="W14" s="4"/>
      <c r="X14" s="2" t="s">
        <v>170</v>
      </c>
      <c r="Y14" s="4" t="s">
        <v>69</v>
      </c>
      <c r="Z14" s="4"/>
      <c r="AA14" s="4"/>
      <c r="AB14" s="4"/>
    </row>
    <row r="15" customFormat="false" ht="75" hidden="false" customHeight="true" outlineLevel="0" collapsed="false">
      <c r="A15" s="4" t="s">
        <v>171</v>
      </c>
      <c r="B15" s="4" t="s">
        <v>172</v>
      </c>
      <c r="C15" s="4" t="s">
        <v>173</v>
      </c>
      <c r="D15" s="4" t="n">
        <v>2022</v>
      </c>
      <c r="E15" s="4" t="s">
        <v>41</v>
      </c>
      <c r="F15" s="4" t="s">
        <v>42</v>
      </c>
      <c r="G15" s="4" t="str">
        <f aca="false">IF(LEFT(I15,3)="R1 ","L6",IF(D15&gt;=2014,"L1",IF(D15&gt;=1998,"L2",IF(D15&gt;=1987,"L3",IF(D15&gt;=1978,"L4",IF(D15&gt;=1965,"L5","L6"))))))</f>
        <v>L1</v>
      </c>
      <c r="H15" s="4" t="str">
        <f aca="false">IFERROR(INDEX(Lanes!$C$2:$C$60,MATCH(LEFT(I15,FIND(" ",I15)-1),Lanes!$A$2:$A$60,0)),"?")</f>
        <v>Core</v>
      </c>
      <c r="I15" s="4" t="s">
        <v>43</v>
      </c>
      <c r="J15" s="4"/>
      <c r="K15" s="4" t="s">
        <v>60</v>
      </c>
      <c r="L15" s="4" t="s">
        <v>174</v>
      </c>
      <c r="M15" s="4" t="s">
        <v>175</v>
      </c>
      <c r="N15" s="4" t="s">
        <v>174</v>
      </c>
      <c r="O15" s="4" t="s">
        <v>176</v>
      </c>
      <c r="P15" s="2" t="s">
        <v>177</v>
      </c>
      <c r="Q15" s="2" t="s">
        <v>178</v>
      </c>
      <c r="R15" s="4" t="s">
        <v>65</v>
      </c>
      <c r="S15" s="4" t="s">
        <v>179</v>
      </c>
      <c r="T15" s="4" t="s">
        <v>110</v>
      </c>
      <c r="U15" s="4"/>
      <c r="V15" s="4" t="s">
        <v>180</v>
      </c>
      <c r="W15" s="4" t="s">
        <v>53</v>
      </c>
      <c r="X15" s="2" t="s">
        <v>181</v>
      </c>
      <c r="Y15" s="4" t="s">
        <v>69</v>
      </c>
      <c r="Z15" s="4"/>
      <c r="AA15" s="4"/>
      <c r="AB15" s="4"/>
    </row>
    <row r="16" customFormat="false" ht="75" hidden="false" customHeight="true" outlineLevel="0" collapsed="false">
      <c r="A16" s="4" t="s">
        <v>182</v>
      </c>
      <c r="B16" s="4" t="s">
        <v>87</v>
      </c>
      <c r="C16" s="4" t="s">
        <v>183</v>
      </c>
      <c r="D16" s="4" t="n">
        <v>2022</v>
      </c>
      <c r="E16" s="4" t="s">
        <v>41</v>
      </c>
      <c r="F16" s="4" t="s">
        <v>127</v>
      </c>
      <c r="G16" s="4" t="str">
        <f aca="false">IF(LEFT(I16,3)="R1 ","L6",IF(D16&gt;=2014,"L1",IF(D16&gt;=1998,"L2",IF(D16&gt;=1987,"L3",IF(D16&gt;=1978,"L4",IF(D16&gt;=1965,"L5","L6"))))))</f>
        <v>L1</v>
      </c>
      <c r="H16" s="4" t="str">
        <f aca="false">IFERROR(INDEX(Lanes!$C$2:$C$60,MATCH(LEFT(I16,FIND(" ",I16)-1),Lanes!$A$2:$A$60,0)),"?")</f>
        <v>Core</v>
      </c>
      <c r="I16" s="4" t="s">
        <v>43</v>
      </c>
      <c r="J16" s="4"/>
      <c r="K16" s="4" t="s">
        <v>60</v>
      </c>
      <c r="L16" s="4" t="s">
        <v>90</v>
      </c>
      <c r="M16" s="4" t="s">
        <v>91</v>
      </c>
      <c r="N16" s="4" t="s">
        <v>92</v>
      </c>
      <c r="O16" s="4" t="s">
        <v>184</v>
      </c>
      <c r="P16" s="2" t="s">
        <v>185</v>
      </c>
      <c r="Q16" s="2" t="s">
        <v>186</v>
      </c>
      <c r="R16" s="4" t="s">
        <v>65</v>
      </c>
      <c r="S16" s="4" t="s">
        <v>187</v>
      </c>
      <c r="T16" s="4" t="s">
        <v>110</v>
      </c>
      <c r="U16" s="4"/>
      <c r="V16" s="4" t="s">
        <v>169</v>
      </c>
      <c r="W16" s="4" t="s">
        <v>53</v>
      </c>
      <c r="X16" s="2" t="s">
        <v>188</v>
      </c>
      <c r="Y16" s="4" t="s">
        <v>69</v>
      </c>
      <c r="Z16" s="4"/>
      <c r="AA16" s="4"/>
      <c r="AB16" s="4"/>
    </row>
    <row r="17" customFormat="false" ht="75" hidden="false" customHeight="true" outlineLevel="0" collapsed="false">
      <c r="A17" s="4" t="s">
        <v>189</v>
      </c>
      <c r="B17" s="4" t="s">
        <v>190</v>
      </c>
      <c r="C17" s="4" t="s">
        <v>191</v>
      </c>
      <c r="D17" s="4" t="n">
        <v>2022</v>
      </c>
      <c r="E17" s="4" t="s">
        <v>41</v>
      </c>
      <c r="F17" s="4" t="s">
        <v>192</v>
      </c>
      <c r="G17" s="4" t="str">
        <f aca="false">IF(LEFT(I17,3)="R1 ","L6",IF(D17&gt;=2014,"L1",IF(D17&gt;=1998,"L2",IF(D17&gt;=1987,"L3",IF(D17&gt;=1978,"L4",IF(D17&gt;=1965,"L5","L6"))))))</f>
        <v>L1</v>
      </c>
      <c r="H17" s="4" t="str">
        <f aca="false">IFERROR(INDEX(Lanes!$C$2:$C$60,MATCH(LEFT(I17,FIND(" ",I17)-1),Lanes!$A$2:$A$60,0)),"?")</f>
        <v>Core</v>
      </c>
      <c r="I17" s="4" t="s">
        <v>43</v>
      </c>
      <c r="J17" s="4"/>
      <c r="K17" s="4" t="s">
        <v>115</v>
      </c>
      <c r="L17" s="4" t="s">
        <v>193</v>
      </c>
      <c r="M17" s="4" t="s">
        <v>194</v>
      </c>
      <c r="N17" s="4"/>
      <c r="O17" s="4" t="s">
        <v>195</v>
      </c>
      <c r="P17" s="2" t="s">
        <v>196</v>
      </c>
      <c r="Q17" s="2" t="s">
        <v>197</v>
      </c>
      <c r="R17" s="4" t="s">
        <v>50</v>
      </c>
      <c r="S17" s="4" t="s">
        <v>198</v>
      </c>
      <c r="T17" s="4" t="s">
        <v>84</v>
      </c>
      <c r="U17" s="4"/>
      <c r="V17" s="4"/>
      <c r="W17" s="4" t="s">
        <v>53</v>
      </c>
      <c r="X17" s="2" t="s">
        <v>199</v>
      </c>
      <c r="Y17" s="4" t="s">
        <v>69</v>
      </c>
      <c r="Z17" s="4"/>
      <c r="AA17" s="4"/>
      <c r="AB17" s="4"/>
    </row>
    <row r="18" customFormat="false" ht="75" hidden="false" customHeight="true" outlineLevel="0" collapsed="false">
      <c r="A18" s="4" t="s">
        <v>200</v>
      </c>
      <c r="B18" s="4" t="s">
        <v>201</v>
      </c>
      <c r="C18" s="4" t="s">
        <v>202</v>
      </c>
      <c r="D18" s="4" t="n">
        <v>2023</v>
      </c>
      <c r="E18" s="4" t="s">
        <v>41</v>
      </c>
      <c r="F18" s="4" t="s">
        <v>42</v>
      </c>
      <c r="G18" s="4" t="str">
        <f aca="false">IF(LEFT(I18,3)="R1 ","L6",IF(D18&gt;=2014,"L1",IF(D18&gt;=1998,"L2",IF(D18&gt;=1987,"L3",IF(D18&gt;=1978,"L4",IF(D18&gt;=1965,"L5","L6"))))))</f>
        <v>L1</v>
      </c>
      <c r="H18" s="4" t="str">
        <f aca="false">IFERROR(INDEX(Lanes!$C$2:$C$60,MATCH(LEFT(I18,FIND(" ",I18)-1),Lanes!$A$2:$A$60,0)),"?")</f>
        <v>Core</v>
      </c>
      <c r="I18" s="4" t="s">
        <v>43</v>
      </c>
      <c r="J18" s="4"/>
      <c r="K18" s="4" t="s">
        <v>128</v>
      </c>
      <c r="L18" s="4" t="s">
        <v>174</v>
      </c>
      <c r="M18" s="4" t="s">
        <v>175</v>
      </c>
      <c r="N18" s="4" t="s">
        <v>174</v>
      </c>
      <c r="O18" s="4" t="s">
        <v>203</v>
      </c>
      <c r="P18" s="2" t="s">
        <v>204</v>
      </c>
      <c r="Q18" s="2" t="s">
        <v>205</v>
      </c>
      <c r="R18" s="4" t="s">
        <v>122</v>
      </c>
      <c r="S18" s="4" t="s">
        <v>206</v>
      </c>
      <c r="T18" s="4" t="s">
        <v>110</v>
      </c>
      <c r="U18" s="4"/>
      <c r="V18" s="4" t="s">
        <v>207</v>
      </c>
      <c r="W18" s="4"/>
      <c r="X18" s="2" t="s">
        <v>208</v>
      </c>
      <c r="Y18" s="4" t="s">
        <v>69</v>
      </c>
      <c r="Z18" s="4"/>
      <c r="AA18" s="4"/>
      <c r="AB18" s="4"/>
    </row>
    <row r="19" customFormat="false" ht="75" hidden="false" customHeight="true" outlineLevel="0" collapsed="false">
      <c r="A19" s="4" t="s">
        <v>209</v>
      </c>
      <c r="B19" s="4" t="s">
        <v>112</v>
      </c>
      <c r="C19" s="4" t="s">
        <v>210</v>
      </c>
      <c r="D19" s="4" t="n">
        <v>2023</v>
      </c>
      <c r="E19" s="4" t="s">
        <v>89</v>
      </c>
      <c r="F19" s="4" t="s">
        <v>127</v>
      </c>
      <c r="G19" s="4" t="str">
        <f aca="false">IF(LEFT(I19,3)="R1 ","L6",IF(D19&gt;=2014,"L1",IF(D19&gt;=1998,"L2",IF(D19&gt;=1987,"L3",IF(D19&gt;=1978,"L4",IF(D19&gt;=1965,"L5","L6"))))))</f>
        <v>L1</v>
      </c>
      <c r="H19" s="4" t="str">
        <f aca="false">IFERROR(INDEX(Lanes!$C$2:$C$60,MATCH(LEFT(I19,FIND(" ",I19)-1),Lanes!$A$2:$A$60,0)),"?")</f>
        <v>Core</v>
      </c>
      <c r="I19" s="4" t="s">
        <v>43</v>
      </c>
      <c r="J19" s="4"/>
      <c r="K19" s="4" t="s">
        <v>211</v>
      </c>
      <c r="L19" s="4" t="s">
        <v>116</v>
      </c>
      <c r="M19" s="4" t="s">
        <v>117</v>
      </c>
      <c r="N19" s="4" t="s">
        <v>118</v>
      </c>
      <c r="O19" s="4" t="s">
        <v>212</v>
      </c>
      <c r="P19" s="2" t="s">
        <v>213</v>
      </c>
      <c r="Q19" s="2" t="s">
        <v>214</v>
      </c>
      <c r="R19" s="4" t="s">
        <v>65</v>
      </c>
      <c r="S19" s="4" t="s">
        <v>215</v>
      </c>
      <c r="T19" s="4" t="s">
        <v>52</v>
      </c>
      <c r="U19" s="4"/>
      <c r="V19" s="4" t="s">
        <v>216</v>
      </c>
      <c r="W19" s="4" t="s">
        <v>53</v>
      </c>
      <c r="X19" s="2" t="s">
        <v>217</v>
      </c>
      <c r="Y19" s="4" t="s">
        <v>55</v>
      </c>
      <c r="Z19" s="4"/>
      <c r="AA19" s="4"/>
      <c r="AB19" s="4"/>
    </row>
    <row r="20" customFormat="false" ht="75" hidden="false" customHeight="true" outlineLevel="0" collapsed="false">
      <c r="A20" s="4" t="s">
        <v>218</v>
      </c>
      <c r="B20" s="4" t="s">
        <v>112</v>
      </c>
      <c r="C20" s="4" t="s">
        <v>219</v>
      </c>
      <c r="D20" s="4" t="n">
        <v>2023</v>
      </c>
      <c r="E20" s="4" t="s">
        <v>41</v>
      </c>
      <c r="F20" s="4" t="s">
        <v>127</v>
      </c>
      <c r="G20" s="4" t="str">
        <f aca="false">IF(LEFT(I20,3)="R1 ","L6",IF(D20&gt;=2014,"L1",IF(D20&gt;=1998,"L2",IF(D20&gt;=1987,"L3",IF(D20&gt;=1978,"L4",IF(D20&gt;=1965,"L5","L6"))))))</f>
        <v>L1</v>
      </c>
      <c r="H20" s="4" t="str">
        <f aca="false">IFERROR(INDEX(Lanes!$C$2:$C$60,MATCH(LEFT(I20,FIND(" ",I20)-1),Lanes!$A$2:$A$60,0)),"?")</f>
        <v>Core</v>
      </c>
      <c r="I20" s="4" t="s">
        <v>43</v>
      </c>
      <c r="J20" s="4"/>
      <c r="K20" s="4" t="s">
        <v>115</v>
      </c>
      <c r="L20" s="4" t="s">
        <v>116</v>
      </c>
      <c r="M20" s="4" t="s">
        <v>117</v>
      </c>
      <c r="N20" s="4" t="s">
        <v>118</v>
      </c>
      <c r="O20" s="4" t="s">
        <v>220</v>
      </c>
      <c r="P20" s="2" t="s">
        <v>221</v>
      </c>
      <c r="Q20" s="2" t="s">
        <v>222</v>
      </c>
      <c r="R20" s="4" t="s">
        <v>122</v>
      </c>
      <c r="S20" s="4" t="s">
        <v>223</v>
      </c>
      <c r="T20" s="4" t="s">
        <v>110</v>
      </c>
      <c r="U20" s="4" t="s">
        <v>53</v>
      </c>
      <c r="V20" s="4" t="s">
        <v>207</v>
      </c>
      <c r="W20" s="4" t="s">
        <v>53</v>
      </c>
      <c r="X20" s="2" t="s">
        <v>224</v>
      </c>
      <c r="Y20" s="4" t="s">
        <v>69</v>
      </c>
      <c r="Z20" s="4"/>
      <c r="AA20" s="4"/>
      <c r="AB20" s="4"/>
    </row>
    <row r="21" customFormat="false" ht="75" hidden="false" customHeight="true" outlineLevel="0" collapsed="false">
      <c r="A21" s="4" t="s">
        <v>225</v>
      </c>
      <c r="B21" s="4" t="s">
        <v>87</v>
      </c>
      <c r="C21" s="4" t="s">
        <v>226</v>
      </c>
      <c r="D21" s="4" t="n">
        <v>2023</v>
      </c>
      <c r="E21" s="4" t="s">
        <v>227</v>
      </c>
      <c r="F21" s="4" t="s">
        <v>228</v>
      </c>
      <c r="G21" s="4" t="str">
        <f aca="false">IF(LEFT(I21,3)="R1 ","L6",IF(D21&gt;=2014,"L1",IF(D21&gt;=1998,"L2",IF(D21&gt;=1987,"L3",IF(D21&gt;=1978,"L4",IF(D21&gt;=1965,"L5","L6"))))))</f>
        <v>L1</v>
      </c>
      <c r="H21" s="4" t="str">
        <f aca="false">IFERROR(INDEX(Lanes!$C$2:$C$60,MATCH(LEFT(I21,FIND(" ",I21)-1),Lanes!$A$2:$A$60,0)),"?")</f>
        <v>Core</v>
      </c>
      <c r="I21" s="4" t="s">
        <v>43</v>
      </c>
      <c r="J21" s="4"/>
      <c r="K21" s="4" t="s">
        <v>60</v>
      </c>
      <c r="L21" s="4" t="s">
        <v>90</v>
      </c>
      <c r="M21" s="4" t="s">
        <v>91</v>
      </c>
      <c r="N21" s="4" t="s">
        <v>92</v>
      </c>
      <c r="O21" s="4" t="s">
        <v>229</v>
      </c>
      <c r="P21" s="2" t="s">
        <v>230</v>
      </c>
      <c r="Q21" s="2" t="s">
        <v>231</v>
      </c>
      <c r="R21" s="4" t="s">
        <v>65</v>
      </c>
      <c r="S21" s="4" t="s">
        <v>232</v>
      </c>
      <c r="T21" s="4" t="s">
        <v>84</v>
      </c>
      <c r="U21" s="4"/>
      <c r="V21" s="4"/>
      <c r="W21" s="4" t="s">
        <v>53</v>
      </c>
      <c r="X21" s="2" t="s">
        <v>233</v>
      </c>
      <c r="Y21" s="4" t="s">
        <v>69</v>
      </c>
      <c r="Z21" s="4"/>
      <c r="AA21" s="4"/>
      <c r="AB21" s="4"/>
    </row>
    <row r="22" customFormat="false" ht="75" hidden="false" customHeight="true" outlineLevel="0" collapsed="false">
      <c r="A22" s="4" t="s">
        <v>234</v>
      </c>
      <c r="B22" s="4" t="s">
        <v>57</v>
      </c>
      <c r="C22" s="4" t="s">
        <v>235</v>
      </c>
      <c r="D22" s="4" t="n">
        <v>2023</v>
      </c>
      <c r="E22" s="4" t="s">
        <v>41</v>
      </c>
      <c r="F22" s="4" t="s">
        <v>59</v>
      </c>
      <c r="G22" s="4" t="str">
        <f aca="false">IF(LEFT(I22,3)="R1 ","L6",IF(D22&gt;=2014,"L1",IF(D22&gt;=1998,"L2",IF(D22&gt;=1987,"L3",IF(D22&gt;=1978,"L4",IF(D22&gt;=1965,"L5","L6"))))))</f>
        <v>L1</v>
      </c>
      <c r="H22" s="4" t="str">
        <f aca="false">IFERROR(INDEX(Lanes!$C$2:$C$60,MATCH(LEFT(I22,FIND(" ",I22)-1),Lanes!$A$2:$A$60,0)),"?")</f>
        <v>Core</v>
      </c>
      <c r="I22" s="4" t="s">
        <v>43</v>
      </c>
      <c r="J22" s="4"/>
      <c r="K22" s="4" t="s">
        <v>60</v>
      </c>
      <c r="L22" s="4" t="s">
        <v>45</v>
      </c>
      <c r="M22" s="4" t="s">
        <v>61</v>
      </c>
      <c r="N22" s="4"/>
      <c r="O22" s="4" t="s">
        <v>236</v>
      </c>
      <c r="P22" s="2" t="s">
        <v>237</v>
      </c>
      <c r="Q22" s="2" t="s">
        <v>238</v>
      </c>
      <c r="R22" s="4" t="s">
        <v>50</v>
      </c>
      <c r="S22" s="4" t="s">
        <v>239</v>
      </c>
      <c r="T22" s="4" t="s">
        <v>110</v>
      </c>
      <c r="U22" s="4"/>
      <c r="V22" s="4" t="s">
        <v>240</v>
      </c>
      <c r="W22" s="4" t="s">
        <v>53</v>
      </c>
      <c r="X22" s="2" t="s">
        <v>241</v>
      </c>
      <c r="Y22" s="4" t="s">
        <v>69</v>
      </c>
      <c r="Z22" s="4"/>
      <c r="AA22" s="4"/>
      <c r="AB22" s="4"/>
    </row>
    <row r="23" customFormat="false" ht="75" hidden="false" customHeight="true" outlineLevel="0" collapsed="false">
      <c r="A23" s="4" t="s">
        <v>242</v>
      </c>
      <c r="B23" s="4" t="s">
        <v>243</v>
      </c>
      <c r="C23" s="4" t="s">
        <v>244</v>
      </c>
      <c r="D23" s="4" t="n">
        <v>2023</v>
      </c>
      <c r="E23" s="4" t="s">
        <v>41</v>
      </c>
      <c r="F23" s="4" t="s">
        <v>245</v>
      </c>
      <c r="G23" s="4" t="str">
        <f aca="false">IF(LEFT(I23,3)="R1 ","L6",IF(D23&gt;=2014,"L1",IF(D23&gt;=1998,"L2",IF(D23&gt;=1987,"L3",IF(D23&gt;=1978,"L4",IF(D23&gt;=1965,"L5","L6"))))))</f>
        <v>L1</v>
      </c>
      <c r="H23" s="4" t="str">
        <f aca="false">IFERROR(INDEX(Lanes!$C$2:$C$60,MATCH(LEFT(I23,FIND(" ",I23)-1),Lanes!$A$2:$A$60,0)),"?")</f>
        <v>Core</v>
      </c>
      <c r="I23" s="4" t="s">
        <v>43</v>
      </c>
      <c r="J23" s="4"/>
      <c r="K23" s="4" t="s">
        <v>60</v>
      </c>
      <c r="L23" s="4" t="s">
        <v>152</v>
      </c>
      <c r="M23" s="4" t="s">
        <v>246</v>
      </c>
      <c r="N23" s="4"/>
      <c r="O23" s="4" t="s">
        <v>247</v>
      </c>
      <c r="P23" s="2" t="s">
        <v>248</v>
      </c>
      <c r="Q23" s="2" t="s">
        <v>249</v>
      </c>
      <c r="R23" s="4" t="s">
        <v>65</v>
      </c>
      <c r="S23" s="4" t="s">
        <v>250</v>
      </c>
      <c r="T23" s="4" t="s">
        <v>84</v>
      </c>
      <c r="U23" s="4"/>
      <c r="V23" s="4" t="s">
        <v>251</v>
      </c>
      <c r="W23" s="4"/>
      <c r="X23" s="2" t="s">
        <v>252</v>
      </c>
      <c r="Y23" s="4" t="s">
        <v>69</v>
      </c>
      <c r="Z23" s="4"/>
      <c r="AA23" s="4"/>
      <c r="AB23" s="4"/>
    </row>
    <row r="24" customFormat="false" ht="75" hidden="false" customHeight="true" outlineLevel="0" collapsed="false">
      <c r="A24" s="4" t="s">
        <v>253</v>
      </c>
      <c r="B24" s="4" t="s">
        <v>254</v>
      </c>
      <c r="C24" s="4" t="s">
        <v>255</v>
      </c>
      <c r="D24" s="4" t="n">
        <v>2024</v>
      </c>
      <c r="E24" s="4" t="s">
        <v>41</v>
      </c>
      <c r="F24" s="4" t="s">
        <v>256</v>
      </c>
      <c r="G24" s="4" t="str">
        <f aca="false">IF(LEFT(I24,3)="R1 ","L6",IF(D24&gt;=2014,"L1",IF(D24&gt;=1998,"L2",IF(D24&gt;=1987,"L3",IF(D24&gt;=1978,"L4",IF(D24&gt;=1965,"L5","L6"))))))</f>
        <v>L1</v>
      </c>
      <c r="H24" s="4" t="str">
        <f aca="false">IFERROR(INDEX(Lanes!$C$2:$C$60,MATCH(LEFT(I24,FIND(" ",I24)-1),Lanes!$A$2:$A$60,0)),"?")</f>
        <v>Core</v>
      </c>
      <c r="I24" s="4" t="s">
        <v>43</v>
      </c>
      <c r="J24" s="4"/>
      <c r="K24" s="4" t="s">
        <v>115</v>
      </c>
      <c r="L24" s="4" t="s">
        <v>257</v>
      </c>
      <c r="M24" s="4" t="s">
        <v>258</v>
      </c>
      <c r="N24" s="4"/>
      <c r="O24" s="4" t="s">
        <v>259</v>
      </c>
      <c r="P24" s="2" t="s">
        <v>260</v>
      </c>
      <c r="Q24" s="2" t="s">
        <v>261</v>
      </c>
      <c r="R24" s="4" t="s">
        <v>50</v>
      </c>
      <c r="S24" s="4" t="s">
        <v>262</v>
      </c>
      <c r="T24" s="4" t="s">
        <v>84</v>
      </c>
      <c r="U24" s="4"/>
      <c r="V24" s="4"/>
      <c r="W24" s="4" t="s">
        <v>53</v>
      </c>
      <c r="X24" s="2" t="s">
        <v>263</v>
      </c>
      <c r="Y24" s="4" t="s">
        <v>69</v>
      </c>
      <c r="Z24" s="4"/>
      <c r="AA24" s="4"/>
      <c r="AB24" s="4"/>
    </row>
    <row r="25" customFormat="false" ht="75" hidden="false" customHeight="true" outlineLevel="0" collapsed="false">
      <c r="A25" s="4" t="s">
        <v>264</v>
      </c>
      <c r="B25" s="4" t="s">
        <v>265</v>
      </c>
      <c r="C25" s="4" t="s">
        <v>265</v>
      </c>
      <c r="D25" s="4" t="n">
        <v>2024</v>
      </c>
      <c r="E25" s="4" t="s">
        <v>41</v>
      </c>
      <c r="F25" s="4" t="s">
        <v>266</v>
      </c>
      <c r="G25" s="4" t="str">
        <f aca="false">IF(LEFT(I25,3)="R1 ","L6",IF(D25&gt;=2014,"L1",IF(D25&gt;=1998,"L2",IF(D25&gt;=1987,"L3",IF(D25&gt;=1978,"L4",IF(D25&gt;=1965,"L5","L6"))))))</f>
        <v>L1</v>
      </c>
      <c r="H25" s="4" t="str">
        <f aca="false">IFERROR(INDEX(Lanes!$C$2:$C$60,MATCH(LEFT(I25,FIND(" ",I25)-1),Lanes!$A$2:$A$60,0)),"?")</f>
        <v>Core</v>
      </c>
      <c r="I25" s="4" t="s">
        <v>43</v>
      </c>
      <c r="J25" s="4" t="s">
        <v>267</v>
      </c>
      <c r="K25" s="4" t="s">
        <v>268</v>
      </c>
      <c r="L25" s="4" t="s">
        <v>152</v>
      </c>
      <c r="M25" s="4" t="s">
        <v>269</v>
      </c>
      <c r="N25" s="4"/>
      <c r="O25" s="4" t="s">
        <v>270</v>
      </c>
      <c r="P25" s="2" t="s">
        <v>271</v>
      </c>
      <c r="Q25" s="2" t="s">
        <v>272</v>
      </c>
      <c r="R25" s="4" t="s">
        <v>50</v>
      </c>
      <c r="S25" s="4" t="s">
        <v>273</v>
      </c>
      <c r="T25" s="4" t="s">
        <v>84</v>
      </c>
      <c r="U25" s="4"/>
      <c r="V25" s="4" t="s">
        <v>274</v>
      </c>
      <c r="W25" s="4"/>
      <c r="X25" s="2" t="s">
        <v>275</v>
      </c>
      <c r="Y25" s="4" t="s">
        <v>69</v>
      </c>
      <c r="Z25" s="4"/>
      <c r="AA25" s="4"/>
      <c r="AB25" s="4"/>
    </row>
    <row r="26" customFormat="false" ht="75" hidden="false" customHeight="true" outlineLevel="0" collapsed="false">
      <c r="A26" s="4" t="s">
        <v>276</v>
      </c>
      <c r="B26" s="4" t="s">
        <v>277</v>
      </c>
      <c r="C26" s="4" t="s">
        <v>277</v>
      </c>
      <c r="D26" s="4" t="n">
        <v>2024</v>
      </c>
      <c r="E26" s="4" t="s">
        <v>41</v>
      </c>
      <c r="F26" s="4" t="s">
        <v>278</v>
      </c>
      <c r="G26" s="4" t="str">
        <f aca="false">IF(LEFT(I26,3)="R1 ","L6",IF(D26&gt;=2014,"L1",IF(D26&gt;=1998,"L2",IF(D26&gt;=1987,"L3",IF(D26&gt;=1978,"L4",IF(D26&gt;=1965,"L5","L6"))))))</f>
        <v>L1</v>
      </c>
      <c r="H26" s="4" t="str">
        <f aca="false">IFERROR(INDEX(Lanes!$C$2:$C$60,MATCH(LEFT(I26,FIND(" ",I26)-1),Lanes!$A$2:$A$60,0)),"?")</f>
        <v>Core</v>
      </c>
      <c r="I26" s="4" t="s">
        <v>43</v>
      </c>
      <c r="J26" s="4"/>
      <c r="K26" s="4" t="s">
        <v>60</v>
      </c>
      <c r="L26" s="4" t="s">
        <v>45</v>
      </c>
      <c r="M26" s="4" t="s">
        <v>279</v>
      </c>
      <c r="N26" s="4"/>
      <c r="O26" s="4" t="s">
        <v>280</v>
      </c>
      <c r="P26" s="2" t="s">
        <v>281</v>
      </c>
      <c r="Q26" s="2" t="s">
        <v>282</v>
      </c>
      <c r="R26" s="4" t="s">
        <v>50</v>
      </c>
      <c r="S26" s="4" t="s">
        <v>283</v>
      </c>
      <c r="T26" s="4" t="s">
        <v>84</v>
      </c>
      <c r="U26" s="4"/>
      <c r="V26" s="4" t="s">
        <v>284</v>
      </c>
      <c r="W26" s="4"/>
      <c r="X26" s="2" t="s">
        <v>285</v>
      </c>
      <c r="Y26" s="4" t="s">
        <v>69</v>
      </c>
      <c r="Z26" s="4"/>
      <c r="AA26" s="4"/>
      <c r="AB26" s="4"/>
    </row>
    <row r="27" customFormat="false" ht="75" hidden="false" customHeight="true" outlineLevel="0" collapsed="false">
      <c r="A27" s="4" t="s">
        <v>286</v>
      </c>
      <c r="B27" s="4" t="s">
        <v>287</v>
      </c>
      <c r="C27" s="4" t="s">
        <v>288</v>
      </c>
      <c r="D27" s="4" t="n">
        <v>2024</v>
      </c>
      <c r="E27" s="4" t="s">
        <v>41</v>
      </c>
      <c r="F27" s="4" t="s">
        <v>42</v>
      </c>
      <c r="G27" s="4" t="str">
        <f aca="false">IF(LEFT(I27,3)="R1 ","L6",IF(D27&gt;=2014,"L1",IF(D27&gt;=1998,"L2",IF(D27&gt;=1987,"L3",IF(D27&gt;=1978,"L4",IF(D27&gt;=1965,"L5","L6"))))))</f>
        <v>L1</v>
      </c>
      <c r="H27" s="4" t="str">
        <f aca="false">IFERROR(INDEX(Lanes!$C$2:$C$60,MATCH(LEFT(I27,FIND(" ",I27)-1),Lanes!$A$2:$A$60,0)),"?")</f>
        <v>Core</v>
      </c>
      <c r="I27" s="4" t="s">
        <v>43</v>
      </c>
      <c r="J27" s="4"/>
      <c r="K27" s="4" t="s">
        <v>211</v>
      </c>
      <c r="L27" s="4" t="s">
        <v>193</v>
      </c>
      <c r="M27" s="4" t="s">
        <v>289</v>
      </c>
      <c r="N27" s="4"/>
      <c r="O27" s="4" t="s">
        <v>290</v>
      </c>
      <c r="P27" s="2" t="s">
        <v>291</v>
      </c>
      <c r="Q27" s="2" t="s">
        <v>292</v>
      </c>
      <c r="R27" s="4" t="s">
        <v>50</v>
      </c>
      <c r="S27" s="4" t="s">
        <v>293</v>
      </c>
      <c r="T27" s="4" t="s">
        <v>52</v>
      </c>
      <c r="U27" s="4"/>
      <c r="V27" s="4" t="s">
        <v>294</v>
      </c>
      <c r="W27" s="4"/>
      <c r="X27" s="2" t="s">
        <v>295</v>
      </c>
      <c r="Y27" s="4" t="s">
        <v>55</v>
      </c>
      <c r="Z27" s="4"/>
      <c r="AA27" s="4"/>
      <c r="AB27" s="4"/>
    </row>
    <row r="28" customFormat="false" ht="75" hidden="false" customHeight="true" outlineLevel="0" collapsed="false">
      <c r="A28" s="4" t="s">
        <v>296</v>
      </c>
      <c r="B28" s="4" t="s">
        <v>160</v>
      </c>
      <c r="C28" s="4" t="s">
        <v>297</v>
      </c>
      <c r="D28" s="4" t="n">
        <v>2024</v>
      </c>
      <c r="E28" s="4" t="s">
        <v>41</v>
      </c>
      <c r="F28" s="4" t="s">
        <v>162</v>
      </c>
      <c r="G28" s="4" t="str">
        <f aca="false">IF(LEFT(I28,3)="R1 ","L6",IF(D28&gt;=2014,"L1",IF(D28&gt;=1998,"L2",IF(D28&gt;=1987,"L3",IF(D28&gt;=1978,"L4",IF(D28&gt;=1965,"L5","L6"))))))</f>
        <v>L1</v>
      </c>
      <c r="H28" s="4" t="str">
        <f aca="false">IFERROR(INDEX(Lanes!$C$2:$C$60,MATCH(LEFT(I28,FIND(" ",I28)-1),Lanes!$A$2:$A$60,0)),"?")</f>
        <v>Core</v>
      </c>
      <c r="I28" s="4" t="s">
        <v>43</v>
      </c>
      <c r="J28" s="4"/>
      <c r="K28" s="4" t="s">
        <v>60</v>
      </c>
      <c r="L28" s="4" t="s">
        <v>163</v>
      </c>
      <c r="M28" s="4" t="s">
        <v>164</v>
      </c>
      <c r="N28" s="4"/>
      <c r="O28" s="4" t="s">
        <v>298</v>
      </c>
      <c r="P28" s="2" t="s">
        <v>299</v>
      </c>
      <c r="Q28" s="2" t="s">
        <v>300</v>
      </c>
      <c r="R28" s="4" t="s">
        <v>65</v>
      </c>
      <c r="S28" s="4" t="s">
        <v>301</v>
      </c>
      <c r="T28" s="4" t="s">
        <v>110</v>
      </c>
      <c r="U28" s="4"/>
      <c r="V28" s="4" t="s">
        <v>302</v>
      </c>
      <c r="W28" s="4"/>
      <c r="X28" s="2" t="s">
        <v>303</v>
      </c>
      <c r="Y28" s="4" t="s">
        <v>69</v>
      </c>
      <c r="Z28" s="4"/>
      <c r="AA28" s="4"/>
      <c r="AB28" s="4"/>
    </row>
    <row r="29" customFormat="false" ht="75" hidden="false" customHeight="true" outlineLevel="0" collapsed="false">
      <c r="A29" s="4" t="s">
        <v>304</v>
      </c>
      <c r="B29" s="4" t="s">
        <v>305</v>
      </c>
      <c r="C29" s="4" t="s">
        <v>306</v>
      </c>
      <c r="D29" s="4" t="n">
        <v>2024</v>
      </c>
      <c r="E29" s="4" t="s">
        <v>41</v>
      </c>
      <c r="F29" s="4" t="s">
        <v>42</v>
      </c>
      <c r="G29" s="4" t="str">
        <f aca="false">IF(LEFT(I29,3)="R1 ","L6",IF(D29&gt;=2014,"L1",IF(D29&gt;=1998,"L2",IF(D29&gt;=1987,"L3",IF(D29&gt;=1978,"L4",IF(D29&gt;=1965,"L5","L6"))))))</f>
        <v>L1</v>
      </c>
      <c r="H29" s="4" t="str">
        <f aca="false">IFERROR(INDEX(Lanes!$C$2:$C$60,MATCH(LEFT(I29,FIND(" ",I29)-1),Lanes!$A$2:$A$60,0)),"?")</f>
        <v>Core</v>
      </c>
      <c r="I29" s="4" t="s">
        <v>43</v>
      </c>
      <c r="J29" s="4"/>
      <c r="K29" s="4" t="s">
        <v>60</v>
      </c>
      <c r="L29" s="4" t="s">
        <v>152</v>
      </c>
      <c r="M29" s="4" t="s">
        <v>307</v>
      </c>
      <c r="N29" s="4"/>
      <c r="O29" s="4" t="s">
        <v>308</v>
      </c>
      <c r="P29" s="2" t="s">
        <v>309</v>
      </c>
      <c r="Q29" s="2" t="s">
        <v>310</v>
      </c>
      <c r="R29" s="4" t="s">
        <v>50</v>
      </c>
      <c r="S29" s="4" t="s">
        <v>311</v>
      </c>
      <c r="T29" s="4" t="s">
        <v>84</v>
      </c>
      <c r="U29" s="4"/>
      <c r="V29" s="4" t="s">
        <v>302</v>
      </c>
      <c r="W29" s="4"/>
      <c r="X29" s="2" t="s">
        <v>312</v>
      </c>
      <c r="Y29" s="4" t="s">
        <v>69</v>
      </c>
      <c r="Z29" s="4"/>
      <c r="AA29" s="4"/>
      <c r="AB29" s="4"/>
    </row>
    <row r="30" customFormat="false" ht="75" hidden="false" customHeight="true" outlineLevel="0" collapsed="false">
      <c r="A30" s="4" t="s">
        <v>313</v>
      </c>
      <c r="B30" s="4" t="s">
        <v>87</v>
      </c>
      <c r="C30" s="4" t="s">
        <v>314</v>
      </c>
      <c r="D30" s="4" t="n">
        <v>2024</v>
      </c>
      <c r="E30" s="4" t="s">
        <v>41</v>
      </c>
      <c r="F30" s="4" t="s">
        <v>228</v>
      </c>
      <c r="G30" s="4" t="str">
        <f aca="false">IF(LEFT(I30,3)="R1 ","L6",IF(D30&gt;=2014,"L1",IF(D30&gt;=1998,"L2",IF(D30&gt;=1987,"L3",IF(D30&gt;=1978,"L4",IF(D30&gt;=1965,"L5","L6"))))))</f>
        <v>L1</v>
      </c>
      <c r="H30" s="4" t="str">
        <f aca="false">IFERROR(INDEX(Lanes!$C$2:$C$60,MATCH(LEFT(I30,FIND(" ",I30)-1),Lanes!$A$2:$A$60,0)),"?")</f>
        <v>Core</v>
      </c>
      <c r="I30" s="4" t="s">
        <v>43</v>
      </c>
      <c r="J30" s="4"/>
      <c r="K30" s="4" t="s">
        <v>60</v>
      </c>
      <c r="L30" s="4" t="s">
        <v>90</v>
      </c>
      <c r="M30" s="4" t="s">
        <v>91</v>
      </c>
      <c r="N30" s="4" t="s">
        <v>92</v>
      </c>
      <c r="O30" s="4" t="s">
        <v>315</v>
      </c>
      <c r="P30" s="2" t="s">
        <v>316</v>
      </c>
      <c r="Q30" s="2" t="s">
        <v>317</v>
      </c>
      <c r="R30" s="4" t="s">
        <v>122</v>
      </c>
      <c r="S30" s="4" t="s">
        <v>318</v>
      </c>
      <c r="T30" s="4" t="s">
        <v>110</v>
      </c>
      <c r="U30" s="4" t="s">
        <v>53</v>
      </c>
      <c r="V30" s="4" t="s">
        <v>302</v>
      </c>
      <c r="W30" s="4" t="s">
        <v>53</v>
      </c>
      <c r="X30" s="2" t="s">
        <v>319</v>
      </c>
      <c r="Y30" s="4" t="s">
        <v>69</v>
      </c>
      <c r="Z30" s="4"/>
      <c r="AA30" s="4"/>
      <c r="AB30" s="4"/>
    </row>
    <row r="31" customFormat="false" ht="75" hidden="false" customHeight="true" outlineLevel="0" collapsed="false">
      <c r="A31" s="4" t="s">
        <v>320</v>
      </c>
      <c r="B31" s="4" t="s">
        <v>321</v>
      </c>
      <c r="C31" s="4" t="s">
        <v>322</v>
      </c>
      <c r="D31" s="4" t="n">
        <v>2024</v>
      </c>
      <c r="E31" s="4" t="s">
        <v>41</v>
      </c>
      <c r="F31" s="4" t="s">
        <v>42</v>
      </c>
      <c r="G31" s="4" t="str">
        <f aca="false">IF(LEFT(I31,3)="R1 ","L6",IF(D31&gt;=2014,"L1",IF(D31&gt;=1998,"L2",IF(D31&gt;=1987,"L3",IF(D31&gt;=1978,"L4",IF(D31&gt;=1965,"L5","L6"))))))</f>
        <v>L1</v>
      </c>
      <c r="H31" s="4" t="str">
        <f aca="false">IFERROR(INDEX(Lanes!$C$2:$C$60,MATCH(LEFT(I31,FIND(" ",I31)-1),Lanes!$A$2:$A$60,0)),"?")</f>
        <v>Core</v>
      </c>
      <c r="I31" s="4" t="s">
        <v>43</v>
      </c>
      <c r="J31" s="4" t="s">
        <v>323</v>
      </c>
      <c r="K31" s="4" t="s">
        <v>324</v>
      </c>
      <c r="L31" s="4" t="s">
        <v>90</v>
      </c>
      <c r="M31" s="4" t="s">
        <v>325</v>
      </c>
      <c r="N31" s="4" t="s">
        <v>92</v>
      </c>
      <c r="O31" s="4" t="s">
        <v>326</v>
      </c>
      <c r="P31" s="2" t="s">
        <v>327</v>
      </c>
      <c r="Q31" s="2" t="s">
        <v>328</v>
      </c>
      <c r="R31" s="4" t="s">
        <v>50</v>
      </c>
      <c r="S31" s="4" t="s">
        <v>329</v>
      </c>
      <c r="T31" s="4" t="s">
        <v>52</v>
      </c>
      <c r="U31" s="4"/>
      <c r="V31" s="4"/>
      <c r="W31" s="4"/>
      <c r="X31" s="2" t="s">
        <v>330</v>
      </c>
      <c r="Y31" s="4" t="s">
        <v>55</v>
      </c>
      <c r="Z31" s="4"/>
      <c r="AA31" s="4"/>
      <c r="AB31" s="4"/>
    </row>
    <row r="32" customFormat="false" ht="75" hidden="false" customHeight="true" outlineLevel="0" collapsed="false">
      <c r="A32" s="4" t="s">
        <v>331</v>
      </c>
      <c r="B32" s="4" t="s">
        <v>332</v>
      </c>
      <c r="C32" s="4" t="s">
        <v>333</v>
      </c>
      <c r="D32" s="4" t="n">
        <v>2024</v>
      </c>
      <c r="E32" s="4" t="s">
        <v>41</v>
      </c>
      <c r="F32" s="4" t="s">
        <v>334</v>
      </c>
      <c r="G32" s="4" t="str">
        <f aca="false">IF(LEFT(I32,3)="R1 ","L6",IF(D32&gt;=2014,"L1",IF(D32&gt;=1998,"L2",IF(D32&gt;=1987,"L3",IF(D32&gt;=1978,"L4",IF(D32&gt;=1965,"L5","L6"))))))</f>
        <v>L1</v>
      </c>
      <c r="H32" s="4" t="str">
        <f aca="false">IFERROR(INDEX(Lanes!$C$2:$C$60,MATCH(LEFT(I32,FIND(" ",I32)-1),Lanes!$A$2:$A$60,0)),"?")</f>
        <v>Core</v>
      </c>
      <c r="I32" s="4" t="s">
        <v>43</v>
      </c>
      <c r="J32" s="4"/>
      <c r="K32" s="4" t="s">
        <v>60</v>
      </c>
      <c r="L32" s="4" t="s">
        <v>163</v>
      </c>
      <c r="M32" s="4" t="s">
        <v>335</v>
      </c>
      <c r="N32" s="4"/>
      <c r="O32" s="4" t="s">
        <v>336</v>
      </c>
      <c r="P32" s="2" t="s">
        <v>337</v>
      </c>
      <c r="Q32" s="2" t="s">
        <v>338</v>
      </c>
      <c r="R32" s="4" t="s">
        <v>122</v>
      </c>
      <c r="S32" s="4" t="s">
        <v>339</v>
      </c>
      <c r="T32" s="4" t="s">
        <v>84</v>
      </c>
      <c r="U32" s="4"/>
      <c r="V32" s="4" t="s">
        <v>340</v>
      </c>
      <c r="W32" s="4"/>
      <c r="X32" s="2" t="s">
        <v>341</v>
      </c>
      <c r="Y32" s="4" t="s">
        <v>69</v>
      </c>
      <c r="Z32" s="4"/>
      <c r="AA32" s="4"/>
      <c r="AB32" s="4"/>
    </row>
    <row r="33" customFormat="false" ht="75" hidden="false" customHeight="true" outlineLevel="0" collapsed="false">
      <c r="A33" s="4" t="s">
        <v>342</v>
      </c>
      <c r="B33" s="4" t="s">
        <v>343</v>
      </c>
      <c r="C33" s="4" t="s">
        <v>344</v>
      </c>
      <c r="D33" s="4" t="n">
        <v>2025</v>
      </c>
      <c r="E33" s="4" t="s">
        <v>41</v>
      </c>
      <c r="F33" s="4" t="s">
        <v>345</v>
      </c>
      <c r="G33" s="4" t="str">
        <f aca="false">IF(LEFT(I33,3)="R1 ","L6",IF(D33&gt;=2014,"L1",IF(D33&gt;=1998,"L2",IF(D33&gt;=1987,"L3",IF(D33&gt;=1978,"L4",IF(D33&gt;=1965,"L5","L6"))))))</f>
        <v>L1</v>
      </c>
      <c r="H33" s="4" t="str">
        <f aca="false">IFERROR(INDEX(Lanes!$C$2:$C$60,MATCH(LEFT(I33,FIND(" ",I33)-1),Lanes!$A$2:$A$60,0)),"?")</f>
        <v>Core</v>
      </c>
      <c r="I33" s="4" t="s">
        <v>43</v>
      </c>
      <c r="J33" s="4"/>
      <c r="K33" s="4" t="s">
        <v>115</v>
      </c>
      <c r="L33" s="4" t="s">
        <v>45</v>
      </c>
      <c r="M33" s="4" t="s">
        <v>346</v>
      </c>
      <c r="N33" s="4"/>
      <c r="O33" s="4" t="s">
        <v>347</v>
      </c>
      <c r="P33" s="2" t="s">
        <v>348</v>
      </c>
      <c r="Q33" s="2" t="s">
        <v>349</v>
      </c>
      <c r="R33" s="4" t="s">
        <v>50</v>
      </c>
      <c r="S33" s="4" t="s">
        <v>350</v>
      </c>
      <c r="T33" s="4" t="s">
        <v>84</v>
      </c>
      <c r="U33" s="4"/>
      <c r="V33" s="4" t="s">
        <v>351</v>
      </c>
      <c r="W33" s="4"/>
      <c r="X33" s="2" t="s">
        <v>352</v>
      </c>
      <c r="Y33" s="4" t="s">
        <v>69</v>
      </c>
      <c r="Z33" s="4"/>
      <c r="AA33" s="4"/>
      <c r="AB33" s="4"/>
    </row>
    <row r="34" customFormat="false" ht="75" hidden="false" customHeight="true" outlineLevel="0" collapsed="false">
      <c r="A34" s="4" t="s">
        <v>353</v>
      </c>
      <c r="B34" s="4" t="s">
        <v>254</v>
      </c>
      <c r="C34" s="4" t="s">
        <v>354</v>
      </c>
      <c r="D34" s="4" t="n">
        <v>2025</v>
      </c>
      <c r="E34" s="4" t="s">
        <v>41</v>
      </c>
      <c r="F34" s="4" t="s">
        <v>256</v>
      </c>
      <c r="G34" s="4" t="str">
        <f aca="false">IF(LEFT(I34,3)="R1 ","L6",IF(D34&gt;=2014,"L1",IF(D34&gt;=1998,"L2",IF(D34&gt;=1987,"L3",IF(D34&gt;=1978,"L4",IF(D34&gt;=1965,"L5","L6"))))))</f>
        <v>L1</v>
      </c>
      <c r="H34" s="4" t="str">
        <f aca="false">IFERROR(INDEX(Lanes!$C$2:$C$60,MATCH(LEFT(I34,FIND(" ",I34)-1),Lanes!$A$2:$A$60,0)),"?")</f>
        <v>Core</v>
      </c>
      <c r="I34" s="4" t="s">
        <v>43</v>
      </c>
      <c r="J34" s="4"/>
      <c r="K34" s="4" t="s">
        <v>115</v>
      </c>
      <c r="L34" s="4" t="s">
        <v>257</v>
      </c>
      <c r="M34" s="4" t="s">
        <v>258</v>
      </c>
      <c r="N34" s="4"/>
      <c r="O34" s="4" t="s">
        <v>355</v>
      </c>
      <c r="P34" s="2" t="s">
        <v>356</v>
      </c>
      <c r="Q34" s="2" t="s">
        <v>357</v>
      </c>
      <c r="R34" s="4" t="s">
        <v>50</v>
      </c>
      <c r="S34" s="4" t="s">
        <v>358</v>
      </c>
      <c r="T34" s="4" t="s">
        <v>110</v>
      </c>
      <c r="U34" s="4"/>
      <c r="V34" s="4" t="s">
        <v>351</v>
      </c>
      <c r="W34" s="4" t="s">
        <v>53</v>
      </c>
      <c r="X34" s="2" t="s">
        <v>359</v>
      </c>
      <c r="Y34" s="4" t="s">
        <v>69</v>
      </c>
      <c r="Z34" s="4"/>
      <c r="AA34" s="4"/>
      <c r="AB34" s="4"/>
    </row>
    <row r="35" customFormat="false" ht="75" hidden="false" customHeight="true" outlineLevel="0" collapsed="false">
      <c r="A35" s="4" t="s">
        <v>360</v>
      </c>
      <c r="B35" s="4" t="s">
        <v>361</v>
      </c>
      <c r="C35" s="4" t="s">
        <v>362</v>
      </c>
      <c r="D35" s="4" t="n">
        <v>2025</v>
      </c>
      <c r="E35" s="4" t="s">
        <v>41</v>
      </c>
      <c r="F35" s="4" t="s">
        <v>363</v>
      </c>
      <c r="G35" s="4" t="str">
        <f aca="false">IF(LEFT(I35,3)="R1 ","L6",IF(D35&gt;=2014,"L1",IF(D35&gt;=1998,"L2",IF(D35&gt;=1987,"L3",IF(D35&gt;=1978,"L4",IF(D35&gt;=1965,"L5","L6"))))))</f>
        <v>L1</v>
      </c>
      <c r="H35" s="4" t="str">
        <f aca="false">IFERROR(INDEX(Lanes!$C$2:$C$60,MATCH(LEFT(I35,FIND(" ",I35)-1),Lanes!$A$2:$A$60,0)),"?")</f>
        <v>Core</v>
      </c>
      <c r="I35" s="4" t="s">
        <v>43</v>
      </c>
      <c r="J35" s="4"/>
      <c r="K35" s="4" t="s">
        <v>364</v>
      </c>
      <c r="L35" s="4" t="s">
        <v>152</v>
      </c>
      <c r="M35" s="4" t="s">
        <v>365</v>
      </c>
      <c r="N35" s="4"/>
      <c r="O35" s="4" t="s">
        <v>366</v>
      </c>
      <c r="P35" s="2" t="s">
        <v>367</v>
      </c>
      <c r="Q35" s="2" t="s">
        <v>368</v>
      </c>
      <c r="R35" s="4" t="s">
        <v>50</v>
      </c>
      <c r="S35" s="4" t="s">
        <v>369</v>
      </c>
      <c r="T35" s="4" t="s">
        <v>52</v>
      </c>
      <c r="U35" s="4"/>
      <c r="V35" s="4" t="s">
        <v>351</v>
      </c>
      <c r="W35" s="4"/>
      <c r="X35" s="2" t="s">
        <v>370</v>
      </c>
      <c r="Y35" s="4" t="s">
        <v>69</v>
      </c>
      <c r="Z35" s="4"/>
      <c r="AA35" s="4"/>
      <c r="AB35" s="4"/>
    </row>
    <row r="36" customFormat="false" ht="75" hidden="false" customHeight="true" outlineLevel="0" collapsed="false">
      <c r="A36" s="4" t="s">
        <v>371</v>
      </c>
      <c r="B36" s="4" t="s">
        <v>112</v>
      </c>
      <c r="C36" s="4" t="s">
        <v>372</v>
      </c>
      <c r="D36" s="4" t="n">
        <v>2025</v>
      </c>
      <c r="E36" s="4" t="s">
        <v>41</v>
      </c>
      <c r="F36" s="4" t="s">
        <v>127</v>
      </c>
      <c r="G36" s="4" t="str">
        <f aca="false">IF(LEFT(I36,3)="R1 ","L6",IF(D36&gt;=2014,"L1",IF(D36&gt;=1998,"L2",IF(D36&gt;=1987,"L3",IF(D36&gt;=1978,"L4",IF(D36&gt;=1965,"L5","L6"))))))</f>
        <v>L1</v>
      </c>
      <c r="H36" s="4" t="str">
        <f aca="false">IFERROR(INDEX(Lanes!$C$2:$C$60,MATCH(LEFT(I36,FIND(" ",I36)-1),Lanes!$A$2:$A$60,0)),"?")</f>
        <v>Core</v>
      </c>
      <c r="I36" s="4" t="s">
        <v>43</v>
      </c>
      <c r="J36" s="4"/>
      <c r="K36" s="4" t="s">
        <v>115</v>
      </c>
      <c r="L36" s="4" t="s">
        <v>174</v>
      </c>
      <c r="M36" s="4" t="s">
        <v>373</v>
      </c>
      <c r="N36" s="4"/>
      <c r="O36" s="4" t="s">
        <v>374</v>
      </c>
      <c r="P36" s="2" t="s">
        <v>375</v>
      </c>
      <c r="Q36" s="2" t="s">
        <v>376</v>
      </c>
      <c r="R36" s="4" t="s">
        <v>122</v>
      </c>
      <c r="S36" s="4" t="s">
        <v>377</v>
      </c>
      <c r="T36" s="4" t="s">
        <v>110</v>
      </c>
      <c r="U36" s="4"/>
      <c r="V36" s="4" t="s">
        <v>351</v>
      </c>
      <c r="W36" s="4" t="s">
        <v>53</v>
      </c>
      <c r="X36" s="2" t="s">
        <v>378</v>
      </c>
      <c r="Y36" s="4" t="s">
        <v>69</v>
      </c>
      <c r="Z36" s="4"/>
      <c r="AA36" s="4"/>
      <c r="AB36" s="4"/>
    </row>
    <row r="37" customFormat="false" ht="75" hidden="false" customHeight="true" outlineLevel="0" collapsed="false">
      <c r="A37" s="4" t="s">
        <v>379</v>
      </c>
      <c r="B37" s="4" t="s">
        <v>172</v>
      </c>
      <c r="C37" s="4" t="s">
        <v>380</v>
      </c>
      <c r="D37" s="4" t="n">
        <v>2025</v>
      </c>
      <c r="E37" s="4" t="s">
        <v>41</v>
      </c>
      <c r="F37" s="4" t="s">
        <v>381</v>
      </c>
      <c r="G37" s="4" t="str">
        <f aca="false">IF(LEFT(I37,3)="R1 ","L6",IF(D37&gt;=2014,"L1",IF(D37&gt;=1998,"L2",IF(D37&gt;=1987,"L3",IF(D37&gt;=1978,"L4",IF(D37&gt;=1965,"L5","L6"))))))</f>
        <v>L1</v>
      </c>
      <c r="H37" s="4" t="str">
        <f aca="false">IFERROR(INDEX(Lanes!$C$2:$C$60,MATCH(LEFT(I37,FIND(" ",I37)-1),Lanes!$A$2:$A$60,0)),"?")</f>
        <v>Core</v>
      </c>
      <c r="I37" s="4" t="s">
        <v>43</v>
      </c>
      <c r="J37" s="4"/>
      <c r="K37" s="4" t="s">
        <v>60</v>
      </c>
      <c r="L37" s="4" t="s">
        <v>174</v>
      </c>
      <c r="M37" s="4" t="s">
        <v>175</v>
      </c>
      <c r="N37" s="4" t="s">
        <v>174</v>
      </c>
      <c r="O37" s="4" t="s">
        <v>382</v>
      </c>
      <c r="P37" s="2" t="s">
        <v>383</v>
      </c>
      <c r="Q37" s="2" t="s">
        <v>384</v>
      </c>
      <c r="R37" s="4" t="s">
        <v>65</v>
      </c>
      <c r="S37" s="4" t="s">
        <v>385</v>
      </c>
      <c r="T37" s="4" t="s">
        <v>110</v>
      </c>
      <c r="U37" s="4"/>
      <c r="V37" s="4" t="s">
        <v>351</v>
      </c>
      <c r="W37" s="4" t="s">
        <v>53</v>
      </c>
      <c r="X37" s="2" t="s">
        <v>386</v>
      </c>
      <c r="Y37" s="4" t="s">
        <v>69</v>
      </c>
      <c r="Z37" s="4"/>
      <c r="AA37" s="4"/>
      <c r="AB37" s="4"/>
    </row>
    <row r="38" customFormat="false" ht="75" hidden="false" customHeight="true" outlineLevel="0" collapsed="false">
      <c r="A38" s="4" t="s">
        <v>387</v>
      </c>
      <c r="B38" s="4" t="s">
        <v>388</v>
      </c>
      <c r="C38" s="4" t="s">
        <v>389</v>
      </c>
      <c r="D38" s="4" t="n">
        <v>2025</v>
      </c>
      <c r="E38" s="4" t="s">
        <v>41</v>
      </c>
      <c r="F38" s="4" t="s">
        <v>42</v>
      </c>
      <c r="G38" s="4" t="str">
        <f aca="false">IF(LEFT(I38,3)="R1 ","L6",IF(D38&gt;=2014,"L1",IF(D38&gt;=1998,"L2",IF(D38&gt;=1987,"L3",IF(D38&gt;=1978,"L4",IF(D38&gt;=1965,"L5","L6"))))))</f>
        <v>L1</v>
      </c>
      <c r="H38" s="4" t="str">
        <f aca="false">IFERROR(INDEX(Lanes!$C$2:$C$60,MATCH(LEFT(I38,FIND(" ",I38)-1),Lanes!$A$2:$A$60,0)),"?")</f>
        <v>Core</v>
      </c>
      <c r="I38" s="4" t="s">
        <v>43</v>
      </c>
      <c r="J38" s="4"/>
      <c r="K38" s="4" t="s">
        <v>115</v>
      </c>
      <c r="L38" s="4" t="s">
        <v>193</v>
      </c>
      <c r="M38" s="4" t="s">
        <v>390</v>
      </c>
      <c r="N38" s="4"/>
      <c r="O38" s="4" t="s">
        <v>391</v>
      </c>
      <c r="P38" s="2" t="s">
        <v>392</v>
      </c>
      <c r="Q38" s="2" t="s">
        <v>393</v>
      </c>
      <c r="R38" s="4" t="s">
        <v>50</v>
      </c>
      <c r="S38" s="4" t="s">
        <v>394</v>
      </c>
      <c r="T38" s="4" t="s">
        <v>84</v>
      </c>
      <c r="U38" s="4"/>
      <c r="V38" s="4" t="s">
        <v>351</v>
      </c>
      <c r="W38" s="4" t="s">
        <v>53</v>
      </c>
      <c r="X38" s="2" t="s">
        <v>395</v>
      </c>
      <c r="Y38" s="4" t="s">
        <v>69</v>
      </c>
      <c r="Z38" s="4"/>
      <c r="AA38" s="4"/>
      <c r="AB38" s="4"/>
    </row>
    <row r="39" customFormat="false" ht="75" hidden="false" customHeight="true" outlineLevel="0" collapsed="false">
      <c r="A39" s="4" t="s">
        <v>396</v>
      </c>
      <c r="B39" s="4" t="s">
        <v>397</v>
      </c>
      <c r="C39" s="4" t="s">
        <v>397</v>
      </c>
      <c r="D39" s="4" t="n">
        <v>2025</v>
      </c>
      <c r="E39" s="4" t="s">
        <v>398</v>
      </c>
      <c r="F39" s="4" t="s">
        <v>228</v>
      </c>
      <c r="G39" s="4" t="str">
        <f aca="false">IF(LEFT(I39,3)="R1 ","L6",IF(D39&gt;=2014,"L1",IF(D39&gt;=1998,"L2",IF(D39&gt;=1987,"L3",IF(D39&gt;=1978,"L4",IF(D39&gt;=1965,"L5","L6"))))))</f>
        <v>L1</v>
      </c>
      <c r="H39" s="4" t="str">
        <f aca="false">IFERROR(INDEX(Lanes!$C$2:$C$60,MATCH(LEFT(I39,FIND(" ",I39)-1),Lanes!$A$2:$A$60,0)),"?")</f>
        <v>Core</v>
      </c>
      <c r="I39" s="4" t="s">
        <v>43</v>
      </c>
      <c r="J39" s="4" t="s">
        <v>399</v>
      </c>
      <c r="K39" s="4" t="s">
        <v>400</v>
      </c>
      <c r="L39" s="4" t="s">
        <v>90</v>
      </c>
      <c r="M39" s="4" t="s">
        <v>91</v>
      </c>
      <c r="N39" s="4"/>
      <c r="O39" s="4" t="s">
        <v>401</v>
      </c>
      <c r="P39" s="2" t="s">
        <v>402</v>
      </c>
      <c r="Q39" s="2" t="s">
        <v>403</v>
      </c>
      <c r="R39" s="4" t="s">
        <v>65</v>
      </c>
      <c r="S39" s="4" t="s">
        <v>404</v>
      </c>
      <c r="T39" s="4" t="s">
        <v>84</v>
      </c>
      <c r="U39" s="4"/>
      <c r="V39" s="4"/>
      <c r="W39" s="4"/>
      <c r="X39" s="2" t="s">
        <v>405</v>
      </c>
      <c r="Y39" s="4" t="s">
        <v>69</v>
      </c>
      <c r="Z39" s="4"/>
      <c r="AA39" s="4"/>
      <c r="AB39" s="4"/>
    </row>
    <row r="40" customFormat="false" ht="75" hidden="false" customHeight="true" outlineLevel="0" collapsed="false">
      <c r="A40" s="4" t="s">
        <v>406</v>
      </c>
      <c r="B40" s="4" t="s">
        <v>39</v>
      </c>
      <c r="C40" s="4" t="s">
        <v>407</v>
      </c>
      <c r="D40" s="4" t="n">
        <v>2025</v>
      </c>
      <c r="E40" s="4" t="s">
        <v>41</v>
      </c>
      <c r="F40" s="4" t="s">
        <v>408</v>
      </c>
      <c r="G40" s="4" t="str">
        <f aca="false">IF(LEFT(I40,3)="R1 ","L6",IF(D40&gt;=2014,"L1",IF(D40&gt;=1998,"L2",IF(D40&gt;=1987,"L3",IF(D40&gt;=1978,"L4",IF(D40&gt;=1965,"L5","L6"))))))</f>
        <v>L1</v>
      </c>
      <c r="H40" s="4" t="str">
        <f aca="false">IFERROR(INDEX(Lanes!$C$2:$C$60,MATCH(LEFT(I40,FIND(" ",I40)-1),Lanes!$A$2:$A$60,0)),"?")</f>
        <v>Core</v>
      </c>
      <c r="I40" s="4" t="s">
        <v>43</v>
      </c>
      <c r="J40" s="4"/>
      <c r="K40" s="4" t="s">
        <v>60</v>
      </c>
      <c r="L40" s="4" t="s">
        <v>45</v>
      </c>
      <c r="M40" s="4" t="s">
        <v>46</v>
      </c>
      <c r="N40" s="4"/>
      <c r="O40" s="4" t="s">
        <v>409</v>
      </c>
      <c r="P40" s="2" t="s">
        <v>410</v>
      </c>
      <c r="Q40" s="2" t="s">
        <v>411</v>
      </c>
      <c r="R40" s="4" t="s">
        <v>50</v>
      </c>
      <c r="S40" s="4" t="s">
        <v>412</v>
      </c>
      <c r="T40" s="4" t="s">
        <v>84</v>
      </c>
      <c r="U40" s="4"/>
      <c r="V40" s="4" t="s">
        <v>351</v>
      </c>
      <c r="W40" s="4" t="s">
        <v>53</v>
      </c>
      <c r="X40" s="2" t="s">
        <v>413</v>
      </c>
      <c r="Y40" s="4" t="s">
        <v>69</v>
      </c>
      <c r="Z40" s="4"/>
      <c r="AA40" s="4"/>
      <c r="AB40" s="4"/>
    </row>
    <row r="41" customFormat="false" ht="75" hidden="false" customHeight="true" outlineLevel="0" collapsed="false">
      <c r="A41" s="4" t="s">
        <v>414</v>
      </c>
      <c r="B41" s="4" t="s">
        <v>190</v>
      </c>
      <c r="C41" s="4" t="s">
        <v>415</v>
      </c>
      <c r="D41" s="4" t="n">
        <v>2025</v>
      </c>
      <c r="E41" s="4" t="s">
        <v>89</v>
      </c>
      <c r="F41" s="4" t="s">
        <v>127</v>
      </c>
      <c r="G41" s="4" t="str">
        <f aca="false">IF(LEFT(I41,3)="R1 ","L6",IF(D41&gt;=2014,"L1",IF(D41&gt;=1998,"L2",IF(D41&gt;=1987,"L3",IF(D41&gt;=1978,"L4",IF(D41&gt;=1965,"L5","L6"))))))</f>
        <v>L1</v>
      </c>
      <c r="H41" s="4" t="str">
        <f aca="false">IFERROR(INDEX(Lanes!$C$2:$C$60,MATCH(LEFT(I41,FIND(" ",I41)-1),Lanes!$A$2:$A$60,0)),"?")</f>
        <v>Core</v>
      </c>
      <c r="I41" s="4" t="s">
        <v>43</v>
      </c>
      <c r="J41" s="4"/>
      <c r="K41" s="4" t="s">
        <v>115</v>
      </c>
      <c r="L41" s="4" t="s">
        <v>193</v>
      </c>
      <c r="M41" s="4" t="s">
        <v>194</v>
      </c>
      <c r="N41" s="4"/>
      <c r="O41" s="4" t="s">
        <v>416</v>
      </c>
      <c r="P41" s="2" t="s">
        <v>417</v>
      </c>
      <c r="Q41" s="2" t="s">
        <v>418</v>
      </c>
      <c r="R41" s="4" t="s">
        <v>65</v>
      </c>
      <c r="S41" s="4" t="s">
        <v>419</v>
      </c>
      <c r="T41" s="4" t="s">
        <v>52</v>
      </c>
      <c r="U41" s="4"/>
      <c r="V41" s="4"/>
      <c r="W41" s="4" t="s">
        <v>53</v>
      </c>
      <c r="X41" s="2" t="s">
        <v>420</v>
      </c>
      <c r="Y41" s="4" t="s">
        <v>55</v>
      </c>
      <c r="Z41" s="4"/>
      <c r="AA41" s="4"/>
      <c r="AB41" s="4"/>
    </row>
    <row r="42" customFormat="false" ht="75" hidden="false" customHeight="true" outlineLevel="0" collapsed="false">
      <c r="A42" s="4" t="s">
        <v>421</v>
      </c>
      <c r="B42" s="4" t="s">
        <v>254</v>
      </c>
      <c r="C42" s="4" t="s">
        <v>422</v>
      </c>
      <c r="D42" s="4" t="n">
        <v>2026</v>
      </c>
      <c r="E42" s="4" t="s">
        <v>41</v>
      </c>
      <c r="F42" s="4" t="s">
        <v>423</v>
      </c>
      <c r="G42" s="4" t="str">
        <f aca="false">IF(LEFT(I42,3)="R1 ","L6",IF(D42&gt;=2014,"L1",IF(D42&gt;=1998,"L2",IF(D42&gt;=1987,"L3",IF(D42&gt;=1978,"L4",IF(D42&gt;=1965,"L5","L6"))))))</f>
        <v>L1</v>
      </c>
      <c r="H42" s="4" t="str">
        <f aca="false">IFERROR(INDEX(Lanes!$C$2:$C$60,MATCH(LEFT(I42,FIND(" ",I42)-1),Lanes!$A$2:$A$60,0)),"?")</f>
        <v>Core</v>
      </c>
      <c r="I42" s="4" t="s">
        <v>43</v>
      </c>
      <c r="J42" s="4"/>
      <c r="K42" s="4" t="s">
        <v>115</v>
      </c>
      <c r="L42" s="4" t="s">
        <v>257</v>
      </c>
      <c r="M42" s="4" t="s">
        <v>258</v>
      </c>
      <c r="N42" s="4"/>
      <c r="O42" s="4" t="s">
        <v>424</v>
      </c>
      <c r="P42" s="2" t="s">
        <v>425</v>
      </c>
      <c r="Q42" s="2" t="s">
        <v>426</v>
      </c>
      <c r="R42" s="4" t="s">
        <v>65</v>
      </c>
      <c r="S42" s="4" t="s">
        <v>427</v>
      </c>
      <c r="T42" s="4" t="s">
        <v>84</v>
      </c>
      <c r="U42" s="4"/>
      <c r="V42" s="4" t="s">
        <v>428</v>
      </c>
      <c r="W42" s="4" t="s">
        <v>53</v>
      </c>
      <c r="X42" s="2" t="s">
        <v>429</v>
      </c>
      <c r="Y42" s="4" t="s">
        <v>55</v>
      </c>
      <c r="Z42" s="4"/>
      <c r="AA42" s="4"/>
      <c r="AB42" s="4"/>
    </row>
    <row r="43" customFormat="false" ht="75" hidden="false" customHeight="true" outlineLevel="0" collapsed="false">
      <c r="A43" s="4" t="s">
        <v>430</v>
      </c>
      <c r="B43" s="4" t="s">
        <v>431</v>
      </c>
      <c r="C43" s="4" t="s">
        <v>432</v>
      </c>
      <c r="D43" s="4" t="n">
        <v>2026</v>
      </c>
      <c r="E43" s="4" t="s">
        <v>41</v>
      </c>
      <c r="F43" s="4" t="s">
        <v>42</v>
      </c>
      <c r="G43" s="4" t="str">
        <f aca="false">IF(LEFT(I43,3)="R1 ","L6",IF(D43&gt;=2014,"L1",IF(D43&gt;=1998,"L2",IF(D43&gt;=1987,"L3",IF(D43&gt;=1978,"L4",IF(D43&gt;=1965,"L5","L6"))))))</f>
        <v>L1</v>
      </c>
      <c r="H43" s="4" t="str">
        <f aca="false">IFERROR(INDEX(Lanes!$C$2:$C$60,MATCH(LEFT(I43,FIND(" ",I43)-1),Lanes!$A$2:$A$60,0)),"?")</f>
        <v>Core</v>
      </c>
      <c r="I43" s="4" t="s">
        <v>43</v>
      </c>
      <c r="J43" s="4"/>
      <c r="K43" s="4" t="s">
        <v>115</v>
      </c>
      <c r="L43" s="4" t="s">
        <v>152</v>
      </c>
      <c r="M43" s="4" t="s">
        <v>433</v>
      </c>
      <c r="N43" s="4"/>
      <c r="O43" s="4" t="s">
        <v>434</v>
      </c>
      <c r="P43" s="2" t="s">
        <v>435</v>
      </c>
      <c r="Q43" s="2" t="s">
        <v>436</v>
      </c>
      <c r="R43" s="4" t="s">
        <v>50</v>
      </c>
      <c r="S43" s="4" t="s">
        <v>437</v>
      </c>
      <c r="T43" s="4" t="s">
        <v>84</v>
      </c>
      <c r="U43" s="4"/>
      <c r="V43" s="4" t="s">
        <v>438</v>
      </c>
      <c r="W43" s="4"/>
      <c r="X43" s="2" t="s">
        <v>439</v>
      </c>
      <c r="Y43" s="4" t="s">
        <v>55</v>
      </c>
      <c r="Z43" s="4"/>
      <c r="AA43" s="4"/>
      <c r="AB43" s="4"/>
    </row>
    <row r="44" customFormat="false" ht="75" hidden="false" customHeight="true" outlineLevel="0" collapsed="false">
      <c r="A44" s="4" t="s">
        <v>440</v>
      </c>
      <c r="B44" s="4" t="s">
        <v>172</v>
      </c>
      <c r="C44" s="4" t="s">
        <v>441</v>
      </c>
      <c r="D44" s="4" t="n">
        <v>2026</v>
      </c>
      <c r="E44" s="4" t="s">
        <v>41</v>
      </c>
      <c r="F44" s="4" t="s">
        <v>381</v>
      </c>
      <c r="G44" s="4" t="str">
        <f aca="false">IF(LEFT(I44,3)="R1 ","L6",IF(D44&gt;=2014,"L1",IF(D44&gt;=1998,"L2",IF(D44&gt;=1987,"L3",IF(D44&gt;=1978,"L4",IF(D44&gt;=1965,"L5","L6"))))))</f>
        <v>L1</v>
      </c>
      <c r="H44" s="4" t="str">
        <f aca="false">IFERROR(INDEX(Lanes!$C$2:$C$60,MATCH(LEFT(I44,FIND(" ",I44)-1),Lanes!$A$2:$A$60,0)),"?")</f>
        <v>Core</v>
      </c>
      <c r="I44" s="4" t="s">
        <v>43</v>
      </c>
      <c r="J44" s="4"/>
      <c r="K44" s="4" t="s">
        <v>60</v>
      </c>
      <c r="L44" s="4" t="s">
        <v>174</v>
      </c>
      <c r="M44" s="4" t="s">
        <v>175</v>
      </c>
      <c r="N44" s="4" t="s">
        <v>174</v>
      </c>
      <c r="O44" s="4" t="s">
        <v>442</v>
      </c>
      <c r="P44" s="2" t="s">
        <v>443</v>
      </c>
      <c r="Q44" s="2" t="s">
        <v>444</v>
      </c>
      <c r="R44" s="4" t="s">
        <v>65</v>
      </c>
      <c r="S44" s="4" t="s">
        <v>445</v>
      </c>
      <c r="T44" s="4" t="s">
        <v>84</v>
      </c>
      <c r="U44" s="4"/>
      <c r="V44" s="4" t="s">
        <v>446</v>
      </c>
      <c r="W44" s="4" t="s">
        <v>53</v>
      </c>
      <c r="X44" s="2" t="s">
        <v>447</v>
      </c>
      <c r="Y44" s="4" t="s">
        <v>69</v>
      </c>
      <c r="Z44" s="4"/>
      <c r="AA44" s="4"/>
      <c r="AB44" s="4"/>
    </row>
    <row r="45" customFormat="false" ht="75" hidden="false" customHeight="true" outlineLevel="0" collapsed="false">
      <c r="A45" s="4" t="s">
        <v>448</v>
      </c>
      <c r="B45" s="4" t="s">
        <v>449</v>
      </c>
      <c r="C45" s="4" t="s">
        <v>449</v>
      </c>
      <c r="D45" s="4" t="n">
        <v>2026</v>
      </c>
      <c r="E45" s="4" t="s">
        <v>41</v>
      </c>
      <c r="F45" s="4" t="s">
        <v>42</v>
      </c>
      <c r="G45" s="4" t="str">
        <f aca="false">IF(LEFT(I45,3)="R1 ","L6",IF(D45&gt;=2014,"L1",IF(D45&gt;=1998,"L2",IF(D45&gt;=1987,"L3",IF(D45&gt;=1978,"L4",IF(D45&gt;=1965,"L5","L6"))))))</f>
        <v>L1</v>
      </c>
      <c r="H45" s="4" t="str">
        <f aca="false">IFERROR(INDEX(Lanes!$C$2:$C$60,MATCH(LEFT(I45,FIND(" ",I45)-1),Lanes!$A$2:$A$60,0)),"?")</f>
        <v>Core</v>
      </c>
      <c r="I45" s="4" t="s">
        <v>43</v>
      </c>
      <c r="J45" s="4" t="s">
        <v>450</v>
      </c>
      <c r="K45" s="4" t="s">
        <v>451</v>
      </c>
      <c r="L45" s="4" t="s">
        <v>90</v>
      </c>
      <c r="M45" s="4" t="s">
        <v>91</v>
      </c>
      <c r="N45" s="4" t="s">
        <v>92</v>
      </c>
      <c r="O45" s="4" t="s">
        <v>452</v>
      </c>
      <c r="P45" s="2" t="s">
        <v>453</v>
      </c>
      <c r="Q45" s="2" t="s">
        <v>454</v>
      </c>
      <c r="R45" s="4" t="s">
        <v>50</v>
      </c>
      <c r="S45" s="4" t="s">
        <v>455</v>
      </c>
      <c r="T45" s="4" t="s">
        <v>84</v>
      </c>
      <c r="U45" s="4"/>
      <c r="V45" s="4" t="s">
        <v>456</v>
      </c>
      <c r="W45" s="4" t="s">
        <v>53</v>
      </c>
      <c r="X45" s="2" t="s">
        <v>457</v>
      </c>
      <c r="Y45" s="4" t="s">
        <v>69</v>
      </c>
      <c r="Z45" s="4"/>
      <c r="AA45" s="4"/>
      <c r="AB45" s="4"/>
    </row>
    <row r="46" customFormat="false" ht="75" hidden="false" customHeight="true" outlineLevel="0" collapsed="false">
      <c r="A46" s="4" t="s">
        <v>458</v>
      </c>
      <c r="B46" s="4" t="s">
        <v>459</v>
      </c>
      <c r="C46" s="4" t="s">
        <v>460</v>
      </c>
      <c r="D46" s="4" t="n">
        <v>2026</v>
      </c>
      <c r="E46" s="4" t="s">
        <v>41</v>
      </c>
      <c r="F46" s="4" t="s">
        <v>42</v>
      </c>
      <c r="G46" s="4" t="str">
        <f aca="false">IF(LEFT(I46,3)="R1 ","L6",IF(D46&gt;=2014,"L1",IF(D46&gt;=1998,"L2",IF(D46&gt;=1987,"L3",IF(D46&gt;=1978,"L4",IF(D46&gt;=1965,"L5","L6"))))))</f>
        <v>L1</v>
      </c>
      <c r="H46" s="4" t="str">
        <f aca="false">IFERROR(INDEX(Lanes!$C$2:$C$60,MATCH(LEFT(I46,FIND(" ",I46)-1),Lanes!$A$2:$A$60,0)),"?")</f>
        <v>Core</v>
      </c>
      <c r="I46" s="4" t="s">
        <v>43</v>
      </c>
      <c r="J46" s="4"/>
      <c r="K46" s="4" t="s">
        <v>364</v>
      </c>
      <c r="L46" s="4" t="s">
        <v>174</v>
      </c>
      <c r="M46" s="4" t="s">
        <v>175</v>
      </c>
      <c r="N46" s="4" t="s">
        <v>174</v>
      </c>
      <c r="O46" s="4" t="s">
        <v>461</v>
      </c>
      <c r="P46" s="2" t="s">
        <v>462</v>
      </c>
      <c r="Q46" s="2" t="s">
        <v>463</v>
      </c>
      <c r="R46" s="4" t="s">
        <v>50</v>
      </c>
      <c r="S46" s="4" t="s">
        <v>464</v>
      </c>
      <c r="T46" s="4" t="s">
        <v>52</v>
      </c>
      <c r="U46" s="4"/>
      <c r="V46" s="4" t="s">
        <v>446</v>
      </c>
      <c r="W46" s="4"/>
      <c r="X46" s="2" t="s">
        <v>465</v>
      </c>
      <c r="Y46" s="4" t="s">
        <v>55</v>
      </c>
      <c r="Z46" s="4"/>
      <c r="AA46" s="4"/>
      <c r="AB46" s="4"/>
    </row>
    <row r="47" customFormat="false" ht="75" hidden="false" customHeight="true" outlineLevel="0" collapsed="false">
      <c r="A47" s="4" t="s">
        <v>466</v>
      </c>
      <c r="B47" s="4" t="s">
        <v>467</v>
      </c>
      <c r="C47" s="4" t="s">
        <v>468</v>
      </c>
      <c r="D47" s="4" t="n">
        <v>2026</v>
      </c>
      <c r="E47" s="4" t="s">
        <v>41</v>
      </c>
      <c r="F47" s="4" t="s">
        <v>42</v>
      </c>
      <c r="G47" s="4" t="str">
        <f aca="false">IF(LEFT(I47,3)="R1 ","L6",IF(D47&gt;=2014,"L1",IF(D47&gt;=1998,"L2",IF(D47&gt;=1987,"L3",IF(D47&gt;=1978,"L4",IF(D47&gt;=1965,"L5","L6"))))))</f>
        <v>L1</v>
      </c>
      <c r="H47" s="4" t="str">
        <f aca="false">IFERROR(INDEX(Lanes!$C$2:$C$60,MATCH(LEFT(I47,FIND(" ",I47)-1),Lanes!$A$2:$A$60,0)),"?")</f>
        <v>Core</v>
      </c>
      <c r="I47" s="4" t="s">
        <v>43</v>
      </c>
      <c r="J47" s="4"/>
      <c r="K47" s="4" t="s">
        <v>115</v>
      </c>
      <c r="L47" s="4" t="s">
        <v>193</v>
      </c>
      <c r="M47" s="4" t="s">
        <v>289</v>
      </c>
      <c r="N47" s="4"/>
      <c r="O47" s="4" t="s">
        <v>469</v>
      </c>
      <c r="P47" s="2" t="s">
        <v>470</v>
      </c>
      <c r="Q47" s="2" t="s">
        <v>471</v>
      </c>
      <c r="R47" s="4" t="s">
        <v>50</v>
      </c>
      <c r="S47" s="4" t="s">
        <v>472</v>
      </c>
      <c r="T47" s="4" t="s">
        <v>84</v>
      </c>
      <c r="U47" s="4"/>
      <c r="V47" s="4"/>
      <c r="W47" s="4" t="s">
        <v>53</v>
      </c>
      <c r="X47" s="2" t="s">
        <v>473</v>
      </c>
      <c r="Y47" s="4" t="s">
        <v>55</v>
      </c>
      <c r="Z47" s="4"/>
      <c r="AA47" s="4"/>
      <c r="AB47" s="4"/>
    </row>
    <row r="48" customFormat="false" ht="75" hidden="false" customHeight="true" outlineLevel="0" collapsed="false">
      <c r="A48" s="4" t="s">
        <v>474</v>
      </c>
      <c r="B48" s="4" t="s">
        <v>57</v>
      </c>
      <c r="C48" s="4" t="s">
        <v>475</v>
      </c>
      <c r="D48" s="4" t="n">
        <v>2026</v>
      </c>
      <c r="E48" s="4" t="s">
        <v>41</v>
      </c>
      <c r="F48" s="4" t="s">
        <v>476</v>
      </c>
      <c r="G48" s="4" t="str">
        <f aca="false">IF(LEFT(I48,3)="R1 ","L6",IF(D48&gt;=2014,"L1",IF(D48&gt;=1998,"L2",IF(D48&gt;=1987,"L3",IF(D48&gt;=1978,"L4",IF(D48&gt;=1965,"L5","L6"))))))</f>
        <v>L1</v>
      </c>
      <c r="H48" s="4" t="str">
        <f aca="false">IFERROR(INDEX(Lanes!$C$2:$C$60,MATCH(LEFT(I48,FIND(" ",I48)-1),Lanes!$A$2:$A$60,0)),"?")</f>
        <v>Core</v>
      </c>
      <c r="I48" s="4" t="s">
        <v>43</v>
      </c>
      <c r="J48" s="4"/>
      <c r="K48" s="4" t="s">
        <v>60</v>
      </c>
      <c r="L48" s="4" t="s">
        <v>45</v>
      </c>
      <c r="M48" s="4" t="s">
        <v>61</v>
      </c>
      <c r="N48" s="4"/>
      <c r="O48" s="4" t="s">
        <v>477</v>
      </c>
      <c r="P48" s="2" t="s">
        <v>478</v>
      </c>
      <c r="Q48" s="2" t="s">
        <v>479</v>
      </c>
      <c r="R48" s="4" t="s">
        <v>65</v>
      </c>
      <c r="S48" s="4" t="s">
        <v>480</v>
      </c>
      <c r="T48" s="4" t="s">
        <v>84</v>
      </c>
      <c r="U48" s="4"/>
      <c r="V48" s="4" t="s">
        <v>67</v>
      </c>
      <c r="W48" s="4" t="s">
        <v>53</v>
      </c>
      <c r="X48" s="2" t="s">
        <v>481</v>
      </c>
      <c r="Y48" s="4" t="s">
        <v>69</v>
      </c>
      <c r="Z48" s="4"/>
      <c r="AA48" s="4"/>
      <c r="AB48" s="4"/>
    </row>
    <row r="49" customFormat="false" ht="75" hidden="false" customHeight="true" outlineLevel="0" collapsed="false">
      <c r="A49" s="4" t="s">
        <v>482</v>
      </c>
      <c r="B49" s="4" t="s">
        <v>190</v>
      </c>
      <c r="C49" s="4" t="s">
        <v>483</v>
      </c>
      <c r="D49" s="4" t="n">
        <v>2026</v>
      </c>
      <c r="E49" s="4" t="s">
        <v>41</v>
      </c>
      <c r="F49" s="4" t="s">
        <v>127</v>
      </c>
      <c r="G49" s="4" t="str">
        <f aca="false">IF(LEFT(I49,3)="R1 ","L6",IF(D49&gt;=2014,"L1",IF(D49&gt;=1998,"L2",IF(D49&gt;=1987,"L3",IF(D49&gt;=1978,"L4",IF(D49&gt;=1965,"L5","L6"))))))</f>
        <v>L1</v>
      </c>
      <c r="H49" s="4" t="str">
        <f aca="false">IFERROR(INDEX(Lanes!$C$2:$C$60,MATCH(LEFT(I49,FIND(" ",I49)-1),Lanes!$A$2:$A$60,0)),"?")</f>
        <v>Core</v>
      </c>
      <c r="I49" s="4" t="s">
        <v>43</v>
      </c>
      <c r="J49" s="4"/>
      <c r="K49" s="4" t="s">
        <v>115</v>
      </c>
      <c r="L49" s="4" t="s">
        <v>193</v>
      </c>
      <c r="M49" s="4" t="s">
        <v>194</v>
      </c>
      <c r="N49" s="4"/>
      <c r="O49" s="4" t="s">
        <v>484</v>
      </c>
      <c r="P49" s="2" t="s">
        <v>485</v>
      </c>
      <c r="Q49" s="2" t="s">
        <v>486</v>
      </c>
      <c r="R49" s="4" t="s">
        <v>50</v>
      </c>
      <c r="S49" s="4" t="s">
        <v>487</v>
      </c>
      <c r="T49" s="4" t="s">
        <v>110</v>
      </c>
      <c r="U49" s="4"/>
      <c r="V49" s="4" t="s">
        <v>428</v>
      </c>
      <c r="W49" s="4" t="s">
        <v>53</v>
      </c>
      <c r="X49" s="2" t="s">
        <v>488</v>
      </c>
      <c r="Y49" s="4" t="s">
        <v>55</v>
      </c>
      <c r="Z49" s="4"/>
      <c r="AA49" s="4"/>
      <c r="AB49" s="4"/>
    </row>
    <row r="50" customFormat="false" ht="75" hidden="false" customHeight="true" outlineLevel="0" collapsed="false">
      <c r="A50" s="4" t="s">
        <v>489</v>
      </c>
      <c r="B50" s="4" t="s">
        <v>490</v>
      </c>
      <c r="C50" s="4" t="s">
        <v>491</v>
      </c>
      <c r="D50" s="4" t="n">
        <v>2026</v>
      </c>
      <c r="E50" s="4" t="s">
        <v>41</v>
      </c>
      <c r="F50" s="4" t="s">
        <v>42</v>
      </c>
      <c r="G50" s="4" t="str">
        <f aca="false">IF(LEFT(I50,3)="R1 ","L6",IF(D50&gt;=2014,"L1",IF(D50&gt;=1998,"L2",IF(D50&gt;=1987,"L3",IF(D50&gt;=1978,"L4",IF(D50&gt;=1965,"L5","L6"))))))</f>
        <v>L1</v>
      </c>
      <c r="H50" s="4" t="str">
        <f aca="false">IFERROR(INDEX(Lanes!$C$2:$C$60,MATCH(LEFT(I50,FIND(" ",I50)-1),Lanes!$A$2:$A$60,0)),"?")</f>
        <v>Core</v>
      </c>
      <c r="I50" s="4" t="s">
        <v>43</v>
      </c>
      <c r="J50" s="4"/>
      <c r="K50" s="4" t="s">
        <v>211</v>
      </c>
      <c r="L50" s="4" t="s">
        <v>193</v>
      </c>
      <c r="M50" s="4" t="s">
        <v>194</v>
      </c>
      <c r="N50" s="4"/>
      <c r="O50" s="4" t="s">
        <v>492</v>
      </c>
      <c r="P50" s="2" t="s">
        <v>493</v>
      </c>
      <c r="Q50" s="2" t="s">
        <v>494</v>
      </c>
      <c r="R50" s="4" t="s">
        <v>50</v>
      </c>
      <c r="S50" s="4" t="s">
        <v>495</v>
      </c>
      <c r="T50" s="4" t="s">
        <v>52</v>
      </c>
      <c r="U50" s="4"/>
      <c r="V50" s="4"/>
      <c r="W50" s="4" t="s">
        <v>53</v>
      </c>
      <c r="X50" s="2" t="s">
        <v>496</v>
      </c>
      <c r="Y50" s="4" t="s">
        <v>55</v>
      </c>
      <c r="Z50" s="4"/>
      <c r="AA50" s="4"/>
      <c r="AB50" s="4"/>
    </row>
    <row r="51" customFormat="false" ht="75" hidden="false" customHeight="true" outlineLevel="0" collapsed="false">
      <c r="A51" s="4" t="s">
        <v>497</v>
      </c>
      <c r="B51" s="4" t="s">
        <v>498</v>
      </c>
      <c r="C51" s="4" t="s">
        <v>499</v>
      </c>
      <c r="D51" s="4" t="n">
        <v>2026</v>
      </c>
      <c r="E51" s="4" t="s">
        <v>41</v>
      </c>
      <c r="F51" s="4" t="s">
        <v>334</v>
      </c>
      <c r="G51" s="4" t="str">
        <f aca="false">IF(LEFT(I51,3)="R1 ","L6",IF(D51&gt;=2014,"L1",IF(D51&gt;=1998,"L2",IF(D51&gt;=1987,"L3",IF(D51&gt;=1978,"L4",IF(D51&gt;=1965,"L5","L6"))))))</f>
        <v>L1</v>
      </c>
      <c r="H51" s="4" t="str">
        <f aca="false">IFERROR(INDEX(Lanes!$C$2:$C$60,MATCH(LEFT(I51,FIND(" ",I51)-1),Lanes!$A$2:$A$60,0)),"?")</f>
        <v>Core</v>
      </c>
      <c r="I51" s="4" t="s">
        <v>43</v>
      </c>
      <c r="J51" s="4"/>
      <c r="K51" s="4" t="s">
        <v>60</v>
      </c>
      <c r="L51" s="4" t="s">
        <v>152</v>
      </c>
      <c r="M51" s="4" t="s">
        <v>500</v>
      </c>
      <c r="N51" s="4"/>
      <c r="O51" s="4" t="s">
        <v>501</v>
      </c>
      <c r="P51" s="2" t="s">
        <v>502</v>
      </c>
      <c r="Q51" s="2" t="s">
        <v>503</v>
      </c>
      <c r="R51" s="4" t="s">
        <v>50</v>
      </c>
      <c r="S51" s="4" t="s">
        <v>504</v>
      </c>
      <c r="T51" s="4" t="s">
        <v>84</v>
      </c>
      <c r="U51" s="4"/>
      <c r="V51" s="4" t="s">
        <v>505</v>
      </c>
      <c r="W51" s="4"/>
      <c r="X51" s="2" t="s">
        <v>506</v>
      </c>
      <c r="Y51" s="4" t="s">
        <v>69</v>
      </c>
      <c r="Z51" s="4"/>
      <c r="AA51" s="4"/>
      <c r="AB51" s="4"/>
    </row>
    <row r="52" customFormat="false" ht="75" hidden="false" customHeight="true" outlineLevel="0" collapsed="false">
      <c r="A52" s="4" t="s">
        <v>507</v>
      </c>
      <c r="B52" s="4" t="s">
        <v>508</v>
      </c>
      <c r="C52" s="4" t="s">
        <v>509</v>
      </c>
      <c r="D52" s="4" t="n">
        <v>2015</v>
      </c>
      <c r="E52" s="4" t="s">
        <v>41</v>
      </c>
      <c r="F52" s="4" t="s">
        <v>408</v>
      </c>
      <c r="G52" s="4" t="str">
        <f aca="false">IF(LEFT(I52,3)="R1 ","L6",IF(D52&gt;=2014,"L1",IF(D52&gt;=1998,"L2",IF(D52&gt;=1987,"L3",IF(D52&gt;=1978,"L4",IF(D52&gt;=1965,"L5","L6"))))))</f>
        <v>L1</v>
      </c>
      <c r="H52" s="4" t="str">
        <f aca="false">IFERROR(INDEX(Lanes!$C$2:$C$60,MATCH(LEFT(I52,FIND(" ",I52)-1),Lanes!$A$2:$A$60,0)),"?")</f>
        <v>Core</v>
      </c>
      <c r="I52" s="4" t="s">
        <v>510</v>
      </c>
      <c r="J52" s="4"/>
      <c r="K52" s="4" t="s">
        <v>364</v>
      </c>
      <c r="L52" s="4" t="s">
        <v>45</v>
      </c>
      <c r="M52" s="4" t="s">
        <v>61</v>
      </c>
      <c r="N52" s="4"/>
      <c r="O52" s="4" t="s">
        <v>511</v>
      </c>
      <c r="P52" s="2" t="s">
        <v>512</v>
      </c>
      <c r="Q52" s="2" t="s">
        <v>513</v>
      </c>
      <c r="R52" s="4" t="s">
        <v>122</v>
      </c>
      <c r="S52" s="4" t="s">
        <v>514</v>
      </c>
      <c r="T52" s="4" t="s">
        <v>84</v>
      </c>
      <c r="U52" s="4"/>
      <c r="V52" s="4"/>
      <c r="W52" s="4"/>
      <c r="X52" s="2" t="s">
        <v>515</v>
      </c>
      <c r="Y52" s="4" t="s">
        <v>69</v>
      </c>
      <c r="Z52" s="4"/>
      <c r="AA52" s="4"/>
      <c r="AB52" s="4"/>
    </row>
    <row r="53" customFormat="false" ht="75" hidden="false" customHeight="true" outlineLevel="0" collapsed="false">
      <c r="A53" s="4" t="s">
        <v>516</v>
      </c>
      <c r="B53" s="4" t="s">
        <v>517</v>
      </c>
      <c r="C53" s="4" t="s">
        <v>518</v>
      </c>
      <c r="D53" s="4" t="n">
        <v>2015</v>
      </c>
      <c r="E53" s="4" t="s">
        <v>41</v>
      </c>
      <c r="F53" s="4" t="s">
        <v>519</v>
      </c>
      <c r="G53" s="4" t="str">
        <f aca="false">IF(LEFT(I53,3)="R1 ","L6",IF(D53&gt;=2014,"L1",IF(D53&gt;=1998,"L2",IF(D53&gt;=1987,"L3",IF(D53&gt;=1978,"L4",IF(D53&gt;=1965,"L5","L6"))))))</f>
        <v>L1</v>
      </c>
      <c r="H53" s="4" t="str">
        <f aca="false">IFERROR(INDEX(Lanes!$C$2:$C$60,MATCH(LEFT(I53,FIND(" ",I53)-1),Lanes!$A$2:$A$60,0)),"?")</f>
        <v>Core</v>
      </c>
      <c r="I53" s="4" t="s">
        <v>510</v>
      </c>
      <c r="J53" s="4"/>
      <c r="K53" s="4" t="s">
        <v>364</v>
      </c>
      <c r="L53" s="4" t="s">
        <v>152</v>
      </c>
      <c r="M53" s="4" t="s">
        <v>520</v>
      </c>
      <c r="N53" s="4"/>
      <c r="O53" s="4" t="s">
        <v>521</v>
      </c>
      <c r="P53" s="2" t="s">
        <v>522</v>
      </c>
      <c r="Q53" s="2" t="s">
        <v>523</v>
      </c>
      <c r="R53" s="4" t="s">
        <v>65</v>
      </c>
      <c r="S53" s="4" t="s">
        <v>524</v>
      </c>
      <c r="T53" s="4" t="s">
        <v>84</v>
      </c>
      <c r="U53" s="4"/>
      <c r="V53" s="4"/>
      <c r="W53" s="4" t="s">
        <v>53</v>
      </c>
      <c r="X53" s="2" t="s">
        <v>525</v>
      </c>
      <c r="Y53" s="4" t="s">
        <v>69</v>
      </c>
      <c r="Z53" s="4"/>
      <c r="AA53" s="4"/>
      <c r="AB53" s="4"/>
    </row>
    <row r="54" customFormat="false" ht="75" hidden="false" customHeight="true" outlineLevel="0" collapsed="false">
      <c r="A54" s="4" t="s">
        <v>526</v>
      </c>
      <c r="B54" s="4" t="s">
        <v>527</v>
      </c>
      <c r="C54" s="4" t="s">
        <v>528</v>
      </c>
      <c r="D54" s="4" t="n">
        <v>2015</v>
      </c>
      <c r="E54" s="4" t="s">
        <v>41</v>
      </c>
      <c r="F54" s="4" t="s">
        <v>529</v>
      </c>
      <c r="G54" s="4" t="str">
        <f aca="false">IF(LEFT(I54,3)="R1 ","L6",IF(D54&gt;=2014,"L1",IF(D54&gt;=1998,"L2",IF(D54&gt;=1987,"L3",IF(D54&gt;=1978,"L4",IF(D54&gt;=1965,"L5","L6"))))))</f>
        <v>L1</v>
      </c>
      <c r="H54" s="4" t="str">
        <f aca="false">IFERROR(INDEX(Lanes!$C$2:$C$60,MATCH(LEFT(I54,FIND(" ",I54)-1),Lanes!$A$2:$A$60,0)),"?")</f>
        <v>Core</v>
      </c>
      <c r="I54" s="4" t="s">
        <v>510</v>
      </c>
      <c r="J54" s="4"/>
      <c r="K54" s="4" t="s">
        <v>115</v>
      </c>
      <c r="L54" s="4" t="s">
        <v>193</v>
      </c>
      <c r="M54" s="4" t="s">
        <v>530</v>
      </c>
      <c r="N54" s="4" t="s">
        <v>531</v>
      </c>
      <c r="O54" s="4" t="s">
        <v>532</v>
      </c>
      <c r="P54" s="2" t="s">
        <v>533</v>
      </c>
      <c r="Q54" s="2" t="s">
        <v>534</v>
      </c>
      <c r="R54" s="4" t="s">
        <v>122</v>
      </c>
      <c r="S54" s="4" t="s">
        <v>535</v>
      </c>
      <c r="T54" s="4" t="s">
        <v>84</v>
      </c>
      <c r="U54" s="4"/>
      <c r="V54" s="4"/>
      <c r="W54" s="4"/>
      <c r="X54" s="2" t="s">
        <v>536</v>
      </c>
      <c r="Y54" s="4" t="s">
        <v>55</v>
      </c>
      <c r="Z54" s="4"/>
      <c r="AA54" s="4"/>
      <c r="AB54" s="4"/>
    </row>
    <row r="55" customFormat="false" ht="75" hidden="false" customHeight="true" outlineLevel="0" collapsed="false">
      <c r="A55" s="4" t="s">
        <v>537</v>
      </c>
      <c r="B55" s="4" t="s">
        <v>538</v>
      </c>
      <c r="C55" s="4" t="s">
        <v>539</v>
      </c>
      <c r="D55" s="4" t="n">
        <v>2016</v>
      </c>
      <c r="E55" s="4" t="s">
        <v>41</v>
      </c>
      <c r="F55" s="4" t="s">
        <v>540</v>
      </c>
      <c r="G55" s="4" t="str">
        <f aca="false">IF(LEFT(I55,3)="R1 ","L6",IF(D55&gt;=2014,"L1",IF(D55&gt;=1998,"L2",IF(D55&gt;=1987,"L3",IF(D55&gt;=1978,"L4",IF(D55&gt;=1965,"L5","L6"))))))</f>
        <v>L1</v>
      </c>
      <c r="H55" s="4" t="str">
        <f aca="false">IFERROR(INDEX(Lanes!$C$2:$C$60,MATCH(LEFT(I55,FIND(" ",I55)-1),Lanes!$A$2:$A$60,0)),"?")</f>
        <v>Core</v>
      </c>
      <c r="I55" s="4" t="s">
        <v>510</v>
      </c>
      <c r="J55" s="4"/>
      <c r="K55" s="4" t="s">
        <v>364</v>
      </c>
      <c r="L55" s="4" t="s">
        <v>193</v>
      </c>
      <c r="M55" s="4" t="s">
        <v>289</v>
      </c>
      <c r="N55" s="4"/>
      <c r="O55" s="4" t="s">
        <v>541</v>
      </c>
      <c r="P55" s="2" t="s">
        <v>542</v>
      </c>
      <c r="Q55" s="2" t="s">
        <v>543</v>
      </c>
      <c r="R55" s="4" t="s">
        <v>65</v>
      </c>
      <c r="S55" s="4" t="s">
        <v>544</v>
      </c>
      <c r="T55" s="4" t="s">
        <v>52</v>
      </c>
      <c r="U55" s="4"/>
      <c r="V55" s="4"/>
      <c r="W55" s="4"/>
      <c r="X55" s="2" t="s">
        <v>545</v>
      </c>
      <c r="Y55" s="4" t="s">
        <v>55</v>
      </c>
      <c r="Z55" s="4"/>
      <c r="AA55" s="4"/>
      <c r="AB55" s="4"/>
    </row>
    <row r="56" customFormat="false" ht="75" hidden="false" customHeight="true" outlineLevel="0" collapsed="false">
      <c r="A56" s="4" t="s">
        <v>546</v>
      </c>
      <c r="B56" s="4" t="s">
        <v>547</v>
      </c>
      <c r="C56" s="4" t="s">
        <v>548</v>
      </c>
      <c r="D56" s="4" t="n">
        <v>2017</v>
      </c>
      <c r="E56" s="4" t="s">
        <v>41</v>
      </c>
      <c r="F56" s="4" t="s">
        <v>42</v>
      </c>
      <c r="G56" s="4" t="str">
        <f aca="false">IF(LEFT(I56,3)="R1 ","L6",IF(D56&gt;=2014,"L1",IF(D56&gt;=1998,"L2",IF(D56&gt;=1987,"L3",IF(D56&gt;=1978,"L4",IF(D56&gt;=1965,"L5","L6"))))))</f>
        <v>L1</v>
      </c>
      <c r="H56" s="4" t="str">
        <f aca="false">IFERROR(INDEX(Lanes!$C$2:$C$60,MATCH(LEFT(I56,FIND(" ",I56)-1),Lanes!$A$2:$A$60,0)),"?")</f>
        <v>Core</v>
      </c>
      <c r="I56" s="4" t="s">
        <v>510</v>
      </c>
      <c r="J56" s="4"/>
      <c r="K56" s="4" t="s">
        <v>115</v>
      </c>
      <c r="L56" s="4" t="s">
        <v>152</v>
      </c>
      <c r="M56" s="4" t="s">
        <v>549</v>
      </c>
      <c r="N56" s="4"/>
      <c r="O56" s="4" t="s">
        <v>550</v>
      </c>
      <c r="P56" s="2" t="s">
        <v>551</v>
      </c>
      <c r="Q56" s="2" t="s">
        <v>552</v>
      </c>
      <c r="R56" s="4" t="s">
        <v>65</v>
      </c>
      <c r="S56" s="4" t="s">
        <v>553</v>
      </c>
      <c r="T56" s="4" t="s">
        <v>52</v>
      </c>
      <c r="U56" s="4"/>
      <c r="V56" s="4"/>
      <c r="W56" s="4" t="s">
        <v>53</v>
      </c>
      <c r="X56" s="2" t="s">
        <v>554</v>
      </c>
      <c r="Y56" s="4" t="s">
        <v>55</v>
      </c>
      <c r="Z56" s="4"/>
      <c r="AA56" s="4"/>
      <c r="AB56" s="4"/>
    </row>
    <row r="57" customFormat="false" ht="75" hidden="false" customHeight="true" outlineLevel="0" collapsed="false">
      <c r="A57" s="4" t="s">
        <v>555</v>
      </c>
      <c r="B57" s="4" t="s">
        <v>527</v>
      </c>
      <c r="C57" s="4" t="s">
        <v>556</v>
      </c>
      <c r="D57" s="4" t="n">
        <v>2018</v>
      </c>
      <c r="E57" s="4" t="s">
        <v>41</v>
      </c>
      <c r="F57" s="4" t="s">
        <v>529</v>
      </c>
      <c r="G57" s="4" t="str">
        <f aca="false">IF(LEFT(I57,3)="R1 ","L6",IF(D57&gt;=2014,"L1",IF(D57&gt;=1998,"L2",IF(D57&gt;=1987,"L3",IF(D57&gt;=1978,"L4",IF(D57&gt;=1965,"L5","L6"))))))</f>
        <v>L1</v>
      </c>
      <c r="H57" s="4" t="str">
        <f aca="false">IFERROR(INDEX(Lanes!$C$2:$C$60,MATCH(LEFT(I57,FIND(" ",I57)-1),Lanes!$A$2:$A$60,0)),"?")</f>
        <v>Core</v>
      </c>
      <c r="I57" s="4" t="s">
        <v>510</v>
      </c>
      <c r="J57" s="4"/>
      <c r="K57" s="4" t="s">
        <v>115</v>
      </c>
      <c r="L57" s="4" t="s">
        <v>193</v>
      </c>
      <c r="M57" s="4" t="s">
        <v>530</v>
      </c>
      <c r="N57" s="4" t="s">
        <v>531</v>
      </c>
      <c r="O57" s="4" t="s">
        <v>557</v>
      </c>
      <c r="P57" s="2" t="s">
        <v>558</v>
      </c>
      <c r="Q57" s="2" t="s">
        <v>559</v>
      </c>
      <c r="R57" s="4" t="s">
        <v>122</v>
      </c>
      <c r="S57" s="4" t="s">
        <v>560</v>
      </c>
      <c r="T57" s="4" t="s">
        <v>84</v>
      </c>
      <c r="U57" s="4"/>
      <c r="V57" s="4"/>
      <c r="W57" s="4"/>
      <c r="X57" s="2" t="s">
        <v>561</v>
      </c>
      <c r="Y57" s="4" t="s">
        <v>69</v>
      </c>
      <c r="Z57" s="4"/>
      <c r="AA57" s="4"/>
      <c r="AB57" s="4"/>
    </row>
    <row r="58" customFormat="false" ht="75" hidden="false" customHeight="true" outlineLevel="0" collapsed="false">
      <c r="A58" s="4" t="s">
        <v>562</v>
      </c>
      <c r="B58" s="4" t="s">
        <v>563</v>
      </c>
      <c r="C58" s="4" t="s">
        <v>564</v>
      </c>
      <c r="D58" s="4" t="n">
        <v>2019</v>
      </c>
      <c r="E58" s="4" t="s">
        <v>41</v>
      </c>
      <c r="F58" s="4" t="s">
        <v>565</v>
      </c>
      <c r="G58" s="4" t="str">
        <f aca="false">IF(LEFT(I58,3)="R1 ","L6",IF(D58&gt;=2014,"L1",IF(D58&gt;=1998,"L2",IF(D58&gt;=1987,"L3",IF(D58&gt;=1978,"L4",IF(D58&gt;=1965,"L5","L6"))))))</f>
        <v>L1</v>
      </c>
      <c r="H58" s="4" t="str">
        <f aca="false">IFERROR(INDEX(Lanes!$C$2:$C$60,MATCH(LEFT(I58,FIND(" ",I58)-1),Lanes!$A$2:$A$60,0)),"?")</f>
        <v>Core</v>
      </c>
      <c r="I58" s="4" t="s">
        <v>510</v>
      </c>
      <c r="J58" s="4" t="s">
        <v>566</v>
      </c>
      <c r="K58" s="4" t="s">
        <v>567</v>
      </c>
      <c r="L58" s="4" t="s">
        <v>90</v>
      </c>
      <c r="M58" s="4" t="s">
        <v>91</v>
      </c>
      <c r="N58" s="4" t="s">
        <v>92</v>
      </c>
      <c r="O58" s="4" t="s">
        <v>568</v>
      </c>
      <c r="P58" s="2" t="s">
        <v>569</v>
      </c>
      <c r="Q58" s="2" t="s">
        <v>570</v>
      </c>
      <c r="R58" s="4" t="s">
        <v>50</v>
      </c>
      <c r="S58" s="4" t="s">
        <v>571</v>
      </c>
      <c r="T58" s="4" t="s">
        <v>52</v>
      </c>
      <c r="U58" s="4"/>
      <c r="V58" s="4"/>
      <c r="W58" s="4" t="s">
        <v>53</v>
      </c>
      <c r="X58" s="2" t="s">
        <v>572</v>
      </c>
      <c r="Y58" s="4" t="s">
        <v>69</v>
      </c>
      <c r="Z58" s="4"/>
      <c r="AA58" s="4"/>
      <c r="AB58" s="4"/>
    </row>
    <row r="59" customFormat="false" ht="75" hidden="false" customHeight="true" outlineLevel="0" collapsed="false">
      <c r="A59" s="4" t="s">
        <v>573</v>
      </c>
      <c r="B59" s="4" t="s">
        <v>547</v>
      </c>
      <c r="C59" s="4" t="s">
        <v>574</v>
      </c>
      <c r="D59" s="4" t="n">
        <v>2019</v>
      </c>
      <c r="E59" s="4" t="s">
        <v>41</v>
      </c>
      <c r="F59" s="4" t="s">
        <v>575</v>
      </c>
      <c r="G59" s="4" t="str">
        <f aca="false">IF(LEFT(I59,3)="R1 ","L6",IF(D59&gt;=2014,"L1",IF(D59&gt;=1998,"L2",IF(D59&gt;=1987,"L3",IF(D59&gt;=1978,"L4",IF(D59&gt;=1965,"L5","L6"))))))</f>
        <v>L1</v>
      </c>
      <c r="H59" s="4" t="str">
        <f aca="false">IFERROR(INDEX(Lanes!$C$2:$C$60,MATCH(LEFT(I59,FIND(" ",I59)-1),Lanes!$A$2:$A$60,0)),"?")</f>
        <v>Core</v>
      </c>
      <c r="I59" s="4" t="s">
        <v>510</v>
      </c>
      <c r="J59" s="4"/>
      <c r="K59" s="4" t="s">
        <v>115</v>
      </c>
      <c r="L59" s="4" t="s">
        <v>152</v>
      </c>
      <c r="M59" s="4" t="s">
        <v>549</v>
      </c>
      <c r="N59" s="4"/>
      <c r="O59" s="4" t="s">
        <v>576</v>
      </c>
      <c r="P59" s="2" t="s">
        <v>577</v>
      </c>
      <c r="Q59" s="2" t="s">
        <v>578</v>
      </c>
      <c r="R59" s="4" t="s">
        <v>122</v>
      </c>
      <c r="S59" s="4" t="s">
        <v>579</v>
      </c>
      <c r="T59" s="4" t="s">
        <v>84</v>
      </c>
      <c r="U59" s="4"/>
      <c r="V59" s="4"/>
      <c r="W59" s="4" t="s">
        <v>53</v>
      </c>
      <c r="X59" s="2" t="s">
        <v>580</v>
      </c>
      <c r="Y59" s="4" t="s">
        <v>69</v>
      </c>
      <c r="Z59" s="4"/>
      <c r="AA59" s="4"/>
      <c r="AB59" s="4"/>
    </row>
    <row r="60" customFormat="false" ht="75" hidden="false" customHeight="true" outlineLevel="0" collapsed="false">
      <c r="A60" s="4" t="s">
        <v>581</v>
      </c>
      <c r="B60" s="4" t="s">
        <v>582</v>
      </c>
      <c r="C60" s="4" t="s">
        <v>582</v>
      </c>
      <c r="D60" s="4" t="n">
        <v>2019</v>
      </c>
      <c r="E60" s="4" t="s">
        <v>41</v>
      </c>
      <c r="F60" s="4" t="s">
        <v>583</v>
      </c>
      <c r="G60" s="4" t="str">
        <f aca="false">IF(LEFT(I60,3)="R1 ","L6",IF(D60&gt;=2014,"L1",IF(D60&gt;=1998,"L2",IF(D60&gt;=1987,"L3",IF(D60&gt;=1978,"L4",IF(D60&gt;=1965,"L5","L6"))))))</f>
        <v>L1</v>
      </c>
      <c r="H60" s="4" t="str">
        <f aca="false">IFERROR(INDEX(Lanes!$C$2:$C$60,MATCH(LEFT(I60,FIND(" ",I60)-1),Lanes!$A$2:$A$60,0)),"?")</f>
        <v>Core</v>
      </c>
      <c r="I60" s="4" t="s">
        <v>510</v>
      </c>
      <c r="J60" s="4" t="s">
        <v>584</v>
      </c>
      <c r="K60" s="4" t="s">
        <v>115</v>
      </c>
      <c r="L60" s="4" t="s">
        <v>193</v>
      </c>
      <c r="M60" s="4" t="s">
        <v>61</v>
      </c>
      <c r="N60" s="4" t="s">
        <v>585</v>
      </c>
      <c r="O60" s="4" t="s">
        <v>586</v>
      </c>
      <c r="P60" s="2" t="s">
        <v>587</v>
      </c>
      <c r="Q60" s="2" t="s">
        <v>588</v>
      </c>
      <c r="R60" s="4" t="s">
        <v>65</v>
      </c>
      <c r="S60" s="4" t="s">
        <v>589</v>
      </c>
      <c r="T60" s="4" t="s">
        <v>110</v>
      </c>
      <c r="U60" s="4"/>
      <c r="V60" s="4"/>
      <c r="W60" s="4" t="s">
        <v>53</v>
      </c>
      <c r="X60" s="2" t="s">
        <v>590</v>
      </c>
      <c r="Y60" s="4" t="s">
        <v>55</v>
      </c>
      <c r="Z60" s="4"/>
      <c r="AA60" s="4"/>
      <c r="AB60" s="4"/>
    </row>
    <row r="61" customFormat="false" ht="75" hidden="false" customHeight="true" outlineLevel="0" collapsed="false">
      <c r="A61" s="4" t="s">
        <v>591</v>
      </c>
      <c r="B61" s="4" t="s">
        <v>592</v>
      </c>
      <c r="C61" s="4" t="s">
        <v>593</v>
      </c>
      <c r="D61" s="4" t="n">
        <v>2020</v>
      </c>
      <c r="E61" s="4" t="s">
        <v>41</v>
      </c>
      <c r="F61" s="4" t="s">
        <v>42</v>
      </c>
      <c r="G61" s="4" t="str">
        <f aca="false">IF(LEFT(I61,3)="R1 ","L6",IF(D61&gt;=2014,"L1",IF(D61&gt;=1998,"L2",IF(D61&gt;=1987,"L3",IF(D61&gt;=1978,"L4",IF(D61&gt;=1965,"L5","L6"))))))</f>
        <v>L1</v>
      </c>
      <c r="H61" s="4" t="str">
        <f aca="false">IFERROR(INDEX(Lanes!$C$2:$C$60,MATCH(LEFT(I61,FIND(" ",I61)-1),Lanes!$A$2:$A$60,0)),"?")</f>
        <v>Core</v>
      </c>
      <c r="I61" s="4" t="s">
        <v>510</v>
      </c>
      <c r="J61" s="4"/>
      <c r="K61" s="4" t="s">
        <v>400</v>
      </c>
      <c r="L61" s="4" t="s">
        <v>193</v>
      </c>
      <c r="M61" s="4" t="s">
        <v>289</v>
      </c>
      <c r="N61" s="4"/>
      <c r="O61" s="4" t="s">
        <v>594</v>
      </c>
      <c r="P61" s="2" t="s">
        <v>595</v>
      </c>
      <c r="Q61" s="2" t="s">
        <v>596</v>
      </c>
      <c r="R61" s="4" t="s">
        <v>122</v>
      </c>
      <c r="S61" s="4" t="s">
        <v>597</v>
      </c>
      <c r="T61" s="4" t="s">
        <v>52</v>
      </c>
      <c r="U61" s="4"/>
      <c r="V61" s="4"/>
      <c r="W61" s="4"/>
      <c r="X61" s="2" t="s">
        <v>598</v>
      </c>
      <c r="Y61" s="4" t="s">
        <v>69</v>
      </c>
      <c r="Z61" s="4"/>
      <c r="AA61" s="4"/>
      <c r="AB61" s="4"/>
    </row>
    <row r="62" customFormat="false" ht="75" hidden="false" customHeight="true" outlineLevel="0" collapsed="false">
      <c r="A62" s="4" t="s">
        <v>599</v>
      </c>
      <c r="B62" s="4" t="s">
        <v>600</v>
      </c>
      <c r="C62" s="4" t="s">
        <v>601</v>
      </c>
      <c r="D62" s="4" t="n">
        <v>2020</v>
      </c>
      <c r="E62" s="4" t="s">
        <v>41</v>
      </c>
      <c r="F62" s="4" t="s">
        <v>602</v>
      </c>
      <c r="G62" s="4" t="str">
        <f aca="false">IF(LEFT(I62,3)="R1 ","L6",IF(D62&gt;=2014,"L1",IF(D62&gt;=1998,"L2",IF(D62&gt;=1987,"L3",IF(D62&gt;=1978,"L4",IF(D62&gt;=1965,"L5","L6"))))))</f>
        <v>L1</v>
      </c>
      <c r="H62" s="4" t="str">
        <f aca="false">IFERROR(INDEX(Lanes!$C$2:$C$60,MATCH(LEFT(I62,FIND(" ",I62)-1),Lanes!$A$2:$A$60,0)),"?")</f>
        <v>Core</v>
      </c>
      <c r="I62" s="4" t="s">
        <v>510</v>
      </c>
      <c r="J62" s="4" t="s">
        <v>399</v>
      </c>
      <c r="K62" s="4" t="s">
        <v>364</v>
      </c>
      <c r="L62" s="4" t="s">
        <v>603</v>
      </c>
      <c r="M62" s="4" t="s">
        <v>604</v>
      </c>
      <c r="N62" s="4"/>
      <c r="O62" s="4" t="s">
        <v>605</v>
      </c>
      <c r="P62" s="2" t="s">
        <v>606</v>
      </c>
      <c r="Q62" s="2" t="s">
        <v>607</v>
      </c>
      <c r="R62" s="4" t="s">
        <v>65</v>
      </c>
      <c r="S62" s="4" t="s">
        <v>608</v>
      </c>
      <c r="T62" s="4" t="s">
        <v>84</v>
      </c>
      <c r="U62" s="4"/>
      <c r="V62" s="4"/>
      <c r="W62" s="4"/>
      <c r="X62" s="2" t="s">
        <v>609</v>
      </c>
      <c r="Y62" s="4" t="s">
        <v>69</v>
      </c>
      <c r="Z62" s="4"/>
      <c r="AA62" s="4"/>
      <c r="AB62" s="4"/>
    </row>
    <row r="63" customFormat="false" ht="75" hidden="false" customHeight="true" outlineLevel="0" collapsed="false">
      <c r="A63" s="4" t="s">
        <v>610</v>
      </c>
      <c r="B63" s="4" t="s">
        <v>611</v>
      </c>
      <c r="C63" s="4" t="s">
        <v>612</v>
      </c>
      <c r="D63" s="4" t="n">
        <v>2021</v>
      </c>
      <c r="E63" s="4" t="s">
        <v>89</v>
      </c>
      <c r="F63" s="4" t="s">
        <v>408</v>
      </c>
      <c r="G63" s="4" t="str">
        <f aca="false">IF(LEFT(I63,3)="R1 ","L6",IF(D63&gt;=2014,"L1",IF(D63&gt;=1998,"L2",IF(D63&gt;=1987,"L3",IF(D63&gt;=1978,"L4",IF(D63&gt;=1965,"L5","L6"))))))</f>
        <v>L1</v>
      </c>
      <c r="H63" s="4" t="str">
        <f aca="false">IFERROR(INDEX(Lanes!$C$2:$C$60,MATCH(LEFT(I63,FIND(" ",I63)-1),Lanes!$A$2:$A$60,0)),"?")</f>
        <v>Core</v>
      </c>
      <c r="I63" s="4" t="s">
        <v>510</v>
      </c>
      <c r="J63" s="4"/>
      <c r="K63" s="4" t="s">
        <v>364</v>
      </c>
      <c r="L63" s="4" t="s">
        <v>116</v>
      </c>
      <c r="M63" s="4" t="s">
        <v>117</v>
      </c>
      <c r="N63" s="4" t="s">
        <v>118</v>
      </c>
      <c r="O63" s="4" t="s">
        <v>613</v>
      </c>
      <c r="P63" s="2" t="s">
        <v>614</v>
      </c>
      <c r="Q63" s="2" t="s">
        <v>615</v>
      </c>
      <c r="R63" s="4" t="s">
        <v>65</v>
      </c>
      <c r="S63" s="4" t="s">
        <v>616</v>
      </c>
      <c r="T63" s="4" t="s">
        <v>52</v>
      </c>
      <c r="U63" s="4"/>
      <c r="V63" s="4"/>
      <c r="W63" s="4"/>
      <c r="X63" s="2" t="s">
        <v>617</v>
      </c>
      <c r="Y63" s="4" t="s">
        <v>69</v>
      </c>
      <c r="Z63" s="4"/>
      <c r="AA63" s="4"/>
      <c r="AB63" s="4"/>
    </row>
    <row r="64" customFormat="false" ht="75" hidden="false" customHeight="true" outlineLevel="0" collapsed="false">
      <c r="A64" s="4" t="s">
        <v>618</v>
      </c>
      <c r="B64" s="4" t="s">
        <v>600</v>
      </c>
      <c r="C64" s="4" t="s">
        <v>619</v>
      </c>
      <c r="D64" s="4" t="n">
        <v>2021</v>
      </c>
      <c r="E64" s="4" t="s">
        <v>41</v>
      </c>
      <c r="F64" s="4" t="s">
        <v>602</v>
      </c>
      <c r="G64" s="4" t="str">
        <f aca="false">IF(LEFT(I64,3)="R1 ","L6",IF(D64&gt;=2014,"L1",IF(D64&gt;=1998,"L2",IF(D64&gt;=1987,"L3",IF(D64&gt;=1978,"L4",IF(D64&gt;=1965,"L5","L6"))))))</f>
        <v>L1</v>
      </c>
      <c r="H64" s="4" t="str">
        <f aca="false">IFERROR(INDEX(Lanes!$C$2:$C$60,MATCH(LEFT(I64,FIND(" ",I64)-1),Lanes!$A$2:$A$60,0)),"?")</f>
        <v>Core</v>
      </c>
      <c r="I64" s="4" t="s">
        <v>510</v>
      </c>
      <c r="J64" s="4"/>
      <c r="K64" s="4" t="s">
        <v>364</v>
      </c>
      <c r="L64" s="4" t="s">
        <v>193</v>
      </c>
      <c r="M64" s="4" t="s">
        <v>620</v>
      </c>
      <c r="N64" s="4"/>
      <c r="O64" s="4" t="s">
        <v>621</v>
      </c>
      <c r="P64" s="2" t="s">
        <v>622</v>
      </c>
      <c r="Q64" s="2" t="s">
        <v>623</v>
      </c>
      <c r="R64" s="4" t="s">
        <v>65</v>
      </c>
      <c r="S64" s="4" t="s">
        <v>624</v>
      </c>
      <c r="T64" s="4" t="s">
        <v>84</v>
      </c>
      <c r="U64" s="4"/>
      <c r="V64" s="4"/>
      <c r="W64" s="4"/>
      <c r="X64" s="2" t="s">
        <v>625</v>
      </c>
      <c r="Y64" s="4" t="s">
        <v>69</v>
      </c>
      <c r="Z64" s="4"/>
      <c r="AA64" s="4"/>
      <c r="AB64" s="4"/>
    </row>
    <row r="65" customFormat="false" ht="75" hidden="false" customHeight="true" outlineLevel="0" collapsed="false">
      <c r="A65" s="4" t="s">
        <v>626</v>
      </c>
      <c r="B65" s="4" t="s">
        <v>627</v>
      </c>
      <c r="C65" s="4" t="s">
        <v>628</v>
      </c>
      <c r="D65" s="4" t="n">
        <v>2022</v>
      </c>
      <c r="E65" s="4" t="s">
        <v>227</v>
      </c>
      <c r="F65" s="4" t="s">
        <v>42</v>
      </c>
      <c r="G65" s="4" t="str">
        <f aca="false">IF(LEFT(I65,3)="R1 ","L6",IF(D65&gt;=2014,"L1",IF(D65&gt;=1998,"L2",IF(D65&gt;=1987,"L3",IF(D65&gt;=1978,"L4",IF(D65&gt;=1965,"L5","L6"))))))</f>
        <v>L1</v>
      </c>
      <c r="H65" s="4" t="str">
        <f aca="false">IFERROR(INDEX(Lanes!$C$2:$C$60,MATCH(LEFT(I65,FIND(" ",I65)-1),Lanes!$A$2:$A$60,0)),"?")</f>
        <v>Core</v>
      </c>
      <c r="I65" s="4" t="s">
        <v>510</v>
      </c>
      <c r="J65" s="4"/>
      <c r="K65" s="4" t="s">
        <v>364</v>
      </c>
      <c r="L65" s="4" t="s">
        <v>193</v>
      </c>
      <c r="M65" s="4" t="s">
        <v>629</v>
      </c>
      <c r="N65" s="4"/>
      <c r="O65" s="4" t="s">
        <v>630</v>
      </c>
      <c r="P65" s="2" t="s">
        <v>631</v>
      </c>
      <c r="Q65" s="2" t="s">
        <v>632</v>
      </c>
      <c r="R65" s="4" t="s">
        <v>65</v>
      </c>
      <c r="S65" s="4" t="s">
        <v>633</v>
      </c>
      <c r="T65" s="4" t="s">
        <v>52</v>
      </c>
      <c r="U65" s="4"/>
      <c r="V65" s="4" t="s">
        <v>634</v>
      </c>
      <c r="W65" s="4"/>
      <c r="X65" s="2" t="s">
        <v>635</v>
      </c>
      <c r="Y65" s="4" t="s">
        <v>69</v>
      </c>
      <c r="Z65" s="4"/>
      <c r="AA65" s="4"/>
      <c r="AB65" s="4"/>
    </row>
    <row r="66" customFormat="false" ht="75" hidden="false" customHeight="true" outlineLevel="0" collapsed="false">
      <c r="A66" s="4" t="s">
        <v>636</v>
      </c>
      <c r="B66" s="4" t="s">
        <v>627</v>
      </c>
      <c r="C66" s="4" t="s">
        <v>637</v>
      </c>
      <c r="D66" s="4" t="n">
        <v>2022</v>
      </c>
      <c r="E66" s="4" t="s">
        <v>41</v>
      </c>
      <c r="F66" s="4" t="s">
        <v>42</v>
      </c>
      <c r="G66" s="4" t="str">
        <f aca="false">IF(LEFT(I66,3)="R1 ","L6",IF(D66&gt;=2014,"L1",IF(D66&gt;=1998,"L2",IF(D66&gt;=1987,"L3",IF(D66&gt;=1978,"L4",IF(D66&gt;=1965,"L5","L6"))))))</f>
        <v>L1</v>
      </c>
      <c r="H66" s="4" t="str">
        <f aca="false">IFERROR(INDEX(Lanes!$C$2:$C$60,MATCH(LEFT(I66,FIND(" ",I66)-1),Lanes!$A$2:$A$60,0)),"?")</f>
        <v>Core</v>
      </c>
      <c r="I66" s="4" t="s">
        <v>510</v>
      </c>
      <c r="J66" s="4"/>
      <c r="K66" s="4" t="s">
        <v>364</v>
      </c>
      <c r="L66" s="4" t="s">
        <v>193</v>
      </c>
      <c r="M66" s="4" t="s">
        <v>629</v>
      </c>
      <c r="N66" s="4"/>
      <c r="O66" s="4" t="s">
        <v>638</v>
      </c>
      <c r="P66" s="2" t="s">
        <v>639</v>
      </c>
      <c r="Q66" s="2" t="s">
        <v>640</v>
      </c>
      <c r="R66" s="4" t="s">
        <v>122</v>
      </c>
      <c r="S66" s="4" t="s">
        <v>641</v>
      </c>
      <c r="T66" s="4" t="s">
        <v>84</v>
      </c>
      <c r="U66" s="4"/>
      <c r="V66" s="4" t="s">
        <v>642</v>
      </c>
      <c r="W66" s="4"/>
      <c r="X66" s="2" t="s">
        <v>643</v>
      </c>
      <c r="Y66" s="4" t="s">
        <v>69</v>
      </c>
      <c r="Z66" s="4"/>
      <c r="AA66" s="4"/>
      <c r="AB66" s="4"/>
    </row>
    <row r="67" customFormat="false" ht="75" hidden="false" customHeight="true" outlineLevel="0" collapsed="false">
      <c r="A67" s="4" t="s">
        <v>644</v>
      </c>
      <c r="B67" s="4" t="s">
        <v>645</v>
      </c>
      <c r="C67" s="4" t="s">
        <v>646</v>
      </c>
      <c r="D67" s="4" t="n">
        <v>2022</v>
      </c>
      <c r="E67" s="4" t="s">
        <v>41</v>
      </c>
      <c r="F67" s="4" t="s">
        <v>647</v>
      </c>
      <c r="G67" s="4" t="str">
        <f aca="false">IF(LEFT(I67,3)="R1 ","L6",IF(D67&gt;=2014,"L1",IF(D67&gt;=1998,"L2",IF(D67&gt;=1987,"L3",IF(D67&gt;=1978,"L4",IF(D67&gt;=1965,"L5","L6"))))))</f>
        <v>L1</v>
      </c>
      <c r="H67" s="4" t="str">
        <f aca="false">IFERROR(INDEX(Lanes!$C$2:$C$60,MATCH(LEFT(I67,FIND(" ",I67)-1),Lanes!$A$2:$A$60,0)),"?")</f>
        <v>Core</v>
      </c>
      <c r="I67" s="4" t="s">
        <v>510</v>
      </c>
      <c r="J67" s="4" t="s">
        <v>648</v>
      </c>
      <c r="K67" s="4" t="s">
        <v>364</v>
      </c>
      <c r="L67" s="4" t="s">
        <v>152</v>
      </c>
      <c r="M67" s="4" t="s">
        <v>649</v>
      </c>
      <c r="N67" s="4"/>
      <c r="O67" s="4" t="s">
        <v>650</v>
      </c>
      <c r="P67" s="2" t="s">
        <v>651</v>
      </c>
      <c r="Q67" s="2" t="s">
        <v>652</v>
      </c>
      <c r="R67" s="4" t="s">
        <v>65</v>
      </c>
      <c r="S67" s="4" t="s">
        <v>653</v>
      </c>
      <c r="T67" s="4" t="s">
        <v>52</v>
      </c>
      <c r="U67" s="4"/>
      <c r="V67" s="4"/>
      <c r="W67" s="4"/>
      <c r="X67" s="2" t="s">
        <v>654</v>
      </c>
      <c r="Y67" s="4" t="s">
        <v>69</v>
      </c>
      <c r="Z67" s="4"/>
      <c r="AA67" s="4"/>
      <c r="AB67" s="4"/>
    </row>
    <row r="68" customFormat="false" ht="75" hidden="false" customHeight="true" outlineLevel="0" collapsed="false">
      <c r="A68" s="4" t="s">
        <v>655</v>
      </c>
      <c r="B68" s="4" t="s">
        <v>656</v>
      </c>
      <c r="C68" s="4" t="s">
        <v>657</v>
      </c>
      <c r="D68" s="4" t="n">
        <v>2022</v>
      </c>
      <c r="E68" s="4" t="s">
        <v>41</v>
      </c>
      <c r="F68" s="4" t="s">
        <v>658</v>
      </c>
      <c r="G68" s="4" t="str">
        <f aca="false">IF(LEFT(I68,3)="R1 ","L6",IF(D68&gt;=2014,"L1",IF(D68&gt;=1998,"L2",IF(D68&gt;=1987,"L3",IF(D68&gt;=1978,"L4",IF(D68&gt;=1965,"L5","L6"))))))</f>
        <v>L1</v>
      </c>
      <c r="H68" s="4" t="str">
        <f aca="false">IFERROR(INDEX(Lanes!$C$2:$C$60,MATCH(LEFT(I68,FIND(" ",I68)-1),Lanes!$A$2:$A$60,0)),"?")</f>
        <v>Core</v>
      </c>
      <c r="I68" s="4" t="s">
        <v>510</v>
      </c>
      <c r="J68" s="4"/>
      <c r="K68" s="4" t="s">
        <v>364</v>
      </c>
      <c r="L68" s="4" t="s">
        <v>603</v>
      </c>
      <c r="M68" s="4" t="s">
        <v>659</v>
      </c>
      <c r="N68" s="4"/>
      <c r="O68" s="4" t="s">
        <v>660</v>
      </c>
      <c r="P68" s="2" t="s">
        <v>661</v>
      </c>
      <c r="Q68" s="2" t="s">
        <v>662</v>
      </c>
      <c r="R68" s="4" t="s">
        <v>50</v>
      </c>
      <c r="S68" s="4" t="s">
        <v>663</v>
      </c>
      <c r="T68" s="4" t="s">
        <v>52</v>
      </c>
      <c r="U68" s="4"/>
      <c r="V68" s="4" t="s">
        <v>169</v>
      </c>
      <c r="W68" s="4"/>
      <c r="X68" s="2" t="s">
        <v>664</v>
      </c>
      <c r="Y68" s="4" t="s">
        <v>69</v>
      </c>
      <c r="Z68" s="4"/>
      <c r="AA68" s="4"/>
      <c r="AB68" s="4"/>
    </row>
    <row r="69" customFormat="false" ht="75" hidden="false" customHeight="true" outlineLevel="0" collapsed="false">
      <c r="A69" s="4" t="s">
        <v>665</v>
      </c>
      <c r="B69" s="4" t="s">
        <v>666</v>
      </c>
      <c r="C69" s="4" t="s">
        <v>667</v>
      </c>
      <c r="D69" s="4" t="n">
        <v>2023</v>
      </c>
      <c r="E69" s="4" t="s">
        <v>41</v>
      </c>
      <c r="F69" s="4" t="s">
        <v>668</v>
      </c>
      <c r="G69" s="4" t="str">
        <f aca="false">IF(LEFT(I69,3)="R1 ","L6",IF(D69&gt;=2014,"L1",IF(D69&gt;=1998,"L2",IF(D69&gt;=1987,"L3",IF(D69&gt;=1978,"L4",IF(D69&gt;=1965,"L5","L6"))))))</f>
        <v>L1</v>
      </c>
      <c r="H69" s="4" t="str">
        <f aca="false">IFERROR(INDEX(Lanes!$C$2:$C$60,MATCH(LEFT(I69,FIND(" ",I69)-1),Lanes!$A$2:$A$60,0)),"?")</f>
        <v>Core</v>
      </c>
      <c r="I69" s="4" t="s">
        <v>510</v>
      </c>
      <c r="J69" s="4"/>
      <c r="K69" s="4" t="s">
        <v>115</v>
      </c>
      <c r="L69" s="4" t="s">
        <v>90</v>
      </c>
      <c r="M69" s="4" t="s">
        <v>91</v>
      </c>
      <c r="N69" s="4" t="s">
        <v>92</v>
      </c>
      <c r="O69" s="4" t="s">
        <v>669</v>
      </c>
      <c r="P69" s="2" t="s">
        <v>670</v>
      </c>
      <c r="Q69" s="2" t="s">
        <v>671</v>
      </c>
      <c r="R69" s="4" t="s">
        <v>50</v>
      </c>
      <c r="S69" s="4" t="s">
        <v>672</v>
      </c>
      <c r="T69" s="4" t="s">
        <v>84</v>
      </c>
      <c r="U69" s="4"/>
      <c r="V69" s="4"/>
      <c r="W69" s="4" t="s">
        <v>53</v>
      </c>
      <c r="X69" s="2" t="s">
        <v>673</v>
      </c>
      <c r="Y69" s="4" t="s">
        <v>69</v>
      </c>
      <c r="Z69" s="4"/>
      <c r="AA69" s="4"/>
      <c r="AB69" s="4"/>
    </row>
    <row r="70" customFormat="false" ht="75" hidden="false" customHeight="true" outlineLevel="0" collapsed="false">
      <c r="A70" s="4" t="s">
        <v>674</v>
      </c>
      <c r="B70" s="4" t="s">
        <v>547</v>
      </c>
      <c r="C70" s="4" t="s">
        <v>675</v>
      </c>
      <c r="D70" s="4" t="n">
        <v>2023</v>
      </c>
      <c r="E70" s="4" t="s">
        <v>41</v>
      </c>
      <c r="F70" s="4" t="s">
        <v>575</v>
      </c>
      <c r="G70" s="4" t="str">
        <f aca="false">IF(LEFT(I70,3)="R1 ","L6",IF(D70&gt;=2014,"L1",IF(D70&gt;=1998,"L2",IF(D70&gt;=1987,"L3",IF(D70&gt;=1978,"L4",IF(D70&gt;=1965,"L5","L6"))))))</f>
        <v>L1</v>
      </c>
      <c r="H70" s="4" t="str">
        <f aca="false">IFERROR(INDEX(Lanes!$C$2:$C$60,MATCH(LEFT(I70,FIND(" ",I70)-1),Lanes!$A$2:$A$60,0)),"?")</f>
        <v>Core</v>
      </c>
      <c r="I70" s="4" t="s">
        <v>510</v>
      </c>
      <c r="J70" s="4"/>
      <c r="K70" s="4" t="s">
        <v>115</v>
      </c>
      <c r="L70" s="4" t="s">
        <v>152</v>
      </c>
      <c r="M70" s="4" t="s">
        <v>549</v>
      </c>
      <c r="N70" s="4"/>
      <c r="O70" s="4" t="s">
        <v>676</v>
      </c>
      <c r="P70" s="2" t="s">
        <v>677</v>
      </c>
      <c r="Q70" s="2" t="s">
        <v>678</v>
      </c>
      <c r="R70" s="4" t="s">
        <v>50</v>
      </c>
      <c r="S70" s="4" t="s">
        <v>679</v>
      </c>
      <c r="T70" s="4" t="s">
        <v>110</v>
      </c>
      <c r="U70" s="4"/>
      <c r="V70" s="4" t="s">
        <v>680</v>
      </c>
      <c r="W70" s="4" t="s">
        <v>53</v>
      </c>
      <c r="X70" s="2" t="s">
        <v>681</v>
      </c>
      <c r="Y70" s="4" t="s">
        <v>69</v>
      </c>
      <c r="Z70" s="4"/>
      <c r="AA70" s="4"/>
      <c r="AB70" s="4"/>
    </row>
    <row r="71" customFormat="false" ht="75" hidden="false" customHeight="true" outlineLevel="0" collapsed="false">
      <c r="A71" s="4" t="s">
        <v>682</v>
      </c>
      <c r="B71" s="4" t="s">
        <v>683</v>
      </c>
      <c r="C71" s="4" t="s">
        <v>684</v>
      </c>
      <c r="D71" s="4" t="n">
        <v>2023</v>
      </c>
      <c r="E71" s="4" t="s">
        <v>41</v>
      </c>
      <c r="F71" s="4" t="s">
        <v>685</v>
      </c>
      <c r="G71" s="4" t="str">
        <f aca="false">IF(LEFT(I71,3)="R1 ","L6",IF(D71&gt;=2014,"L1",IF(D71&gt;=1998,"L2",IF(D71&gt;=1987,"L3",IF(D71&gt;=1978,"L4",IF(D71&gt;=1965,"L5","L6"))))))</f>
        <v>L1</v>
      </c>
      <c r="H71" s="4" t="str">
        <f aca="false">IFERROR(INDEX(Lanes!$C$2:$C$60,MATCH(LEFT(I71,FIND(" ",I71)-1),Lanes!$A$2:$A$60,0)),"?")</f>
        <v>Core</v>
      </c>
      <c r="I71" s="4" t="s">
        <v>510</v>
      </c>
      <c r="J71" s="4"/>
      <c r="K71" s="4" t="s">
        <v>115</v>
      </c>
      <c r="L71" s="4" t="s">
        <v>193</v>
      </c>
      <c r="M71" s="4" t="s">
        <v>686</v>
      </c>
      <c r="N71" s="4"/>
      <c r="O71" s="4" t="s">
        <v>687</v>
      </c>
      <c r="P71" s="2" t="s">
        <v>688</v>
      </c>
      <c r="Q71" s="2" t="s">
        <v>689</v>
      </c>
      <c r="R71" s="4" t="s">
        <v>65</v>
      </c>
      <c r="S71" s="4" t="s">
        <v>690</v>
      </c>
      <c r="T71" s="4" t="s">
        <v>84</v>
      </c>
      <c r="U71" s="4"/>
      <c r="V71" s="4" t="s">
        <v>207</v>
      </c>
      <c r="W71" s="4"/>
      <c r="X71" s="2" t="s">
        <v>691</v>
      </c>
      <c r="Y71" s="4" t="s">
        <v>69</v>
      </c>
      <c r="Z71" s="4"/>
      <c r="AA71" s="4"/>
      <c r="AB71" s="4"/>
    </row>
    <row r="72" customFormat="false" ht="75" hidden="false" customHeight="true" outlineLevel="0" collapsed="false">
      <c r="A72" s="4" t="s">
        <v>692</v>
      </c>
      <c r="B72" s="4" t="s">
        <v>693</v>
      </c>
      <c r="C72" s="4" t="s">
        <v>694</v>
      </c>
      <c r="D72" s="4" t="n">
        <v>2023</v>
      </c>
      <c r="E72" s="4" t="s">
        <v>41</v>
      </c>
      <c r="F72" s="4" t="s">
        <v>529</v>
      </c>
      <c r="G72" s="4" t="str">
        <f aca="false">IF(LEFT(I72,3)="R1 ","L6",IF(D72&gt;=2014,"L1",IF(D72&gt;=1998,"L2",IF(D72&gt;=1987,"L3",IF(D72&gt;=1978,"L4",IF(D72&gt;=1965,"L5","L6"))))))</f>
        <v>L1</v>
      </c>
      <c r="H72" s="4" t="str">
        <f aca="false">IFERROR(INDEX(Lanes!$C$2:$C$60,MATCH(LEFT(I72,FIND(" ",I72)-1),Lanes!$A$2:$A$60,0)),"?")</f>
        <v>Core</v>
      </c>
      <c r="I72" s="4" t="s">
        <v>510</v>
      </c>
      <c r="J72" s="4"/>
      <c r="K72" s="4" t="s">
        <v>60</v>
      </c>
      <c r="L72" s="4" t="s">
        <v>193</v>
      </c>
      <c r="M72" s="4" t="s">
        <v>530</v>
      </c>
      <c r="N72" s="4" t="s">
        <v>531</v>
      </c>
      <c r="O72" s="4" t="s">
        <v>695</v>
      </c>
      <c r="P72" s="2" t="s">
        <v>696</v>
      </c>
      <c r="Q72" s="2" t="s">
        <v>697</v>
      </c>
      <c r="R72" s="4" t="s">
        <v>122</v>
      </c>
      <c r="S72" s="4" t="s">
        <v>698</v>
      </c>
      <c r="T72" s="4" t="s">
        <v>110</v>
      </c>
      <c r="U72" s="4"/>
      <c r="V72" s="4" t="s">
        <v>699</v>
      </c>
      <c r="W72" s="4" t="s">
        <v>53</v>
      </c>
      <c r="X72" s="2" t="s">
        <v>700</v>
      </c>
      <c r="Y72" s="4" t="s">
        <v>69</v>
      </c>
      <c r="Z72" s="4"/>
      <c r="AA72" s="4"/>
      <c r="AB72" s="4"/>
    </row>
    <row r="73" customFormat="false" ht="75" hidden="false" customHeight="true" outlineLevel="0" collapsed="false">
      <c r="A73" s="4" t="s">
        <v>701</v>
      </c>
      <c r="B73" s="4" t="s">
        <v>702</v>
      </c>
      <c r="C73" s="4" t="s">
        <v>703</v>
      </c>
      <c r="D73" s="4" t="n">
        <v>2024</v>
      </c>
      <c r="E73" s="4" t="s">
        <v>704</v>
      </c>
      <c r="F73" s="4" t="s">
        <v>127</v>
      </c>
      <c r="G73" s="4" t="str">
        <f aca="false">IF(LEFT(I73,3)="R1 ","L6",IF(D73&gt;=2014,"L1",IF(D73&gt;=1998,"L2",IF(D73&gt;=1987,"L3",IF(D73&gt;=1978,"L4",IF(D73&gt;=1965,"L5","L6"))))))</f>
        <v>L1</v>
      </c>
      <c r="H73" s="4" t="str">
        <f aca="false">IFERROR(INDEX(Lanes!$C$2:$C$60,MATCH(LEFT(I73,FIND(" ",I73)-1),Lanes!$A$2:$A$60,0)),"?")</f>
        <v>Core</v>
      </c>
      <c r="I73" s="4" t="s">
        <v>510</v>
      </c>
      <c r="J73" s="4" t="s">
        <v>705</v>
      </c>
      <c r="K73" s="4" t="s">
        <v>115</v>
      </c>
      <c r="L73" s="4" t="s">
        <v>90</v>
      </c>
      <c r="M73" s="4" t="s">
        <v>706</v>
      </c>
      <c r="N73" s="4"/>
      <c r="O73" s="4" t="s">
        <v>707</v>
      </c>
      <c r="P73" s="2" t="s">
        <v>708</v>
      </c>
      <c r="Q73" s="2" t="s">
        <v>709</v>
      </c>
      <c r="R73" s="4" t="s">
        <v>65</v>
      </c>
      <c r="S73" s="4" t="s">
        <v>710</v>
      </c>
      <c r="T73" s="4" t="s">
        <v>52</v>
      </c>
      <c r="U73" s="4"/>
      <c r="V73" s="4"/>
      <c r="W73" s="4" t="s">
        <v>53</v>
      </c>
      <c r="X73" s="2" t="s">
        <v>711</v>
      </c>
      <c r="Y73" s="4" t="s">
        <v>69</v>
      </c>
      <c r="Z73" s="4"/>
      <c r="AA73" s="4"/>
      <c r="AB73" s="4"/>
    </row>
    <row r="74" customFormat="false" ht="75" hidden="false" customHeight="true" outlineLevel="0" collapsed="false">
      <c r="A74" s="4" t="s">
        <v>712</v>
      </c>
      <c r="B74" s="4" t="s">
        <v>713</v>
      </c>
      <c r="C74" s="4" t="s">
        <v>714</v>
      </c>
      <c r="D74" s="4" t="n">
        <v>2024</v>
      </c>
      <c r="E74" s="4" t="s">
        <v>41</v>
      </c>
      <c r="F74" s="4" t="s">
        <v>42</v>
      </c>
      <c r="G74" s="4" t="str">
        <f aca="false">IF(LEFT(I74,3)="R1 ","L6",IF(D74&gt;=2014,"L1",IF(D74&gt;=1998,"L2",IF(D74&gt;=1987,"L3",IF(D74&gt;=1978,"L4",IF(D74&gt;=1965,"L5","L6"))))))</f>
        <v>L1</v>
      </c>
      <c r="H74" s="4" t="str">
        <f aca="false">IFERROR(INDEX(Lanes!$C$2:$C$60,MATCH(LEFT(I74,FIND(" ",I74)-1),Lanes!$A$2:$A$60,0)),"?")</f>
        <v>Core</v>
      </c>
      <c r="I74" s="4" t="s">
        <v>510</v>
      </c>
      <c r="J74" s="4"/>
      <c r="K74" s="4" t="s">
        <v>364</v>
      </c>
      <c r="L74" s="4" t="s">
        <v>193</v>
      </c>
      <c r="M74" s="4" t="s">
        <v>715</v>
      </c>
      <c r="N74" s="4"/>
      <c r="O74" s="4" t="s">
        <v>716</v>
      </c>
      <c r="P74" s="2" t="s">
        <v>717</v>
      </c>
      <c r="Q74" s="2" t="s">
        <v>718</v>
      </c>
      <c r="R74" s="4" t="s">
        <v>50</v>
      </c>
      <c r="S74" s="4" t="s">
        <v>719</v>
      </c>
      <c r="T74" s="4" t="s">
        <v>84</v>
      </c>
      <c r="U74" s="4"/>
      <c r="V74" s="4"/>
      <c r="W74" s="4"/>
      <c r="X74" s="2" t="s">
        <v>720</v>
      </c>
      <c r="Y74" s="4" t="s">
        <v>69</v>
      </c>
      <c r="Z74" s="4"/>
      <c r="AA74" s="4"/>
      <c r="AB74" s="4"/>
    </row>
    <row r="75" customFormat="false" ht="75" hidden="false" customHeight="true" outlineLevel="0" collapsed="false">
      <c r="A75" s="4" t="s">
        <v>721</v>
      </c>
      <c r="B75" s="4" t="s">
        <v>683</v>
      </c>
      <c r="C75" s="4" t="s">
        <v>722</v>
      </c>
      <c r="D75" s="4" t="n">
        <v>2024</v>
      </c>
      <c r="E75" s="4" t="s">
        <v>41</v>
      </c>
      <c r="F75" s="4" t="s">
        <v>723</v>
      </c>
      <c r="G75" s="4" t="str">
        <f aca="false">IF(LEFT(I75,3)="R1 ","L6",IF(D75&gt;=2014,"L1",IF(D75&gt;=1998,"L2",IF(D75&gt;=1987,"L3",IF(D75&gt;=1978,"L4",IF(D75&gt;=1965,"L5","L6"))))))</f>
        <v>L1</v>
      </c>
      <c r="H75" s="4" t="str">
        <f aca="false">IFERROR(INDEX(Lanes!$C$2:$C$60,MATCH(LEFT(I75,FIND(" ",I75)-1),Lanes!$A$2:$A$60,0)),"?")</f>
        <v>Core</v>
      </c>
      <c r="I75" s="4" t="s">
        <v>510</v>
      </c>
      <c r="J75" s="4"/>
      <c r="K75" s="4" t="s">
        <v>115</v>
      </c>
      <c r="L75" s="4" t="s">
        <v>193</v>
      </c>
      <c r="M75" s="4" t="s">
        <v>686</v>
      </c>
      <c r="N75" s="4"/>
      <c r="O75" s="4" t="s">
        <v>724</v>
      </c>
      <c r="P75" s="2" t="s">
        <v>725</v>
      </c>
      <c r="Q75" s="2" t="s">
        <v>726</v>
      </c>
      <c r="R75" s="4" t="s">
        <v>65</v>
      </c>
      <c r="S75" s="4" t="s">
        <v>727</v>
      </c>
      <c r="T75" s="4" t="s">
        <v>84</v>
      </c>
      <c r="U75" s="4"/>
      <c r="V75" s="4" t="s">
        <v>728</v>
      </c>
      <c r="W75" s="4"/>
      <c r="X75" s="2" t="s">
        <v>729</v>
      </c>
      <c r="Y75" s="4" t="s">
        <v>55</v>
      </c>
      <c r="Z75" s="4"/>
      <c r="AA75" s="4"/>
      <c r="AB75" s="4"/>
    </row>
    <row r="76" customFormat="false" ht="75" hidden="false" customHeight="true" outlineLevel="0" collapsed="false">
      <c r="A76" s="4" t="s">
        <v>730</v>
      </c>
      <c r="B76" s="4" t="s">
        <v>731</v>
      </c>
      <c r="C76" s="4" t="s">
        <v>732</v>
      </c>
      <c r="D76" s="4" t="n">
        <v>2024</v>
      </c>
      <c r="E76" s="4" t="s">
        <v>41</v>
      </c>
      <c r="F76" s="4" t="s">
        <v>529</v>
      </c>
      <c r="G76" s="4" t="str">
        <f aca="false">IF(LEFT(I76,3)="R1 ","L6",IF(D76&gt;=2014,"L1",IF(D76&gt;=1998,"L2",IF(D76&gt;=1987,"L3",IF(D76&gt;=1978,"L4",IF(D76&gt;=1965,"L5","L6"))))))</f>
        <v>L1</v>
      </c>
      <c r="H76" s="4" t="str">
        <f aca="false">IFERROR(INDEX(Lanes!$C$2:$C$60,MATCH(LEFT(I76,FIND(" ",I76)-1),Lanes!$A$2:$A$60,0)),"?")</f>
        <v>Core</v>
      </c>
      <c r="I76" s="4" t="s">
        <v>510</v>
      </c>
      <c r="J76" s="4"/>
      <c r="K76" s="4" t="s">
        <v>364</v>
      </c>
      <c r="L76" s="4" t="s">
        <v>193</v>
      </c>
      <c r="M76" s="4" t="s">
        <v>289</v>
      </c>
      <c r="N76" s="4" t="s">
        <v>531</v>
      </c>
      <c r="O76" s="4" t="s">
        <v>733</v>
      </c>
      <c r="P76" s="2" t="s">
        <v>734</v>
      </c>
      <c r="Q76" s="2" t="s">
        <v>735</v>
      </c>
      <c r="R76" s="4" t="s">
        <v>50</v>
      </c>
      <c r="S76" s="4" t="s">
        <v>736</v>
      </c>
      <c r="T76" s="4" t="s">
        <v>84</v>
      </c>
      <c r="U76" s="4"/>
      <c r="V76" s="4" t="s">
        <v>274</v>
      </c>
      <c r="W76" s="4"/>
      <c r="X76" s="2" t="s">
        <v>737</v>
      </c>
      <c r="Y76" s="4" t="s">
        <v>69</v>
      </c>
      <c r="Z76" s="4"/>
      <c r="AA76" s="4"/>
      <c r="AB76" s="4"/>
    </row>
    <row r="77" customFormat="false" ht="75" hidden="false" customHeight="true" outlineLevel="0" collapsed="false">
      <c r="A77" s="4" t="s">
        <v>738</v>
      </c>
      <c r="B77" s="4" t="s">
        <v>666</v>
      </c>
      <c r="C77" s="4" t="s">
        <v>739</v>
      </c>
      <c r="D77" s="4" t="n">
        <v>2025</v>
      </c>
      <c r="E77" s="4" t="s">
        <v>41</v>
      </c>
      <c r="F77" s="4" t="s">
        <v>740</v>
      </c>
      <c r="G77" s="4" t="str">
        <f aca="false">IF(LEFT(I77,3)="R1 ","L6",IF(D77&gt;=2014,"L1",IF(D77&gt;=1998,"L2",IF(D77&gt;=1987,"L3",IF(D77&gt;=1978,"L4",IF(D77&gt;=1965,"L5","L6"))))))</f>
        <v>L1</v>
      </c>
      <c r="H77" s="4" t="str">
        <f aca="false">IFERROR(INDEX(Lanes!$C$2:$C$60,MATCH(LEFT(I77,FIND(" ",I77)-1),Lanes!$A$2:$A$60,0)),"?")</f>
        <v>Core</v>
      </c>
      <c r="I77" s="4" t="s">
        <v>510</v>
      </c>
      <c r="J77" s="4"/>
      <c r="K77" s="4" t="s">
        <v>115</v>
      </c>
      <c r="L77" s="4" t="s">
        <v>90</v>
      </c>
      <c r="M77" s="4" t="s">
        <v>91</v>
      </c>
      <c r="N77" s="4" t="s">
        <v>92</v>
      </c>
      <c r="O77" s="4" t="s">
        <v>741</v>
      </c>
      <c r="P77" s="2" t="s">
        <v>742</v>
      </c>
      <c r="Q77" s="2" t="s">
        <v>743</v>
      </c>
      <c r="R77" s="4" t="s">
        <v>122</v>
      </c>
      <c r="S77" s="4" t="s">
        <v>744</v>
      </c>
      <c r="T77" s="4" t="s">
        <v>84</v>
      </c>
      <c r="U77" s="4"/>
      <c r="V77" s="4" t="s">
        <v>745</v>
      </c>
      <c r="W77" s="4" t="s">
        <v>53</v>
      </c>
      <c r="X77" s="2" t="s">
        <v>746</v>
      </c>
      <c r="Y77" s="4" t="s">
        <v>69</v>
      </c>
      <c r="Z77" s="4"/>
      <c r="AA77" s="4"/>
      <c r="AB77" s="4"/>
    </row>
    <row r="78" customFormat="false" ht="75" hidden="false" customHeight="true" outlineLevel="0" collapsed="false">
      <c r="A78" s="4" t="s">
        <v>747</v>
      </c>
      <c r="B78" s="4" t="s">
        <v>748</v>
      </c>
      <c r="C78" s="4" t="s">
        <v>749</v>
      </c>
      <c r="D78" s="4" t="n">
        <v>2025</v>
      </c>
      <c r="E78" s="4" t="s">
        <v>41</v>
      </c>
      <c r="F78" s="4" t="s">
        <v>42</v>
      </c>
      <c r="G78" s="4" t="str">
        <f aca="false">IF(LEFT(I78,3)="R1 ","L6",IF(D78&gt;=2014,"L1",IF(D78&gt;=1998,"L2",IF(D78&gt;=1987,"L3",IF(D78&gt;=1978,"L4",IF(D78&gt;=1965,"L5","L6"))))))</f>
        <v>L1</v>
      </c>
      <c r="H78" s="4" t="str">
        <f aca="false">IFERROR(INDEX(Lanes!$C$2:$C$60,MATCH(LEFT(I78,FIND(" ",I78)-1),Lanes!$A$2:$A$60,0)),"?")</f>
        <v>Core</v>
      </c>
      <c r="I78" s="4" t="s">
        <v>510</v>
      </c>
      <c r="J78" s="4"/>
      <c r="K78" s="4" t="s">
        <v>400</v>
      </c>
      <c r="L78" s="4" t="s">
        <v>257</v>
      </c>
      <c r="M78" s="4" t="s">
        <v>750</v>
      </c>
      <c r="N78" s="4"/>
      <c r="O78" s="4" t="s">
        <v>751</v>
      </c>
      <c r="P78" s="2" t="s">
        <v>752</v>
      </c>
      <c r="Q78" s="2" t="s">
        <v>753</v>
      </c>
      <c r="R78" s="4" t="s">
        <v>50</v>
      </c>
      <c r="S78" s="4" t="s">
        <v>754</v>
      </c>
      <c r="T78" s="4" t="s">
        <v>52</v>
      </c>
      <c r="U78" s="4"/>
      <c r="V78" s="4" t="s">
        <v>755</v>
      </c>
      <c r="W78" s="4"/>
      <c r="X78" s="2" t="s">
        <v>756</v>
      </c>
      <c r="Y78" s="4" t="s">
        <v>69</v>
      </c>
      <c r="Z78" s="4"/>
      <c r="AA78" s="4"/>
      <c r="AB78" s="4"/>
    </row>
    <row r="79" customFormat="false" ht="75" hidden="false" customHeight="true" outlineLevel="0" collapsed="false">
      <c r="A79" s="4" t="s">
        <v>757</v>
      </c>
      <c r="B79" s="4" t="s">
        <v>538</v>
      </c>
      <c r="C79" s="4" t="s">
        <v>758</v>
      </c>
      <c r="D79" s="4" t="n">
        <v>2025</v>
      </c>
      <c r="E79" s="4" t="s">
        <v>41</v>
      </c>
      <c r="F79" s="4" t="s">
        <v>759</v>
      </c>
      <c r="G79" s="4" t="str">
        <f aca="false">IF(LEFT(I79,3)="R1 ","L6",IF(D79&gt;=2014,"L1",IF(D79&gt;=1998,"L2",IF(D79&gt;=1987,"L3",IF(D79&gt;=1978,"L4",IF(D79&gt;=1965,"L5","L6"))))))</f>
        <v>L1</v>
      </c>
      <c r="H79" s="4" t="str">
        <f aca="false">IFERROR(INDEX(Lanes!$C$2:$C$60,MATCH(LEFT(I79,FIND(" ",I79)-1),Lanes!$A$2:$A$60,0)),"?")</f>
        <v>Core</v>
      </c>
      <c r="I79" s="4" t="s">
        <v>510</v>
      </c>
      <c r="J79" s="4"/>
      <c r="K79" s="4" t="s">
        <v>364</v>
      </c>
      <c r="L79" s="4" t="s">
        <v>193</v>
      </c>
      <c r="M79" s="4" t="s">
        <v>289</v>
      </c>
      <c r="N79" s="4"/>
      <c r="O79" s="4" t="s">
        <v>760</v>
      </c>
      <c r="P79" s="2" t="s">
        <v>761</v>
      </c>
      <c r="Q79" s="2" t="s">
        <v>762</v>
      </c>
      <c r="R79" s="4" t="s">
        <v>65</v>
      </c>
      <c r="S79" s="4" t="s">
        <v>763</v>
      </c>
      <c r="T79" s="4" t="s">
        <v>52</v>
      </c>
      <c r="U79" s="4"/>
      <c r="V79" s="4"/>
      <c r="W79" s="4"/>
      <c r="X79" s="2" t="s">
        <v>764</v>
      </c>
      <c r="Y79" s="4" t="s">
        <v>69</v>
      </c>
      <c r="Z79" s="4"/>
      <c r="AA79" s="4"/>
      <c r="AB79" s="4"/>
    </row>
    <row r="80" customFormat="false" ht="75" hidden="false" customHeight="true" outlineLevel="0" collapsed="false">
      <c r="A80" s="4" t="s">
        <v>765</v>
      </c>
      <c r="B80" s="4" t="s">
        <v>592</v>
      </c>
      <c r="C80" s="4" t="s">
        <v>766</v>
      </c>
      <c r="D80" s="4" t="n">
        <v>2025</v>
      </c>
      <c r="E80" s="4" t="s">
        <v>41</v>
      </c>
      <c r="F80" s="4" t="s">
        <v>42</v>
      </c>
      <c r="G80" s="4" t="str">
        <f aca="false">IF(LEFT(I80,3)="R1 ","L6",IF(D80&gt;=2014,"L1",IF(D80&gt;=1998,"L2",IF(D80&gt;=1987,"L3",IF(D80&gt;=1978,"L4",IF(D80&gt;=1965,"L5","L6"))))))</f>
        <v>L1</v>
      </c>
      <c r="H80" s="4" t="str">
        <f aca="false">IFERROR(INDEX(Lanes!$C$2:$C$60,MATCH(LEFT(I80,FIND(" ",I80)-1),Lanes!$A$2:$A$60,0)),"?")</f>
        <v>Core</v>
      </c>
      <c r="I80" s="4" t="s">
        <v>510</v>
      </c>
      <c r="J80" s="4"/>
      <c r="K80" s="4" t="s">
        <v>400</v>
      </c>
      <c r="L80" s="4" t="s">
        <v>193</v>
      </c>
      <c r="M80" s="4" t="s">
        <v>289</v>
      </c>
      <c r="N80" s="4"/>
      <c r="O80" s="4" t="s">
        <v>767</v>
      </c>
      <c r="P80" s="2" t="s">
        <v>768</v>
      </c>
      <c r="Q80" s="2" t="s">
        <v>769</v>
      </c>
      <c r="R80" s="4" t="s">
        <v>50</v>
      </c>
      <c r="S80" s="4" t="s">
        <v>770</v>
      </c>
      <c r="T80" s="4" t="s">
        <v>52</v>
      </c>
      <c r="U80" s="4"/>
      <c r="V80" s="4" t="s">
        <v>771</v>
      </c>
      <c r="W80" s="4"/>
      <c r="X80" s="2" t="s">
        <v>772</v>
      </c>
      <c r="Y80" s="4" t="s">
        <v>69</v>
      </c>
      <c r="Z80" s="4"/>
      <c r="AA80" s="4"/>
      <c r="AB80" s="4"/>
    </row>
    <row r="81" customFormat="false" ht="75" hidden="false" customHeight="true" outlineLevel="0" collapsed="false">
      <c r="A81" s="4" t="s">
        <v>773</v>
      </c>
      <c r="B81" s="4" t="s">
        <v>774</v>
      </c>
      <c r="C81" s="4" t="s">
        <v>775</v>
      </c>
      <c r="D81" s="4" t="n">
        <v>2025</v>
      </c>
      <c r="E81" s="4" t="s">
        <v>41</v>
      </c>
      <c r="F81" s="4" t="s">
        <v>583</v>
      </c>
      <c r="G81" s="4" t="str">
        <f aca="false">IF(LEFT(I81,3)="R1 ","L6",IF(D81&gt;=2014,"L1",IF(D81&gt;=1998,"L2",IF(D81&gt;=1987,"L3",IF(D81&gt;=1978,"L4",IF(D81&gt;=1965,"L5","L6"))))))</f>
        <v>L1</v>
      </c>
      <c r="H81" s="4" t="str">
        <f aca="false">IFERROR(INDEX(Lanes!$C$2:$C$60,MATCH(LEFT(I81,FIND(" ",I81)-1),Lanes!$A$2:$A$60,0)),"?")</f>
        <v>Core</v>
      </c>
      <c r="I81" s="4" t="s">
        <v>510</v>
      </c>
      <c r="J81" s="4" t="s">
        <v>267</v>
      </c>
      <c r="K81" s="4" t="s">
        <v>364</v>
      </c>
      <c r="L81" s="4" t="s">
        <v>776</v>
      </c>
      <c r="M81" s="4" t="s">
        <v>777</v>
      </c>
      <c r="N81" s="4"/>
      <c r="O81" s="4" t="s">
        <v>778</v>
      </c>
      <c r="P81" s="2" t="s">
        <v>779</v>
      </c>
      <c r="Q81" s="2" t="s">
        <v>780</v>
      </c>
      <c r="R81" s="4" t="s">
        <v>65</v>
      </c>
      <c r="S81" s="4" t="s">
        <v>781</v>
      </c>
      <c r="T81" s="4" t="s">
        <v>52</v>
      </c>
      <c r="U81" s="4"/>
      <c r="V81" s="4" t="s">
        <v>351</v>
      </c>
      <c r="W81" s="4"/>
      <c r="X81" s="2" t="s">
        <v>782</v>
      </c>
      <c r="Y81" s="4" t="s">
        <v>69</v>
      </c>
      <c r="Z81" s="4"/>
      <c r="AA81" s="4"/>
      <c r="AB81" s="4"/>
    </row>
    <row r="82" customFormat="false" ht="75" hidden="false" customHeight="true" outlineLevel="0" collapsed="false">
      <c r="A82" s="4" t="s">
        <v>783</v>
      </c>
      <c r="B82" s="4" t="s">
        <v>784</v>
      </c>
      <c r="C82" s="4" t="s">
        <v>785</v>
      </c>
      <c r="D82" s="4" t="n">
        <v>2025</v>
      </c>
      <c r="E82" s="4" t="s">
        <v>89</v>
      </c>
      <c r="F82" s="4" t="s">
        <v>786</v>
      </c>
      <c r="G82" s="4" t="str">
        <f aca="false">IF(LEFT(I82,3)="R1 ","L6",IF(D82&gt;=2014,"L1",IF(D82&gt;=1998,"L2",IF(D82&gt;=1987,"L3",IF(D82&gt;=1978,"L4",IF(D82&gt;=1965,"L5","L6"))))))</f>
        <v>L1</v>
      </c>
      <c r="H82" s="4" t="str">
        <f aca="false">IFERROR(INDEX(Lanes!$C$2:$C$60,MATCH(LEFT(I82,FIND(" ",I82)-1),Lanes!$A$2:$A$60,0)),"?")</f>
        <v>Core</v>
      </c>
      <c r="I82" s="4" t="s">
        <v>510</v>
      </c>
      <c r="J82" s="4"/>
      <c r="K82" s="4" t="s">
        <v>787</v>
      </c>
      <c r="L82" s="4" t="s">
        <v>603</v>
      </c>
      <c r="M82" s="4" t="s">
        <v>788</v>
      </c>
      <c r="N82" s="4"/>
      <c r="O82" s="4" t="s">
        <v>789</v>
      </c>
      <c r="P82" s="2" t="s">
        <v>790</v>
      </c>
      <c r="Q82" s="2" t="s">
        <v>791</v>
      </c>
      <c r="R82" s="4" t="s">
        <v>65</v>
      </c>
      <c r="S82" s="4" t="s">
        <v>792</v>
      </c>
      <c r="T82" s="4" t="s">
        <v>52</v>
      </c>
      <c r="U82" s="4"/>
      <c r="V82" s="4"/>
      <c r="W82" s="4" t="s">
        <v>53</v>
      </c>
      <c r="X82" s="2" t="s">
        <v>793</v>
      </c>
      <c r="Y82" s="4" t="s">
        <v>55</v>
      </c>
      <c r="Z82" s="4"/>
      <c r="AA82" s="4"/>
      <c r="AB82" s="4"/>
    </row>
    <row r="83" customFormat="false" ht="75" hidden="false" customHeight="true" outlineLevel="0" collapsed="false">
      <c r="A83" s="4" t="s">
        <v>794</v>
      </c>
      <c r="B83" s="4" t="s">
        <v>795</v>
      </c>
      <c r="C83" s="4" t="s">
        <v>796</v>
      </c>
      <c r="D83" s="4" t="n">
        <v>2025</v>
      </c>
      <c r="E83" s="4" t="s">
        <v>41</v>
      </c>
      <c r="F83" s="4" t="s">
        <v>797</v>
      </c>
      <c r="G83" s="4" t="str">
        <f aca="false">IF(LEFT(I83,3)="R1 ","L6",IF(D83&gt;=2014,"L1",IF(D83&gt;=1998,"L2",IF(D83&gt;=1987,"L3",IF(D83&gt;=1978,"L4",IF(D83&gt;=1965,"L5","L6"))))))</f>
        <v>L1</v>
      </c>
      <c r="H83" s="4" t="str">
        <f aca="false">IFERROR(INDEX(Lanes!$C$2:$C$60,MATCH(LEFT(I83,FIND(" ",I83)-1),Lanes!$A$2:$A$60,0)),"?")</f>
        <v>Core</v>
      </c>
      <c r="I83" s="4" t="s">
        <v>510</v>
      </c>
      <c r="J83" s="4"/>
      <c r="K83" s="4" t="s">
        <v>400</v>
      </c>
      <c r="L83" s="4" t="s">
        <v>174</v>
      </c>
      <c r="M83" s="4" t="s">
        <v>175</v>
      </c>
      <c r="N83" s="4" t="s">
        <v>174</v>
      </c>
      <c r="O83" s="4" t="s">
        <v>798</v>
      </c>
      <c r="P83" s="2" t="s">
        <v>799</v>
      </c>
      <c r="Q83" s="2" t="s">
        <v>800</v>
      </c>
      <c r="R83" s="4" t="s">
        <v>50</v>
      </c>
      <c r="S83" s="4" t="s">
        <v>801</v>
      </c>
      <c r="T83" s="4" t="s">
        <v>84</v>
      </c>
      <c r="U83" s="4"/>
      <c r="V83" s="4" t="s">
        <v>802</v>
      </c>
      <c r="W83" s="4"/>
      <c r="X83" s="2" t="s">
        <v>803</v>
      </c>
      <c r="Y83" s="4" t="s">
        <v>69</v>
      </c>
      <c r="Z83" s="4"/>
      <c r="AA83" s="4"/>
      <c r="AB83" s="4"/>
    </row>
    <row r="84" customFormat="false" ht="75" hidden="false" customHeight="true" outlineLevel="0" collapsed="false">
      <c r="A84" s="4" t="s">
        <v>804</v>
      </c>
      <c r="B84" s="4" t="s">
        <v>693</v>
      </c>
      <c r="C84" s="4" t="s">
        <v>805</v>
      </c>
      <c r="D84" s="4" t="n">
        <v>2025</v>
      </c>
      <c r="E84" s="4" t="s">
        <v>41</v>
      </c>
      <c r="F84" s="4" t="s">
        <v>529</v>
      </c>
      <c r="G84" s="4" t="str">
        <f aca="false">IF(LEFT(I84,3)="R1 ","L6",IF(D84&gt;=2014,"L1",IF(D84&gt;=1998,"L2",IF(D84&gt;=1987,"L3",IF(D84&gt;=1978,"L4",IF(D84&gt;=1965,"L5","L6"))))))</f>
        <v>L1</v>
      </c>
      <c r="H84" s="4" t="str">
        <f aca="false">IFERROR(INDEX(Lanes!$C$2:$C$60,MATCH(LEFT(I84,FIND(" ",I84)-1),Lanes!$A$2:$A$60,0)),"?")</f>
        <v>Core</v>
      </c>
      <c r="I84" s="4" t="s">
        <v>510</v>
      </c>
      <c r="J84" s="4"/>
      <c r="K84" s="4" t="s">
        <v>60</v>
      </c>
      <c r="L84" s="4" t="s">
        <v>193</v>
      </c>
      <c r="M84" s="4" t="s">
        <v>530</v>
      </c>
      <c r="N84" s="4" t="s">
        <v>531</v>
      </c>
      <c r="O84" s="4" t="s">
        <v>806</v>
      </c>
      <c r="P84" s="2" t="s">
        <v>807</v>
      </c>
      <c r="Q84" s="2" t="s">
        <v>808</v>
      </c>
      <c r="R84" s="4" t="s">
        <v>65</v>
      </c>
      <c r="S84" s="4" t="s">
        <v>809</v>
      </c>
      <c r="T84" s="4" t="s">
        <v>110</v>
      </c>
      <c r="U84" s="4" t="s">
        <v>53</v>
      </c>
      <c r="V84" s="4" t="s">
        <v>810</v>
      </c>
      <c r="W84" s="4" t="s">
        <v>53</v>
      </c>
      <c r="X84" s="2" t="s">
        <v>811</v>
      </c>
      <c r="Y84" s="4" t="s">
        <v>69</v>
      </c>
      <c r="Z84" s="4"/>
      <c r="AA84" s="4"/>
      <c r="AB84" s="4"/>
    </row>
    <row r="85" customFormat="false" ht="75" hidden="false" customHeight="true" outlineLevel="0" collapsed="false">
      <c r="A85" s="4" t="s">
        <v>812</v>
      </c>
      <c r="B85" s="4" t="s">
        <v>813</v>
      </c>
      <c r="C85" s="4" t="s">
        <v>814</v>
      </c>
      <c r="D85" s="4" t="n">
        <v>2026</v>
      </c>
      <c r="E85" s="4" t="s">
        <v>41</v>
      </c>
      <c r="F85" s="4" t="s">
        <v>647</v>
      </c>
      <c r="G85" s="4" t="str">
        <f aca="false">IF(LEFT(I85,3)="R1 ","L6",IF(D85&gt;=2014,"L1",IF(D85&gt;=1998,"L2",IF(D85&gt;=1987,"L3",IF(D85&gt;=1978,"L4",IF(D85&gt;=1965,"L5","L6"))))))</f>
        <v>L1</v>
      </c>
      <c r="H85" s="4" t="str">
        <f aca="false">IFERROR(INDEX(Lanes!$C$2:$C$60,MATCH(LEFT(I85,FIND(" ",I85)-1),Lanes!$A$2:$A$60,0)),"?")</f>
        <v>Core</v>
      </c>
      <c r="I85" s="4" t="s">
        <v>510</v>
      </c>
      <c r="J85" s="4"/>
      <c r="K85" s="4" t="s">
        <v>364</v>
      </c>
      <c r="L85" s="4" t="s">
        <v>152</v>
      </c>
      <c r="M85" s="4" t="s">
        <v>549</v>
      </c>
      <c r="N85" s="4"/>
      <c r="O85" s="4" t="s">
        <v>815</v>
      </c>
      <c r="P85" s="2" t="s">
        <v>816</v>
      </c>
      <c r="Q85" s="2" t="s">
        <v>817</v>
      </c>
      <c r="R85" s="4" t="s">
        <v>50</v>
      </c>
      <c r="S85" s="4" t="s">
        <v>818</v>
      </c>
      <c r="T85" s="4" t="s">
        <v>84</v>
      </c>
      <c r="U85" s="4"/>
      <c r="V85" s="4"/>
      <c r="W85" s="4"/>
      <c r="X85" s="2" t="s">
        <v>819</v>
      </c>
      <c r="Y85" s="4" t="s">
        <v>69</v>
      </c>
      <c r="Z85" s="4"/>
      <c r="AA85" s="4"/>
      <c r="AB85" s="4"/>
    </row>
    <row r="86" customFormat="false" ht="75" hidden="false" customHeight="true" outlineLevel="0" collapsed="false">
      <c r="A86" s="4" t="s">
        <v>820</v>
      </c>
      <c r="B86" s="4" t="s">
        <v>627</v>
      </c>
      <c r="C86" s="4" t="s">
        <v>821</v>
      </c>
      <c r="D86" s="4" t="n">
        <v>2026</v>
      </c>
      <c r="E86" s="4" t="s">
        <v>41</v>
      </c>
      <c r="F86" s="4" t="s">
        <v>42</v>
      </c>
      <c r="G86" s="4" t="str">
        <f aca="false">IF(LEFT(I86,3)="R1 ","L6",IF(D86&gt;=2014,"L1",IF(D86&gt;=1998,"L2",IF(D86&gt;=1987,"L3",IF(D86&gt;=1978,"L4",IF(D86&gt;=1965,"L5","L6"))))))</f>
        <v>L1</v>
      </c>
      <c r="H86" s="4" t="str">
        <f aca="false">IFERROR(INDEX(Lanes!$C$2:$C$60,MATCH(LEFT(I86,FIND(" ",I86)-1),Lanes!$A$2:$A$60,0)),"?")</f>
        <v>Core</v>
      </c>
      <c r="I86" s="4" t="s">
        <v>510</v>
      </c>
      <c r="J86" s="4"/>
      <c r="K86" s="4" t="s">
        <v>364</v>
      </c>
      <c r="L86" s="4" t="s">
        <v>193</v>
      </c>
      <c r="M86" s="4" t="s">
        <v>629</v>
      </c>
      <c r="N86" s="4"/>
      <c r="O86" s="4" t="s">
        <v>822</v>
      </c>
      <c r="P86" s="2" t="s">
        <v>823</v>
      </c>
      <c r="Q86" s="2" t="s">
        <v>824</v>
      </c>
      <c r="R86" s="4" t="s">
        <v>122</v>
      </c>
      <c r="S86" s="4" t="s">
        <v>825</v>
      </c>
      <c r="T86" s="4" t="s">
        <v>52</v>
      </c>
      <c r="U86" s="4"/>
      <c r="V86" s="4" t="s">
        <v>428</v>
      </c>
      <c r="W86" s="4"/>
      <c r="X86" s="2" t="s">
        <v>826</v>
      </c>
      <c r="Y86" s="4" t="s">
        <v>69</v>
      </c>
      <c r="Z86" s="4"/>
      <c r="AA86" s="4"/>
      <c r="AB86" s="4"/>
    </row>
    <row r="87" customFormat="false" ht="75" hidden="false" customHeight="true" outlineLevel="0" collapsed="false">
      <c r="A87" s="4" t="s">
        <v>827</v>
      </c>
      <c r="B87" s="4" t="s">
        <v>517</v>
      </c>
      <c r="C87" s="4" t="s">
        <v>828</v>
      </c>
      <c r="D87" s="4" t="n">
        <v>2026</v>
      </c>
      <c r="E87" s="4" t="s">
        <v>41</v>
      </c>
      <c r="F87" s="4" t="s">
        <v>42</v>
      </c>
      <c r="G87" s="4" t="str">
        <f aca="false">IF(LEFT(I87,3)="R1 ","L6",IF(D87&gt;=2014,"L1",IF(D87&gt;=1998,"L2",IF(D87&gt;=1987,"L3",IF(D87&gt;=1978,"L4",IF(D87&gt;=1965,"L5","L6"))))))</f>
        <v>L1</v>
      </c>
      <c r="H87" s="4" t="str">
        <f aca="false">IFERROR(INDEX(Lanes!$C$2:$C$60,MATCH(LEFT(I87,FIND(" ",I87)-1),Lanes!$A$2:$A$60,0)),"?")</f>
        <v>Core</v>
      </c>
      <c r="I87" s="4" t="s">
        <v>510</v>
      </c>
      <c r="J87" s="4"/>
      <c r="K87" s="4" t="s">
        <v>364</v>
      </c>
      <c r="L87" s="4" t="s">
        <v>152</v>
      </c>
      <c r="M87" s="4" t="s">
        <v>520</v>
      </c>
      <c r="N87" s="4"/>
      <c r="O87" s="4" t="s">
        <v>829</v>
      </c>
      <c r="P87" s="2" t="s">
        <v>830</v>
      </c>
      <c r="Q87" s="2" t="s">
        <v>831</v>
      </c>
      <c r="R87" s="4" t="s">
        <v>65</v>
      </c>
      <c r="S87" s="4" t="s">
        <v>832</v>
      </c>
      <c r="T87" s="4" t="s">
        <v>52</v>
      </c>
      <c r="U87" s="4"/>
      <c r="V87" s="4"/>
      <c r="W87" s="4" t="s">
        <v>53</v>
      </c>
      <c r="X87" s="2" t="s">
        <v>833</v>
      </c>
      <c r="Y87" s="4" t="s">
        <v>55</v>
      </c>
      <c r="Z87" s="4"/>
      <c r="AA87" s="4"/>
      <c r="AB87" s="4"/>
    </row>
    <row r="88" customFormat="false" ht="75" hidden="false" customHeight="true" outlineLevel="0" collapsed="false">
      <c r="A88" s="4" t="s">
        <v>834</v>
      </c>
      <c r="B88" s="4" t="s">
        <v>784</v>
      </c>
      <c r="C88" s="4" t="s">
        <v>835</v>
      </c>
      <c r="D88" s="4" t="n">
        <v>2026</v>
      </c>
      <c r="E88" s="4" t="s">
        <v>41</v>
      </c>
      <c r="F88" s="4" t="s">
        <v>786</v>
      </c>
      <c r="G88" s="4" t="str">
        <f aca="false">IF(LEFT(I88,3)="R1 ","L6",IF(D88&gt;=2014,"L1",IF(D88&gt;=1998,"L2",IF(D88&gt;=1987,"L3",IF(D88&gt;=1978,"L4",IF(D88&gt;=1965,"L5","L6"))))))</f>
        <v>L1</v>
      </c>
      <c r="H88" s="4" t="str">
        <f aca="false">IFERROR(INDEX(Lanes!$C$2:$C$60,MATCH(LEFT(I88,FIND(" ",I88)-1),Lanes!$A$2:$A$60,0)),"?")</f>
        <v>Core</v>
      </c>
      <c r="I88" s="4" t="s">
        <v>510</v>
      </c>
      <c r="J88" s="4"/>
      <c r="K88" s="4" t="s">
        <v>787</v>
      </c>
      <c r="L88" s="4" t="s">
        <v>603</v>
      </c>
      <c r="M88" s="4" t="s">
        <v>788</v>
      </c>
      <c r="N88" s="4"/>
      <c r="O88" s="4" t="s">
        <v>836</v>
      </c>
      <c r="P88" s="2" t="s">
        <v>837</v>
      </c>
      <c r="Q88" s="2" t="s">
        <v>838</v>
      </c>
      <c r="R88" s="4" t="s">
        <v>50</v>
      </c>
      <c r="S88" s="4" t="s">
        <v>839</v>
      </c>
      <c r="T88" s="4" t="s">
        <v>84</v>
      </c>
      <c r="U88" s="4"/>
      <c r="V88" s="4" t="s">
        <v>642</v>
      </c>
      <c r="W88" s="4" t="s">
        <v>53</v>
      </c>
      <c r="X88" s="2" t="s">
        <v>840</v>
      </c>
      <c r="Y88" s="4" t="s">
        <v>69</v>
      </c>
      <c r="Z88" s="4"/>
      <c r="AA88" s="4"/>
      <c r="AB88" s="4"/>
    </row>
    <row r="89" customFormat="false" ht="75" hidden="false" customHeight="true" outlineLevel="0" collapsed="false">
      <c r="A89" s="4" t="s">
        <v>841</v>
      </c>
      <c r="B89" s="4" t="s">
        <v>731</v>
      </c>
      <c r="C89" s="4" t="s">
        <v>842</v>
      </c>
      <c r="D89" s="4" t="n">
        <v>2026</v>
      </c>
      <c r="E89" s="4" t="s">
        <v>41</v>
      </c>
      <c r="F89" s="4" t="s">
        <v>42</v>
      </c>
      <c r="G89" s="4" t="str">
        <f aca="false">IF(LEFT(I89,3)="R1 ","L6",IF(D89&gt;=2014,"L1",IF(D89&gt;=1998,"L2",IF(D89&gt;=1987,"L3",IF(D89&gt;=1978,"L4",IF(D89&gt;=1965,"L5","L6"))))))</f>
        <v>L1</v>
      </c>
      <c r="H89" s="4" t="str">
        <f aca="false">IFERROR(INDEX(Lanes!$C$2:$C$60,MATCH(LEFT(I89,FIND(" ",I89)-1),Lanes!$A$2:$A$60,0)),"?")</f>
        <v>Core</v>
      </c>
      <c r="I89" s="4" t="s">
        <v>510</v>
      </c>
      <c r="J89" s="4"/>
      <c r="K89" s="4" t="s">
        <v>364</v>
      </c>
      <c r="L89" s="4" t="s">
        <v>193</v>
      </c>
      <c r="M89" s="4" t="s">
        <v>289</v>
      </c>
      <c r="N89" s="4" t="s">
        <v>531</v>
      </c>
      <c r="O89" s="4" t="s">
        <v>843</v>
      </c>
      <c r="P89" s="2" t="s">
        <v>844</v>
      </c>
      <c r="Q89" s="2" t="s">
        <v>845</v>
      </c>
      <c r="R89" s="4" t="s">
        <v>50</v>
      </c>
      <c r="S89" s="4" t="s">
        <v>846</v>
      </c>
      <c r="T89" s="4" t="s">
        <v>84</v>
      </c>
      <c r="U89" s="4"/>
      <c r="V89" s="4" t="s">
        <v>847</v>
      </c>
      <c r="W89" s="4"/>
      <c r="X89" s="2" t="s">
        <v>848</v>
      </c>
      <c r="Y89" s="4" t="s">
        <v>69</v>
      </c>
      <c r="Z89" s="4"/>
      <c r="AA89" s="4"/>
      <c r="AB89" s="4"/>
    </row>
    <row r="90" customFormat="false" ht="75" hidden="false" customHeight="true" outlineLevel="0" collapsed="false">
      <c r="A90" s="4" t="s">
        <v>849</v>
      </c>
      <c r="B90" s="4" t="s">
        <v>850</v>
      </c>
      <c r="C90" s="4" t="s">
        <v>851</v>
      </c>
      <c r="D90" s="4" t="n">
        <v>2026</v>
      </c>
      <c r="E90" s="4" t="s">
        <v>41</v>
      </c>
      <c r="F90" s="4" t="s">
        <v>42</v>
      </c>
      <c r="G90" s="4" t="str">
        <f aca="false">IF(LEFT(I90,3)="R1 ","L6",IF(D90&gt;=2014,"L1",IF(D90&gt;=1998,"L2",IF(D90&gt;=1987,"L3",IF(D90&gt;=1978,"L4",IF(D90&gt;=1965,"L5","L6"))))))</f>
        <v>L1</v>
      </c>
      <c r="H90" s="4" t="str">
        <f aca="false">IFERROR(INDEX(Lanes!$C$2:$C$60,MATCH(LEFT(I90,FIND(" ",I90)-1),Lanes!$A$2:$A$60,0)),"?")</f>
        <v>Core</v>
      </c>
      <c r="I90" s="4" t="s">
        <v>510</v>
      </c>
      <c r="J90" s="4"/>
      <c r="K90" s="4" t="s">
        <v>400</v>
      </c>
      <c r="L90" s="4" t="s">
        <v>257</v>
      </c>
      <c r="M90" s="4" t="s">
        <v>852</v>
      </c>
      <c r="N90" s="4"/>
      <c r="O90" s="4" t="s">
        <v>853</v>
      </c>
      <c r="P90" s="2" t="s">
        <v>854</v>
      </c>
      <c r="Q90" s="2" t="s">
        <v>855</v>
      </c>
      <c r="R90" s="4" t="s">
        <v>50</v>
      </c>
      <c r="S90" s="4" t="s">
        <v>856</v>
      </c>
      <c r="T90" s="4" t="s">
        <v>52</v>
      </c>
      <c r="U90" s="4"/>
      <c r="V90" s="4" t="s">
        <v>857</v>
      </c>
      <c r="W90" s="4"/>
      <c r="X90" s="2" t="s">
        <v>858</v>
      </c>
      <c r="Y90" s="4" t="s">
        <v>69</v>
      </c>
      <c r="Z90" s="4"/>
      <c r="AA90" s="4"/>
      <c r="AB90" s="4"/>
    </row>
    <row r="91" customFormat="false" ht="75" hidden="false" customHeight="true" outlineLevel="0" collapsed="false">
      <c r="A91" s="4" t="s">
        <v>859</v>
      </c>
      <c r="B91" s="4" t="s">
        <v>860</v>
      </c>
      <c r="C91" s="4" t="s">
        <v>860</v>
      </c>
      <c r="D91" s="4" t="n">
        <v>2018</v>
      </c>
      <c r="E91" s="4" t="s">
        <v>41</v>
      </c>
      <c r="F91" s="4" t="s">
        <v>162</v>
      </c>
      <c r="G91" s="4" t="str">
        <f aca="false">IF(LEFT(I91,3)="R1 ","L6",IF(D91&gt;=2014,"L1",IF(D91&gt;=1998,"L2",IF(D91&gt;=1987,"L3",IF(D91&gt;=1978,"L4",IF(D91&gt;=1965,"L5","L6"))))))</f>
        <v>L1</v>
      </c>
      <c r="H91" s="4" t="str">
        <f aca="false">IFERROR(INDEX(Lanes!$C$2:$C$60,MATCH(LEFT(I91,FIND(" ",I91)-1),Lanes!$A$2:$A$60,0)),"?")</f>
        <v>Core</v>
      </c>
      <c r="I91" s="4" t="s">
        <v>861</v>
      </c>
      <c r="J91" s="4"/>
      <c r="K91" s="4" t="s">
        <v>115</v>
      </c>
      <c r="L91" s="4" t="s">
        <v>152</v>
      </c>
      <c r="M91" s="4" t="s">
        <v>549</v>
      </c>
      <c r="N91" s="4"/>
      <c r="O91" s="4" t="s">
        <v>862</v>
      </c>
      <c r="P91" s="2" t="s">
        <v>863</v>
      </c>
      <c r="Q91" s="2" t="s">
        <v>864</v>
      </c>
      <c r="R91" s="4" t="s">
        <v>65</v>
      </c>
      <c r="S91" s="4" t="s">
        <v>865</v>
      </c>
      <c r="T91" s="4" t="s">
        <v>84</v>
      </c>
      <c r="U91" s="4"/>
      <c r="V91" s="4"/>
      <c r="W91" s="4" t="s">
        <v>53</v>
      </c>
      <c r="X91" s="2" t="s">
        <v>866</v>
      </c>
      <c r="Y91" s="4" t="s">
        <v>69</v>
      </c>
      <c r="Z91" s="4"/>
      <c r="AA91" s="4"/>
      <c r="AB91" s="4"/>
    </row>
    <row r="92" customFormat="false" ht="75" hidden="false" customHeight="true" outlineLevel="0" collapsed="false">
      <c r="A92" s="4" t="s">
        <v>867</v>
      </c>
      <c r="B92" s="4" t="s">
        <v>868</v>
      </c>
      <c r="C92" s="4" t="s">
        <v>869</v>
      </c>
      <c r="D92" s="4" t="n">
        <v>2018</v>
      </c>
      <c r="E92" s="4" t="s">
        <v>41</v>
      </c>
      <c r="F92" s="4" t="s">
        <v>870</v>
      </c>
      <c r="G92" s="4" t="str">
        <f aca="false">IF(LEFT(I92,3)="R1 ","L6",IF(D92&gt;=2014,"L1",IF(D92&gt;=1998,"L2",IF(D92&gt;=1987,"L3",IF(D92&gt;=1978,"L4",IF(D92&gt;=1965,"L5","L6"))))))</f>
        <v>L1</v>
      </c>
      <c r="H92" s="4" t="str">
        <f aca="false">IFERROR(INDEX(Lanes!$C$2:$C$60,MATCH(LEFT(I92,FIND(" ",I92)-1),Lanes!$A$2:$A$60,0)),"?")</f>
        <v>Core</v>
      </c>
      <c r="I92" s="4" t="s">
        <v>861</v>
      </c>
      <c r="J92" s="4"/>
      <c r="K92" s="4" t="s">
        <v>115</v>
      </c>
      <c r="L92" s="4" t="s">
        <v>193</v>
      </c>
      <c r="M92" s="4" t="s">
        <v>289</v>
      </c>
      <c r="N92" s="4"/>
      <c r="O92" s="4" t="s">
        <v>871</v>
      </c>
      <c r="P92" s="2" t="s">
        <v>872</v>
      </c>
      <c r="Q92" s="2" t="s">
        <v>873</v>
      </c>
      <c r="R92" s="4" t="s">
        <v>122</v>
      </c>
      <c r="S92" s="4" t="s">
        <v>874</v>
      </c>
      <c r="T92" s="4" t="s">
        <v>84</v>
      </c>
      <c r="U92" s="4"/>
      <c r="V92" s="4"/>
      <c r="W92" s="4"/>
      <c r="X92" s="2" t="s">
        <v>875</v>
      </c>
      <c r="Y92" s="4" t="s">
        <v>69</v>
      </c>
      <c r="Z92" s="4"/>
      <c r="AA92" s="4"/>
      <c r="AB92" s="4"/>
    </row>
    <row r="93" customFormat="false" ht="75" hidden="false" customHeight="true" outlineLevel="0" collapsed="false">
      <c r="A93" s="4" t="s">
        <v>876</v>
      </c>
      <c r="B93" s="4" t="s">
        <v>877</v>
      </c>
      <c r="C93" s="4" t="s">
        <v>878</v>
      </c>
      <c r="D93" s="4" t="n">
        <v>2020</v>
      </c>
      <c r="E93" s="4" t="s">
        <v>398</v>
      </c>
      <c r="F93" s="4" t="s">
        <v>476</v>
      </c>
      <c r="G93" s="4" t="str">
        <f aca="false">IF(LEFT(I93,3)="R1 ","L6",IF(D93&gt;=2014,"L1",IF(D93&gt;=1998,"L2",IF(D93&gt;=1987,"L3",IF(D93&gt;=1978,"L4",IF(D93&gt;=1965,"L5","L6"))))))</f>
        <v>L1</v>
      </c>
      <c r="H93" s="4" t="str">
        <f aca="false">IFERROR(INDEX(Lanes!$C$2:$C$60,MATCH(LEFT(I93,FIND(" ",I93)-1),Lanes!$A$2:$A$60,0)),"?")</f>
        <v>Core</v>
      </c>
      <c r="I93" s="4" t="s">
        <v>861</v>
      </c>
      <c r="J93" s="4" t="s">
        <v>648</v>
      </c>
      <c r="K93" s="4" t="s">
        <v>364</v>
      </c>
      <c r="L93" s="4" t="s">
        <v>257</v>
      </c>
      <c r="M93" s="4" t="s">
        <v>879</v>
      </c>
      <c r="N93" s="4"/>
      <c r="O93" s="4" t="s">
        <v>880</v>
      </c>
      <c r="P93" s="2" t="s">
        <v>881</v>
      </c>
      <c r="Q93" s="2" t="s">
        <v>882</v>
      </c>
      <c r="R93" s="4" t="s">
        <v>65</v>
      </c>
      <c r="S93" s="4" t="s">
        <v>883</v>
      </c>
      <c r="T93" s="4" t="s">
        <v>52</v>
      </c>
      <c r="U93" s="4"/>
      <c r="V93" s="4"/>
      <c r="W93" s="4"/>
      <c r="X93" s="2" t="s">
        <v>884</v>
      </c>
      <c r="Y93" s="4" t="s">
        <v>55</v>
      </c>
      <c r="Z93" s="4"/>
      <c r="AA93" s="4"/>
      <c r="AB93" s="4"/>
    </row>
    <row r="94" customFormat="false" ht="75" hidden="false" customHeight="true" outlineLevel="0" collapsed="false">
      <c r="A94" s="4" t="s">
        <v>885</v>
      </c>
      <c r="B94" s="4" t="s">
        <v>886</v>
      </c>
      <c r="C94" s="4" t="s">
        <v>887</v>
      </c>
      <c r="D94" s="4" t="n">
        <v>2020</v>
      </c>
      <c r="E94" s="4" t="s">
        <v>41</v>
      </c>
      <c r="F94" s="4" t="s">
        <v>888</v>
      </c>
      <c r="G94" s="4" t="str">
        <f aca="false">IF(LEFT(I94,3)="R1 ","L6",IF(D94&gt;=2014,"L1",IF(D94&gt;=1998,"L2",IF(D94&gt;=1987,"L3",IF(D94&gt;=1978,"L4",IF(D94&gt;=1965,"L5","L6"))))))</f>
        <v>L1</v>
      </c>
      <c r="H94" s="4" t="str">
        <f aca="false">IFERROR(INDEX(Lanes!$C$2:$C$60,MATCH(LEFT(I94,FIND(" ",I94)-1),Lanes!$A$2:$A$60,0)),"?")</f>
        <v>Core</v>
      </c>
      <c r="I94" s="4" t="s">
        <v>861</v>
      </c>
      <c r="J94" s="4"/>
      <c r="K94" s="4" t="s">
        <v>364</v>
      </c>
      <c r="L94" s="4" t="s">
        <v>193</v>
      </c>
      <c r="M94" s="4" t="s">
        <v>889</v>
      </c>
      <c r="N94" s="4"/>
      <c r="O94" s="4" t="s">
        <v>890</v>
      </c>
      <c r="P94" s="2" t="s">
        <v>891</v>
      </c>
      <c r="Q94" s="2" t="s">
        <v>892</v>
      </c>
      <c r="R94" s="4" t="s">
        <v>50</v>
      </c>
      <c r="S94" s="4" t="s">
        <v>893</v>
      </c>
      <c r="T94" s="4" t="s">
        <v>84</v>
      </c>
      <c r="U94" s="4"/>
      <c r="V94" s="4"/>
      <c r="W94" s="4"/>
      <c r="X94" s="2" t="s">
        <v>894</v>
      </c>
      <c r="Y94" s="4" t="s">
        <v>69</v>
      </c>
      <c r="Z94" s="4"/>
      <c r="AA94" s="4"/>
      <c r="AB94" s="4"/>
    </row>
    <row r="95" customFormat="false" ht="75" hidden="false" customHeight="true" outlineLevel="0" collapsed="false">
      <c r="A95" s="4" t="s">
        <v>895</v>
      </c>
      <c r="B95" s="4" t="s">
        <v>896</v>
      </c>
      <c r="C95" s="4" t="s">
        <v>897</v>
      </c>
      <c r="D95" s="4" t="n">
        <v>2020</v>
      </c>
      <c r="E95" s="4" t="s">
        <v>41</v>
      </c>
      <c r="F95" s="4" t="s">
        <v>898</v>
      </c>
      <c r="G95" s="4" t="str">
        <f aca="false">IF(LEFT(I95,3)="R1 ","L6",IF(D95&gt;=2014,"L1",IF(D95&gt;=1998,"L2",IF(D95&gt;=1987,"L3",IF(D95&gt;=1978,"L4",IF(D95&gt;=1965,"L5","L6"))))))</f>
        <v>L1</v>
      </c>
      <c r="H95" s="4" t="str">
        <f aca="false">IFERROR(INDEX(Lanes!$C$2:$C$60,MATCH(LEFT(I95,FIND(" ",I95)-1),Lanes!$A$2:$A$60,0)),"?")</f>
        <v>Core</v>
      </c>
      <c r="I95" s="4" t="s">
        <v>861</v>
      </c>
      <c r="J95" s="4"/>
      <c r="K95" s="4" t="s">
        <v>60</v>
      </c>
      <c r="L95" s="4" t="s">
        <v>193</v>
      </c>
      <c r="M95" s="4" t="s">
        <v>899</v>
      </c>
      <c r="N95" s="4"/>
      <c r="O95" s="4" t="s">
        <v>900</v>
      </c>
      <c r="P95" s="2" t="s">
        <v>901</v>
      </c>
      <c r="Q95" s="2" t="s">
        <v>902</v>
      </c>
      <c r="R95" s="4" t="s">
        <v>122</v>
      </c>
      <c r="S95" s="4" t="s">
        <v>903</v>
      </c>
      <c r="T95" s="4" t="s">
        <v>110</v>
      </c>
      <c r="U95" s="4" t="s">
        <v>53</v>
      </c>
      <c r="V95" s="4" t="s">
        <v>904</v>
      </c>
      <c r="W95" s="4" t="s">
        <v>53</v>
      </c>
      <c r="X95" s="2" t="s">
        <v>905</v>
      </c>
      <c r="Y95" s="4" t="s">
        <v>69</v>
      </c>
      <c r="Z95" s="4"/>
      <c r="AA95" s="4"/>
      <c r="AB95" s="4"/>
    </row>
    <row r="96" customFormat="false" ht="75" hidden="false" customHeight="true" outlineLevel="0" collapsed="false">
      <c r="A96" s="4" t="s">
        <v>906</v>
      </c>
      <c r="B96" s="4" t="s">
        <v>860</v>
      </c>
      <c r="C96" s="4" t="s">
        <v>907</v>
      </c>
      <c r="D96" s="4" t="n">
        <v>2021</v>
      </c>
      <c r="E96" s="4" t="s">
        <v>41</v>
      </c>
      <c r="F96" s="4" t="s">
        <v>162</v>
      </c>
      <c r="G96" s="4" t="str">
        <f aca="false">IF(LEFT(I96,3)="R1 ","L6",IF(D96&gt;=2014,"L1",IF(D96&gt;=1998,"L2",IF(D96&gt;=1987,"L3",IF(D96&gt;=1978,"L4",IF(D96&gt;=1965,"L5","L6"))))))</f>
        <v>L1</v>
      </c>
      <c r="H96" s="4" t="str">
        <f aca="false">IFERROR(INDEX(Lanes!$C$2:$C$60,MATCH(LEFT(I96,FIND(" ",I96)-1),Lanes!$A$2:$A$60,0)),"?")</f>
        <v>Core</v>
      </c>
      <c r="I96" s="4" t="s">
        <v>861</v>
      </c>
      <c r="J96" s="4"/>
      <c r="K96" s="4" t="s">
        <v>115</v>
      </c>
      <c r="L96" s="4" t="s">
        <v>152</v>
      </c>
      <c r="M96" s="4" t="s">
        <v>549</v>
      </c>
      <c r="N96" s="4"/>
      <c r="O96" s="4" t="s">
        <v>908</v>
      </c>
      <c r="P96" s="2" t="s">
        <v>909</v>
      </c>
      <c r="Q96" s="2" t="s">
        <v>910</v>
      </c>
      <c r="R96" s="4" t="s">
        <v>65</v>
      </c>
      <c r="S96" s="4" t="s">
        <v>911</v>
      </c>
      <c r="T96" s="4" t="s">
        <v>84</v>
      </c>
      <c r="U96" s="4"/>
      <c r="V96" s="4" t="s">
        <v>912</v>
      </c>
      <c r="W96" s="4" t="s">
        <v>53</v>
      </c>
      <c r="X96" s="2" t="s">
        <v>913</v>
      </c>
      <c r="Y96" s="4" t="s">
        <v>69</v>
      </c>
      <c r="Z96" s="4"/>
      <c r="AA96" s="4"/>
      <c r="AB96" s="4"/>
    </row>
    <row r="97" customFormat="false" ht="75" hidden="false" customHeight="true" outlineLevel="0" collapsed="false">
      <c r="A97" s="4" t="s">
        <v>914</v>
      </c>
      <c r="B97" s="4" t="s">
        <v>702</v>
      </c>
      <c r="C97" s="4" t="s">
        <v>915</v>
      </c>
      <c r="D97" s="4" t="n">
        <v>2021</v>
      </c>
      <c r="E97" s="4" t="s">
        <v>41</v>
      </c>
      <c r="F97" s="4" t="s">
        <v>42</v>
      </c>
      <c r="G97" s="4" t="str">
        <f aca="false">IF(LEFT(I97,3)="R1 ","L6",IF(D97&gt;=2014,"L1",IF(D97&gt;=1998,"L2",IF(D97&gt;=1987,"L3",IF(D97&gt;=1978,"L4",IF(D97&gt;=1965,"L5","L6"))))))</f>
        <v>L1</v>
      </c>
      <c r="H97" s="4" t="str">
        <f aca="false">IFERROR(INDEX(Lanes!$C$2:$C$60,MATCH(LEFT(I97,FIND(" ",I97)-1),Lanes!$A$2:$A$60,0)),"?")</f>
        <v>Core</v>
      </c>
      <c r="I97" s="4" t="s">
        <v>861</v>
      </c>
      <c r="J97" s="4"/>
      <c r="K97" s="4" t="s">
        <v>115</v>
      </c>
      <c r="L97" s="4" t="s">
        <v>90</v>
      </c>
      <c r="M97" s="4" t="s">
        <v>706</v>
      </c>
      <c r="N97" s="4"/>
      <c r="O97" s="4" t="s">
        <v>916</v>
      </c>
      <c r="P97" s="2" t="s">
        <v>917</v>
      </c>
      <c r="Q97" s="2" t="s">
        <v>918</v>
      </c>
      <c r="R97" s="4" t="s">
        <v>65</v>
      </c>
      <c r="S97" s="4" t="s">
        <v>919</v>
      </c>
      <c r="T97" s="4" t="s">
        <v>84</v>
      </c>
      <c r="U97" s="4"/>
      <c r="V97" s="4"/>
      <c r="W97" s="4" t="s">
        <v>53</v>
      </c>
      <c r="X97" s="2" t="s">
        <v>920</v>
      </c>
      <c r="Y97" s="4" t="s">
        <v>69</v>
      </c>
      <c r="Z97" s="4"/>
      <c r="AA97" s="4"/>
      <c r="AB97" s="4"/>
    </row>
    <row r="98" customFormat="false" ht="75" hidden="false" customHeight="true" outlineLevel="0" collapsed="false">
      <c r="A98" s="4" t="s">
        <v>921</v>
      </c>
      <c r="B98" s="4" t="s">
        <v>922</v>
      </c>
      <c r="C98" s="4" t="s">
        <v>923</v>
      </c>
      <c r="D98" s="4" t="n">
        <v>2022</v>
      </c>
      <c r="E98" s="4" t="s">
        <v>41</v>
      </c>
      <c r="F98" s="4" t="s">
        <v>924</v>
      </c>
      <c r="G98" s="4" t="str">
        <f aca="false">IF(LEFT(I98,3)="R1 ","L6",IF(D98&gt;=2014,"L1",IF(D98&gt;=1998,"L2",IF(D98&gt;=1987,"L3",IF(D98&gt;=1978,"L4",IF(D98&gt;=1965,"L5","L6"))))))</f>
        <v>L1</v>
      </c>
      <c r="H98" s="4" t="str">
        <f aca="false">IFERROR(INDEX(Lanes!$C$2:$C$60,MATCH(LEFT(I98,FIND(" ",I98)-1),Lanes!$A$2:$A$60,0)),"?")</f>
        <v>Core</v>
      </c>
      <c r="I98" s="4" t="s">
        <v>861</v>
      </c>
      <c r="J98" s="4"/>
      <c r="K98" s="4" t="s">
        <v>115</v>
      </c>
      <c r="L98" s="4" t="s">
        <v>90</v>
      </c>
      <c r="M98" s="4" t="s">
        <v>925</v>
      </c>
      <c r="N98" s="4"/>
      <c r="O98" s="4" t="s">
        <v>926</v>
      </c>
      <c r="P98" s="2" t="s">
        <v>927</v>
      </c>
      <c r="Q98" s="2" t="s">
        <v>928</v>
      </c>
      <c r="R98" s="4" t="s">
        <v>50</v>
      </c>
      <c r="S98" s="4" t="s">
        <v>929</v>
      </c>
      <c r="T98" s="4" t="s">
        <v>52</v>
      </c>
      <c r="U98" s="4"/>
      <c r="V98" s="4"/>
      <c r="W98" s="4"/>
      <c r="X98" s="2" t="s">
        <v>930</v>
      </c>
      <c r="Y98" s="4" t="s">
        <v>69</v>
      </c>
      <c r="Z98" s="4"/>
      <c r="AA98" s="4"/>
      <c r="AB98" s="4"/>
    </row>
    <row r="99" customFormat="false" ht="75" hidden="false" customHeight="true" outlineLevel="0" collapsed="false">
      <c r="A99" s="4" t="s">
        <v>931</v>
      </c>
      <c r="B99" s="4" t="s">
        <v>932</v>
      </c>
      <c r="C99" s="4" t="s">
        <v>933</v>
      </c>
      <c r="D99" s="4" t="n">
        <v>2022</v>
      </c>
      <c r="E99" s="4" t="s">
        <v>398</v>
      </c>
      <c r="F99" s="4" t="s">
        <v>934</v>
      </c>
      <c r="G99" s="4" t="str">
        <f aca="false">IF(LEFT(I99,3)="R1 ","L6",IF(D99&gt;=2014,"L1",IF(D99&gt;=1998,"L2",IF(D99&gt;=1987,"L3",IF(D99&gt;=1978,"L4",IF(D99&gt;=1965,"L5","L6"))))))</f>
        <v>L1</v>
      </c>
      <c r="H99" s="4" t="str">
        <f aca="false">IFERROR(INDEX(Lanes!$C$2:$C$60,MATCH(LEFT(I99,FIND(" ",I99)-1),Lanes!$A$2:$A$60,0)),"?")</f>
        <v>Core</v>
      </c>
      <c r="I99" s="4" t="s">
        <v>861</v>
      </c>
      <c r="J99" s="4"/>
      <c r="K99" s="4" t="s">
        <v>115</v>
      </c>
      <c r="L99" s="4" t="s">
        <v>163</v>
      </c>
      <c r="M99" s="4" t="s">
        <v>935</v>
      </c>
      <c r="N99" s="4"/>
      <c r="O99" s="4" t="s">
        <v>936</v>
      </c>
      <c r="P99" s="2" t="s">
        <v>937</v>
      </c>
      <c r="Q99" s="2" t="s">
        <v>938</v>
      </c>
      <c r="R99" s="4" t="s">
        <v>65</v>
      </c>
      <c r="S99" s="4" t="s">
        <v>939</v>
      </c>
      <c r="T99" s="4" t="s">
        <v>84</v>
      </c>
      <c r="U99" s="4"/>
      <c r="V99" s="4"/>
      <c r="W99" s="4" t="s">
        <v>53</v>
      </c>
      <c r="X99" s="2" t="s">
        <v>940</v>
      </c>
      <c r="Y99" s="4" t="s">
        <v>69</v>
      </c>
      <c r="Z99" s="4"/>
      <c r="AA99" s="4"/>
      <c r="AB99" s="4"/>
    </row>
    <row r="100" customFormat="false" ht="75" hidden="false" customHeight="true" outlineLevel="0" collapsed="false">
      <c r="A100" s="4" t="s">
        <v>941</v>
      </c>
      <c r="B100" s="4" t="s">
        <v>886</v>
      </c>
      <c r="C100" s="4" t="s">
        <v>942</v>
      </c>
      <c r="D100" s="4" t="n">
        <v>2022</v>
      </c>
      <c r="E100" s="4" t="s">
        <v>41</v>
      </c>
      <c r="F100" s="4" t="s">
        <v>888</v>
      </c>
      <c r="G100" s="4" t="str">
        <f aca="false">IF(LEFT(I100,3)="R1 ","L6",IF(D100&gt;=2014,"L1",IF(D100&gt;=1998,"L2",IF(D100&gt;=1987,"L3",IF(D100&gt;=1978,"L4",IF(D100&gt;=1965,"L5","L6"))))))</f>
        <v>L1</v>
      </c>
      <c r="H100" s="4" t="str">
        <f aca="false">IFERROR(INDEX(Lanes!$C$2:$C$60,MATCH(LEFT(I100,FIND(" ",I100)-1),Lanes!$A$2:$A$60,0)),"?")</f>
        <v>Core</v>
      </c>
      <c r="I100" s="4" t="s">
        <v>861</v>
      </c>
      <c r="J100" s="4"/>
      <c r="K100" s="4" t="s">
        <v>364</v>
      </c>
      <c r="L100" s="4" t="s">
        <v>193</v>
      </c>
      <c r="M100" s="4" t="s">
        <v>889</v>
      </c>
      <c r="N100" s="4"/>
      <c r="O100" s="4" t="s">
        <v>943</v>
      </c>
      <c r="P100" s="2" t="s">
        <v>944</v>
      </c>
      <c r="Q100" s="2" t="s">
        <v>945</v>
      </c>
      <c r="R100" s="4" t="s">
        <v>122</v>
      </c>
      <c r="S100" s="4" t="s">
        <v>946</v>
      </c>
      <c r="T100" s="4" t="s">
        <v>84</v>
      </c>
      <c r="U100" s="4"/>
      <c r="V100" s="4"/>
      <c r="W100" s="4"/>
      <c r="X100" s="2" t="s">
        <v>894</v>
      </c>
      <c r="Y100" s="4" t="s">
        <v>69</v>
      </c>
      <c r="Z100" s="4"/>
      <c r="AA100" s="4"/>
      <c r="AB100" s="4"/>
    </row>
    <row r="101" customFormat="false" ht="75" hidden="false" customHeight="true" outlineLevel="0" collapsed="false">
      <c r="A101" s="4" t="s">
        <v>947</v>
      </c>
      <c r="B101" s="4" t="s">
        <v>948</v>
      </c>
      <c r="C101" s="4" t="s">
        <v>949</v>
      </c>
      <c r="D101" s="4" t="n">
        <v>2023</v>
      </c>
      <c r="E101" s="4" t="s">
        <v>41</v>
      </c>
      <c r="F101" s="4" t="s">
        <v>870</v>
      </c>
      <c r="G101" s="4" t="str">
        <f aca="false">IF(LEFT(I101,3)="R1 ","L6",IF(D101&gt;=2014,"L1",IF(D101&gt;=1998,"L2",IF(D101&gt;=1987,"L3",IF(D101&gt;=1978,"L4",IF(D101&gt;=1965,"L5","L6"))))))</f>
        <v>L1</v>
      </c>
      <c r="H101" s="4" t="str">
        <f aca="false">IFERROR(INDEX(Lanes!$C$2:$C$60,MATCH(LEFT(I101,FIND(" ",I101)-1),Lanes!$A$2:$A$60,0)),"?")</f>
        <v>Core</v>
      </c>
      <c r="I101" s="4" t="s">
        <v>861</v>
      </c>
      <c r="J101" s="4"/>
      <c r="K101" s="4" t="s">
        <v>950</v>
      </c>
      <c r="L101" s="4" t="s">
        <v>257</v>
      </c>
      <c r="M101" s="4" t="s">
        <v>951</v>
      </c>
      <c r="N101" s="4"/>
      <c r="O101" s="4" t="s">
        <v>952</v>
      </c>
      <c r="P101" s="2" t="s">
        <v>953</v>
      </c>
      <c r="Q101" s="2" t="s">
        <v>954</v>
      </c>
      <c r="R101" s="4" t="s">
        <v>50</v>
      </c>
      <c r="S101" s="4" t="s">
        <v>955</v>
      </c>
      <c r="T101" s="4" t="s">
        <v>110</v>
      </c>
      <c r="U101" s="4"/>
      <c r="V101" s="4" t="s">
        <v>956</v>
      </c>
      <c r="W101" s="4" t="s">
        <v>53</v>
      </c>
      <c r="X101" s="2" t="s">
        <v>957</v>
      </c>
      <c r="Y101" s="4" t="s">
        <v>69</v>
      </c>
      <c r="Z101" s="4"/>
      <c r="AA101" s="4"/>
      <c r="AB101" s="4"/>
    </row>
    <row r="102" customFormat="false" ht="75" hidden="false" customHeight="true" outlineLevel="0" collapsed="false">
      <c r="A102" s="4" t="s">
        <v>958</v>
      </c>
      <c r="B102" s="4" t="s">
        <v>959</v>
      </c>
      <c r="C102" s="4" t="s">
        <v>960</v>
      </c>
      <c r="D102" s="4" t="n">
        <v>2023</v>
      </c>
      <c r="E102" s="4" t="s">
        <v>89</v>
      </c>
      <c r="F102" s="4" t="s">
        <v>42</v>
      </c>
      <c r="G102" s="4" t="str">
        <f aca="false">IF(LEFT(I102,3)="R1 ","L6",IF(D102&gt;=2014,"L1",IF(D102&gt;=1998,"L2",IF(D102&gt;=1987,"L3",IF(D102&gt;=1978,"L4",IF(D102&gt;=1965,"L5","L6"))))))</f>
        <v>L1</v>
      </c>
      <c r="H102" s="4" t="str">
        <f aca="false">IFERROR(INDEX(Lanes!$C$2:$C$60,MATCH(LEFT(I102,FIND(" ",I102)-1),Lanes!$A$2:$A$60,0)),"?")</f>
        <v>Core</v>
      </c>
      <c r="I102" s="4" t="s">
        <v>861</v>
      </c>
      <c r="J102" s="4"/>
      <c r="K102" s="4" t="s">
        <v>115</v>
      </c>
      <c r="L102" s="4" t="s">
        <v>961</v>
      </c>
      <c r="M102" s="4" t="s">
        <v>962</v>
      </c>
      <c r="N102" s="4"/>
      <c r="O102" s="4" t="s">
        <v>963</v>
      </c>
      <c r="P102" s="2" t="s">
        <v>964</v>
      </c>
      <c r="Q102" s="2" t="s">
        <v>965</v>
      </c>
      <c r="R102" s="4" t="s">
        <v>50</v>
      </c>
      <c r="S102" s="4" t="s">
        <v>966</v>
      </c>
      <c r="T102" s="4" t="s">
        <v>52</v>
      </c>
      <c r="U102" s="4"/>
      <c r="V102" s="4" t="s">
        <v>967</v>
      </c>
      <c r="W102" s="4"/>
      <c r="X102" s="2" t="s">
        <v>968</v>
      </c>
      <c r="Y102" s="4" t="s">
        <v>69</v>
      </c>
      <c r="Z102" s="4"/>
      <c r="AA102" s="4"/>
      <c r="AB102" s="4"/>
    </row>
    <row r="103" customFormat="false" ht="75" hidden="false" customHeight="true" outlineLevel="0" collapsed="false">
      <c r="A103" s="4" t="s">
        <v>969</v>
      </c>
      <c r="B103" s="4" t="s">
        <v>860</v>
      </c>
      <c r="C103" s="4" t="s">
        <v>970</v>
      </c>
      <c r="D103" s="4" t="n">
        <v>2023</v>
      </c>
      <c r="E103" s="4" t="s">
        <v>41</v>
      </c>
      <c r="F103" s="4" t="s">
        <v>971</v>
      </c>
      <c r="G103" s="4" t="str">
        <f aca="false">IF(LEFT(I103,3)="R1 ","L6",IF(D103&gt;=2014,"L1",IF(D103&gt;=1998,"L2",IF(D103&gt;=1987,"L3",IF(D103&gt;=1978,"L4",IF(D103&gt;=1965,"L5","L6"))))))</f>
        <v>L1</v>
      </c>
      <c r="H103" s="4" t="str">
        <f aca="false">IFERROR(INDEX(Lanes!$C$2:$C$60,MATCH(LEFT(I103,FIND(" ",I103)-1),Lanes!$A$2:$A$60,0)),"?")</f>
        <v>Core</v>
      </c>
      <c r="I103" s="4" t="s">
        <v>861</v>
      </c>
      <c r="J103" s="4"/>
      <c r="K103" s="4" t="s">
        <v>115</v>
      </c>
      <c r="L103" s="4" t="s">
        <v>152</v>
      </c>
      <c r="M103" s="4" t="s">
        <v>549</v>
      </c>
      <c r="N103" s="4"/>
      <c r="O103" s="4" t="s">
        <v>908</v>
      </c>
      <c r="P103" s="2" t="s">
        <v>972</v>
      </c>
      <c r="Q103" s="2" t="s">
        <v>973</v>
      </c>
      <c r="R103" s="4" t="s">
        <v>65</v>
      </c>
      <c r="S103" s="4" t="s">
        <v>974</v>
      </c>
      <c r="T103" s="4" t="s">
        <v>110</v>
      </c>
      <c r="U103" s="4"/>
      <c r="V103" s="4" t="s">
        <v>912</v>
      </c>
      <c r="W103" s="4" t="s">
        <v>53</v>
      </c>
      <c r="X103" s="2" t="s">
        <v>975</v>
      </c>
      <c r="Y103" s="4" t="s">
        <v>69</v>
      </c>
      <c r="Z103" s="4"/>
      <c r="AA103" s="4"/>
      <c r="AB103" s="4"/>
    </row>
    <row r="104" customFormat="false" ht="75" hidden="false" customHeight="true" outlineLevel="0" collapsed="false">
      <c r="A104" s="4" t="s">
        <v>976</v>
      </c>
      <c r="B104" s="4" t="s">
        <v>702</v>
      </c>
      <c r="C104" s="4" t="s">
        <v>977</v>
      </c>
      <c r="D104" s="4" t="n">
        <v>2023</v>
      </c>
      <c r="E104" s="4" t="s">
        <v>41</v>
      </c>
      <c r="F104" s="4" t="s">
        <v>127</v>
      </c>
      <c r="G104" s="4" t="str">
        <f aca="false">IF(LEFT(I104,3)="R1 ","L6",IF(D104&gt;=2014,"L1",IF(D104&gt;=1998,"L2",IF(D104&gt;=1987,"L3",IF(D104&gt;=1978,"L4",IF(D104&gt;=1965,"L5","L6"))))))</f>
        <v>L1</v>
      </c>
      <c r="H104" s="4" t="str">
        <f aca="false">IFERROR(INDEX(Lanes!$C$2:$C$60,MATCH(LEFT(I104,FIND(" ",I104)-1),Lanes!$A$2:$A$60,0)),"?")</f>
        <v>Core</v>
      </c>
      <c r="I104" s="4" t="s">
        <v>861</v>
      </c>
      <c r="J104" s="4"/>
      <c r="K104" s="4" t="s">
        <v>115</v>
      </c>
      <c r="L104" s="4" t="s">
        <v>90</v>
      </c>
      <c r="M104" s="4" t="s">
        <v>706</v>
      </c>
      <c r="N104" s="4"/>
      <c r="O104" s="4" t="s">
        <v>978</v>
      </c>
      <c r="P104" s="2" t="s">
        <v>979</v>
      </c>
      <c r="Q104" s="2" t="s">
        <v>980</v>
      </c>
      <c r="R104" s="4" t="s">
        <v>65</v>
      </c>
      <c r="S104" s="4" t="s">
        <v>981</v>
      </c>
      <c r="T104" s="4" t="s">
        <v>84</v>
      </c>
      <c r="U104" s="4"/>
      <c r="V104" s="4"/>
      <c r="W104" s="4" t="s">
        <v>53</v>
      </c>
      <c r="X104" s="2" t="s">
        <v>982</v>
      </c>
      <c r="Y104" s="4" t="s">
        <v>69</v>
      </c>
      <c r="Z104" s="4"/>
      <c r="AA104" s="4"/>
      <c r="AB104" s="4"/>
    </row>
    <row r="105" customFormat="false" ht="75" hidden="false" customHeight="true" outlineLevel="0" collapsed="false">
      <c r="A105" s="4" t="s">
        <v>983</v>
      </c>
      <c r="B105" s="4" t="s">
        <v>984</v>
      </c>
      <c r="C105" s="4" t="s">
        <v>985</v>
      </c>
      <c r="D105" s="4" t="n">
        <v>2023</v>
      </c>
      <c r="E105" s="4" t="s">
        <v>41</v>
      </c>
      <c r="F105" s="4" t="s">
        <v>986</v>
      </c>
      <c r="G105" s="4" t="str">
        <f aca="false">IF(LEFT(I105,3)="R1 ","L6",IF(D105&gt;=2014,"L1",IF(D105&gt;=1998,"L2",IF(D105&gt;=1987,"L3",IF(D105&gt;=1978,"L4",IF(D105&gt;=1965,"L5","L6"))))))</f>
        <v>L1</v>
      </c>
      <c r="H105" s="4" t="str">
        <f aca="false">IFERROR(INDEX(Lanes!$C$2:$C$60,MATCH(LEFT(I105,FIND(" ",I105)-1),Lanes!$A$2:$A$60,0)),"?")</f>
        <v>Core</v>
      </c>
      <c r="I105" s="4" t="s">
        <v>861</v>
      </c>
      <c r="J105" s="4" t="s">
        <v>399</v>
      </c>
      <c r="K105" s="4" t="s">
        <v>115</v>
      </c>
      <c r="L105" s="4" t="s">
        <v>193</v>
      </c>
      <c r="M105" s="4" t="s">
        <v>289</v>
      </c>
      <c r="N105" s="4"/>
      <c r="O105" s="4" t="s">
        <v>987</v>
      </c>
      <c r="P105" s="2" t="s">
        <v>988</v>
      </c>
      <c r="Q105" s="2" t="s">
        <v>989</v>
      </c>
      <c r="R105" s="4" t="s">
        <v>50</v>
      </c>
      <c r="S105" s="4" t="s">
        <v>990</v>
      </c>
      <c r="T105" s="4" t="s">
        <v>84</v>
      </c>
      <c r="U105" s="4"/>
      <c r="V105" s="4"/>
      <c r="W105" s="4"/>
      <c r="X105" s="2" t="s">
        <v>991</v>
      </c>
      <c r="Y105" s="4" t="s">
        <v>55</v>
      </c>
      <c r="Z105" s="4"/>
      <c r="AA105" s="4"/>
      <c r="AB105" s="4"/>
    </row>
    <row r="106" customFormat="false" ht="75" hidden="false" customHeight="true" outlineLevel="0" collapsed="false">
      <c r="A106" s="4" t="s">
        <v>992</v>
      </c>
      <c r="B106" s="4" t="s">
        <v>993</v>
      </c>
      <c r="C106" s="4" t="s">
        <v>994</v>
      </c>
      <c r="D106" s="4" t="n">
        <v>2023</v>
      </c>
      <c r="E106" s="4" t="s">
        <v>41</v>
      </c>
      <c r="F106" s="4" t="s">
        <v>995</v>
      </c>
      <c r="G106" s="4" t="str">
        <f aca="false">IF(LEFT(I106,3)="R1 ","L6",IF(D106&gt;=2014,"L1",IF(D106&gt;=1998,"L2",IF(D106&gt;=1987,"L3",IF(D106&gt;=1978,"L4",IF(D106&gt;=1965,"L5","L6"))))))</f>
        <v>L1</v>
      </c>
      <c r="H106" s="4" t="str">
        <f aca="false">IFERROR(INDEX(Lanes!$C$2:$C$60,MATCH(LEFT(I106,FIND(" ",I106)-1),Lanes!$A$2:$A$60,0)),"?")</f>
        <v>Core</v>
      </c>
      <c r="I106" s="4" t="s">
        <v>861</v>
      </c>
      <c r="J106" s="4"/>
      <c r="K106" s="4" t="s">
        <v>996</v>
      </c>
      <c r="L106" s="4" t="s">
        <v>45</v>
      </c>
      <c r="M106" s="4" t="s">
        <v>61</v>
      </c>
      <c r="N106" s="4"/>
      <c r="O106" s="4" t="s">
        <v>997</v>
      </c>
      <c r="P106" s="2" t="s">
        <v>998</v>
      </c>
      <c r="Q106" s="2" t="s">
        <v>999</v>
      </c>
      <c r="R106" s="4" t="s">
        <v>122</v>
      </c>
      <c r="S106" s="4" t="s">
        <v>1000</v>
      </c>
      <c r="T106" s="4" t="s">
        <v>84</v>
      </c>
      <c r="U106" s="4"/>
      <c r="V106" s="4" t="s">
        <v>1001</v>
      </c>
      <c r="W106" s="4" t="s">
        <v>53</v>
      </c>
      <c r="X106" s="2" t="s">
        <v>1002</v>
      </c>
      <c r="Y106" s="4" t="s">
        <v>55</v>
      </c>
      <c r="Z106" s="4"/>
      <c r="AA106" s="4"/>
      <c r="AB106" s="4"/>
    </row>
    <row r="107" customFormat="false" ht="75" hidden="false" customHeight="true" outlineLevel="0" collapsed="false">
      <c r="A107" s="4" t="s">
        <v>1003</v>
      </c>
      <c r="B107" s="4" t="s">
        <v>1004</v>
      </c>
      <c r="C107" s="4" t="s">
        <v>1005</v>
      </c>
      <c r="D107" s="4" t="n">
        <v>2023</v>
      </c>
      <c r="E107" s="4" t="s">
        <v>41</v>
      </c>
      <c r="F107" s="4" t="s">
        <v>1006</v>
      </c>
      <c r="G107" s="4" t="str">
        <f aca="false">IF(LEFT(I107,3)="R1 ","L6",IF(D107&gt;=2014,"L1",IF(D107&gt;=1998,"L2",IF(D107&gt;=1987,"L3",IF(D107&gt;=1978,"L4",IF(D107&gt;=1965,"L5","L6"))))))</f>
        <v>L1</v>
      </c>
      <c r="H107" s="4" t="str">
        <f aca="false">IFERROR(INDEX(Lanes!$C$2:$C$60,MATCH(LEFT(I107,FIND(" ",I107)-1),Lanes!$A$2:$A$60,0)),"?")</f>
        <v>Core</v>
      </c>
      <c r="I107" s="4" t="s">
        <v>861</v>
      </c>
      <c r="J107" s="4" t="s">
        <v>399</v>
      </c>
      <c r="K107" s="4" t="s">
        <v>364</v>
      </c>
      <c r="L107" s="4" t="s">
        <v>193</v>
      </c>
      <c r="M107" s="4" t="s">
        <v>289</v>
      </c>
      <c r="N107" s="4"/>
      <c r="O107" s="4" t="s">
        <v>1007</v>
      </c>
      <c r="P107" s="2" t="s">
        <v>1008</v>
      </c>
      <c r="Q107" s="2" t="s">
        <v>1009</v>
      </c>
      <c r="R107" s="4" t="s">
        <v>65</v>
      </c>
      <c r="S107" s="4" t="s">
        <v>1010</v>
      </c>
      <c r="T107" s="4" t="s">
        <v>84</v>
      </c>
      <c r="U107" s="4"/>
      <c r="V107" s="4"/>
      <c r="W107" s="4"/>
      <c r="X107" s="2" t="s">
        <v>1011</v>
      </c>
      <c r="Y107" s="4" t="s">
        <v>69</v>
      </c>
      <c r="Z107" s="4"/>
      <c r="AA107" s="4"/>
      <c r="AB107" s="4"/>
    </row>
    <row r="108" customFormat="false" ht="75" hidden="false" customHeight="true" outlineLevel="0" collapsed="false">
      <c r="A108" s="4" t="s">
        <v>1012</v>
      </c>
      <c r="B108" s="4" t="s">
        <v>1013</v>
      </c>
      <c r="C108" s="4" t="s">
        <v>1014</v>
      </c>
      <c r="D108" s="4" t="n">
        <v>2024</v>
      </c>
      <c r="E108" s="4" t="s">
        <v>41</v>
      </c>
      <c r="F108" s="4" t="s">
        <v>1015</v>
      </c>
      <c r="G108" s="4" t="str">
        <f aca="false">IF(LEFT(I108,3)="R1 ","L6",IF(D108&gt;=2014,"L1",IF(D108&gt;=1998,"L2",IF(D108&gt;=1987,"L3",IF(D108&gt;=1978,"L4",IF(D108&gt;=1965,"L5","L6"))))))</f>
        <v>L1</v>
      </c>
      <c r="H108" s="4" t="str">
        <f aca="false">IFERROR(INDEX(Lanes!$C$2:$C$60,MATCH(LEFT(I108,FIND(" ",I108)-1),Lanes!$A$2:$A$60,0)),"?")</f>
        <v>Core</v>
      </c>
      <c r="I108" s="4" t="s">
        <v>861</v>
      </c>
      <c r="J108" s="4"/>
      <c r="K108" s="4" t="s">
        <v>1016</v>
      </c>
      <c r="L108" s="4" t="s">
        <v>603</v>
      </c>
      <c r="M108" s="4" t="s">
        <v>1017</v>
      </c>
      <c r="N108" s="4"/>
      <c r="O108" s="4" t="s">
        <v>1018</v>
      </c>
      <c r="P108" s="2" t="s">
        <v>1019</v>
      </c>
      <c r="Q108" s="2" t="s">
        <v>1020</v>
      </c>
      <c r="R108" s="4" t="s">
        <v>122</v>
      </c>
      <c r="S108" s="4" t="s">
        <v>1021</v>
      </c>
      <c r="T108" s="4" t="s">
        <v>84</v>
      </c>
      <c r="U108" s="4"/>
      <c r="V108" s="4"/>
      <c r="W108" s="4"/>
      <c r="X108" s="2" t="s">
        <v>1022</v>
      </c>
      <c r="Y108" s="4" t="s">
        <v>69</v>
      </c>
      <c r="Z108" s="4"/>
      <c r="AA108" s="4"/>
      <c r="AB108" s="4"/>
    </row>
    <row r="109" customFormat="false" ht="75" hidden="false" customHeight="true" outlineLevel="0" collapsed="false">
      <c r="A109" s="4" t="s">
        <v>1023</v>
      </c>
      <c r="B109" s="4" t="s">
        <v>1024</v>
      </c>
      <c r="C109" s="4" t="s">
        <v>1025</v>
      </c>
      <c r="D109" s="4" t="n">
        <v>2024</v>
      </c>
      <c r="E109" s="4" t="s">
        <v>41</v>
      </c>
      <c r="F109" s="4" t="s">
        <v>1026</v>
      </c>
      <c r="G109" s="4" t="str">
        <f aca="false">IF(LEFT(I109,3)="R1 ","L6",IF(D109&gt;=2014,"L1",IF(D109&gt;=1998,"L2",IF(D109&gt;=1987,"L3",IF(D109&gt;=1978,"L4",IF(D109&gt;=1965,"L5","L6"))))))</f>
        <v>L1</v>
      </c>
      <c r="H109" s="4" t="str">
        <f aca="false">IFERROR(INDEX(Lanes!$C$2:$C$60,MATCH(LEFT(I109,FIND(" ",I109)-1),Lanes!$A$2:$A$60,0)),"?")</f>
        <v>Core</v>
      </c>
      <c r="I109" s="4" t="s">
        <v>861</v>
      </c>
      <c r="J109" s="4"/>
      <c r="K109" s="4" t="s">
        <v>1016</v>
      </c>
      <c r="L109" s="4" t="s">
        <v>193</v>
      </c>
      <c r="M109" s="4" t="s">
        <v>289</v>
      </c>
      <c r="N109" s="4"/>
      <c r="O109" s="4" t="s">
        <v>1027</v>
      </c>
      <c r="P109" s="2" t="s">
        <v>1028</v>
      </c>
      <c r="Q109" s="2" t="s">
        <v>1029</v>
      </c>
      <c r="R109" s="4" t="s">
        <v>65</v>
      </c>
      <c r="S109" s="4" t="s">
        <v>1030</v>
      </c>
      <c r="T109" s="4" t="s">
        <v>84</v>
      </c>
      <c r="U109" s="4"/>
      <c r="V109" s="4" t="s">
        <v>728</v>
      </c>
      <c r="W109" s="4"/>
      <c r="X109" s="2" t="s">
        <v>1031</v>
      </c>
      <c r="Y109" s="4" t="s">
        <v>69</v>
      </c>
      <c r="Z109" s="4"/>
      <c r="AA109" s="4"/>
      <c r="AB109" s="4"/>
    </row>
    <row r="110" customFormat="false" ht="75" hidden="false" customHeight="true" outlineLevel="0" collapsed="false">
      <c r="A110" s="4" t="s">
        <v>1032</v>
      </c>
      <c r="B110" s="4" t="s">
        <v>1033</v>
      </c>
      <c r="C110" s="4" t="s">
        <v>1034</v>
      </c>
      <c r="D110" s="4" t="n">
        <v>2024</v>
      </c>
      <c r="E110" s="4" t="s">
        <v>41</v>
      </c>
      <c r="F110" s="4" t="s">
        <v>1035</v>
      </c>
      <c r="G110" s="4" t="str">
        <f aca="false">IF(LEFT(I110,3)="R1 ","L6",IF(D110&gt;=2014,"L1",IF(D110&gt;=1998,"L2",IF(D110&gt;=1987,"L3",IF(D110&gt;=1978,"L4",IF(D110&gt;=1965,"L5","L6"))))))</f>
        <v>L1</v>
      </c>
      <c r="H110" s="4" t="str">
        <f aca="false">IFERROR(INDEX(Lanes!$C$2:$C$60,MATCH(LEFT(I110,FIND(" ",I110)-1),Lanes!$A$2:$A$60,0)),"?")</f>
        <v>Core</v>
      </c>
      <c r="I110" s="4" t="s">
        <v>861</v>
      </c>
      <c r="J110" s="4" t="s">
        <v>399</v>
      </c>
      <c r="K110" s="4" t="s">
        <v>115</v>
      </c>
      <c r="L110" s="4" t="s">
        <v>152</v>
      </c>
      <c r="M110" s="4" t="s">
        <v>153</v>
      </c>
      <c r="N110" s="4"/>
      <c r="O110" s="4" t="s">
        <v>1036</v>
      </c>
      <c r="P110" s="2" t="s">
        <v>1037</v>
      </c>
      <c r="Q110" s="2" t="s">
        <v>1038</v>
      </c>
      <c r="R110" s="4" t="s">
        <v>50</v>
      </c>
      <c r="S110" s="4" t="s">
        <v>1039</v>
      </c>
      <c r="T110" s="4" t="s">
        <v>84</v>
      </c>
      <c r="U110" s="4"/>
      <c r="V110" s="4" t="s">
        <v>1040</v>
      </c>
      <c r="W110" s="4"/>
      <c r="X110" s="2" t="s">
        <v>1041</v>
      </c>
      <c r="Y110" s="4" t="s">
        <v>69</v>
      </c>
      <c r="Z110" s="4"/>
      <c r="AA110" s="4"/>
      <c r="AB110" s="4"/>
    </row>
    <row r="111" customFormat="false" ht="75" hidden="false" customHeight="true" outlineLevel="0" collapsed="false">
      <c r="A111" s="4" t="s">
        <v>1042</v>
      </c>
      <c r="B111" s="4" t="s">
        <v>896</v>
      </c>
      <c r="C111" s="4" t="s">
        <v>1043</v>
      </c>
      <c r="D111" s="4" t="n">
        <v>2024</v>
      </c>
      <c r="E111" s="4" t="s">
        <v>41</v>
      </c>
      <c r="F111" s="4" t="s">
        <v>934</v>
      </c>
      <c r="G111" s="4" t="str">
        <f aca="false">IF(LEFT(I111,3)="R1 ","L6",IF(D111&gt;=2014,"L1",IF(D111&gt;=1998,"L2",IF(D111&gt;=1987,"L3",IF(D111&gt;=1978,"L4",IF(D111&gt;=1965,"L5","L6"))))))</f>
        <v>L1</v>
      </c>
      <c r="H111" s="4" t="str">
        <f aca="false">IFERROR(INDEX(Lanes!$C$2:$C$60,MATCH(LEFT(I111,FIND(" ",I111)-1),Lanes!$A$2:$A$60,0)),"?")</f>
        <v>Core</v>
      </c>
      <c r="I111" s="4" t="s">
        <v>861</v>
      </c>
      <c r="J111" s="4"/>
      <c r="K111" s="4" t="s">
        <v>60</v>
      </c>
      <c r="L111" s="4" t="s">
        <v>193</v>
      </c>
      <c r="M111" s="4" t="s">
        <v>899</v>
      </c>
      <c r="N111" s="4"/>
      <c r="O111" s="4" t="s">
        <v>1044</v>
      </c>
      <c r="P111" s="2" t="s">
        <v>1045</v>
      </c>
      <c r="Q111" s="2" t="s">
        <v>1046</v>
      </c>
      <c r="R111" s="4" t="s">
        <v>65</v>
      </c>
      <c r="S111" s="4" t="s">
        <v>1047</v>
      </c>
      <c r="T111" s="4" t="s">
        <v>110</v>
      </c>
      <c r="U111" s="4"/>
      <c r="V111" s="4" t="s">
        <v>284</v>
      </c>
      <c r="W111" s="4" t="s">
        <v>53</v>
      </c>
      <c r="X111" s="2" t="s">
        <v>1048</v>
      </c>
      <c r="Y111" s="4" t="s">
        <v>69</v>
      </c>
      <c r="Z111" s="4"/>
      <c r="AA111" s="4"/>
      <c r="AB111" s="4"/>
    </row>
    <row r="112" customFormat="false" ht="75" hidden="false" customHeight="true" outlineLevel="0" collapsed="false">
      <c r="A112" s="4" t="s">
        <v>1049</v>
      </c>
      <c r="B112" s="4" t="s">
        <v>1050</v>
      </c>
      <c r="C112" s="4" t="s">
        <v>1051</v>
      </c>
      <c r="D112" s="4" t="n">
        <v>2025</v>
      </c>
      <c r="E112" s="4" t="s">
        <v>41</v>
      </c>
      <c r="F112" s="4" t="s">
        <v>1052</v>
      </c>
      <c r="G112" s="4" t="str">
        <f aca="false">IF(LEFT(I112,3)="R1 ","L6",IF(D112&gt;=2014,"L1",IF(D112&gt;=1998,"L2",IF(D112&gt;=1987,"L3",IF(D112&gt;=1978,"L4",IF(D112&gt;=1965,"L5","L6"))))))</f>
        <v>L1</v>
      </c>
      <c r="H112" s="4" t="str">
        <f aca="false">IFERROR(INDEX(Lanes!$C$2:$C$60,MATCH(LEFT(I112,FIND(" ",I112)-1),Lanes!$A$2:$A$60,0)),"?")</f>
        <v>Core</v>
      </c>
      <c r="I112" s="4" t="s">
        <v>861</v>
      </c>
      <c r="J112" s="4"/>
      <c r="K112" s="4" t="s">
        <v>115</v>
      </c>
      <c r="L112" s="4" t="s">
        <v>45</v>
      </c>
      <c r="M112" s="4" t="s">
        <v>61</v>
      </c>
      <c r="N112" s="4"/>
      <c r="O112" s="4" t="s">
        <v>1053</v>
      </c>
      <c r="P112" s="2" t="s">
        <v>1054</v>
      </c>
      <c r="Q112" s="2" t="s">
        <v>1055</v>
      </c>
      <c r="R112" s="4" t="s">
        <v>50</v>
      </c>
      <c r="S112" s="4" t="s">
        <v>1056</v>
      </c>
      <c r="T112" s="4" t="s">
        <v>84</v>
      </c>
      <c r="U112" s="4"/>
      <c r="V112" s="4" t="s">
        <v>351</v>
      </c>
      <c r="W112" s="4"/>
      <c r="X112" s="2" t="s">
        <v>1057</v>
      </c>
      <c r="Y112" s="4" t="s">
        <v>69</v>
      </c>
      <c r="Z112" s="4"/>
      <c r="AA112" s="4"/>
      <c r="AB112" s="4"/>
    </row>
    <row r="113" customFormat="false" ht="75" hidden="false" customHeight="true" outlineLevel="0" collapsed="false">
      <c r="A113" s="4" t="s">
        <v>1058</v>
      </c>
      <c r="B113" s="4" t="s">
        <v>702</v>
      </c>
      <c r="C113" s="4" t="s">
        <v>1059</v>
      </c>
      <c r="D113" s="4" t="n">
        <v>2025</v>
      </c>
      <c r="E113" s="4" t="s">
        <v>41</v>
      </c>
      <c r="F113" s="4" t="s">
        <v>127</v>
      </c>
      <c r="G113" s="4" t="str">
        <f aca="false">IF(LEFT(I113,3)="R1 ","L6",IF(D113&gt;=2014,"L1",IF(D113&gt;=1998,"L2",IF(D113&gt;=1987,"L3",IF(D113&gt;=1978,"L4",IF(D113&gt;=1965,"L5","L6"))))))</f>
        <v>L1</v>
      </c>
      <c r="H113" s="4" t="str">
        <f aca="false">IFERROR(INDEX(Lanes!$C$2:$C$60,MATCH(LEFT(I113,FIND(" ",I113)-1),Lanes!$A$2:$A$60,0)),"?")</f>
        <v>Core</v>
      </c>
      <c r="I113" s="4" t="s">
        <v>861</v>
      </c>
      <c r="J113" s="4"/>
      <c r="K113" s="4" t="s">
        <v>115</v>
      </c>
      <c r="L113" s="4" t="s">
        <v>90</v>
      </c>
      <c r="M113" s="4" t="s">
        <v>706</v>
      </c>
      <c r="N113" s="4"/>
      <c r="O113" s="4" t="s">
        <v>1060</v>
      </c>
      <c r="P113" s="2" t="s">
        <v>1061</v>
      </c>
      <c r="Q113" s="2" t="s">
        <v>1062</v>
      </c>
      <c r="R113" s="4" t="s">
        <v>65</v>
      </c>
      <c r="S113" s="4" t="s">
        <v>1063</v>
      </c>
      <c r="T113" s="4" t="s">
        <v>110</v>
      </c>
      <c r="U113" s="4"/>
      <c r="V113" s="4" t="s">
        <v>1064</v>
      </c>
      <c r="W113" s="4" t="s">
        <v>53</v>
      </c>
      <c r="X113" s="2" t="s">
        <v>1065</v>
      </c>
      <c r="Y113" s="4" t="s">
        <v>69</v>
      </c>
      <c r="Z113" s="4"/>
      <c r="AA113" s="4"/>
      <c r="AB113" s="4"/>
    </row>
    <row r="114" customFormat="false" ht="75" hidden="false" customHeight="true" outlineLevel="0" collapsed="false">
      <c r="A114" s="4" t="s">
        <v>1066</v>
      </c>
      <c r="B114" s="4" t="s">
        <v>1067</v>
      </c>
      <c r="C114" s="4" t="s">
        <v>1068</v>
      </c>
      <c r="D114" s="4" t="n">
        <v>2025</v>
      </c>
      <c r="E114" s="4" t="s">
        <v>41</v>
      </c>
      <c r="F114" s="4" t="s">
        <v>529</v>
      </c>
      <c r="G114" s="4" t="str">
        <f aca="false">IF(LEFT(I114,3)="R1 ","L6",IF(D114&gt;=2014,"L1",IF(D114&gt;=1998,"L2",IF(D114&gt;=1987,"L3",IF(D114&gt;=1978,"L4",IF(D114&gt;=1965,"L5","L6"))))))</f>
        <v>L1</v>
      </c>
      <c r="H114" s="4" t="str">
        <f aca="false">IFERROR(INDEX(Lanes!$C$2:$C$60,MATCH(LEFT(I114,FIND(" ",I114)-1),Lanes!$A$2:$A$60,0)),"?")</f>
        <v>Core</v>
      </c>
      <c r="I114" s="4" t="s">
        <v>861</v>
      </c>
      <c r="J114" s="4"/>
      <c r="K114" s="4" t="s">
        <v>115</v>
      </c>
      <c r="L114" s="4" t="s">
        <v>193</v>
      </c>
      <c r="M114" s="4" t="s">
        <v>530</v>
      </c>
      <c r="N114" s="4"/>
      <c r="O114" s="4" t="s">
        <v>1069</v>
      </c>
      <c r="P114" s="2" t="s">
        <v>1070</v>
      </c>
      <c r="Q114" s="2" t="s">
        <v>1071</v>
      </c>
      <c r="R114" s="4" t="s">
        <v>122</v>
      </c>
      <c r="S114" s="4" t="s">
        <v>1072</v>
      </c>
      <c r="T114" s="4" t="s">
        <v>84</v>
      </c>
      <c r="U114" s="4"/>
      <c r="V114" s="4" t="s">
        <v>1073</v>
      </c>
      <c r="W114" s="4" t="s">
        <v>53</v>
      </c>
      <c r="X114" s="2" t="s">
        <v>1074</v>
      </c>
      <c r="Y114" s="4" t="s">
        <v>69</v>
      </c>
      <c r="Z114" s="4"/>
      <c r="AA114" s="4"/>
      <c r="AB114" s="4"/>
    </row>
    <row r="115" customFormat="false" ht="75" hidden="false" customHeight="true" outlineLevel="0" collapsed="false">
      <c r="A115" s="4" t="s">
        <v>1075</v>
      </c>
      <c r="B115" s="4" t="s">
        <v>1076</v>
      </c>
      <c r="C115" s="4" t="s">
        <v>1077</v>
      </c>
      <c r="D115" s="4" t="n">
        <v>2025</v>
      </c>
      <c r="E115" s="4" t="s">
        <v>41</v>
      </c>
      <c r="F115" s="4" t="s">
        <v>476</v>
      </c>
      <c r="G115" s="4" t="str">
        <f aca="false">IF(LEFT(I115,3)="R1 ","L6",IF(D115&gt;=2014,"L1",IF(D115&gt;=1998,"L2",IF(D115&gt;=1987,"L3",IF(D115&gt;=1978,"L4",IF(D115&gt;=1965,"L5","L6"))))))</f>
        <v>L1</v>
      </c>
      <c r="H115" s="4" t="str">
        <f aca="false">IFERROR(INDEX(Lanes!$C$2:$C$60,MATCH(LEFT(I115,FIND(" ",I115)-1),Lanes!$A$2:$A$60,0)),"?")</f>
        <v>Core</v>
      </c>
      <c r="I115" s="4" t="s">
        <v>861</v>
      </c>
      <c r="J115" s="4"/>
      <c r="K115" s="4" t="s">
        <v>1078</v>
      </c>
      <c r="L115" s="4" t="s">
        <v>193</v>
      </c>
      <c r="M115" s="4" t="s">
        <v>289</v>
      </c>
      <c r="N115" s="4"/>
      <c r="O115" s="4" t="s">
        <v>1079</v>
      </c>
      <c r="P115" s="2" t="s">
        <v>1080</v>
      </c>
      <c r="Q115" s="2" t="s">
        <v>1081</v>
      </c>
      <c r="R115" s="4" t="s">
        <v>65</v>
      </c>
      <c r="S115" s="4" t="s">
        <v>1077</v>
      </c>
      <c r="T115" s="4" t="s">
        <v>52</v>
      </c>
      <c r="U115" s="4"/>
      <c r="V115" s="4"/>
      <c r="W115" s="4"/>
      <c r="X115" s="2" t="s">
        <v>1082</v>
      </c>
      <c r="Y115" s="4" t="s">
        <v>69</v>
      </c>
      <c r="Z115" s="4"/>
      <c r="AA115" s="4"/>
      <c r="AB115" s="4"/>
    </row>
    <row r="116" customFormat="false" ht="75" hidden="false" customHeight="true" outlineLevel="0" collapsed="false">
      <c r="A116" s="4" t="s">
        <v>1083</v>
      </c>
      <c r="B116" s="4" t="s">
        <v>1084</v>
      </c>
      <c r="C116" s="4" t="s">
        <v>1085</v>
      </c>
      <c r="D116" s="4" t="n">
        <v>2025</v>
      </c>
      <c r="E116" s="4" t="s">
        <v>41</v>
      </c>
      <c r="F116" s="4" t="s">
        <v>870</v>
      </c>
      <c r="G116" s="4" t="str">
        <f aca="false">IF(LEFT(I116,3)="R1 ","L6",IF(D116&gt;=2014,"L1",IF(D116&gt;=1998,"L2",IF(D116&gt;=1987,"L3",IF(D116&gt;=1978,"L4",IF(D116&gt;=1965,"L5","L6"))))))</f>
        <v>L1</v>
      </c>
      <c r="H116" s="4" t="str">
        <f aca="false">IFERROR(INDEX(Lanes!$C$2:$C$60,MATCH(LEFT(I116,FIND(" ",I116)-1),Lanes!$A$2:$A$60,0)),"?")</f>
        <v>Core</v>
      </c>
      <c r="I116" s="4" t="s">
        <v>861</v>
      </c>
      <c r="J116" s="4"/>
      <c r="K116" s="4" t="s">
        <v>364</v>
      </c>
      <c r="L116" s="4" t="s">
        <v>163</v>
      </c>
      <c r="M116" s="4" t="s">
        <v>1086</v>
      </c>
      <c r="N116" s="4"/>
      <c r="O116" s="4" t="s">
        <v>1087</v>
      </c>
      <c r="P116" s="2" t="s">
        <v>1088</v>
      </c>
      <c r="Q116" s="2" t="s">
        <v>1089</v>
      </c>
      <c r="R116" s="4" t="s">
        <v>50</v>
      </c>
      <c r="S116" s="4" t="s">
        <v>1090</v>
      </c>
      <c r="T116" s="4" t="s">
        <v>110</v>
      </c>
      <c r="U116" s="4"/>
      <c r="V116" s="4" t="s">
        <v>351</v>
      </c>
      <c r="W116" s="4" t="s">
        <v>53</v>
      </c>
      <c r="X116" s="2" t="s">
        <v>1091</v>
      </c>
      <c r="Y116" s="4" t="s">
        <v>69</v>
      </c>
      <c r="Z116" s="4"/>
      <c r="AA116" s="4"/>
      <c r="AB116" s="4"/>
    </row>
    <row r="117" customFormat="false" ht="75" hidden="false" customHeight="true" outlineLevel="0" collapsed="false">
      <c r="A117" s="4" t="s">
        <v>1092</v>
      </c>
      <c r="B117" s="4" t="s">
        <v>886</v>
      </c>
      <c r="C117" s="4" t="s">
        <v>1093</v>
      </c>
      <c r="D117" s="4" t="n">
        <v>2025</v>
      </c>
      <c r="E117" s="4" t="s">
        <v>41</v>
      </c>
      <c r="F117" s="4" t="s">
        <v>1094</v>
      </c>
      <c r="G117" s="4" t="str">
        <f aca="false">IF(LEFT(I117,3)="R1 ","L6",IF(D117&gt;=2014,"L1",IF(D117&gt;=1998,"L2",IF(D117&gt;=1987,"L3",IF(D117&gt;=1978,"L4",IF(D117&gt;=1965,"L5","L6"))))))</f>
        <v>L1</v>
      </c>
      <c r="H117" s="4" t="str">
        <f aca="false">IFERROR(INDEX(Lanes!$C$2:$C$60,MATCH(LEFT(I117,FIND(" ",I117)-1),Lanes!$A$2:$A$60,0)),"?")</f>
        <v>Core</v>
      </c>
      <c r="I117" s="4" t="s">
        <v>861</v>
      </c>
      <c r="J117" s="4"/>
      <c r="K117" s="4" t="s">
        <v>364</v>
      </c>
      <c r="L117" s="4" t="s">
        <v>193</v>
      </c>
      <c r="M117" s="4" t="s">
        <v>889</v>
      </c>
      <c r="N117" s="4"/>
      <c r="O117" s="4" t="s">
        <v>1095</v>
      </c>
      <c r="P117" s="2" t="s">
        <v>1096</v>
      </c>
      <c r="Q117" s="2" t="s">
        <v>1097</v>
      </c>
      <c r="R117" s="4" t="s">
        <v>122</v>
      </c>
      <c r="S117" s="4" t="s">
        <v>1093</v>
      </c>
      <c r="T117" s="4" t="s">
        <v>84</v>
      </c>
      <c r="U117" s="4"/>
      <c r="V117" s="4"/>
      <c r="W117" s="4"/>
      <c r="X117" s="2" t="s">
        <v>1098</v>
      </c>
      <c r="Y117" s="4" t="s">
        <v>69</v>
      </c>
      <c r="Z117" s="4"/>
      <c r="AA117" s="4"/>
      <c r="AB117" s="4"/>
    </row>
    <row r="118" customFormat="false" ht="75" hidden="false" customHeight="true" outlineLevel="0" collapsed="false">
      <c r="A118" s="4" t="s">
        <v>1099</v>
      </c>
      <c r="B118" s="4" t="s">
        <v>993</v>
      </c>
      <c r="C118" s="4" t="s">
        <v>1100</v>
      </c>
      <c r="D118" s="4" t="n">
        <v>2025</v>
      </c>
      <c r="E118" s="4" t="s">
        <v>41</v>
      </c>
      <c r="F118" s="4" t="s">
        <v>995</v>
      </c>
      <c r="G118" s="4" t="str">
        <f aca="false">IF(LEFT(I118,3)="R1 ","L6",IF(D118&gt;=2014,"L1",IF(D118&gt;=1998,"L2",IF(D118&gt;=1987,"L3",IF(D118&gt;=1978,"L4",IF(D118&gt;=1965,"L5","L6"))))))</f>
        <v>L1</v>
      </c>
      <c r="H118" s="4" t="str">
        <f aca="false">IFERROR(INDEX(Lanes!$C$2:$C$60,MATCH(LEFT(I118,FIND(" ",I118)-1),Lanes!$A$2:$A$60,0)),"?")</f>
        <v>Core</v>
      </c>
      <c r="I118" s="4" t="s">
        <v>861</v>
      </c>
      <c r="J118" s="4"/>
      <c r="K118" s="4" t="s">
        <v>996</v>
      </c>
      <c r="L118" s="4" t="s">
        <v>45</v>
      </c>
      <c r="M118" s="4" t="s">
        <v>61</v>
      </c>
      <c r="N118" s="4"/>
      <c r="O118" s="4" t="s">
        <v>1101</v>
      </c>
      <c r="P118" s="2" t="s">
        <v>1102</v>
      </c>
      <c r="Q118" s="2" t="s">
        <v>1103</v>
      </c>
      <c r="R118" s="4" t="s">
        <v>122</v>
      </c>
      <c r="S118" s="4" t="s">
        <v>1104</v>
      </c>
      <c r="T118" s="4" t="s">
        <v>110</v>
      </c>
      <c r="U118" s="4"/>
      <c r="V118" s="4" t="s">
        <v>1064</v>
      </c>
      <c r="W118" s="4" t="s">
        <v>53</v>
      </c>
      <c r="X118" s="2" t="s">
        <v>1105</v>
      </c>
      <c r="Y118" s="4" t="s">
        <v>69</v>
      </c>
      <c r="Z118" s="4"/>
      <c r="AA118" s="4"/>
      <c r="AB118" s="4"/>
    </row>
    <row r="119" customFormat="false" ht="75" hidden="false" customHeight="true" outlineLevel="0" collapsed="false">
      <c r="A119" s="4" t="s">
        <v>1106</v>
      </c>
      <c r="B119" s="4" t="s">
        <v>1107</v>
      </c>
      <c r="C119" s="4" t="s">
        <v>1107</v>
      </c>
      <c r="D119" s="4" t="n">
        <v>2026</v>
      </c>
      <c r="E119" s="4" t="s">
        <v>41</v>
      </c>
      <c r="F119" s="4" t="s">
        <v>934</v>
      </c>
      <c r="G119" s="4" t="str">
        <f aca="false">IF(LEFT(I119,3)="R1 ","L6",IF(D119&gt;=2014,"L1",IF(D119&gt;=1998,"L2",IF(D119&gt;=1987,"L3",IF(D119&gt;=1978,"L4",IF(D119&gt;=1965,"L5","L6"))))))</f>
        <v>L1</v>
      </c>
      <c r="H119" s="4" t="str">
        <f aca="false">IFERROR(INDEX(Lanes!$C$2:$C$60,MATCH(LEFT(I119,FIND(" ",I119)-1),Lanes!$A$2:$A$60,0)),"?")</f>
        <v>Core</v>
      </c>
      <c r="I119" s="4" t="s">
        <v>861</v>
      </c>
      <c r="J119" s="4"/>
      <c r="K119" s="4" t="s">
        <v>268</v>
      </c>
      <c r="L119" s="4" t="s">
        <v>193</v>
      </c>
      <c r="M119" s="4" t="s">
        <v>289</v>
      </c>
      <c r="N119" s="4"/>
      <c r="O119" s="4" t="s">
        <v>1108</v>
      </c>
      <c r="P119" s="2" t="s">
        <v>1109</v>
      </c>
      <c r="Q119" s="2" t="s">
        <v>1110</v>
      </c>
      <c r="R119" s="4" t="s">
        <v>50</v>
      </c>
      <c r="S119" s="4" t="s">
        <v>1111</v>
      </c>
      <c r="T119" s="4" t="s">
        <v>84</v>
      </c>
      <c r="U119" s="4"/>
      <c r="V119" s="4" t="s">
        <v>505</v>
      </c>
      <c r="W119" s="4"/>
      <c r="X119" s="2" t="s">
        <v>1112</v>
      </c>
      <c r="Y119" s="4" t="s">
        <v>69</v>
      </c>
      <c r="Z119" s="4"/>
      <c r="AA119" s="4"/>
      <c r="AB119" s="4"/>
    </row>
    <row r="120" customFormat="false" ht="75" hidden="false" customHeight="true" outlineLevel="0" collapsed="false">
      <c r="A120" s="4" t="s">
        <v>1113</v>
      </c>
      <c r="B120" s="4" t="s">
        <v>860</v>
      </c>
      <c r="C120" s="4" t="s">
        <v>1114</v>
      </c>
      <c r="D120" s="4" t="n">
        <v>2026</v>
      </c>
      <c r="E120" s="4" t="s">
        <v>41</v>
      </c>
      <c r="F120" s="4" t="s">
        <v>971</v>
      </c>
      <c r="G120" s="4" t="str">
        <f aca="false">IF(LEFT(I120,3)="R1 ","L6",IF(D120&gt;=2014,"L1",IF(D120&gt;=1998,"L2",IF(D120&gt;=1987,"L3",IF(D120&gt;=1978,"L4",IF(D120&gt;=1965,"L5","L6"))))))</f>
        <v>L1</v>
      </c>
      <c r="H120" s="4" t="str">
        <f aca="false">IFERROR(INDEX(Lanes!$C$2:$C$60,MATCH(LEFT(I120,FIND(" ",I120)-1),Lanes!$A$2:$A$60,0)),"?")</f>
        <v>Core</v>
      </c>
      <c r="I120" s="4" t="s">
        <v>861</v>
      </c>
      <c r="J120" s="4"/>
      <c r="K120" s="4" t="s">
        <v>115</v>
      </c>
      <c r="L120" s="4" t="s">
        <v>152</v>
      </c>
      <c r="M120" s="4" t="s">
        <v>549</v>
      </c>
      <c r="N120" s="4"/>
      <c r="O120" s="4" t="s">
        <v>1115</v>
      </c>
      <c r="P120" s="2" t="s">
        <v>1116</v>
      </c>
      <c r="Q120" s="2" t="s">
        <v>1117</v>
      </c>
      <c r="R120" s="4" t="s">
        <v>65</v>
      </c>
      <c r="S120" s="4" t="s">
        <v>1118</v>
      </c>
      <c r="T120" s="4" t="s">
        <v>84</v>
      </c>
      <c r="U120" s="4"/>
      <c r="V120" s="4"/>
      <c r="W120" s="4" t="s">
        <v>53</v>
      </c>
      <c r="X120" s="2" t="s">
        <v>1119</v>
      </c>
      <c r="Y120" s="4" t="s">
        <v>69</v>
      </c>
      <c r="Z120" s="4"/>
      <c r="AA120" s="4"/>
      <c r="AB120" s="4"/>
    </row>
    <row r="121" customFormat="false" ht="75" hidden="false" customHeight="true" outlineLevel="0" collapsed="false">
      <c r="A121" s="4" t="s">
        <v>1120</v>
      </c>
      <c r="B121" s="4" t="s">
        <v>1121</v>
      </c>
      <c r="C121" s="4" t="s">
        <v>1122</v>
      </c>
      <c r="D121" s="4" t="n">
        <v>2026</v>
      </c>
      <c r="E121" s="4" t="s">
        <v>41</v>
      </c>
      <c r="F121" s="4" t="s">
        <v>476</v>
      </c>
      <c r="G121" s="4" t="str">
        <f aca="false">IF(LEFT(I121,3)="R1 ","L6",IF(D121&gt;=2014,"L1",IF(D121&gt;=1998,"L2",IF(D121&gt;=1987,"L3",IF(D121&gt;=1978,"L4",IF(D121&gt;=1965,"L5","L6"))))))</f>
        <v>L1</v>
      </c>
      <c r="H121" s="4" t="str">
        <f aca="false">IFERROR(INDEX(Lanes!$C$2:$C$60,MATCH(LEFT(I121,FIND(" ",I121)-1),Lanes!$A$2:$A$60,0)),"?")</f>
        <v>Core</v>
      </c>
      <c r="I121" s="4" t="s">
        <v>861</v>
      </c>
      <c r="J121" s="4"/>
      <c r="K121" s="4" t="s">
        <v>1016</v>
      </c>
      <c r="L121" s="4" t="s">
        <v>193</v>
      </c>
      <c r="M121" s="4" t="s">
        <v>289</v>
      </c>
      <c r="N121" s="4"/>
      <c r="O121" s="4" t="s">
        <v>1123</v>
      </c>
      <c r="P121" s="2" t="s">
        <v>1124</v>
      </c>
      <c r="Q121" s="2" t="s">
        <v>1125</v>
      </c>
      <c r="R121" s="4" t="s">
        <v>122</v>
      </c>
      <c r="S121" s="4" t="s">
        <v>1126</v>
      </c>
      <c r="T121" s="4" t="s">
        <v>84</v>
      </c>
      <c r="U121" s="4"/>
      <c r="V121" s="4"/>
      <c r="W121" s="4"/>
      <c r="X121" s="2" t="s">
        <v>1127</v>
      </c>
      <c r="Y121" s="4" t="s">
        <v>55</v>
      </c>
      <c r="Z121" s="4"/>
      <c r="AA121" s="4"/>
      <c r="AB121" s="4"/>
    </row>
    <row r="122" customFormat="false" ht="75" hidden="false" customHeight="true" outlineLevel="0" collapsed="false">
      <c r="A122" s="4" t="s">
        <v>1128</v>
      </c>
      <c r="B122" s="4" t="s">
        <v>1129</v>
      </c>
      <c r="C122" s="4" t="s">
        <v>1130</v>
      </c>
      <c r="D122" s="4" t="n">
        <v>2026</v>
      </c>
      <c r="E122" s="4" t="s">
        <v>41</v>
      </c>
      <c r="F122" s="4" t="s">
        <v>42</v>
      </c>
      <c r="G122" s="4" t="str">
        <f aca="false">IF(LEFT(I122,3)="R1 ","L6",IF(D122&gt;=2014,"L1",IF(D122&gt;=1998,"L2",IF(D122&gt;=1987,"L3",IF(D122&gt;=1978,"L4",IF(D122&gt;=1965,"L5","L6"))))))</f>
        <v>L1</v>
      </c>
      <c r="H122" s="4" t="str">
        <f aca="false">IFERROR(INDEX(Lanes!$C$2:$C$60,MATCH(LEFT(I122,FIND(" ",I122)-1),Lanes!$A$2:$A$60,0)),"?")</f>
        <v>Core</v>
      </c>
      <c r="I122" s="4" t="s">
        <v>861</v>
      </c>
      <c r="J122" s="4"/>
      <c r="K122" s="4" t="s">
        <v>115</v>
      </c>
      <c r="L122" s="4" t="s">
        <v>45</v>
      </c>
      <c r="M122" s="4" t="s">
        <v>289</v>
      </c>
      <c r="N122" s="4"/>
      <c r="O122" s="4" t="s">
        <v>1131</v>
      </c>
      <c r="P122" s="2" t="s">
        <v>1132</v>
      </c>
      <c r="Q122" s="2" t="s">
        <v>1133</v>
      </c>
      <c r="R122" s="4" t="s">
        <v>50</v>
      </c>
      <c r="S122" s="4" t="s">
        <v>1134</v>
      </c>
      <c r="T122" s="4" t="s">
        <v>52</v>
      </c>
      <c r="U122" s="4"/>
      <c r="V122" s="4"/>
      <c r="W122" s="4"/>
      <c r="X122" s="2" t="s">
        <v>1135</v>
      </c>
      <c r="Y122" s="4" t="s">
        <v>55</v>
      </c>
      <c r="Z122" s="4"/>
      <c r="AA122" s="4"/>
      <c r="AB122" s="4"/>
    </row>
    <row r="123" customFormat="false" ht="75" hidden="false" customHeight="true" outlineLevel="0" collapsed="false">
      <c r="A123" s="4" t="s">
        <v>1136</v>
      </c>
      <c r="B123" s="4" t="s">
        <v>1137</v>
      </c>
      <c r="C123" s="4" t="s">
        <v>1138</v>
      </c>
      <c r="D123" s="4" t="n">
        <v>2026</v>
      </c>
      <c r="E123" s="4" t="s">
        <v>41</v>
      </c>
      <c r="F123" s="4" t="s">
        <v>1139</v>
      </c>
      <c r="G123" s="4" t="str">
        <f aca="false">IF(LEFT(I123,3)="R1 ","L6",IF(D123&gt;=2014,"L1",IF(D123&gt;=1998,"L2",IF(D123&gt;=1987,"L3",IF(D123&gt;=1978,"L4",IF(D123&gt;=1965,"L5","L6"))))))</f>
        <v>L1</v>
      </c>
      <c r="H123" s="4" t="str">
        <f aca="false">IFERROR(INDEX(Lanes!$C$2:$C$60,MATCH(LEFT(I123,FIND(" ",I123)-1),Lanes!$A$2:$A$60,0)),"?")</f>
        <v>Core</v>
      </c>
      <c r="I123" s="4" t="s">
        <v>861</v>
      </c>
      <c r="J123" s="4"/>
      <c r="K123" s="4" t="s">
        <v>115</v>
      </c>
      <c r="L123" s="4" t="s">
        <v>45</v>
      </c>
      <c r="M123" s="4" t="s">
        <v>61</v>
      </c>
      <c r="N123" s="4"/>
      <c r="O123" s="4" t="s">
        <v>1140</v>
      </c>
      <c r="P123" s="2" t="s">
        <v>1141</v>
      </c>
      <c r="Q123" s="2" t="s">
        <v>1142</v>
      </c>
      <c r="R123" s="4" t="s">
        <v>50</v>
      </c>
      <c r="S123" s="4" t="s">
        <v>1143</v>
      </c>
      <c r="T123" s="4" t="s">
        <v>84</v>
      </c>
      <c r="U123" s="4"/>
      <c r="V123" s="4" t="s">
        <v>1144</v>
      </c>
      <c r="W123" s="4" t="s">
        <v>53</v>
      </c>
      <c r="X123" s="2" t="s">
        <v>1145</v>
      </c>
      <c r="Y123" s="4" t="s">
        <v>69</v>
      </c>
      <c r="Z123" s="4"/>
      <c r="AA123" s="4"/>
      <c r="AB123" s="4"/>
    </row>
    <row r="124" customFormat="false" ht="75" hidden="false" customHeight="true" outlineLevel="0" collapsed="false">
      <c r="A124" s="4" t="s">
        <v>1146</v>
      </c>
      <c r="B124" s="4" t="s">
        <v>1147</v>
      </c>
      <c r="C124" s="4" t="s">
        <v>1148</v>
      </c>
      <c r="D124" s="4" t="n">
        <v>2026</v>
      </c>
      <c r="E124" s="4" t="s">
        <v>41</v>
      </c>
      <c r="F124" s="4" t="s">
        <v>42</v>
      </c>
      <c r="G124" s="4" t="str">
        <f aca="false">IF(LEFT(I124,3)="R1 ","L6",IF(D124&gt;=2014,"L1",IF(D124&gt;=1998,"L2",IF(D124&gt;=1987,"L3",IF(D124&gt;=1978,"L4",IF(D124&gt;=1965,"L5","L6"))))))</f>
        <v>L1</v>
      </c>
      <c r="H124" s="4" t="str">
        <f aca="false">IFERROR(INDEX(Lanes!$C$2:$C$60,MATCH(LEFT(I124,FIND(" ",I124)-1),Lanes!$A$2:$A$60,0)),"?")</f>
        <v>Core</v>
      </c>
      <c r="I124" s="4" t="s">
        <v>861</v>
      </c>
      <c r="J124" s="4"/>
      <c r="K124" s="4" t="s">
        <v>115</v>
      </c>
      <c r="L124" s="4" t="s">
        <v>45</v>
      </c>
      <c r="M124" s="4" t="s">
        <v>61</v>
      </c>
      <c r="N124" s="4"/>
      <c r="O124" s="4" t="s">
        <v>1149</v>
      </c>
      <c r="P124" s="2" t="s">
        <v>1150</v>
      </c>
      <c r="Q124" s="2" t="s">
        <v>1151</v>
      </c>
      <c r="R124" s="4" t="s">
        <v>50</v>
      </c>
      <c r="S124" s="4" t="s">
        <v>1152</v>
      </c>
      <c r="T124" s="4" t="s">
        <v>52</v>
      </c>
      <c r="U124" s="4"/>
      <c r="V124" s="4"/>
      <c r="W124" s="4" t="s">
        <v>53</v>
      </c>
      <c r="X124" s="2" t="s">
        <v>1153</v>
      </c>
      <c r="Y124" s="4" t="s">
        <v>55</v>
      </c>
      <c r="Z124" s="4"/>
      <c r="AA124" s="4"/>
      <c r="AB124" s="4"/>
    </row>
    <row r="125" customFormat="false" ht="75" hidden="false" customHeight="true" outlineLevel="0" collapsed="false">
      <c r="A125" s="4" t="s">
        <v>1154</v>
      </c>
      <c r="B125" s="4" t="s">
        <v>1155</v>
      </c>
      <c r="C125" s="4" t="s">
        <v>1156</v>
      </c>
      <c r="D125" s="4" t="n">
        <v>2026</v>
      </c>
      <c r="E125" s="4" t="s">
        <v>41</v>
      </c>
      <c r="F125" s="4" t="s">
        <v>42</v>
      </c>
      <c r="G125" s="4" t="str">
        <f aca="false">IF(LEFT(I125,3)="R1 ","L6",IF(D125&gt;=2014,"L1",IF(D125&gt;=1998,"L2",IF(D125&gt;=1987,"L3",IF(D125&gt;=1978,"L4",IF(D125&gt;=1965,"L5","L6"))))))</f>
        <v>L1</v>
      </c>
      <c r="H125" s="4" t="str">
        <f aca="false">IFERROR(INDEX(Lanes!$C$2:$C$60,MATCH(LEFT(I125,FIND(" ",I125)-1),Lanes!$A$2:$A$60,0)),"?")</f>
        <v>Core</v>
      </c>
      <c r="I125" s="4" t="s">
        <v>861</v>
      </c>
      <c r="J125" s="4"/>
      <c r="K125" s="4" t="s">
        <v>1016</v>
      </c>
      <c r="L125" s="4" t="s">
        <v>45</v>
      </c>
      <c r="M125" s="4" t="s">
        <v>61</v>
      </c>
      <c r="N125" s="4"/>
      <c r="O125" s="4" t="s">
        <v>1157</v>
      </c>
      <c r="P125" s="2" t="s">
        <v>1158</v>
      </c>
      <c r="Q125" s="2" t="s">
        <v>1159</v>
      </c>
      <c r="R125" s="4" t="s">
        <v>65</v>
      </c>
      <c r="S125" s="4" t="s">
        <v>1160</v>
      </c>
      <c r="T125" s="4" t="s">
        <v>84</v>
      </c>
      <c r="U125" s="4"/>
      <c r="V125" s="4" t="s">
        <v>446</v>
      </c>
      <c r="W125" s="4"/>
      <c r="X125" s="2" t="s">
        <v>1161</v>
      </c>
      <c r="Y125" s="4" t="s">
        <v>69</v>
      </c>
      <c r="Z125" s="4"/>
      <c r="AA125" s="4"/>
      <c r="AB125" s="4"/>
    </row>
    <row r="126" customFormat="false" ht="75" hidden="false" customHeight="true" outlineLevel="0" collapsed="false">
      <c r="A126" s="4" t="s">
        <v>1162</v>
      </c>
      <c r="B126" s="4" t="s">
        <v>1163</v>
      </c>
      <c r="C126" s="4" t="s">
        <v>1164</v>
      </c>
      <c r="D126" s="4" t="n">
        <v>2018</v>
      </c>
      <c r="E126" s="4" t="s">
        <v>89</v>
      </c>
      <c r="F126" s="4" t="s">
        <v>1165</v>
      </c>
      <c r="G126" s="4" t="str">
        <f aca="false">IF(LEFT(I126,3)="R1 ","L6",IF(D126&gt;=2014,"L1",IF(D126&gt;=1998,"L2",IF(D126&gt;=1987,"L3",IF(D126&gt;=1978,"L4",IF(D126&gt;=1965,"L5","L6"))))))</f>
        <v>L1</v>
      </c>
      <c r="H126" s="4" t="str">
        <f aca="false">IFERROR(INDEX(Lanes!$C$2:$C$60,MATCH(LEFT(I126,FIND(" ",I126)-1),Lanes!$A$2:$A$60,0)),"?")</f>
        <v>Core</v>
      </c>
      <c r="I126" s="4" t="s">
        <v>1166</v>
      </c>
      <c r="J126" s="4"/>
      <c r="K126" s="4" t="s">
        <v>44</v>
      </c>
      <c r="L126" s="4" t="s">
        <v>90</v>
      </c>
      <c r="M126" s="4" t="s">
        <v>91</v>
      </c>
      <c r="N126" s="4" t="s">
        <v>92</v>
      </c>
      <c r="O126" s="4" t="s">
        <v>1167</v>
      </c>
      <c r="P126" s="2" t="s">
        <v>1168</v>
      </c>
      <c r="Q126" s="2" t="s">
        <v>1169</v>
      </c>
      <c r="R126" s="4" t="s">
        <v>65</v>
      </c>
      <c r="S126" s="4" t="s">
        <v>1164</v>
      </c>
      <c r="T126" s="4" t="s">
        <v>52</v>
      </c>
      <c r="U126" s="4"/>
      <c r="V126" s="4"/>
      <c r="W126" s="4" t="s">
        <v>53</v>
      </c>
      <c r="X126" s="2" t="s">
        <v>1170</v>
      </c>
      <c r="Y126" s="4" t="s">
        <v>69</v>
      </c>
      <c r="Z126" s="4"/>
      <c r="AA126" s="4"/>
      <c r="AB126" s="4"/>
    </row>
    <row r="127" customFormat="false" ht="75" hidden="false" customHeight="true" outlineLevel="0" collapsed="false">
      <c r="A127" s="4" t="s">
        <v>1171</v>
      </c>
      <c r="B127" s="4" t="s">
        <v>1163</v>
      </c>
      <c r="C127" s="4" t="s">
        <v>1172</v>
      </c>
      <c r="D127" s="4" t="n">
        <v>2018</v>
      </c>
      <c r="E127" s="4" t="s">
        <v>41</v>
      </c>
      <c r="F127" s="4" t="s">
        <v>42</v>
      </c>
      <c r="G127" s="4" t="str">
        <f aca="false">IF(LEFT(I127,3)="R1 ","L6",IF(D127&gt;=2014,"L1",IF(D127&gt;=1998,"L2",IF(D127&gt;=1987,"L3",IF(D127&gt;=1978,"L4",IF(D127&gt;=1965,"L5","L6"))))))</f>
        <v>L1</v>
      </c>
      <c r="H127" s="4" t="str">
        <f aca="false">IFERROR(INDEX(Lanes!$C$2:$C$60,MATCH(LEFT(I127,FIND(" ",I127)-1),Lanes!$A$2:$A$60,0)),"?")</f>
        <v>Core</v>
      </c>
      <c r="I127" s="4" t="s">
        <v>1166</v>
      </c>
      <c r="J127" s="4"/>
      <c r="K127" s="4" t="s">
        <v>44</v>
      </c>
      <c r="L127" s="4" t="s">
        <v>90</v>
      </c>
      <c r="M127" s="4" t="s">
        <v>91</v>
      </c>
      <c r="N127" s="4" t="s">
        <v>92</v>
      </c>
      <c r="O127" s="4" t="s">
        <v>1173</v>
      </c>
      <c r="P127" s="2" t="s">
        <v>1174</v>
      </c>
      <c r="Q127" s="2" t="s">
        <v>1175</v>
      </c>
      <c r="R127" s="4" t="s">
        <v>65</v>
      </c>
      <c r="S127" s="4" t="s">
        <v>1176</v>
      </c>
      <c r="T127" s="4" t="s">
        <v>52</v>
      </c>
      <c r="U127" s="4"/>
      <c r="V127" s="4"/>
      <c r="W127" s="4" t="s">
        <v>53</v>
      </c>
      <c r="X127" s="2" t="s">
        <v>1177</v>
      </c>
      <c r="Y127" s="4" t="s">
        <v>69</v>
      </c>
      <c r="Z127" s="4"/>
      <c r="AA127" s="4"/>
      <c r="AB127" s="4"/>
    </row>
    <row r="128" customFormat="false" ht="75" hidden="false" customHeight="true" outlineLevel="0" collapsed="false">
      <c r="A128" s="4" t="s">
        <v>1178</v>
      </c>
      <c r="B128" s="4" t="s">
        <v>1163</v>
      </c>
      <c r="C128" s="4" t="s">
        <v>1163</v>
      </c>
      <c r="D128" s="4" t="n">
        <v>2019</v>
      </c>
      <c r="E128" s="4" t="s">
        <v>89</v>
      </c>
      <c r="F128" s="4" t="s">
        <v>1179</v>
      </c>
      <c r="G128" s="4" t="str">
        <f aca="false">IF(LEFT(I128,3)="R1 ","L6",IF(D128&gt;=2014,"L1",IF(D128&gt;=1998,"L2",IF(D128&gt;=1987,"L3",IF(D128&gt;=1978,"L4",IF(D128&gt;=1965,"L5","L6"))))))</f>
        <v>L1</v>
      </c>
      <c r="H128" s="4" t="str">
        <f aca="false">IFERROR(INDEX(Lanes!$C$2:$C$60,MATCH(LEFT(I128,FIND(" ",I128)-1),Lanes!$A$2:$A$60,0)),"?")</f>
        <v>Core</v>
      </c>
      <c r="I128" s="4" t="s">
        <v>1166</v>
      </c>
      <c r="J128" s="4"/>
      <c r="K128" s="4" t="s">
        <v>44</v>
      </c>
      <c r="L128" s="4" t="s">
        <v>90</v>
      </c>
      <c r="M128" s="4" t="s">
        <v>91</v>
      </c>
      <c r="N128" s="4" t="s">
        <v>92</v>
      </c>
      <c r="O128" s="4" t="s">
        <v>1180</v>
      </c>
      <c r="P128" s="2" t="s">
        <v>1181</v>
      </c>
      <c r="Q128" s="2" t="s">
        <v>1182</v>
      </c>
      <c r="R128" s="4" t="s">
        <v>65</v>
      </c>
      <c r="S128" s="4" t="s">
        <v>1183</v>
      </c>
      <c r="T128" s="4" t="s">
        <v>52</v>
      </c>
      <c r="U128" s="4"/>
      <c r="V128" s="4"/>
      <c r="W128" s="4" t="s">
        <v>53</v>
      </c>
      <c r="X128" s="2" t="s">
        <v>1184</v>
      </c>
      <c r="Y128" s="4" t="s">
        <v>69</v>
      </c>
      <c r="Z128" s="4"/>
      <c r="AA128" s="4"/>
      <c r="AB128" s="4"/>
    </row>
    <row r="129" customFormat="false" ht="75" hidden="false" customHeight="true" outlineLevel="0" collapsed="false">
      <c r="A129" s="4" t="s">
        <v>1185</v>
      </c>
      <c r="B129" s="4" t="s">
        <v>1163</v>
      </c>
      <c r="C129" s="4" t="s">
        <v>1186</v>
      </c>
      <c r="D129" s="4" t="n">
        <v>2020</v>
      </c>
      <c r="E129" s="4" t="s">
        <v>41</v>
      </c>
      <c r="F129" s="4" t="s">
        <v>408</v>
      </c>
      <c r="G129" s="4" t="str">
        <f aca="false">IF(LEFT(I129,3)="R1 ","L6",IF(D129&gt;=2014,"L1",IF(D129&gt;=1998,"L2",IF(D129&gt;=1987,"L3",IF(D129&gt;=1978,"L4",IF(D129&gt;=1965,"L5","L6"))))))</f>
        <v>L1</v>
      </c>
      <c r="H129" s="4" t="str">
        <f aca="false">IFERROR(INDEX(Lanes!$C$2:$C$60,MATCH(LEFT(I129,FIND(" ",I129)-1),Lanes!$A$2:$A$60,0)),"?")</f>
        <v>Core</v>
      </c>
      <c r="I129" s="4" t="s">
        <v>1166</v>
      </c>
      <c r="J129" s="4"/>
      <c r="K129" s="4" t="s">
        <v>60</v>
      </c>
      <c r="L129" s="4" t="s">
        <v>90</v>
      </c>
      <c r="M129" s="4" t="s">
        <v>91</v>
      </c>
      <c r="N129" s="4" t="s">
        <v>92</v>
      </c>
      <c r="O129" s="4" t="s">
        <v>1187</v>
      </c>
      <c r="P129" s="2" t="s">
        <v>1188</v>
      </c>
      <c r="Q129" s="2" t="s">
        <v>1189</v>
      </c>
      <c r="R129" s="4" t="s">
        <v>65</v>
      </c>
      <c r="S129" s="4" t="s">
        <v>1190</v>
      </c>
      <c r="T129" s="4" t="s">
        <v>84</v>
      </c>
      <c r="U129" s="4"/>
      <c r="V129" s="4"/>
      <c r="W129" s="4" t="s">
        <v>53</v>
      </c>
      <c r="X129" s="2" t="s">
        <v>1191</v>
      </c>
      <c r="Y129" s="4" t="s">
        <v>69</v>
      </c>
      <c r="Z129" s="4"/>
      <c r="AA129" s="4"/>
      <c r="AB129" s="4"/>
    </row>
    <row r="130" customFormat="false" ht="75" hidden="false" customHeight="true" outlineLevel="0" collapsed="false">
      <c r="A130" s="4" t="s">
        <v>1192</v>
      </c>
      <c r="B130" s="4" t="s">
        <v>1193</v>
      </c>
      <c r="C130" s="4" t="s">
        <v>1194</v>
      </c>
      <c r="D130" s="4" t="n">
        <v>2021</v>
      </c>
      <c r="E130" s="4" t="s">
        <v>41</v>
      </c>
      <c r="F130" s="4" t="s">
        <v>1195</v>
      </c>
      <c r="G130" s="4" t="str">
        <f aca="false">IF(LEFT(I130,3)="R1 ","L6",IF(D130&gt;=2014,"L1",IF(D130&gt;=1998,"L2",IF(D130&gt;=1987,"L3",IF(D130&gt;=1978,"L4",IF(D130&gt;=1965,"L5","L6"))))))</f>
        <v>L1</v>
      </c>
      <c r="H130" s="4" t="str">
        <f aca="false">IFERROR(INDEX(Lanes!$C$2:$C$60,MATCH(LEFT(I130,FIND(" ",I130)-1),Lanes!$A$2:$A$60,0)),"?")</f>
        <v>Core</v>
      </c>
      <c r="I130" s="4" t="s">
        <v>1166</v>
      </c>
      <c r="J130" s="4" t="s">
        <v>705</v>
      </c>
      <c r="K130" s="4" t="s">
        <v>60</v>
      </c>
      <c r="L130" s="4" t="s">
        <v>152</v>
      </c>
      <c r="M130" s="4" t="s">
        <v>1196</v>
      </c>
      <c r="N130" s="4"/>
      <c r="O130" s="4" t="s">
        <v>1197</v>
      </c>
      <c r="P130" s="2" t="s">
        <v>1198</v>
      </c>
      <c r="Q130" s="2" t="s">
        <v>1199</v>
      </c>
      <c r="R130" s="4" t="s">
        <v>50</v>
      </c>
      <c r="S130" s="4" t="s">
        <v>1200</v>
      </c>
      <c r="T130" s="4" t="s">
        <v>52</v>
      </c>
      <c r="U130" s="4"/>
      <c r="V130" s="4"/>
      <c r="W130" s="4"/>
      <c r="X130" s="2" t="s">
        <v>1201</v>
      </c>
      <c r="Y130" s="4" t="s">
        <v>55</v>
      </c>
      <c r="Z130" s="4"/>
      <c r="AA130" s="4"/>
      <c r="AB130" s="4"/>
    </row>
    <row r="131" customFormat="false" ht="75" hidden="false" customHeight="true" outlineLevel="0" collapsed="false">
      <c r="A131" s="4" t="s">
        <v>1202</v>
      </c>
      <c r="B131" s="4" t="s">
        <v>1203</v>
      </c>
      <c r="C131" s="4" t="s">
        <v>1204</v>
      </c>
      <c r="D131" s="4" t="n">
        <v>2021</v>
      </c>
      <c r="E131" s="4" t="s">
        <v>41</v>
      </c>
      <c r="F131" s="4" t="s">
        <v>42</v>
      </c>
      <c r="G131" s="4" t="str">
        <f aca="false">IF(LEFT(I131,3)="R1 ","L6",IF(D131&gt;=2014,"L1",IF(D131&gt;=1998,"L2",IF(D131&gt;=1987,"L3",IF(D131&gt;=1978,"L4",IF(D131&gt;=1965,"L5","L6"))))))</f>
        <v>L1</v>
      </c>
      <c r="H131" s="4" t="str">
        <f aca="false">IFERROR(INDEX(Lanes!$C$2:$C$60,MATCH(LEFT(I131,FIND(" ",I131)-1),Lanes!$A$2:$A$60,0)),"?")</f>
        <v>Core</v>
      </c>
      <c r="I131" s="4" t="s">
        <v>1166</v>
      </c>
      <c r="J131" s="4"/>
      <c r="K131" s="4" t="s">
        <v>60</v>
      </c>
      <c r="L131" s="4" t="s">
        <v>603</v>
      </c>
      <c r="M131" s="4" t="s">
        <v>1205</v>
      </c>
      <c r="N131" s="4"/>
      <c r="O131" s="4" t="s">
        <v>1206</v>
      </c>
      <c r="P131" s="2" t="s">
        <v>1207</v>
      </c>
      <c r="Q131" s="2" t="s">
        <v>1208</v>
      </c>
      <c r="R131" s="4" t="s">
        <v>50</v>
      </c>
      <c r="S131" s="4" t="s">
        <v>1209</v>
      </c>
      <c r="T131" s="4" t="s">
        <v>52</v>
      </c>
      <c r="U131" s="4"/>
      <c r="V131" s="4"/>
      <c r="W131" s="4" t="s">
        <v>53</v>
      </c>
      <c r="X131" s="2" t="s">
        <v>1210</v>
      </c>
      <c r="Y131" s="4" t="s">
        <v>69</v>
      </c>
      <c r="Z131" s="4"/>
      <c r="AA131" s="4"/>
      <c r="AB131" s="4"/>
    </row>
    <row r="132" customFormat="false" ht="75" hidden="false" customHeight="true" outlineLevel="0" collapsed="false">
      <c r="A132" s="4" t="s">
        <v>1211</v>
      </c>
      <c r="B132" s="4" t="s">
        <v>1212</v>
      </c>
      <c r="C132" s="4" t="s">
        <v>1213</v>
      </c>
      <c r="D132" s="4" t="n">
        <v>2021</v>
      </c>
      <c r="E132" s="4" t="s">
        <v>41</v>
      </c>
      <c r="F132" s="4" t="s">
        <v>42</v>
      </c>
      <c r="G132" s="4" t="str">
        <f aca="false">IF(LEFT(I132,3)="R1 ","L6",IF(D132&gt;=2014,"L1",IF(D132&gt;=1998,"L2",IF(D132&gt;=1987,"L3",IF(D132&gt;=1978,"L4",IF(D132&gt;=1965,"L5","L6"))))))</f>
        <v>L1</v>
      </c>
      <c r="H132" s="4" t="str">
        <f aca="false">IFERROR(INDEX(Lanes!$C$2:$C$60,MATCH(LEFT(I132,FIND(" ",I132)-1),Lanes!$A$2:$A$60,0)),"?")</f>
        <v>Core</v>
      </c>
      <c r="I132" s="4" t="s">
        <v>1166</v>
      </c>
      <c r="J132" s="4" t="s">
        <v>151</v>
      </c>
      <c r="K132" s="4" t="s">
        <v>1214</v>
      </c>
      <c r="L132" s="4" t="s">
        <v>152</v>
      </c>
      <c r="M132" s="4" t="s">
        <v>1215</v>
      </c>
      <c r="N132" s="4"/>
      <c r="O132" s="4" t="s">
        <v>1216</v>
      </c>
      <c r="P132" s="2" t="s">
        <v>1217</v>
      </c>
      <c r="Q132" s="2" t="s">
        <v>1218</v>
      </c>
      <c r="R132" s="4" t="s">
        <v>65</v>
      </c>
      <c r="S132" s="4" t="s">
        <v>1219</v>
      </c>
      <c r="T132" s="4" t="s">
        <v>84</v>
      </c>
      <c r="U132" s="4"/>
      <c r="V132" s="4"/>
      <c r="W132" s="4" t="s">
        <v>53</v>
      </c>
      <c r="X132" s="2" t="s">
        <v>1220</v>
      </c>
      <c r="Y132" s="4" t="s">
        <v>69</v>
      </c>
      <c r="Z132" s="4"/>
      <c r="AA132" s="4"/>
      <c r="AB132" s="4"/>
    </row>
    <row r="133" customFormat="false" ht="75" hidden="false" customHeight="true" outlineLevel="0" collapsed="false">
      <c r="A133" s="4" t="s">
        <v>1221</v>
      </c>
      <c r="B133" s="4" t="s">
        <v>1163</v>
      </c>
      <c r="C133" s="4" t="s">
        <v>1222</v>
      </c>
      <c r="D133" s="4" t="n">
        <v>2021</v>
      </c>
      <c r="E133" s="4" t="s">
        <v>89</v>
      </c>
      <c r="F133" s="4" t="s">
        <v>1223</v>
      </c>
      <c r="G133" s="4" t="str">
        <f aca="false">IF(LEFT(I133,3)="R1 ","L6",IF(D133&gt;=2014,"L1",IF(D133&gt;=1998,"L2",IF(D133&gt;=1987,"L3",IF(D133&gt;=1978,"L4",IF(D133&gt;=1965,"L5","L6"))))))</f>
        <v>L1</v>
      </c>
      <c r="H133" s="4" t="str">
        <f aca="false">IFERROR(INDEX(Lanes!$C$2:$C$60,MATCH(LEFT(I133,FIND(" ",I133)-1),Lanes!$A$2:$A$60,0)),"?")</f>
        <v>Core</v>
      </c>
      <c r="I133" s="4" t="s">
        <v>1166</v>
      </c>
      <c r="J133" s="4" t="s">
        <v>705</v>
      </c>
      <c r="K133" s="4" t="s">
        <v>44</v>
      </c>
      <c r="L133" s="4" t="s">
        <v>90</v>
      </c>
      <c r="M133" s="4" t="s">
        <v>91</v>
      </c>
      <c r="N133" s="4" t="s">
        <v>92</v>
      </c>
      <c r="O133" s="4" t="s">
        <v>1224</v>
      </c>
      <c r="P133" s="2" t="s">
        <v>1225</v>
      </c>
      <c r="Q133" s="2" t="s">
        <v>1226</v>
      </c>
      <c r="R133" s="4" t="s">
        <v>50</v>
      </c>
      <c r="S133" s="4" t="s">
        <v>1227</v>
      </c>
      <c r="T133" s="4" t="s">
        <v>52</v>
      </c>
      <c r="U133" s="4"/>
      <c r="V133" s="4" t="s">
        <v>1228</v>
      </c>
      <c r="W133" s="4" t="s">
        <v>53</v>
      </c>
      <c r="X133" s="2" t="s">
        <v>1229</v>
      </c>
      <c r="Y133" s="4" t="s">
        <v>69</v>
      </c>
      <c r="Z133" s="4"/>
      <c r="AA133" s="4"/>
      <c r="AB133" s="4"/>
    </row>
    <row r="134" customFormat="false" ht="75" hidden="false" customHeight="true" outlineLevel="0" collapsed="false">
      <c r="A134" s="4" t="s">
        <v>1230</v>
      </c>
      <c r="B134" s="4" t="s">
        <v>1163</v>
      </c>
      <c r="C134" s="4" t="s">
        <v>1231</v>
      </c>
      <c r="D134" s="4" t="n">
        <v>2021</v>
      </c>
      <c r="E134" s="4" t="s">
        <v>41</v>
      </c>
      <c r="F134" s="4" t="s">
        <v>408</v>
      </c>
      <c r="G134" s="4" t="str">
        <f aca="false">IF(LEFT(I134,3)="R1 ","L6",IF(D134&gt;=2014,"L1",IF(D134&gt;=1998,"L2",IF(D134&gt;=1987,"L3",IF(D134&gt;=1978,"L4",IF(D134&gt;=1965,"L5","L6"))))))</f>
        <v>L1</v>
      </c>
      <c r="H134" s="4" t="str">
        <f aca="false">IFERROR(INDEX(Lanes!$C$2:$C$60,MATCH(LEFT(I134,FIND(" ",I134)-1),Lanes!$A$2:$A$60,0)),"?")</f>
        <v>Core</v>
      </c>
      <c r="I134" s="4" t="s">
        <v>1166</v>
      </c>
      <c r="J134" s="4"/>
      <c r="K134" s="4" t="s">
        <v>60</v>
      </c>
      <c r="L134" s="4" t="s">
        <v>90</v>
      </c>
      <c r="M134" s="4" t="s">
        <v>91</v>
      </c>
      <c r="N134" s="4" t="s">
        <v>92</v>
      </c>
      <c r="O134" s="4" t="s">
        <v>1232</v>
      </c>
      <c r="P134" s="2" t="s">
        <v>1233</v>
      </c>
      <c r="Q134" s="2" t="s">
        <v>1234</v>
      </c>
      <c r="R134" s="4" t="s">
        <v>50</v>
      </c>
      <c r="S134" s="4" t="s">
        <v>1235</v>
      </c>
      <c r="T134" s="4" t="s">
        <v>110</v>
      </c>
      <c r="U134" s="4"/>
      <c r="V134" s="4" t="s">
        <v>1228</v>
      </c>
      <c r="W134" s="4" t="s">
        <v>53</v>
      </c>
      <c r="X134" s="2" t="s">
        <v>1236</v>
      </c>
      <c r="Y134" s="4" t="s">
        <v>69</v>
      </c>
      <c r="Z134" s="4"/>
      <c r="AA134" s="4"/>
      <c r="AB134" s="4"/>
    </row>
    <row r="135" customFormat="false" ht="75" hidden="false" customHeight="true" outlineLevel="0" collapsed="false">
      <c r="A135" s="4" t="s">
        <v>1237</v>
      </c>
      <c r="B135" s="4" t="s">
        <v>1163</v>
      </c>
      <c r="C135" s="4" t="s">
        <v>1238</v>
      </c>
      <c r="D135" s="4" t="n">
        <v>2021</v>
      </c>
      <c r="E135" s="4" t="s">
        <v>227</v>
      </c>
      <c r="F135" s="4" t="s">
        <v>1239</v>
      </c>
      <c r="G135" s="4" t="str">
        <f aca="false">IF(LEFT(I135,3)="R1 ","L6",IF(D135&gt;=2014,"L1",IF(D135&gt;=1998,"L2",IF(D135&gt;=1987,"L3",IF(D135&gt;=1978,"L4",IF(D135&gt;=1965,"L5","L6"))))))</f>
        <v>L1</v>
      </c>
      <c r="H135" s="4" t="str">
        <f aca="false">IFERROR(INDEX(Lanes!$C$2:$C$60,MATCH(LEFT(I135,FIND(" ",I135)-1),Lanes!$A$2:$A$60,0)),"?")</f>
        <v>Core</v>
      </c>
      <c r="I135" s="4" t="s">
        <v>1166</v>
      </c>
      <c r="J135" s="4"/>
      <c r="K135" s="4" t="s">
        <v>60</v>
      </c>
      <c r="L135" s="4" t="s">
        <v>90</v>
      </c>
      <c r="M135" s="4" t="s">
        <v>91</v>
      </c>
      <c r="N135" s="4" t="s">
        <v>92</v>
      </c>
      <c r="O135" s="4" t="s">
        <v>1240</v>
      </c>
      <c r="P135" s="2" t="s">
        <v>1241</v>
      </c>
      <c r="Q135" s="2" t="s">
        <v>1242</v>
      </c>
      <c r="R135" s="4" t="s">
        <v>65</v>
      </c>
      <c r="S135" s="4" t="s">
        <v>1243</v>
      </c>
      <c r="T135" s="4" t="s">
        <v>52</v>
      </c>
      <c r="U135" s="4"/>
      <c r="V135" s="4"/>
      <c r="W135" s="4" t="s">
        <v>53</v>
      </c>
      <c r="X135" s="2" t="s">
        <v>1244</v>
      </c>
      <c r="Y135" s="4" t="s">
        <v>55</v>
      </c>
      <c r="Z135" s="4"/>
      <c r="AA135" s="4"/>
      <c r="AB135" s="4"/>
    </row>
    <row r="136" customFormat="false" ht="75" hidden="false" customHeight="true" outlineLevel="0" collapsed="false">
      <c r="A136" s="4" t="s">
        <v>1245</v>
      </c>
      <c r="B136" s="4" t="s">
        <v>1246</v>
      </c>
      <c r="C136" s="4" t="s">
        <v>1247</v>
      </c>
      <c r="D136" s="4" t="n">
        <v>2022</v>
      </c>
      <c r="E136" s="4" t="s">
        <v>89</v>
      </c>
      <c r="F136" s="4" t="s">
        <v>42</v>
      </c>
      <c r="G136" s="4" t="str">
        <f aca="false">IF(LEFT(I136,3)="R1 ","L6",IF(D136&gt;=2014,"L1",IF(D136&gt;=1998,"L2",IF(D136&gt;=1987,"L3",IF(D136&gt;=1978,"L4",IF(D136&gt;=1965,"L5","L6"))))))</f>
        <v>L1</v>
      </c>
      <c r="H136" s="4" t="str">
        <f aca="false">IFERROR(INDEX(Lanes!$C$2:$C$60,MATCH(LEFT(I136,FIND(" ",I136)-1),Lanes!$A$2:$A$60,0)),"?")</f>
        <v>Core</v>
      </c>
      <c r="I136" s="4" t="s">
        <v>1166</v>
      </c>
      <c r="J136" s="4"/>
      <c r="K136" s="4" t="s">
        <v>60</v>
      </c>
      <c r="L136" s="4" t="s">
        <v>603</v>
      </c>
      <c r="M136" s="4" t="s">
        <v>1248</v>
      </c>
      <c r="N136" s="4"/>
      <c r="O136" s="4" t="s">
        <v>1249</v>
      </c>
      <c r="P136" s="2" t="s">
        <v>1250</v>
      </c>
      <c r="Q136" s="2" t="s">
        <v>1251</v>
      </c>
      <c r="R136" s="4" t="s">
        <v>122</v>
      </c>
      <c r="S136" s="4" t="s">
        <v>1252</v>
      </c>
      <c r="T136" s="4" t="s">
        <v>52</v>
      </c>
      <c r="U136" s="4"/>
      <c r="V136" s="4"/>
      <c r="W136" s="4"/>
      <c r="X136" s="2" t="s">
        <v>1253</v>
      </c>
      <c r="Y136" s="4" t="s">
        <v>69</v>
      </c>
      <c r="Z136" s="4"/>
      <c r="AA136" s="4"/>
      <c r="AB136" s="4"/>
    </row>
    <row r="137" customFormat="false" ht="75" hidden="false" customHeight="true" outlineLevel="0" collapsed="false">
      <c r="A137" s="4" t="s">
        <v>1254</v>
      </c>
      <c r="B137" s="4" t="s">
        <v>1163</v>
      </c>
      <c r="C137" s="4" t="s">
        <v>1255</v>
      </c>
      <c r="D137" s="4" t="n">
        <v>2022</v>
      </c>
      <c r="E137" s="4" t="s">
        <v>704</v>
      </c>
      <c r="F137" s="4" t="s">
        <v>408</v>
      </c>
      <c r="G137" s="4" t="str">
        <f aca="false">IF(LEFT(I137,3)="R1 ","L6",IF(D137&gt;=2014,"L1",IF(D137&gt;=1998,"L2",IF(D137&gt;=1987,"L3",IF(D137&gt;=1978,"L4",IF(D137&gt;=1965,"L5","L6"))))))</f>
        <v>L1</v>
      </c>
      <c r="H137" s="4" t="str">
        <f aca="false">IFERROR(INDEX(Lanes!$C$2:$C$60,MATCH(LEFT(I137,FIND(" ",I137)-1),Lanes!$A$2:$A$60,0)),"?")</f>
        <v>Core</v>
      </c>
      <c r="I137" s="4" t="s">
        <v>1166</v>
      </c>
      <c r="J137" s="4"/>
      <c r="K137" s="4" t="s">
        <v>60</v>
      </c>
      <c r="L137" s="4" t="s">
        <v>90</v>
      </c>
      <c r="M137" s="4" t="s">
        <v>91</v>
      </c>
      <c r="N137" s="4" t="s">
        <v>92</v>
      </c>
      <c r="O137" s="4" t="s">
        <v>1256</v>
      </c>
      <c r="P137" s="2" t="s">
        <v>1257</v>
      </c>
      <c r="Q137" s="2" t="s">
        <v>1258</v>
      </c>
      <c r="R137" s="4" t="s">
        <v>65</v>
      </c>
      <c r="S137" s="4" t="s">
        <v>1259</v>
      </c>
      <c r="T137" s="4" t="s">
        <v>84</v>
      </c>
      <c r="U137" s="4"/>
      <c r="V137" s="4"/>
      <c r="W137" s="4" t="s">
        <v>53</v>
      </c>
      <c r="X137" s="2" t="s">
        <v>1260</v>
      </c>
      <c r="Y137" s="4" t="s">
        <v>69</v>
      </c>
      <c r="Z137" s="4"/>
      <c r="AA137" s="4"/>
      <c r="AB137" s="4"/>
    </row>
    <row r="138" customFormat="false" ht="75" hidden="false" customHeight="true" outlineLevel="0" collapsed="false">
      <c r="A138" s="4" t="s">
        <v>1261</v>
      </c>
      <c r="B138" s="4" t="s">
        <v>1203</v>
      </c>
      <c r="C138" s="4" t="s">
        <v>1262</v>
      </c>
      <c r="D138" s="4" t="n">
        <v>2023</v>
      </c>
      <c r="E138" s="4" t="s">
        <v>41</v>
      </c>
      <c r="F138" s="4" t="s">
        <v>42</v>
      </c>
      <c r="G138" s="4" t="str">
        <f aca="false">IF(LEFT(I138,3)="R1 ","L6",IF(D138&gt;=2014,"L1",IF(D138&gt;=1998,"L2",IF(D138&gt;=1987,"L3",IF(D138&gt;=1978,"L4",IF(D138&gt;=1965,"L5","L6"))))))</f>
        <v>L1</v>
      </c>
      <c r="H138" s="4" t="str">
        <f aca="false">IFERROR(INDEX(Lanes!$C$2:$C$60,MATCH(LEFT(I138,FIND(" ",I138)-1),Lanes!$A$2:$A$60,0)),"?")</f>
        <v>Core</v>
      </c>
      <c r="I138" s="4" t="s">
        <v>1166</v>
      </c>
      <c r="J138" s="4"/>
      <c r="K138" s="4" t="s">
        <v>60</v>
      </c>
      <c r="L138" s="4" t="s">
        <v>603</v>
      </c>
      <c r="M138" s="4" t="s">
        <v>1205</v>
      </c>
      <c r="N138" s="4"/>
      <c r="O138" s="4" t="s">
        <v>1263</v>
      </c>
      <c r="P138" s="2" t="s">
        <v>1264</v>
      </c>
      <c r="Q138" s="2" t="s">
        <v>1265</v>
      </c>
      <c r="R138" s="4" t="s">
        <v>122</v>
      </c>
      <c r="S138" s="4" t="s">
        <v>1266</v>
      </c>
      <c r="T138" s="4" t="s">
        <v>84</v>
      </c>
      <c r="U138" s="4"/>
      <c r="V138" s="4"/>
      <c r="W138" s="4" t="s">
        <v>53</v>
      </c>
      <c r="X138" s="2" t="s">
        <v>1267</v>
      </c>
      <c r="Y138" s="4" t="s">
        <v>69</v>
      </c>
      <c r="Z138" s="4"/>
      <c r="AA138" s="4"/>
      <c r="AB138" s="4"/>
    </row>
    <row r="139" customFormat="false" ht="75" hidden="false" customHeight="true" outlineLevel="0" collapsed="false">
      <c r="A139" s="4" t="s">
        <v>1268</v>
      </c>
      <c r="B139" s="4" t="s">
        <v>1246</v>
      </c>
      <c r="C139" s="4" t="s">
        <v>1269</v>
      </c>
      <c r="D139" s="4" t="n">
        <v>2023</v>
      </c>
      <c r="E139" s="4" t="s">
        <v>89</v>
      </c>
      <c r="F139" s="4" t="s">
        <v>1270</v>
      </c>
      <c r="G139" s="4" t="str">
        <f aca="false">IF(LEFT(I139,3)="R1 ","L6",IF(D139&gt;=2014,"L1",IF(D139&gt;=1998,"L2",IF(D139&gt;=1987,"L3",IF(D139&gt;=1978,"L4",IF(D139&gt;=1965,"L5","L6"))))))</f>
        <v>L1</v>
      </c>
      <c r="H139" s="4" t="str">
        <f aca="false">IFERROR(INDEX(Lanes!$C$2:$C$60,MATCH(LEFT(I139,FIND(" ",I139)-1),Lanes!$A$2:$A$60,0)),"?")</f>
        <v>Core</v>
      </c>
      <c r="I139" s="4" t="s">
        <v>1166</v>
      </c>
      <c r="J139" s="4"/>
      <c r="K139" s="4" t="s">
        <v>60</v>
      </c>
      <c r="L139" s="4" t="s">
        <v>603</v>
      </c>
      <c r="M139" s="4" t="s">
        <v>1248</v>
      </c>
      <c r="N139" s="4"/>
      <c r="O139" s="4" t="s">
        <v>1271</v>
      </c>
      <c r="P139" s="2" t="s">
        <v>1272</v>
      </c>
      <c r="Q139" s="2" t="s">
        <v>1273</v>
      </c>
      <c r="R139" s="4" t="s">
        <v>122</v>
      </c>
      <c r="S139" s="4" t="s">
        <v>1274</v>
      </c>
      <c r="T139" s="4" t="s">
        <v>52</v>
      </c>
      <c r="U139" s="4"/>
      <c r="V139" s="4"/>
      <c r="W139" s="4"/>
      <c r="X139" s="2" t="s">
        <v>1275</v>
      </c>
      <c r="Y139" s="4" t="s">
        <v>55</v>
      </c>
      <c r="Z139" s="4"/>
      <c r="AA139" s="4"/>
      <c r="AB139" s="4"/>
    </row>
    <row r="140" customFormat="false" ht="75" hidden="false" customHeight="true" outlineLevel="0" collapsed="false">
      <c r="A140" s="4" t="s">
        <v>1276</v>
      </c>
      <c r="B140" s="4" t="s">
        <v>1277</v>
      </c>
      <c r="C140" s="4" t="s">
        <v>1278</v>
      </c>
      <c r="D140" s="4" t="n">
        <v>2023</v>
      </c>
      <c r="E140" s="4" t="s">
        <v>41</v>
      </c>
      <c r="F140" s="4" t="s">
        <v>42</v>
      </c>
      <c r="G140" s="4" t="str">
        <f aca="false">IF(LEFT(I140,3)="R1 ","L6",IF(D140&gt;=2014,"L1",IF(D140&gt;=1998,"L2",IF(D140&gt;=1987,"L3",IF(D140&gt;=1978,"L4",IF(D140&gt;=1965,"L5","L6"))))))</f>
        <v>L1</v>
      </c>
      <c r="H140" s="4" t="str">
        <f aca="false">IFERROR(INDEX(Lanes!$C$2:$C$60,MATCH(LEFT(I140,FIND(" ",I140)-1),Lanes!$A$2:$A$60,0)),"?")</f>
        <v>Core</v>
      </c>
      <c r="I140" s="4" t="s">
        <v>1166</v>
      </c>
      <c r="J140" s="4" t="s">
        <v>705</v>
      </c>
      <c r="K140" s="4" t="s">
        <v>1214</v>
      </c>
      <c r="L140" s="4" t="s">
        <v>45</v>
      </c>
      <c r="M140" s="4" t="s">
        <v>61</v>
      </c>
      <c r="N140" s="4"/>
      <c r="O140" s="4" t="s">
        <v>1279</v>
      </c>
      <c r="P140" s="2" t="s">
        <v>1280</v>
      </c>
      <c r="Q140" s="2" t="s">
        <v>1281</v>
      </c>
      <c r="R140" s="4" t="s">
        <v>50</v>
      </c>
      <c r="S140" s="4" t="s">
        <v>1282</v>
      </c>
      <c r="T140" s="4" t="s">
        <v>52</v>
      </c>
      <c r="U140" s="4"/>
      <c r="V140" s="4" t="s">
        <v>1283</v>
      </c>
      <c r="W140" s="4"/>
      <c r="X140" s="2" t="s">
        <v>1284</v>
      </c>
      <c r="Y140" s="4" t="s">
        <v>55</v>
      </c>
      <c r="Z140" s="4"/>
      <c r="AA140" s="4"/>
      <c r="AB140" s="4"/>
    </row>
    <row r="141" customFormat="false" ht="75" hidden="false" customHeight="true" outlineLevel="0" collapsed="false">
      <c r="A141" s="4" t="s">
        <v>1285</v>
      </c>
      <c r="B141" s="4" t="s">
        <v>1286</v>
      </c>
      <c r="C141" s="4" t="s">
        <v>1287</v>
      </c>
      <c r="D141" s="4" t="n">
        <v>2023</v>
      </c>
      <c r="E141" s="4" t="s">
        <v>41</v>
      </c>
      <c r="F141" s="4" t="s">
        <v>1288</v>
      </c>
      <c r="G141" s="4" t="str">
        <f aca="false">IF(LEFT(I141,3)="R1 ","L6",IF(D141&gt;=2014,"L1",IF(D141&gt;=1998,"L2",IF(D141&gt;=1987,"L3",IF(D141&gt;=1978,"L4",IF(D141&gt;=1965,"L5","L6"))))))</f>
        <v>L1</v>
      </c>
      <c r="H141" s="4" t="str">
        <f aca="false">IFERROR(INDEX(Lanes!$C$2:$C$60,MATCH(LEFT(I141,FIND(" ",I141)-1),Lanes!$A$2:$A$60,0)),"?")</f>
        <v>Core</v>
      </c>
      <c r="I141" s="4" t="s">
        <v>1166</v>
      </c>
      <c r="J141" s="4"/>
      <c r="K141" s="4" t="s">
        <v>60</v>
      </c>
      <c r="L141" s="4" t="s">
        <v>163</v>
      </c>
      <c r="M141" s="4" t="s">
        <v>1289</v>
      </c>
      <c r="N141" s="4"/>
      <c r="O141" s="4" t="s">
        <v>1290</v>
      </c>
      <c r="P141" s="2" t="s">
        <v>1291</v>
      </c>
      <c r="Q141" s="2" t="s">
        <v>1292</v>
      </c>
      <c r="R141" s="4" t="s">
        <v>50</v>
      </c>
      <c r="S141" s="4" t="s">
        <v>1293</v>
      </c>
      <c r="T141" s="4" t="s">
        <v>84</v>
      </c>
      <c r="U141" s="4"/>
      <c r="V141" s="4"/>
      <c r="W141" s="4" t="s">
        <v>53</v>
      </c>
      <c r="X141" s="2" t="s">
        <v>1294</v>
      </c>
      <c r="Y141" s="4" t="s">
        <v>55</v>
      </c>
      <c r="Z141" s="4"/>
      <c r="AA141" s="4"/>
      <c r="AB141" s="4"/>
    </row>
    <row r="142" customFormat="false" ht="75" hidden="false" customHeight="true" outlineLevel="0" collapsed="false">
      <c r="A142" s="4" t="s">
        <v>1295</v>
      </c>
      <c r="B142" s="4" t="s">
        <v>1163</v>
      </c>
      <c r="C142" s="4" t="s">
        <v>1296</v>
      </c>
      <c r="D142" s="4" t="n">
        <v>2023</v>
      </c>
      <c r="E142" s="4" t="s">
        <v>41</v>
      </c>
      <c r="F142" s="4" t="s">
        <v>1297</v>
      </c>
      <c r="G142" s="4" t="str">
        <f aca="false">IF(LEFT(I142,3)="R1 ","L6",IF(D142&gt;=2014,"L1",IF(D142&gt;=1998,"L2",IF(D142&gt;=1987,"L3",IF(D142&gt;=1978,"L4",IF(D142&gt;=1965,"L5","L6"))))))</f>
        <v>L1</v>
      </c>
      <c r="H142" s="4" t="str">
        <f aca="false">IFERROR(INDEX(Lanes!$C$2:$C$60,MATCH(LEFT(I142,FIND(" ",I142)-1),Lanes!$A$2:$A$60,0)),"?")</f>
        <v>Core</v>
      </c>
      <c r="I142" s="4" t="s">
        <v>1166</v>
      </c>
      <c r="J142" s="4"/>
      <c r="K142" s="4" t="s">
        <v>60</v>
      </c>
      <c r="L142" s="4" t="s">
        <v>90</v>
      </c>
      <c r="M142" s="4" t="s">
        <v>91</v>
      </c>
      <c r="N142" s="4" t="s">
        <v>92</v>
      </c>
      <c r="O142" s="4" t="s">
        <v>1298</v>
      </c>
      <c r="P142" s="2" t="s">
        <v>1299</v>
      </c>
      <c r="Q142" s="2" t="s">
        <v>1300</v>
      </c>
      <c r="R142" s="4" t="s">
        <v>50</v>
      </c>
      <c r="S142" s="4" t="s">
        <v>1301</v>
      </c>
      <c r="T142" s="4" t="s">
        <v>110</v>
      </c>
      <c r="U142" s="4" t="s">
        <v>53</v>
      </c>
      <c r="V142" s="4" t="s">
        <v>680</v>
      </c>
      <c r="W142" s="4" t="s">
        <v>53</v>
      </c>
      <c r="X142" s="2" t="s">
        <v>1302</v>
      </c>
      <c r="Y142" s="4" t="s">
        <v>69</v>
      </c>
      <c r="Z142" s="4"/>
      <c r="AA142" s="4"/>
      <c r="AB142" s="4"/>
    </row>
    <row r="143" customFormat="false" ht="75" hidden="false" customHeight="true" outlineLevel="0" collapsed="false">
      <c r="A143" s="4" t="s">
        <v>1303</v>
      </c>
      <c r="B143" s="4" t="s">
        <v>1203</v>
      </c>
      <c r="C143" s="4" t="s">
        <v>1304</v>
      </c>
      <c r="D143" s="4" t="n">
        <v>2025</v>
      </c>
      <c r="E143" s="4" t="s">
        <v>41</v>
      </c>
      <c r="F143" s="4" t="s">
        <v>1305</v>
      </c>
      <c r="G143" s="4" t="str">
        <f aca="false">IF(LEFT(I143,3)="R1 ","L6",IF(D143&gt;=2014,"L1",IF(D143&gt;=1998,"L2",IF(D143&gt;=1987,"L3",IF(D143&gt;=1978,"L4",IF(D143&gt;=1965,"L5","L6"))))))</f>
        <v>L1</v>
      </c>
      <c r="H143" s="4" t="str">
        <f aca="false">IFERROR(INDEX(Lanes!$C$2:$C$60,MATCH(LEFT(I143,FIND(" ",I143)-1),Lanes!$A$2:$A$60,0)),"?")</f>
        <v>Core</v>
      </c>
      <c r="I143" s="4" t="s">
        <v>1166</v>
      </c>
      <c r="J143" s="4"/>
      <c r="K143" s="4" t="s">
        <v>60</v>
      </c>
      <c r="L143" s="4" t="s">
        <v>603</v>
      </c>
      <c r="M143" s="4" t="s">
        <v>1205</v>
      </c>
      <c r="N143" s="4"/>
      <c r="O143" s="4" t="s">
        <v>1306</v>
      </c>
      <c r="P143" s="2" t="s">
        <v>1307</v>
      </c>
      <c r="Q143" s="2" t="s">
        <v>1308</v>
      </c>
      <c r="R143" s="4" t="s">
        <v>122</v>
      </c>
      <c r="S143" s="4" t="s">
        <v>1309</v>
      </c>
      <c r="T143" s="4" t="s">
        <v>110</v>
      </c>
      <c r="U143" s="4" t="s">
        <v>53</v>
      </c>
      <c r="V143" s="4" t="s">
        <v>351</v>
      </c>
      <c r="W143" s="4" t="s">
        <v>53</v>
      </c>
      <c r="X143" s="2" t="s">
        <v>1310</v>
      </c>
      <c r="Y143" s="4" t="s">
        <v>69</v>
      </c>
      <c r="Z143" s="4"/>
      <c r="AA143" s="4"/>
      <c r="AB143" s="4"/>
    </row>
    <row r="144" customFormat="false" ht="75" hidden="false" customHeight="true" outlineLevel="0" collapsed="false">
      <c r="A144" s="4" t="s">
        <v>1311</v>
      </c>
      <c r="B144" s="4" t="s">
        <v>1286</v>
      </c>
      <c r="C144" s="4" t="s">
        <v>1312</v>
      </c>
      <c r="D144" s="4" t="n">
        <v>2025</v>
      </c>
      <c r="E144" s="4" t="s">
        <v>41</v>
      </c>
      <c r="F144" s="4" t="s">
        <v>1313</v>
      </c>
      <c r="G144" s="4" t="str">
        <f aca="false">IF(LEFT(I144,3)="R1 ","L6",IF(D144&gt;=2014,"L1",IF(D144&gt;=1998,"L2",IF(D144&gt;=1987,"L3",IF(D144&gt;=1978,"L4",IF(D144&gt;=1965,"L5","L6"))))))</f>
        <v>L1</v>
      </c>
      <c r="H144" s="4" t="str">
        <f aca="false">IFERROR(INDEX(Lanes!$C$2:$C$60,MATCH(LEFT(I144,FIND(" ",I144)-1),Lanes!$A$2:$A$60,0)),"?")</f>
        <v>Core</v>
      </c>
      <c r="I144" s="4" t="s">
        <v>1166</v>
      </c>
      <c r="J144" s="4"/>
      <c r="K144" s="4" t="s">
        <v>60</v>
      </c>
      <c r="L144" s="4" t="s">
        <v>163</v>
      </c>
      <c r="M144" s="4" t="s">
        <v>1289</v>
      </c>
      <c r="N144" s="4"/>
      <c r="O144" s="4" t="s">
        <v>1314</v>
      </c>
      <c r="P144" s="2" t="s">
        <v>1315</v>
      </c>
      <c r="Q144" s="2" t="s">
        <v>1316</v>
      </c>
      <c r="R144" s="4" t="s">
        <v>122</v>
      </c>
      <c r="S144" s="4" t="s">
        <v>1317</v>
      </c>
      <c r="T144" s="4" t="s">
        <v>110</v>
      </c>
      <c r="U144" s="4"/>
      <c r="V144" s="4" t="s">
        <v>351</v>
      </c>
      <c r="W144" s="4" t="s">
        <v>53</v>
      </c>
      <c r="X144" s="2" t="s">
        <v>1318</v>
      </c>
      <c r="Y144" s="4" t="s">
        <v>69</v>
      </c>
      <c r="Z144" s="4"/>
      <c r="AA144" s="4"/>
      <c r="AB144" s="4"/>
    </row>
    <row r="145" customFormat="false" ht="75" hidden="false" customHeight="true" outlineLevel="0" collapsed="false">
      <c r="A145" s="4" t="s">
        <v>1319</v>
      </c>
      <c r="B145" s="4" t="s">
        <v>1163</v>
      </c>
      <c r="C145" s="4" t="s">
        <v>1320</v>
      </c>
      <c r="D145" s="4" t="n">
        <v>2025</v>
      </c>
      <c r="E145" s="4" t="s">
        <v>41</v>
      </c>
      <c r="F145" s="4" t="s">
        <v>1297</v>
      </c>
      <c r="G145" s="4" t="str">
        <f aca="false">IF(LEFT(I145,3)="R1 ","L6",IF(D145&gt;=2014,"L1",IF(D145&gt;=1998,"L2",IF(D145&gt;=1987,"L3",IF(D145&gt;=1978,"L4",IF(D145&gt;=1965,"L5","L6"))))))</f>
        <v>L1</v>
      </c>
      <c r="H145" s="4" t="str">
        <f aca="false">IFERROR(INDEX(Lanes!$C$2:$C$60,MATCH(LEFT(I145,FIND(" ",I145)-1),Lanes!$A$2:$A$60,0)),"?")</f>
        <v>Core</v>
      </c>
      <c r="I145" s="4" t="s">
        <v>1166</v>
      </c>
      <c r="J145" s="4"/>
      <c r="K145" s="4" t="s">
        <v>60</v>
      </c>
      <c r="L145" s="4" t="s">
        <v>90</v>
      </c>
      <c r="M145" s="4" t="s">
        <v>91</v>
      </c>
      <c r="N145" s="4" t="s">
        <v>92</v>
      </c>
      <c r="O145" s="4" t="s">
        <v>1321</v>
      </c>
      <c r="P145" s="2" t="s">
        <v>1322</v>
      </c>
      <c r="Q145" s="2" t="s">
        <v>1323</v>
      </c>
      <c r="R145" s="4" t="s">
        <v>65</v>
      </c>
      <c r="S145" s="4" t="s">
        <v>1324</v>
      </c>
      <c r="T145" s="4" t="s">
        <v>110</v>
      </c>
      <c r="U145" s="4"/>
      <c r="V145" s="4" t="s">
        <v>351</v>
      </c>
      <c r="W145" s="4" t="s">
        <v>53</v>
      </c>
      <c r="X145" s="2" t="s">
        <v>1325</v>
      </c>
      <c r="Y145" s="4" t="s">
        <v>69</v>
      </c>
      <c r="Z145" s="4"/>
      <c r="AA145" s="4"/>
      <c r="AB145" s="4"/>
    </row>
    <row r="146" customFormat="false" ht="75" hidden="false" customHeight="true" outlineLevel="0" collapsed="false">
      <c r="A146" s="4" t="s">
        <v>1326</v>
      </c>
      <c r="B146" s="4" t="s">
        <v>243</v>
      </c>
      <c r="C146" s="4" t="s">
        <v>1327</v>
      </c>
      <c r="D146" s="4" t="n">
        <v>2026</v>
      </c>
      <c r="E146" s="4" t="s">
        <v>41</v>
      </c>
      <c r="F146" s="4" t="s">
        <v>245</v>
      </c>
      <c r="G146" s="4" t="str">
        <f aca="false">IF(LEFT(I146,3)="R1 ","L6",IF(D146&gt;=2014,"L1",IF(D146&gt;=1998,"L2",IF(D146&gt;=1987,"L3",IF(D146&gt;=1978,"L4",IF(D146&gt;=1965,"L5","L6"))))))</f>
        <v>L1</v>
      </c>
      <c r="H146" s="4" t="str">
        <f aca="false">IFERROR(INDEX(Lanes!$C$2:$C$60,MATCH(LEFT(I146,FIND(" ",I146)-1),Lanes!$A$2:$A$60,0)),"?")</f>
        <v>Core</v>
      </c>
      <c r="I146" s="4" t="s">
        <v>1166</v>
      </c>
      <c r="J146" s="4"/>
      <c r="K146" s="4" t="s">
        <v>1214</v>
      </c>
      <c r="L146" s="4" t="s">
        <v>45</v>
      </c>
      <c r="M146" s="4" t="s">
        <v>246</v>
      </c>
      <c r="N146" s="4"/>
      <c r="O146" s="4" t="s">
        <v>1328</v>
      </c>
      <c r="P146" s="2" t="s">
        <v>1329</v>
      </c>
      <c r="Q146" s="2" t="s">
        <v>1330</v>
      </c>
      <c r="R146" s="4" t="s">
        <v>50</v>
      </c>
      <c r="S146" s="4" t="s">
        <v>1331</v>
      </c>
      <c r="T146" s="4" t="s">
        <v>52</v>
      </c>
      <c r="U146" s="4"/>
      <c r="V146" s="4" t="s">
        <v>505</v>
      </c>
      <c r="W146" s="4"/>
      <c r="X146" s="2" t="s">
        <v>1332</v>
      </c>
      <c r="Y146" s="4" t="s">
        <v>55</v>
      </c>
      <c r="Z146" s="4"/>
      <c r="AA146" s="4"/>
      <c r="AB146" s="4"/>
    </row>
    <row r="147" customFormat="false" ht="75" hidden="false" customHeight="true" outlineLevel="0" collapsed="false">
      <c r="A147" s="4" t="s">
        <v>1333</v>
      </c>
      <c r="B147" s="4" t="s">
        <v>1334</v>
      </c>
      <c r="C147" s="4" t="s">
        <v>1335</v>
      </c>
      <c r="D147" s="4" t="n">
        <v>2006</v>
      </c>
      <c r="E147" s="4" t="s">
        <v>41</v>
      </c>
      <c r="F147" s="4" t="s">
        <v>1336</v>
      </c>
      <c r="G147" s="4" t="str">
        <f aca="false">IF(LEFT(I147,3)="R1 ","L6",IF(D147&gt;=2014,"L1",IF(D147&gt;=1998,"L2",IF(D147&gt;=1987,"L3",IF(D147&gt;=1978,"L4",IF(D147&gt;=1965,"L5","L6"))))))</f>
        <v>L2</v>
      </c>
      <c r="H147" s="4" t="str">
        <f aca="false">IFERROR(INDEX(Lanes!$C$2:$C$60,MATCH(LEFT(I147,FIND(" ",I147)-1),Lanes!$A$2:$A$60,0)),"?")</f>
        <v>Core</v>
      </c>
      <c r="I147" s="4" t="s">
        <v>1337</v>
      </c>
      <c r="J147" s="4"/>
      <c r="K147" s="4" t="s">
        <v>400</v>
      </c>
      <c r="L147" s="4" t="s">
        <v>152</v>
      </c>
      <c r="M147" s="4" t="s">
        <v>1338</v>
      </c>
      <c r="N147" s="4"/>
      <c r="O147" s="4" t="s">
        <v>1339</v>
      </c>
      <c r="P147" s="2" t="s">
        <v>1340</v>
      </c>
      <c r="Q147" s="2" t="s">
        <v>1341</v>
      </c>
      <c r="R147" s="4" t="s">
        <v>50</v>
      </c>
      <c r="S147" s="4" t="s">
        <v>1335</v>
      </c>
      <c r="T147" s="4" t="s">
        <v>52</v>
      </c>
      <c r="U147" s="4"/>
      <c r="V147" s="4"/>
      <c r="W147" s="4"/>
      <c r="X147" s="2" t="s">
        <v>1342</v>
      </c>
      <c r="Y147" s="4" t="s">
        <v>69</v>
      </c>
      <c r="Z147" s="4"/>
      <c r="AA147" s="4"/>
      <c r="AB147" s="4"/>
    </row>
    <row r="148" customFormat="false" ht="75" hidden="false" customHeight="true" outlineLevel="0" collapsed="false">
      <c r="A148" s="4" t="s">
        <v>1343</v>
      </c>
      <c r="B148" s="4" t="s">
        <v>1334</v>
      </c>
      <c r="C148" s="4" t="s">
        <v>1344</v>
      </c>
      <c r="D148" s="4" t="n">
        <v>2014</v>
      </c>
      <c r="E148" s="4" t="s">
        <v>41</v>
      </c>
      <c r="F148" s="4" t="s">
        <v>42</v>
      </c>
      <c r="G148" s="4" t="str">
        <f aca="false">IF(LEFT(I148,3)="R1 ","L6",IF(D148&gt;=2014,"L1",IF(D148&gt;=1998,"L2",IF(D148&gt;=1987,"L3",IF(D148&gt;=1978,"L4",IF(D148&gt;=1965,"L5","L6"))))))</f>
        <v>L1</v>
      </c>
      <c r="H148" s="4" t="str">
        <f aca="false">IFERROR(INDEX(Lanes!$C$2:$C$60,MATCH(LEFT(I148,FIND(" ",I148)-1),Lanes!$A$2:$A$60,0)),"?")</f>
        <v>Core</v>
      </c>
      <c r="I148" s="4" t="s">
        <v>1337</v>
      </c>
      <c r="J148" s="4"/>
      <c r="K148" s="4" t="s">
        <v>400</v>
      </c>
      <c r="L148" s="4" t="s">
        <v>152</v>
      </c>
      <c r="M148" s="4"/>
      <c r="N148" s="4"/>
      <c r="O148" s="4" t="s">
        <v>1345</v>
      </c>
      <c r="P148" s="2" t="s">
        <v>1346</v>
      </c>
      <c r="Q148" s="2" t="s">
        <v>1347</v>
      </c>
      <c r="R148" s="4" t="s">
        <v>65</v>
      </c>
      <c r="S148" s="4" t="s">
        <v>1348</v>
      </c>
      <c r="T148" s="4" t="s">
        <v>84</v>
      </c>
      <c r="U148" s="4"/>
      <c r="V148" s="4"/>
      <c r="W148" s="4"/>
      <c r="X148" s="2" t="s">
        <v>1349</v>
      </c>
      <c r="Y148" s="4" t="s">
        <v>69</v>
      </c>
      <c r="Z148" s="4"/>
      <c r="AA148" s="4"/>
      <c r="AB148" s="4"/>
    </row>
    <row r="149" customFormat="false" ht="75" hidden="false" customHeight="true" outlineLevel="0" collapsed="false">
      <c r="A149" s="4" t="s">
        <v>1350</v>
      </c>
      <c r="B149" s="4" t="s">
        <v>1351</v>
      </c>
      <c r="C149" s="4" t="s">
        <v>1352</v>
      </c>
      <c r="D149" s="4" t="n">
        <v>2014</v>
      </c>
      <c r="E149" s="4" t="s">
        <v>89</v>
      </c>
      <c r="F149" s="4" t="s">
        <v>1353</v>
      </c>
      <c r="G149" s="4" t="str">
        <f aca="false">IF(LEFT(I149,3)="R1 ","L6",IF(D149&gt;=2014,"L1",IF(D149&gt;=1998,"L2",IF(D149&gt;=1987,"L3",IF(D149&gt;=1978,"L4",IF(D149&gt;=1965,"L5","L6"))))))</f>
        <v>L1</v>
      </c>
      <c r="H149" s="4" t="str">
        <f aca="false">IFERROR(INDEX(Lanes!$C$2:$C$60,MATCH(LEFT(I149,FIND(" ",I149)-1),Lanes!$A$2:$A$60,0)),"?")</f>
        <v>Core</v>
      </c>
      <c r="I149" s="4" t="s">
        <v>1337</v>
      </c>
      <c r="J149" s="4" t="s">
        <v>1354</v>
      </c>
      <c r="K149" s="4" t="s">
        <v>364</v>
      </c>
      <c r="L149" s="4" t="s">
        <v>152</v>
      </c>
      <c r="M149" s="4"/>
      <c r="N149" s="4"/>
      <c r="O149" s="4" t="s">
        <v>1355</v>
      </c>
      <c r="P149" s="2" t="s">
        <v>1356</v>
      </c>
      <c r="Q149" s="2" t="s">
        <v>1357</v>
      </c>
      <c r="R149" s="4" t="s">
        <v>65</v>
      </c>
      <c r="S149" s="4" t="s">
        <v>1358</v>
      </c>
      <c r="T149" s="4" t="s">
        <v>52</v>
      </c>
      <c r="U149" s="4"/>
      <c r="V149" s="4"/>
      <c r="W149" s="4"/>
      <c r="X149" s="2" t="s">
        <v>1359</v>
      </c>
      <c r="Y149" s="4" t="s">
        <v>69</v>
      </c>
      <c r="Z149" s="4"/>
      <c r="AA149" s="4"/>
      <c r="AB149" s="4"/>
    </row>
    <row r="150" customFormat="false" ht="75" hidden="false" customHeight="true" outlineLevel="0" collapsed="false">
      <c r="A150" s="4" t="s">
        <v>1360</v>
      </c>
      <c r="B150" s="4" t="s">
        <v>1351</v>
      </c>
      <c r="C150" s="4" t="s">
        <v>1361</v>
      </c>
      <c r="D150" s="4" t="n">
        <v>2014</v>
      </c>
      <c r="E150" s="4" t="s">
        <v>89</v>
      </c>
      <c r="F150" s="4" t="s">
        <v>1353</v>
      </c>
      <c r="G150" s="4" t="str">
        <f aca="false">IF(LEFT(I150,3)="R1 ","L6",IF(D150&gt;=2014,"L1",IF(D150&gt;=1998,"L2",IF(D150&gt;=1987,"L3",IF(D150&gt;=1978,"L4",IF(D150&gt;=1965,"L5","L6"))))))</f>
        <v>L1</v>
      </c>
      <c r="H150" s="4" t="str">
        <f aca="false">IFERROR(INDEX(Lanes!$C$2:$C$60,MATCH(LEFT(I150,FIND(" ",I150)-1),Lanes!$A$2:$A$60,0)),"?")</f>
        <v>Core</v>
      </c>
      <c r="I150" s="4" t="s">
        <v>1337</v>
      </c>
      <c r="J150" s="4" t="s">
        <v>1354</v>
      </c>
      <c r="K150" s="4" t="s">
        <v>364</v>
      </c>
      <c r="L150" s="4" t="s">
        <v>152</v>
      </c>
      <c r="M150" s="4"/>
      <c r="N150" s="4"/>
      <c r="O150" s="4" t="s">
        <v>1355</v>
      </c>
      <c r="P150" s="2" t="s">
        <v>1362</v>
      </c>
      <c r="Q150" s="2" t="s">
        <v>1363</v>
      </c>
      <c r="R150" s="4" t="s">
        <v>65</v>
      </c>
      <c r="S150" s="4" t="s">
        <v>1364</v>
      </c>
      <c r="T150" s="4" t="s">
        <v>52</v>
      </c>
      <c r="U150" s="4"/>
      <c r="V150" s="4"/>
      <c r="W150" s="4"/>
      <c r="X150" s="2" t="s">
        <v>1359</v>
      </c>
      <c r="Y150" s="4" t="s">
        <v>69</v>
      </c>
      <c r="Z150" s="4"/>
      <c r="AA150" s="4"/>
      <c r="AB150" s="4"/>
    </row>
    <row r="151" customFormat="false" ht="75" hidden="false" customHeight="true" outlineLevel="0" collapsed="false">
      <c r="A151" s="4" t="s">
        <v>1365</v>
      </c>
      <c r="B151" s="4" t="s">
        <v>1366</v>
      </c>
      <c r="C151" s="4" t="s">
        <v>1367</v>
      </c>
      <c r="D151" s="4" t="n">
        <v>2014</v>
      </c>
      <c r="E151" s="4" t="s">
        <v>41</v>
      </c>
      <c r="F151" s="4" t="s">
        <v>1368</v>
      </c>
      <c r="G151" s="4" t="str">
        <f aca="false">IF(LEFT(I151,3)="R1 ","L6",IF(D151&gt;=2014,"L1",IF(D151&gt;=1998,"L2",IF(D151&gt;=1987,"L3",IF(D151&gt;=1978,"L4",IF(D151&gt;=1965,"L5","L6"))))))</f>
        <v>L1</v>
      </c>
      <c r="H151" s="4" t="str">
        <f aca="false">IFERROR(INDEX(Lanes!$C$2:$C$60,MATCH(LEFT(I151,FIND(" ",I151)-1),Lanes!$A$2:$A$60,0)),"?")</f>
        <v>Core</v>
      </c>
      <c r="I151" s="4" t="s">
        <v>1337</v>
      </c>
      <c r="J151" s="4" t="s">
        <v>648</v>
      </c>
      <c r="K151" s="4" t="s">
        <v>400</v>
      </c>
      <c r="L151" s="4" t="s">
        <v>163</v>
      </c>
      <c r="M151" s="4" t="s">
        <v>164</v>
      </c>
      <c r="N151" s="4"/>
      <c r="O151" s="4" t="s">
        <v>1369</v>
      </c>
      <c r="P151" s="2" t="s">
        <v>1370</v>
      </c>
      <c r="Q151" s="2" t="s">
        <v>1371</v>
      </c>
      <c r="R151" s="4" t="s">
        <v>65</v>
      </c>
      <c r="S151" s="4" t="s">
        <v>1372</v>
      </c>
      <c r="T151" s="4" t="s">
        <v>52</v>
      </c>
      <c r="U151" s="4"/>
      <c r="V151" s="4" t="s">
        <v>1373</v>
      </c>
      <c r="W151" s="4" t="s">
        <v>53</v>
      </c>
      <c r="X151" s="2" t="s">
        <v>1374</v>
      </c>
      <c r="Y151" s="4" t="s">
        <v>69</v>
      </c>
      <c r="Z151" s="4"/>
      <c r="AA151" s="4"/>
      <c r="AB151" s="4"/>
    </row>
    <row r="152" customFormat="false" ht="75" hidden="false" customHeight="true" outlineLevel="0" collapsed="false">
      <c r="A152" s="4" t="s">
        <v>1375</v>
      </c>
      <c r="B152" s="4" t="s">
        <v>1376</v>
      </c>
      <c r="C152" s="4" t="s">
        <v>1377</v>
      </c>
      <c r="D152" s="4" t="n">
        <v>2014</v>
      </c>
      <c r="E152" s="4" t="s">
        <v>41</v>
      </c>
      <c r="F152" s="4" t="s">
        <v>1378</v>
      </c>
      <c r="G152" s="4" t="str">
        <f aca="false">IF(LEFT(I152,3)="R1 ","L6",IF(D152&gt;=2014,"L1",IF(D152&gt;=1998,"L2",IF(D152&gt;=1987,"L3",IF(D152&gt;=1978,"L4",IF(D152&gt;=1965,"L5","L6"))))))</f>
        <v>L1</v>
      </c>
      <c r="H152" s="4" t="str">
        <f aca="false">IFERROR(INDEX(Lanes!$C$2:$C$60,MATCH(LEFT(I152,FIND(" ",I152)-1),Lanes!$A$2:$A$60,0)),"?")</f>
        <v>Core</v>
      </c>
      <c r="I152" s="4" t="s">
        <v>1337</v>
      </c>
      <c r="J152" s="4"/>
      <c r="K152" s="4" t="s">
        <v>364</v>
      </c>
      <c r="L152" s="4" t="s">
        <v>193</v>
      </c>
      <c r="M152" s="4" t="s">
        <v>530</v>
      </c>
      <c r="N152" s="4"/>
      <c r="O152" s="4" t="s">
        <v>1379</v>
      </c>
      <c r="P152" s="2" t="s">
        <v>1380</v>
      </c>
      <c r="Q152" s="2" t="s">
        <v>1381</v>
      </c>
      <c r="R152" s="4" t="s">
        <v>65</v>
      </c>
      <c r="S152" s="4" t="s">
        <v>1377</v>
      </c>
      <c r="T152" s="4" t="s">
        <v>52</v>
      </c>
      <c r="U152" s="4"/>
      <c r="V152" s="4"/>
      <c r="W152" s="4"/>
      <c r="X152" s="2" t="s">
        <v>1382</v>
      </c>
      <c r="Y152" s="4" t="s">
        <v>69</v>
      </c>
      <c r="Z152" s="4"/>
      <c r="AA152" s="4"/>
      <c r="AB152" s="4"/>
    </row>
    <row r="153" customFormat="false" ht="75" hidden="false" customHeight="true" outlineLevel="0" collapsed="false">
      <c r="A153" s="4" t="s">
        <v>1383</v>
      </c>
      <c r="B153" s="4" t="s">
        <v>1384</v>
      </c>
      <c r="C153" s="4" t="s">
        <v>1385</v>
      </c>
      <c r="D153" s="4" t="n">
        <v>2014</v>
      </c>
      <c r="E153" s="4" t="s">
        <v>41</v>
      </c>
      <c r="F153" s="4" t="s">
        <v>228</v>
      </c>
      <c r="G153" s="4" t="str">
        <f aca="false">IF(LEFT(I153,3)="R1 ","L6",IF(D153&gt;=2014,"L1",IF(D153&gt;=1998,"L2",IF(D153&gt;=1987,"L3",IF(D153&gt;=1978,"L4",IF(D153&gt;=1965,"L5","L6"))))))</f>
        <v>L1</v>
      </c>
      <c r="H153" s="4" t="str">
        <f aca="false">IFERROR(INDEX(Lanes!$C$2:$C$60,MATCH(LEFT(I153,FIND(" ",I153)-1),Lanes!$A$2:$A$60,0)),"?")</f>
        <v>Core</v>
      </c>
      <c r="I153" s="4" t="s">
        <v>1337</v>
      </c>
      <c r="J153" s="4"/>
      <c r="K153" s="4" t="s">
        <v>400</v>
      </c>
      <c r="L153" s="4" t="s">
        <v>45</v>
      </c>
      <c r="M153" s="4" t="s">
        <v>346</v>
      </c>
      <c r="N153" s="4" t="s">
        <v>1386</v>
      </c>
      <c r="O153" s="4" t="s">
        <v>1387</v>
      </c>
      <c r="P153" s="2" t="s">
        <v>1388</v>
      </c>
      <c r="Q153" s="2" t="s">
        <v>1389</v>
      </c>
      <c r="R153" s="4" t="s">
        <v>65</v>
      </c>
      <c r="S153" s="4" t="s">
        <v>1390</v>
      </c>
      <c r="T153" s="4" t="s">
        <v>84</v>
      </c>
      <c r="U153" s="4"/>
      <c r="V153" s="4"/>
      <c r="W153" s="4"/>
      <c r="X153" s="2" t="s">
        <v>1391</v>
      </c>
      <c r="Y153" s="4" t="s">
        <v>69</v>
      </c>
      <c r="Z153" s="4"/>
      <c r="AA153" s="4"/>
      <c r="AB153" s="4"/>
    </row>
    <row r="154" customFormat="false" ht="75" hidden="false" customHeight="true" outlineLevel="0" collapsed="false">
      <c r="A154" s="4" t="s">
        <v>1392</v>
      </c>
      <c r="B154" s="4" t="s">
        <v>1393</v>
      </c>
      <c r="C154" s="4" t="s">
        <v>1394</v>
      </c>
      <c r="D154" s="4" t="n">
        <v>2015</v>
      </c>
      <c r="E154" s="4" t="s">
        <v>41</v>
      </c>
      <c r="F154" s="4" t="s">
        <v>42</v>
      </c>
      <c r="G154" s="4" t="str">
        <f aca="false">IF(LEFT(I154,3)="R1 ","L6",IF(D154&gt;=2014,"L1",IF(D154&gt;=1998,"L2",IF(D154&gt;=1987,"L3",IF(D154&gt;=1978,"L4",IF(D154&gt;=1965,"L5","L6"))))))</f>
        <v>L1</v>
      </c>
      <c r="H154" s="4" t="str">
        <f aca="false">IFERROR(INDEX(Lanes!$C$2:$C$60,MATCH(LEFT(I154,FIND(" ",I154)-1),Lanes!$A$2:$A$60,0)),"?")</f>
        <v>Core</v>
      </c>
      <c r="I154" s="4" t="s">
        <v>1337</v>
      </c>
      <c r="J154" s="4"/>
      <c r="K154" s="4" t="s">
        <v>364</v>
      </c>
      <c r="L154" s="4" t="s">
        <v>193</v>
      </c>
      <c r="M154" s="4" t="s">
        <v>289</v>
      </c>
      <c r="N154" s="4"/>
      <c r="O154" s="4" t="s">
        <v>1395</v>
      </c>
      <c r="P154" s="2" t="s">
        <v>1396</v>
      </c>
      <c r="Q154" s="2" t="s">
        <v>1397</v>
      </c>
      <c r="R154" s="4" t="s">
        <v>65</v>
      </c>
      <c r="S154" s="4" t="s">
        <v>1372</v>
      </c>
      <c r="T154" s="4" t="s">
        <v>52</v>
      </c>
      <c r="U154" s="4"/>
      <c r="V154" s="4" t="s">
        <v>251</v>
      </c>
      <c r="W154" s="4"/>
      <c r="X154" s="2" t="s">
        <v>1398</v>
      </c>
      <c r="Y154" s="4" t="s">
        <v>69</v>
      </c>
      <c r="Z154" s="4"/>
      <c r="AA154" s="4"/>
      <c r="AB154" s="4"/>
    </row>
    <row r="155" customFormat="false" ht="75" hidden="false" customHeight="true" outlineLevel="0" collapsed="false">
      <c r="A155" s="4" t="s">
        <v>1399</v>
      </c>
      <c r="B155" s="4" t="s">
        <v>1400</v>
      </c>
      <c r="C155" s="4" t="s">
        <v>1401</v>
      </c>
      <c r="D155" s="4" t="n">
        <v>2015</v>
      </c>
      <c r="E155" s="4" t="s">
        <v>41</v>
      </c>
      <c r="F155" s="4" t="s">
        <v>583</v>
      </c>
      <c r="G155" s="4" t="str">
        <f aca="false">IF(LEFT(I155,3)="R1 ","L6",IF(D155&gt;=2014,"L1",IF(D155&gt;=1998,"L2",IF(D155&gt;=1987,"L3",IF(D155&gt;=1978,"L4",IF(D155&gt;=1965,"L5","L6"))))))</f>
        <v>L1</v>
      </c>
      <c r="H155" s="4" t="str">
        <f aca="false">IFERROR(INDEX(Lanes!$C$2:$C$60,MATCH(LEFT(I155,FIND(" ",I155)-1),Lanes!$A$2:$A$60,0)),"?")</f>
        <v>Core</v>
      </c>
      <c r="I155" s="4" t="s">
        <v>1337</v>
      </c>
      <c r="J155" s="4"/>
      <c r="K155" s="4" t="s">
        <v>400</v>
      </c>
      <c r="L155" s="4" t="s">
        <v>603</v>
      </c>
      <c r="M155" s="4" t="s">
        <v>1205</v>
      </c>
      <c r="N155" s="4"/>
      <c r="O155" s="4" t="s">
        <v>1402</v>
      </c>
      <c r="P155" s="2" t="s">
        <v>1403</v>
      </c>
      <c r="Q155" s="2" t="s">
        <v>1404</v>
      </c>
      <c r="R155" s="4" t="s">
        <v>65</v>
      </c>
      <c r="S155" s="4" t="s">
        <v>1405</v>
      </c>
      <c r="T155" s="4" t="s">
        <v>84</v>
      </c>
      <c r="U155" s="4"/>
      <c r="V155" s="4"/>
      <c r="W155" s="4"/>
      <c r="X155" s="2" t="s">
        <v>1406</v>
      </c>
      <c r="Y155" s="4" t="s">
        <v>69</v>
      </c>
      <c r="Z155" s="4"/>
      <c r="AA155" s="4"/>
      <c r="AB155" s="4"/>
    </row>
    <row r="156" customFormat="false" ht="75" hidden="false" customHeight="true" outlineLevel="0" collapsed="false">
      <c r="A156" s="4" t="s">
        <v>1407</v>
      </c>
      <c r="B156" s="4" t="s">
        <v>1376</v>
      </c>
      <c r="C156" s="4" t="s">
        <v>1408</v>
      </c>
      <c r="D156" s="4" t="n">
        <v>2015</v>
      </c>
      <c r="E156" s="4" t="s">
        <v>41</v>
      </c>
      <c r="F156" s="4" t="s">
        <v>1378</v>
      </c>
      <c r="G156" s="4" t="str">
        <f aca="false">IF(LEFT(I156,3)="R1 ","L6",IF(D156&gt;=2014,"L1",IF(D156&gt;=1998,"L2",IF(D156&gt;=1987,"L3",IF(D156&gt;=1978,"L4",IF(D156&gt;=1965,"L5","L6"))))))</f>
        <v>L1</v>
      </c>
      <c r="H156" s="4" t="str">
        <f aca="false">IFERROR(INDEX(Lanes!$C$2:$C$60,MATCH(LEFT(I156,FIND(" ",I156)-1),Lanes!$A$2:$A$60,0)),"?")</f>
        <v>Core</v>
      </c>
      <c r="I156" s="4" t="s">
        <v>1337</v>
      </c>
      <c r="J156" s="4"/>
      <c r="K156" s="4" t="s">
        <v>364</v>
      </c>
      <c r="L156" s="4" t="s">
        <v>193</v>
      </c>
      <c r="M156" s="4" t="s">
        <v>530</v>
      </c>
      <c r="N156" s="4"/>
      <c r="O156" s="4" t="s">
        <v>1379</v>
      </c>
      <c r="P156" s="2" t="s">
        <v>1409</v>
      </c>
      <c r="Q156" s="2" t="s">
        <v>1410</v>
      </c>
      <c r="R156" s="4" t="s">
        <v>65</v>
      </c>
      <c r="S156" s="4" t="s">
        <v>1408</v>
      </c>
      <c r="T156" s="4" t="s">
        <v>52</v>
      </c>
      <c r="U156" s="4"/>
      <c r="V156" s="4"/>
      <c r="W156" s="4"/>
      <c r="X156" s="2" t="s">
        <v>1382</v>
      </c>
      <c r="Y156" s="4" t="s">
        <v>69</v>
      </c>
      <c r="Z156" s="4"/>
      <c r="AA156" s="4"/>
      <c r="AB156" s="4"/>
    </row>
    <row r="157" customFormat="false" ht="75" hidden="false" customHeight="true" outlineLevel="0" collapsed="false">
      <c r="A157" s="4" t="s">
        <v>1411</v>
      </c>
      <c r="B157" s="4" t="s">
        <v>1384</v>
      </c>
      <c r="C157" s="4" t="s">
        <v>1412</v>
      </c>
      <c r="D157" s="4" t="n">
        <v>2015</v>
      </c>
      <c r="E157" s="4" t="s">
        <v>41</v>
      </c>
      <c r="F157" s="4" t="s">
        <v>228</v>
      </c>
      <c r="G157" s="4" t="str">
        <f aca="false">IF(LEFT(I157,3)="R1 ","L6",IF(D157&gt;=2014,"L1",IF(D157&gt;=1998,"L2",IF(D157&gt;=1987,"L3",IF(D157&gt;=1978,"L4",IF(D157&gt;=1965,"L5","L6"))))))</f>
        <v>L1</v>
      </c>
      <c r="H157" s="4" t="str">
        <f aca="false">IFERROR(INDEX(Lanes!$C$2:$C$60,MATCH(LEFT(I157,FIND(" ",I157)-1),Lanes!$A$2:$A$60,0)),"?")</f>
        <v>Core</v>
      </c>
      <c r="I157" s="4" t="s">
        <v>1337</v>
      </c>
      <c r="J157" s="4"/>
      <c r="K157" s="4" t="s">
        <v>400</v>
      </c>
      <c r="L157" s="4" t="s">
        <v>45</v>
      </c>
      <c r="M157" s="4" t="s">
        <v>346</v>
      </c>
      <c r="N157" s="4" t="s">
        <v>1386</v>
      </c>
      <c r="O157" s="4" t="s">
        <v>1387</v>
      </c>
      <c r="P157" s="2" t="s">
        <v>1413</v>
      </c>
      <c r="Q157" s="2" t="s">
        <v>1389</v>
      </c>
      <c r="R157" s="4" t="s">
        <v>65</v>
      </c>
      <c r="S157" s="4" t="s">
        <v>1414</v>
      </c>
      <c r="T157" s="4" t="s">
        <v>84</v>
      </c>
      <c r="U157" s="4"/>
      <c r="V157" s="4"/>
      <c r="W157" s="4"/>
      <c r="X157" s="2" t="s">
        <v>1391</v>
      </c>
      <c r="Y157" s="4" t="s">
        <v>69</v>
      </c>
      <c r="Z157" s="4"/>
      <c r="AA157" s="4"/>
      <c r="AB157" s="4"/>
    </row>
    <row r="158" customFormat="false" ht="75" hidden="false" customHeight="true" outlineLevel="0" collapsed="false">
      <c r="A158" s="4" t="s">
        <v>1415</v>
      </c>
      <c r="B158" s="4" t="s">
        <v>1416</v>
      </c>
      <c r="C158" s="4" t="s">
        <v>1417</v>
      </c>
      <c r="D158" s="4" t="n">
        <v>2015</v>
      </c>
      <c r="E158" s="4" t="s">
        <v>41</v>
      </c>
      <c r="F158" s="4" t="s">
        <v>1418</v>
      </c>
      <c r="G158" s="4" t="str">
        <f aca="false">IF(LEFT(I158,3)="R1 ","L6",IF(D158&gt;=2014,"L1",IF(D158&gt;=1998,"L2",IF(D158&gt;=1987,"L3",IF(D158&gt;=1978,"L4",IF(D158&gt;=1965,"L5","L6"))))))</f>
        <v>L1</v>
      </c>
      <c r="H158" s="4" t="str">
        <f aca="false">IFERROR(INDEX(Lanes!$C$2:$C$60,MATCH(LEFT(I158,FIND(" ",I158)-1),Lanes!$A$2:$A$60,0)),"?")</f>
        <v>Core</v>
      </c>
      <c r="I158" s="4" t="s">
        <v>1337</v>
      </c>
      <c r="J158" s="4"/>
      <c r="K158" s="4" t="s">
        <v>400</v>
      </c>
      <c r="L158" s="4" t="s">
        <v>257</v>
      </c>
      <c r="M158" s="4" t="s">
        <v>1419</v>
      </c>
      <c r="N158" s="4"/>
      <c r="O158" s="4" t="s">
        <v>1420</v>
      </c>
      <c r="P158" s="2" t="s">
        <v>1421</v>
      </c>
      <c r="Q158" s="2" t="s">
        <v>1422</v>
      </c>
      <c r="R158" s="4" t="s">
        <v>65</v>
      </c>
      <c r="S158" s="4" t="s">
        <v>1423</v>
      </c>
      <c r="T158" s="4" t="s">
        <v>84</v>
      </c>
      <c r="U158" s="4"/>
      <c r="V158" s="4"/>
      <c r="W158" s="4"/>
      <c r="X158" s="2" t="s">
        <v>1424</v>
      </c>
      <c r="Y158" s="4" t="s">
        <v>69</v>
      </c>
      <c r="Z158" s="4"/>
      <c r="AA158" s="4"/>
      <c r="AB158" s="4"/>
    </row>
    <row r="159" customFormat="false" ht="75" hidden="false" customHeight="true" outlineLevel="0" collapsed="false">
      <c r="A159" s="4" t="s">
        <v>1425</v>
      </c>
      <c r="B159" s="4" t="s">
        <v>1426</v>
      </c>
      <c r="C159" s="4" t="s">
        <v>1427</v>
      </c>
      <c r="D159" s="4" t="n">
        <v>2016</v>
      </c>
      <c r="E159" s="4" t="s">
        <v>41</v>
      </c>
      <c r="F159" s="4" t="s">
        <v>1353</v>
      </c>
      <c r="G159" s="4" t="str">
        <f aca="false">IF(LEFT(I159,3)="R1 ","L6",IF(D159&gt;=2014,"L1",IF(D159&gt;=1998,"L2",IF(D159&gt;=1987,"L3",IF(D159&gt;=1978,"L4",IF(D159&gt;=1965,"L5","L6"))))))</f>
        <v>L1</v>
      </c>
      <c r="H159" s="4" t="str">
        <f aca="false">IFERROR(INDEX(Lanes!$C$2:$C$60,MATCH(LEFT(I159,FIND(" ",I159)-1),Lanes!$A$2:$A$60,0)),"?")</f>
        <v>Core</v>
      </c>
      <c r="I159" s="4" t="s">
        <v>1337</v>
      </c>
      <c r="J159" s="4"/>
      <c r="K159" s="4" t="s">
        <v>400</v>
      </c>
      <c r="L159" s="4" t="s">
        <v>152</v>
      </c>
      <c r="M159" s="4" t="s">
        <v>549</v>
      </c>
      <c r="N159" s="4"/>
      <c r="O159" s="4" t="s">
        <v>1428</v>
      </c>
      <c r="P159" s="2" t="s">
        <v>1429</v>
      </c>
      <c r="Q159" s="2" t="s">
        <v>1430</v>
      </c>
      <c r="R159" s="4" t="s">
        <v>50</v>
      </c>
      <c r="S159" s="4" t="s">
        <v>1431</v>
      </c>
      <c r="T159" s="4" t="s">
        <v>110</v>
      </c>
      <c r="U159" s="4"/>
      <c r="V159" s="4"/>
      <c r="W159" s="4" t="s">
        <v>53</v>
      </c>
      <c r="X159" s="2" t="s">
        <v>1432</v>
      </c>
      <c r="Y159" s="4" t="s">
        <v>69</v>
      </c>
      <c r="Z159" s="4"/>
      <c r="AA159" s="4"/>
      <c r="AB159" s="4"/>
    </row>
    <row r="160" customFormat="false" ht="75" hidden="false" customHeight="true" outlineLevel="0" collapsed="false">
      <c r="A160" s="4" t="s">
        <v>1433</v>
      </c>
      <c r="B160" s="4" t="s">
        <v>1434</v>
      </c>
      <c r="C160" s="4" t="s">
        <v>1435</v>
      </c>
      <c r="D160" s="4" t="n">
        <v>2016</v>
      </c>
      <c r="E160" s="4" t="s">
        <v>41</v>
      </c>
      <c r="F160" s="4" t="s">
        <v>1436</v>
      </c>
      <c r="G160" s="4" t="str">
        <f aca="false">IF(LEFT(I160,3)="R1 ","L6",IF(D160&gt;=2014,"L1",IF(D160&gt;=1998,"L2",IF(D160&gt;=1987,"L3",IF(D160&gt;=1978,"L4",IF(D160&gt;=1965,"L5","L6"))))))</f>
        <v>L1</v>
      </c>
      <c r="H160" s="4" t="str">
        <f aca="false">IFERROR(INDEX(Lanes!$C$2:$C$60,MATCH(LEFT(I160,FIND(" ",I160)-1),Lanes!$A$2:$A$60,0)),"?")</f>
        <v>Core</v>
      </c>
      <c r="I160" s="4" t="s">
        <v>1337</v>
      </c>
      <c r="J160" s="4"/>
      <c r="K160" s="4" t="s">
        <v>400</v>
      </c>
      <c r="L160" s="4" t="s">
        <v>257</v>
      </c>
      <c r="M160" s="4" t="s">
        <v>1437</v>
      </c>
      <c r="N160" s="4"/>
      <c r="O160" s="4" t="s">
        <v>1438</v>
      </c>
      <c r="P160" s="2" t="s">
        <v>1439</v>
      </c>
      <c r="Q160" s="2" t="s">
        <v>1440</v>
      </c>
      <c r="R160" s="4" t="s">
        <v>65</v>
      </c>
      <c r="S160" s="4" t="s">
        <v>1441</v>
      </c>
      <c r="T160" s="4" t="s">
        <v>52</v>
      </c>
      <c r="U160" s="4"/>
      <c r="V160" s="4"/>
      <c r="W160" s="4" t="s">
        <v>53</v>
      </c>
      <c r="X160" s="2" t="s">
        <v>1442</v>
      </c>
      <c r="Y160" s="4" t="s">
        <v>69</v>
      </c>
      <c r="Z160" s="4"/>
      <c r="AA160" s="4"/>
      <c r="AB160" s="4"/>
    </row>
    <row r="161" customFormat="false" ht="75" hidden="false" customHeight="true" outlineLevel="0" collapsed="false">
      <c r="A161" s="4" t="s">
        <v>1443</v>
      </c>
      <c r="B161" s="4" t="s">
        <v>1444</v>
      </c>
      <c r="C161" s="4" t="s">
        <v>1445</v>
      </c>
      <c r="D161" s="4" t="n">
        <v>2016</v>
      </c>
      <c r="E161" s="4" t="s">
        <v>41</v>
      </c>
      <c r="F161" s="4" t="s">
        <v>1446</v>
      </c>
      <c r="G161" s="4" t="str">
        <f aca="false">IF(LEFT(I161,3)="R1 ","L6",IF(D161&gt;=2014,"L1",IF(D161&gt;=1998,"L2",IF(D161&gt;=1987,"L3",IF(D161&gt;=1978,"L4",IF(D161&gt;=1965,"L5","L6"))))))</f>
        <v>L1</v>
      </c>
      <c r="H161" s="4" t="str">
        <f aca="false">IFERROR(INDEX(Lanes!$C$2:$C$60,MATCH(LEFT(I161,FIND(" ",I161)-1),Lanes!$A$2:$A$60,0)),"?")</f>
        <v>Core</v>
      </c>
      <c r="I161" s="4" t="s">
        <v>1337</v>
      </c>
      <c r="J161" s="4"/>
      <c r="K161" s="4" t="s">
        <v>400</v>
      </c>
      <c r="L161" s="4" t="s">
        <v>257</v>
      </c>
      <c r="M161" s="4" t="s">
        <v>1447</v>
      </c>
      <c r="N161" s="4"/>
      <c r="O161" s="4" t="s">
        <v>1448</v>
      </c>
      <c r="P161" s="2" t="s">
        <v>1449</v>
      </c>
      <c r="Q161" s="2" t="s">
        <v>1450</v>
      </c>
      <c r="R161" s="4" t="s">
        <v>50</v>
      </c>
      <c r="S161" s="4" t="s">
        <v>1445</v>
      </c>
      <c r="T161" s="4" t="s">
        <v>52</v>
      </c>
      <c r="U161" s="4"/>
      <c r="V161" s="4"/>
      <c r="W161" s="4" t="s">
        <v>53</v>
      </c>
      <c r="X161" s="2" t="s">
        <v>1451</v>
      </c>
      <c r="Y161" s="4" t="s">
        <v>69</v>
      </c>
      <c r="Z161" s="4"/>
      <c r="AA161" s="4"/>
      <c r="AB161" s="4"/>
    </row>
    <row r="162" customFormat="false" ht="75" hidden="false" customHeight="true" outlineLevel="0" collapsed="false">
      <c r="A162" s="4" t="s">
        <v>1452</v>
      </c>
      <c r="B162" s="4" t="s">
        <v>1453</v>
      </c>
      <c r="C162" s="4" t="s">
        <v>1454</v>
      </c>
      <c r="D162" s="4" t="n">
        <v>2016</v>
      </c>
      <c r="E162" s="4" t="s">
        <v>41</v>
      </c>
      <c r="F162" s="4" t="s">
        <v>1455</v>
      </c>
      <c r="G162" s="4" t="str">
        <f aca="false">IF(LEFT(I162,3)="R1 ","L6",IF(D162&gt;=2014,"L1",IF(D162&gt;=1998,"L2",IF(D162&gt;=1987,"L3",IF(D162&gt;=1978,"L4",IF(D162&gt;=1965,"L5","L6"))))))</f>
        <v>L1</v>
      </c>
      <c r="H162" s="4" t="str">
        <f aca="false">IFERROR(INDEX(Lanes!$C$2:$C$60,MATCH(LEFT(I162,FIND(" ",I162)-1),Lanes!$A$2:$A$60,0)),"?")</f>
        <v>Core</v>
      </c>
      <c r="I162" s="4" t="s">
        <v>1337</v>
      </c>
      <c r="J162" s="4"/>
      <c r="K162" s="4" t="s">
        <v>400</v>
      </c>
      <c r="L162" s="4" t="s">
        <v>776</v>
      </c>
      <c r="M162" s="4" t="s">
        <v>777</v>
      </c>
      <c r="N162" s="4"/>
      <c r="O162" s="4" t="s">
        <v>1456</v>
      </c>
      <c r="P162" s="2" t="s">
        <v>1457</v>
      </c>
      <c r="Q162" s="2" t="s">
        <v>1458</v>
      </c>
      <c r="R162" s="4" t="s">
        <v>50</v>
      </c>
      <c r="S162" s="4" t="s">
        <v>1459</v>
      </c>
      <c r="T162" s="4" t="s">
        <v>84</v>
      </c>
      <c r="U162" s="4"/>
      <c r="V162" s="4"/>
      <c r="W162" s="4" t="s">
        <v>53</v>
      </c>
      <c r="X162" s="2" t="s">
        <v>1460</v>
      </c>
      <c r="Y162" s="4" t="s">
        <v>69</v>
      </c>
      <c r="Z162" s="4"/>
      <c r="AA162" s="4"/>
      <c r="AB162" s="4"/>
    </row>
    <row r="163" customFormat="false" ht="75" hidden="false" customHeight="true" outlineLevel="0" collapsed="false">
      <c r="A163" s="4" t="s">
        <v>1461</v>
      </c>
      <c r="B163" s="4" t="s">
        <v>1426</v>
      </c>
      <c r="C163" s="4" t="s">
        <v>1462</v>
      </c>
      <c r="D163" s="4" t="n">
        <v>2017</v>
      </c>
      <c r="E163" s="4" t="s">
        <v>41</v>
      </c>
      <c r="F163" s="4" t="s">
        <v>1353</v>
      </c>
      <c r="G163" s="4" t="str">
        <f aca="false">IF(LEFT(I163,3)="R1 ","L6",IF(D163&gt;=2014,"L1",IF(D163&gt;=1998,"L2",IF(D163&gt;=1987,"L3",IF(D163&gt;=1978,"L4",IF(D163&gt;=1965,"L5","L6"))))))</f>
        <v>L1</v>
      </c>
      <c r="H163" s="4" t="str">
        <f aca="false">IFERROR(INDEX(Lanes!$C$2:$C$60,MATCH(LEFT(I163,FIND(" ",I163)-1),Lanes!$A$2:$A$60,0)),"?")</f>
        <v>Core</v>
      </c>
      <c r="I163" s="4" t="s">
        <v>1337</v>
      </c>
      <c r="J163" s="4"/>
      <c r="K163" s="4" t="s">
        <v>400</v>
      </c>
      <c r="L163" s="4" t="s">
        <v>152</v>
      </c>
      <c r="M163" s="4" t="s">
        <v>549</v>
      </c>
      <c r="N163" s="4"/>
      <c r="O163" s="4" t="s">
        <v>1463</v>
      </c>
      <c r="P163" s="2" t="s">
        <v>1464</v>
      </c>
      <c r="Q163" s="2" t="s">
        <v>1465</v>
      </c>
      <c r="R163" s="4" t="s">
        <v>65</v>
      </c>
      <c r="S163" s="4" t="s">
        <v>1466</v>
      </c>
      <c r="T163" s="4" t="s">
        <v>110</v>
      </c>
      <c r="U163" s="4"/>
      <c r="V163" s="4"/>
      <c r="W163" s="4" t="s">
        <v>53</v>
      </c>
      <c r="X163" s="2" t="s">
        <v>1467</v>
      </c>
      <c r="Y163" s="4" t="s">
        <v>69</v>
      </c>
      <c r="Z163" s="4"/>
      <c r="AA163" s="4"/>
      <c r="AB163" s="4"/>
    </row>
    <row r="164" customFormat="false" ht="75" hidden="false" customHeight="true" outlineLevel="0" collapsed="false">
      <c r="A164" s="4" t="s">
        <v>1468</v>
      </c>
      <c r="B164" s="4" t="s">
        <v>1376</v>
      </c>
      <c r="C164" s="4" t="s">
        <v>1376</v>
      </c>
      <c r="D164" s="4" t="n">
        <v>2017</v>
      </c>
      <c r="E164" s="4" t="s">
        <v>41</v>
      </c>
      <c r="F164" s="4" t="s">
        <v>1378</v>
      </c>
      <c r="G164" s="4" t="str">
        <f aca="false">IF(LEFT(I164,3)="R1 ","L6",IF(D164&gt;=2014,"L1",IF(D164&gt;=1998,"L2",IF(D164&gt;=1987,"L3",IF(D164&gt;=1978,"L4",IF(D164&gt;=1965,"L5","L6"))))))</f>
        <v>L1</v>
      </c>
      <c r="H164" s="4" t="str">
        <f aca="false">IFERROR(INDEX(Lanes!$C$2:$C$60,MATCH(LEFT(I164,FIND(" ",I164)-1),Lanes!$A$2:$A$60,0)),"?")</f>
        <v>Core</v>
      </c>
      <c r="I164" s="4" t="s">
        <v>1337</v>
      </c>
      <c r="J164" s="4"/>
      <c r="K164" s="4" t="s">
        <v>364</v>
      </c>
      <c r="L164" s="4" t="s">
        <v>193</v>
      </c>
      <c r="M164" s="4" t="s">
        <v>530</v>
      </c>
      <c r="N164" s="4"/>
      <c r="O164" s="4" t="s">
        <v>1469</v>
      </c>
      <c r="P164" s="2" t="s">
        <v>1470</v>
      </c>
      <c r="Q164" s="2" t="s">
        <v>1471</v>
      </c>
      <c r="R164" s="4" t="s">
        <v>65</v>
      </c>
      <c r="S164" s="4" t="s">
        <v>1472</v>
      </c>
      <c r="T164" s="4" t="s">
        <v>84</v>
      </c>
      <c r="U164" s="4"/>
      <c r="V164" s="4"/>
      <c r="W164" s="4"/>
      <c r="X164" s="2" t="s">
        <v>1382</v>
      </c>
      <c r="Y164" s="4" t="s">
        <v>69</v>
      </c>
      <c r="Z164" s="4"/>
      <c r="AA164" s="4"/>
      <c r="AB164" s="4"/>
    </row>
    <row r="165" customFormat="false" ht="75" hidden="false" customHeight="true" outlineLevel="0" collapsed="false">
      <c r="A165" s="4" t="s">
        <v>1473</v>
      </c>
      <c r="B165" s="4" t="s">
        <v>1474</v>
      </c>
      <c r="C165" s="4" t="s">
        <v>1475</v>
      </c>
      <c r="D165" s="4" t="n">
        <v>2017</v>
      </c>
      <c r="E165" s="4" t="s">
        <v>41</v>
      </c>
      <c r="F165" s="4" t="s">
        <v>162</v>
      </c>
      <c r="G165" s="4" t="str">
        <f aca="false">IF(LEFT(I165,3)="R1 ","L6",IF(D165&gt;=2014,"L1",IF(D165&gt;=1998,"L2",IF(D165&gt;=1987,"L3",IF(D165&gt;=1978,"L4",IF(D165&gt;=1965,"L5","L6"))))))</f>
        <v>L1</v>
      </c>
      <c r="H165" s="4" t="str">
        <f aca="false">IFERROR(INDEX(Lanes!$C$2:$C$60,MATCH(LEFT(I165,FIND(" ",I165)-1),Lanes!$A$2:$A$60,0)),"?")</f>
        <v>Core</v>
      </c>
      <c r="I165" s="4" t="s">
        <v>1337</v>
      </c>
      <c r="J165" s="4"/>
      <c r="K165" s="4" t="s">
        <v>400</v>
      </c>
      <c r="L165" s="4" t="s">
        <v>163</v>
      </c>
      <c r="M165" s="4" t="s">
        <v>164</v>
      </c>
      <c r="N165" s="4"/>
      <c r="O165" s="4" t="s">
        <v>1476</v>
      </c>
      <c r="P165" s="2" t="s">
        <v>1477</v>
      </c>
      <c r="Q165" s="2" t="s">
        <v>1478</v>
      </c>
      <c r="R165" s="4" t="s">
        <v>50</v>
      </c>
      <c r="S165" s="4" t="s">
        <v>1479</v>
      </c>
      <c r="T165" s="4" t="s">
        <v>52</v>
      </c>
      <c r="U165" s="4"/>
      <c r="V165" s="4"/>
      <c r="W165" s="4"/>
      <c r="X165" s="2" t="s">
        <v>1480</v>
      </c>
      <c r="Y165" s="4" t="s">
        <v>69</v>
      </c>
      <c r="Z165" s="4"/>
      <c r="AA165" s="4"/>
      <c r="AB165" s="4"/>
    </row>
    <row r="166" customFormat="false" ht="75" hidden="false" customHeight="true" outlineLevel="0" collapsed="false">
      <c r="A166" s="4" t="s">
        <v>1481</v>
      </c>
      <c r="B166" s="4" t="s">
        <v>1482</v>
      </c>
      <c r="C166" s="4" t="s">
        <v>1483</v>
      </c>
      <c r="D166" s="4" t="n">
        <v>2017</v>
      </c>
      <c r="E166" s="4" t="s">
        <v>41</v>
      </c>
      <c r="F166" s="4" t="s">
        <v>1484</v>
      </c>
      <c r="G166" s="4" t="str">
        <f aca="false">IF(LEFT(I166,3)="R1 ","L6",IF(D166&gt;=2014,"L1",IF(D166&gt;=1998,"L2",IF(D166&gt;=1987,"L3",IF(D166&gt;=1978,"L4",IF(D166&gt;=1965,"L5","L6"))))))</f>
        <v>L1</v>
      </c>
      <c r="H166" s="4" t="str">
        <f aca="false">IFERROR(INDEX(Lanes!$C$2:$C$60,MATCH(LEFT(I166,FIND(" ",I166)-1),Lanes!$A$2:$A$60,0)),"?")</f>
        <v>Core</v>
      </c>
      <c r="I166" s="4" t="s">
        <v>1337</v>
      </c>
      <c r="J166" s="4"/>
      <c r="K166" s="4" t="s">
        <v>364</v>
      </c>
      <c r="L166" s="4" t="s">
        <v>193</v>
      </c>
      <c r="M166" s="4" t="s">
        <v>289</v>
      </c>
      <c r="N166" s="4"/>
      <c r="O166" s="4" t="s">
        <v>1485</v>
      </c>
      <c r="P166" s="2" t="s">
        <v>1486</v>
      </c>
      <c r="Q166" s="2" t="s">
        <v>1487</v>
      </c>
      <c r="R166" s="4" t="s">
        <v>122</v>
      </c>
      <c r="S166" s="4" t="s">
        <v>1483</v>
      </c>
      <c r="T166" s="4" t="s">
        <v>84</v>
      </c>
      <c r="U166" s="4"/>
      <c r="V166" s="4"/>
      <c r="W166" s="4"/>
      <c r="X166" s="2" t="s">
        <v>1488</v>
      </c>
      <c r="Y166" s="4" t="s">
        <v>69</v>
      </c>
      <c r="Z166" s="4"/>
      <c r="AA166" s="4"/>
      <c r="AB166" s="4"/>
    </row>
    <row r="167" customFormat="false" ht="75" hidden="false" customHeight="true" outlineLevel="0" collapsed="false">
      <c r="A167" s="4" t="s">
        <v>1489</v>
      </c>
      <c r="B167" s="4" t="s">
        <v>1490</v>
      </c>
      <c r="C167" s="4" t="s">
        <v>1491</v>
      </c>
      <c r="D167" s="4" t="n">
        <v>2017</v>
      </c>
      <c r="E167" s="4" t="s">
        <v>41</v>
      </c>
      <c r="F167" s="4" t="s">
        <v>1492</v>
      </c>
      <c r="G167" s="4" t="str">
        <f aca="false">IF(LEFT(I167,3)="R1 ","L6",IF(D167&gt;=2014,"L1",IF(D167&gt;=1998,"L2",IF(D167&gt;=1987,"L3",IF(D167&gt;=1978,"L4",IF(D167&gt;=1965,"L5","L6"))))))</f>
        <v>L1</v>
      </c>
      <c r="H167" s="4" t="str">
        <f aca="false">IFERROR(INDEX(Lanes!$C$2:$C$60,MATCH(LEFT(I167,FIND(" ",I167)-1),Lanes!$A$2:$A$60,0)),"?")</f>
        <v>Core</v>
      </c>
      <c r="I167" s="4" t="s">
        <v>1337</v>
      </c>
      <c r="J167" s="4"/>
      <c r="K167" s="4" t="s">
        <v>400</v>
      </c>
      <c r="L167" s="4" t="s">
        <v>603</v>
      </c>
      <c r="M167" s="4" t="s">
        <v>1205</v>
      </c>
      <c r="N167" s="4"/>
      <c r="O167" s="4" t="s">
        <v>1493</v>
      </c>
      <c r="P167" s="2" t="s">
        <v>1494</v>
      </c>
      <c r="Q167" s="2" t="s">
        <v>1495</v>
      </c>
      <c r="R167" s="4" t="s">
        <v>122</v>
      </c>
      <c r="S167" s="4" t="s">
        <v>1496</v>
      </c>
      <c r="T167" s="4" t="s">
        <v>84</v>
      </c>
      <c r="U167" s="4"/>
      <c r="V167" s="4"/>
      <c r="W167" s="4"/>
      <c r="X167" s="2" t="s">
        <v>1497</v>
      </c>
      <c r="Y167" s="4" t="s">
        <v>69</v>
      </c>
      <c r="Z167" s="4"/>
      <c r="AA167" s="4"/>
      <c r="AB167" s="4"/>
    </row>
    <row r="168" customFormat="false" ht="75" hidden="false" customHeight="true" outlineLevel="0" collapsed="false">
      <c r="A168" s="4" t="s">
        <v>1498</v>
      </c>
      <c r="B168" s="4" t="s">
        <v>1416</v>
      </c>
      <c r="C168" s="4" t="s">
        <v>1416</v>
      </c>
      <c r="D168" s="4" t="n">
        <v>2017</v>
      </c>
      <c r="E168" s="4" t="s">
        <v>41</v>
      </c>
      <c r="F168" s="4" t="s">
        <v>1418</v>
      </c>
      <c r="G168" s="4" t="str">
        <f aca="false">IF(LEFT(I168,3)="R1 ","L6",IF(D168&gt;=2014,"L1",IF(D168&gt;=1998,"L2",IF(D168&gt;=1987,"L3",IF(D168&gt;=1978,"L4",IF(D168&gt;=1965,"L5","L6"))))))</f>
        <v>L1</v>
      </c>
      <c r="H168" s="4" t="str">
        <f aca="false">IFERROR(INDEX(Lanes!$C$2:$C$60,MATCH(LEFT(I168,FIND(" ",I168)-1),Lanes!$A$2:$A$60,0)),"?")</f>
        <v>Core</v>
      </c>
      <c r="I168" s="4" t="s">
        <v>1337</v>
      </c>
      <c r="J168" s="4"/>
      <c r="K168" s="4" t="s">
        <v>400</v>
      </c>
      <c r="L168" s="4" t="s">
        <v>257</v>
      </c>
      <c r="M168" s="4" t="s">
        <v>1419</v>
      </c>
      <c r="N168" s="4"/>
      <c r="O168" s="4" t="s">
        <v>1420</v>
      </c>
      <c r="P168" s="2" t="s">
        <v>1499</v>
      </c>
      <c r="Q168" s="2" t="s">
        <v>1422</v>
      </c>
      <c r="R168" s="4" t="s">
        <v>65</v>
      </c>
      <c r="S168" s="4" t="s">
        <v>1500</v>
      </c>
      <c r="T168" s="4" t="s">
        <v>84</v>
      </c>
      <c r="U168" s="4"/>
      <c r="V168" s="4"/>
      <c r="W168" s="4"/>
      <c r="X168" s="2" t="s">
        <v>1424</v>
      </c>
      <c r="Y168" s="4" t="s">
        <v>69</v>
      </c>
      <c r="Z168" s="4"/>
      <c r="AA168" s="4"/>
      <c r="AB168" s="4"/>
    </row>
    <row r="169" customFormat="false" ht="75" hidden="false" customHeight="true" outlineLevel="0" collapsed="false">
      <c r="A169" s="4" t="s">
        <v>1501</v>
      </c>
      <c r="B169" s="4" t="s">
        <v>1502</v>
      </c>
      <c r="C169" s="4" t="s">
        <v>1503</v>
      </c>
      <c r="D169" s="4" t="n">
        <v>2017</v>
      </c>
      <c r="E169" s="4" t="s">
        <v>41</v>
      </c>
      <c r="F169" s="4" t="s">
        <v>1504</v>
      </c>
      <c r="G169" s="4" t="str">
        <f aca="false">IF(LEFT(I169,3)="R1 ","L6",IF(D169&gt;=2014,"L1",IF(D169&gt;=1998,"L2",IF(D169&gt;=1987,"L3",IF(D169&gt;=1978,"L4",IF(D169&gt;=1965,"L5","L6"))))))</f>
        <v>L1</v>
      </c>
      <c r="H169" s="4" t="str">
        <f aca="false">IFERROR(INDEX(Lanes!$C$2:$C$60,MATCH(LEFT(I169,FIND(" ",I169)-1),Lanes!$A$2:$A$60,0)),"?")</f>
        <v>Core</v>
      </c>
      <c r="I169" s="4" t="s">
        <v>1337</v>
      </c>
      <c r="J169" s="4"/>
      <c r="K169" s="4" t="s">
        <v>400</v>
      </c>
      <c r="L169" s="4" t="s">
        <v>152</v>
      </c>
      <c r="M169" s="4" t="s">
        <v>1505</v>
      </c>
      <c r="N169" s="4"/>
      <c r="O169" s="4" t="s">
        <v>1506</v>
      </c>
      <c r="P169" s="2" t="s">
        <v>1507</v>
      </c>
      <c r="Q169" s="2" t="s">
        <v>1508</v>
      </c>
      <c r="R169" s="4" t="s">
        <v>50</v>
      </c>
      <c r="S169" s="4" t="s">
        <v>1509</v>
      </c>
      <c r="T169" s="4" t="s">
        <v>84</v>
      </c>
      <c r="U169" s="4"/>
      <c r="V169" s="4"/>
      <c r="W169" s="4" t="s">
        <v>53</v>
      </c>
      <c r="X169" s="2" t="s">
        <v>1510</v>
      </c>
      <c r="Y169" s="4" t="s">
        <v>69</v>
      </c>
      <c r="Z169" s="4"/>
      <c r="AA169" s="4"/>
      <c r="AB169" s="4"/>
    </row>
    <row r="170" customFormat="false" ht="75" hidden="false" customHeight="true" outlineLevel="0" collapsed="false">
      <c r="A170" s="4" t="s">
        <v>1511</v>
      </c>
      <c r="B170" s="4" t="s">
        <v>1334</v>
      </c>
      <c r="C170" s="4" t="s">
        <v>1512</v>
      </c>
      <c r="D170" s="4" t="n">
        <v>2018</v>
      </c>
      <c r="E170" s="4" t="s">
        <v>41</v>
      </c>
      <c r="F170" s="4" t="s">
        <v>1353</v>
      </c>
      <c r="G170" s="4" t="str">
        <f aca="false">IF(LEFT(I170,3)="R1 ","L6",IF(D170&gt;=2014,"L1",IF(D170&gt;=1998,"L2",IF(D170&gt;=1987,"L3",IF(D170&gt;=1978,"L4",IF(D170&gt;=1965,"L5","L6"))))))</f>
        <v>L1</v>
      </c>
      <c r="H170" s="4" t="str">
        <f aca="false">IFERROR(INDEX(Lanes!$C$2:$C$60,MATCH(LEFT(I170,FIND(" ",I170)-1),Lanes!$A$2:$A$60,0)),"?")</f>
        <v>Core</v>
      </c>
      <c r="I170" s="4" t="s">
        <v>1337</v>
      </c>
      <c r="J170" s="4"/>
      <c r="K170" s="4" t="s">
        <v>400</v>
      </c>
      <c r="L170" s="4" t="s">
        <v>152</v>
      </c>
      <c r="M170" s="4"/>
      <c r="N170" s="4"/>
      <c r="O170" s="4" t="s">
        <v>1513</v>
      </c>
      <c r="P170" s="2" t="s">
        <v>1514</v>
      </c>
      <c r="Q170" s="2" t="s">
        <v>1515</v>
      </c>
      <c r="R170" s="4" t="s">
        <v>65</v>
      </c>
      <c r="S170" s="4" t="s">
        <v>1516</v>
      </c>
      <c r="T170" s="4" t="s">
        <v>110</v>
      </c>
      <c r="U170" s="4"/>
      <c r="V170" s="4"/>
      <c r="W170" s="4"/>
      <c r="X170" s="2" t="s">
        <v>1517</v>
      </c>
      <c r="Y170" s="4" t="s">
        <v>69</v>
      </c>
      <c r="Z170" s="4"/>
      <c r="AA170" s="4"/>
      <c r="AB170" s="4"/>
    </row>
    <row r="171" customFormat="false" ht="75" hidden="false" customHeight="true" outlineLevel="0" collapsed="false">
      <c r="A171" s="4" t="s">
        <v>1518</v>
      </c>
      <c r="B171" s="4" t="s">
        <v>1393</v>
      </c>
      <c r="C171" s="4" t="s">
        <v>1519</v>
      </c>
      <c r="D171" s="4" t="n">
        <v>2018</v>
      </c>
      <c r="E171" s="4" t="s">
        <v>41</v>
      </c>
      <c r="F171" s="4" t="s">
        <v>1520</v>
      </c>
      <c r="G171" s="4" t="str">
        <f aca="false">IF(LEFT(I171,3)="R1 ","L6",IF(D171&gt;=2014,"L1",IF(D171&gt;=1998,"L2",IF(D171&gt;=1987,"L3",IF(D171&gt;=1978,"L4",IF(D171&gt;=1965,"L5","L6"))))))</f>
        <v>L1</v>
      </c>
      <c r="H171" s="4" t="str">
        <f aca="false">IFERROR(INDEX(Lanes!$C$2:$C$60,MATCH(LEFT(I171,FIND(" ",I171)-1),Lanes!$A$2:$A$60,0)),"?")</f>
        <v>Core</v>
      </c>
      <c r="I171" s="4" t="s">
        <v>1337</v>
      </c>
      <c r="J171" s="4"/>
      <c r="K171" s="4" t="s">
        <v>364</v>
      </c>
      <c r="L171" s="4" t="s">
        <v>193</v>
      </c>
      <c r="M171" s="4" t="s">
        <v>289</v>
      </c>
      <c r="N171" s="4"/>
      <c r="O171" s="4" t="s">
        <v>1521</v>
      </c>
      <c r="P171" s="2" t="s">
        <v>1522</v>
      </c>
      <c r="Q171" s="2" t="s">
        <v>1523</v>
      </c>
      <c r="R171" s="4" t="s">
        <v>122</v>
      </c>
      <c r="S171" s="4" t="s">
        <v>1524</v>
      </c>
      <c r="T171" s="4" t="s">
        <v>110</v>
      </c>
      <c r="U171" s="4"/>
      <c r="V171" s="4" t="s">
        <v>251</v>
      </c>
      <c r="W171" s="4"/>
      <c r="X171" s="2" t="s">
        <v>1398</v>
      </c>
      <c r="Y171" s="4" t="s">
        <v>69</v>
      </c>
      <c r="Z171" s="4"/>
      <c r="AA171" s="4"/>
      <c r="AB171" s="4"/>
    </row>
    <row r="172" customFormat="false" ht="75" hidden="false" customHeight="true" outlineLevel="0" collapsed="false">
      <c r="A172" s="4" t="s">
        <v>1525</v>
      </c>
      <c r="B172" s="4" t="s">
        <v>1526</v>
      </c>
      <c r="C172" s="4" t="s">
        <v>1527</v>
      </c>
      <c r="D172" s="4" t="n">
        <v>2018</v>
      </c>
      <c r="E172" s="4" t="s">
        <v>41</v>
      </c>
      <c r="F172" s="4" t="s">
        <v>658</v>
      </c>
      <c r="G172" s="4" t="str">
        <f aca="false">IF(LEFT(I172,3)="R1 ","L6",IF(D172&gt;=2014,"L1",IF(D172&gt;=1998,"L2",IF(D172&gt;=1987,"L3",IF(D172&gt;=1978,"L4",IF(D172&gt;=1965,"L5","L6"))))))</f>
        <v>L1</v>
      </c>
      <c r="H172" s="4" t="str">
        <f aca="false">IFERROR(INDEX(Lanes!$C$2:$C$60,MATCH(LEFT(I172,FIND(" ",I172)-1),Lanes!$A$2:$A$60,0)),"?")</f>
        <v>Core</v>
      </c>
      <c r="I172" s="4" t="s">
        <v>1337</v>
      </c>
      <c r="J172" s="4"/>
      <c r="K172" s="4" t="s">
        <v>400</v>
      </c>
      <c r="L172" s="4" t="s">
        <v>603</v>
      </c>
      <c r="M172" s="4" t="s">
        <v>1528</v>
      </c>
      <c r="N172" s="4"/>
      <c r="O172" s="4" t="s">
        <v>1529</v>
      </c>
      <c r="P172" s="2" t="s">
        <v>1530</v>
      </c>
      <c r="Q172" s="2" t="s">
        <v>1531</v>
      </c>
      <c r="R172" s="4" t="s">
        <v>122</v>
      </c>
      <c r="S172" s="4" t="s">
        <v>1532</v>
      </c>
      <c r="T172" s="4" t="s">
        <v>110</v>
      </c>
      <c r="U172" s="4"/>
      <c r="V172" s="4"/>
      <c r="W172" s="4"/>
      <c r="X172" s="2" t="s">
        <v>1533</v>
      </c>
      <c r="Y172" s="4" t="s">
        <v>69</v>
      </c>
      <c r="Z172" s="4"/>
      <c r="AA172" s="4"/>
      <c r="AB172" s="4"/>
    </row>
    <row r="173" customFormat="false" ht="75" hidden="false" customHeight="true" outlineLevel="0" collapsed="false">
      <c r="A173" s="4" t="s">
        <v>1534</v>
      </c>
      <c r="B173" s="4" t="s">
        <v>1535</v>
      </c>
      <c r="C173" s="4" t="s">
        <v>1536</v>
      </c>
      <c r="D173" s="4" t="n">
        <v>2018</v>
      </c>
      <c r="E173" s="4" t="s">
        <v>41</v>
      </c>
      <c r="F173" s="4" t="s">
        <v>1537</v>
      </c>
      <c r="G173" s="4" t="str">
        <f aca="false">IF(LEFT(I173,3)="R1 ","L6",IF(D173&gt;=2014,"L1",IF(D173&gt;=1998,"L2",IF(D173&gt;=1987,"L3",IF(D173&gt;=1978,"L4",IF(D173&gt;=1965,"L5","L6"))))))</f>
        <v>L1</v>
      </c>
      <c r="H173" s="4" t="str">
        <f aca="false">IFERROR(INDEX(Lanes!$C$2:$C$60,MATCH(LEFT(I173,FIND(" ",I173)-1),Lanes!$A$2:$A$60,0)),"?")</f>
        <v>Core</v>
      </c>
      <c r="I173" s="4" t="s">
        <v>1337</v>
      </c>
      <c r="J173" s="4"/>
      <c r="K173" s="4" t="s">
        <v>400</v>
      </c>
      <c r="L173" s="4" t="s">
        <v>45</v>
      </c>
      <c r="M173" s="4" t="s">
        <v>61</v>
      </c>
      <c r="N173" s="4"/>
      <c r="O173" s="4" t="s">
        <v>1538</v>
      </c>
      <c r="P173" s="2" t="s">
        <v>1539</v>
      </c>
      <c r="Q173" s="2" t="s">
        <v>1540</v>
      </c>
      <c r="R173" s="4" t="s">
        <v>50</v>
      </c>
      <c r="S173" s="4" t="s">
        <v>1541</v>
      </c>
      <c r="T173" s="4" t="s">
        <v>52</v>
      </c>
      <c r="U173" s="4"/>
      <c r="V173" s="4" t="s">
        <v>1542</v>
      </c>
      <c r="W173" s="4"/>
      <c r="X173" s="2" t="s">
        <v>1543</v>
      </c>
      <c r="Y173" s="4" t="s">
        <v>69</v>
      </c>
      <c r="Z173" s="4"/>
      <c r="AA173" s="4"/>
      <c r="AB173" s="4"/>
    </row>
    <row r="174" customFormat="false" ht="75" hidden="false" customHeight="true" outlineLevel="0" collapsed="false">
      <c r="A174" s="4" t="s">
        <v>1544</v>
      </c>
      <c r="B174" s="4" t="s">
        <v>1376</v>
      </c>
      <c r="C174" s="4" t="s">
        <v>1545</v>
      </c>
      <c r="D174" s="4" t="n">
        <v>2018</v>
      </c>
      <c r="E174" s="4" t="s">
        <v>41</v>
      </c>
      <c r="F174" s="4" t="s">
        <v>42</v>
      </c>
      <c r="G174" s="4" t="str">
        <f aca="false">IF(LEFT(I174,3)="R1 ","L6",IF(D174&gt;=2014,"L1",IF(D174&gt;=1998,"L2",IF(D174&gt;=1987,"L3",IF(D174&gt;=1978,"L4",IF(D174&gt;=1965,"L5","L6"))))))</f>
        <v>L1</v>
      </c>
      <c r="H174" s="4" t="str">
        <f aca="false">IFERROR(INDEX(Lanes!$C$2:$C$60,MATCH(LEFT(I174,FIND(" ",I174)-1),Lanes!$A$2:$A$60,0)),"?")</f>
        <v>Core</v>
      </c>
      <c r="I174" s="4" t="s">
        <v>1337</v>
      </c>
      <c r="J174" s="4"/>
      <c r="K174" s="4" t="s">
        <v>364</v>
      </c>
      <c r="L174" s="4" t="s">
        <v>193</v>
      </c>
      <c r="M174" s="4" t="s">
        <v>530</v>
      </c>
      <c r="N174" s="4"/>
      <c r="O174" s="4" t="s">
        <v>1546</v>
      </c>
      <c r="P174" s="2" t="s">
        <v>1547</v>
      </c>
      <c r="Q174" s="2" t="s">
        <v>1548</v>
      </c>
      <c r="R174" s="4" t="s">
        <v>50</v>
      </c>
      <c r="S174" s="4" t="s">
        <v>1545</v>
      </c>
      <c r="T174" s="4" t="s">
        <v>52</v>
      </c>
      <c r="U174" s="4"/>
      <c r="V174" s="4"/>
      <c r="W174" s="4"/>
      <c r="X174" s="2" t="s">
        <v>1382</v>
      </c>
      <c r="Y174" s="4" t="s">
        <v>69</v>
      </c>
      <c r="Z174" s="4"/>
      <c r="AA174" s="4"/>
      <c r="AB174" s="4"/>
    </row>
    <row r="175" customFormat="false" ht="75" hidden="false" customHeight="true" outlineLevel="0" collapsed="false">
      <c r="A175" s="4" t="s">
        <v>1549</v>
      </c>
      <c r="B175" s="4" t="s">
        <v>1384</v>
      </c>
      <c r="C175" s="4" t="s">
        <v>1550</v>
      </c>
      <c r="D175" s="4" t="n">
        <v>2018</v>
      </c>
      <c r="E175" s="4" t="s">
        <v>41</v>
      </c>
      <c r="F175" s="4" t="s">
        <v>228</v>
      </c>
      <c r="G175" s="4" t="str">
        <f aca="false">IF(LEFT(I175,3)="R1 ","L6",IF(D175&gt;=2014,"L1",IF(D175&gt;=1998,"L2",IF(D175&gt;=1987,"L3",IF(D175&gt;=1978,"L4",IF(D175&gt;=1965,"L5","L6"))))))</f>
        <v>L1</v>
      </c>
      <c r="H175" s="4" t="str">
        <f aca="false">IFERROR(INDEX(Lanes!$C$2:$C$60,MATCH(LEFT(I175,FIND(" ",I175)-1),Lanes!$A$2:$A$60,0)),"?")</f>
        <v>Core</v>
      </c>
      <c r="I175" s="4" t="s">
        <v>1337</v>
      </c>
      <c r="J175" s="4"/>
      <c r="K175" s="4" t="s">
        <v>400</v>
      </c>
      <c r="L175" s="4" t="s">
        <v>45</v>
      </c>
      <c r="M175" s="4" t="s">
        <v>346</v>
      </c>
      <c r="N175" s="4" t="s">
        <v>1386</v>
      </c>
      <c r="O175" s="4" t="s">
        <v>1387</v>
      </c>
      <c r="P175" s="2" t="s">
        <v>1551</v>
      </c>
      <c r="Q175" s="2" t="s">
        <v>1389</v>
      </c>
      <c r="R175" s="4" t="s">
        <v>65</v>
      </c>
      <c r="S175" s="4" t="s">
        <v>1552</v>
      </c>
      <c r="T175" s="4" t="s">
        <v>84</v>
      </c>
      <c r="U175" s="4"/>
      <c r="V175" s="4"/>
      <c r="W175" s="4"/>
      <c r="X175" s="2" t="s">
        <v>1391</v>
      </c>
      <c r="Y175" s="4" t="s">
        <v>69</v>
      </c>
      <c r="Z175" s="4"/>
      <c r="AA175" s="4"/>
      <c r="AB175" s="4"/>
    </row>
    <row r="176" customFormat="false" ht="75" hidden="false" customHeight="true" outlineLevel="0" collapsed="false">
      <c r="A176" s="4" t="s">
        <v>1553</v>
      </c>
      <c r="B176" s="4" t="s">
        <v>1426</v>
      </c>
      <c r="C176" s="4" t="s">
        <v>1554</v>
      </c>
      <c r="D176" s="4" t="n">
        <v>2019</v>
      </c>
      <c r="E176" s="4" t="s">
        <v>41</v>
      </c>
      <c r="F176" s="4" t="s">
        <v>971</v>
      </c>
      <c r="G176" s="4" t="str">
        <f aca="false">IF(LEFT(I176,3)="R1 ","L6",IF(D176&gt;=2014,"L1",IF(D176&gt;=1998,"L2",IF(D176&gt;=1987,"L3",IF(D176&gt;=1978,"L4",IF(D176&gt;=1965,"L5","L6"))))))</f>
        <v>L1</v>
      </c>
      <c r="H176" s="4" t="str">
        <f aca="false">IFERROR(INDEX(Lanes!$C$2:$C$60,MATCH(LEFT(I176,FIND(" ",I176)-1),Lanes!$A$2:$A$60,0)),"?")</f>
        <v>Core</v>
      </c>
      <c r="I176" s="4" t="s">
        <v>1337</v>
      </c>
      <c r="J176" s="4"/>
      <c r="K176" s="4" t="s">
        <v>787</v>
      </c>
      <c r="L176" s="4" t="s">
        <v>152</v>
      </c>
      <c r="M176" s="4" t="s">
        <v>549</v>
      </c>
      <c r="N176" s="4"/>
      <c r="O176" s="4" t="s">
        <v>1555</v>
      </c>
      <c r="P176" s="2" t="s">
        <v>1556</v>
      </c>
      <c r="Q176" s="2" t="s">
        <v>1557</v>
      </c>
      <c r="R176" s="4" t="s">
        <v>65</v>
      </c>
      <c r="S176" s="4" t="s">
        <v>1558</v>
      </c>
      <c r="T176" s="4" t="s">
        <v>110</v>
      </c>
      <c r="U176" s="4"/>
      <c r="V176" s="4"/>
      <c r="W176" s="4" t="s">
        <v>53</v>
      </c>
      <c r="X176" s="2" t="s">
        <v>1559</v>
      </c>
      <c r="Y176" s="4" t="s">
        <v>69</v>
      </c>
      <c r="Z176" s="4"/>
      <c r="AA176" s="4"/>
      <c r="AB176" s="4"/>
    </row>
    <row r="177" customFormat="false" ht="75" hidden="false" customHeight="true" outlineLevel="0" collapsed="false">
      <c r="A177" s="4" t="s">
        <v>1560</v>
      </c>
      <c r="B177" s="4" t="s">
        <v>1426</v>
      </c>
      <c r="C177" s="4" t="s">
        <v>1561</v>
      </c>
      <c r="D177" s="4" t="n">
        <v>2019</v>
      </c>
      <c r="E177" s="4" t="s">
        <v>41</v>
      </c>
      <c r="F177" s="4" t="s">
        <v>971</v>
      </c>
      <c r="G177" s="4" t="str">
        <f aca="false">IF(LEFT(I177,3)="R1 ","L6",IF(D177&gt;=2014,"L1",IF(D177&gt;=1998,"L2",IF(D177&gt;=1987,"L3",IF(D177&gt;=1978,"L4",IF(D177&gt;=1965,"L5","L6"))))))</f>
        <v>L1</v>
      </c>
      <c r="H177" s="4" t="str">
        <f aca="false">IFERROR(INDEX(Lanes!$C$2:$C$60,MATCH(LEFT(I177,FIND(" ",I177)-1),Lanes!$A$2:$A$60,0)),"?")</f>
        <v>Core</v>
      </c>
      <c r="I177" s="4" t="s">
        <v>1337</v>
      </c>
      <c r="J177" s="4"/>
      <c r="K177" s="4" t="s">
        <v>400</v>
      </c>
      <c r="L177" s="4" t="s">
        <v>152</v>
      </c>
      <c r="M177" s="4" t="s">
        <v>549</v>
      </c>
      <c r="N177" s="4"/>
      <c r="O177" s="4" t="s">
        <v>1562</v>
      </c>
      <c r="P177" s="2" t="s">
        <v>1563</v>
      </c>
      <c r="Q177" s="2" t="s">
        <v>1564</v>
      </c>
      <c r="R177" s="4" t="s">
        <v>65</v>
      </c>
      <c r="S177" s="4" t="s">
        <v>1565</v>
      </c>
      <c r="T177" s="4" t="s">
        <v>110</v>
      </c>
      <c r="U177" s="4"/>
      <c r="V177" s="4"/>
      <c r="W177" s="4" t="s">
        <v>53</v>
      </c>
      <c r="X177" s="2" t="s">
        <v>1566</v>
      </c>
      <c r="Y177" s="4" t="s">
        <v>69</v>
      </c>
      <c r="Z177" s="4"/>
      <c r="AA177" s="4"/>
      <c r="AB177" s="4"/>
    </row>
    <row r="178" customFormat="false" ht="75" hidden="false" customHeight="true" outlineLevel="0" collapsed="false">
      <c r="A178" s="4" t="s">
        <v>1567</v>
      </c>
      <c r="B178" s="4" t="s">
        <v>1434</v>
      </c>
      <c r="C178" s="4" t="s">
        <v>1568</v>
      </c>
      <c r="D178" s="4" t="n">
        <v>2019</v>
      </c>
      <c r="E178" s="4" t="s">
        <v>41</v>
      </c>
      <c r="F178" s="4" t="s">
        <v>1436</v>
      </c>
      <c r="G178" s="4" t="str">
        <f aca="false">IF(LEFT(I178,3)="R1 ","L6",IF(D178&gt;=2014,"L1",IF(D178&gt;=1998,"L2",IF(D178&gt;=1987,"L3",IF(D178&gt;=1978,"L4",IF(D178&gt;=1965,"L5","L6"))))))</f>
        <v>L1</v>
      </c>
      <c r="H178" s="4" t="str">
        <f aca="false">IFERROR(INDEX(Lanes!$C$2:$C$60,MATCH(LEFT(I178,FIND(" ",I178)-1),Lanes!$A$2:$A$60,0)),"?")</f>
        <v>Core</v>
      </c>
      <c r="I178" s="4" t="s">
        <v>1337</v>
      </c>
      <c r="J178" s="4"/>
      <c r="K178" s="4" t="s">
        <v>400</v>
      </c>
      <c r="L178" s="4" t="s">
        <v>257</v>
      </c>
      <c r="M178" s="4" t="s">
        <v>1437</v>
      </c>
      <c r="N178" s="4"/>
      <c r="O178" s="4" t="s">
        <v>1569</v>
      </c>
      <c r="P178" s="2" t="s">
        <v>1570</v>
      </c>
      <c r="Q178" s="2" t="s">
        <v>1571</v>
      </c>
      <c r="R178" s="4" t="s">
        <v>65</v>
      </c>
      <c r="S178" s="4" t="s">
        <v>1572</v>
      </c>
      <c r="T178" s="4" t="s">
        <v>52</v>
      </c>
      <c r="U178" s="4"/>
      <c r="V178" s="4"/>
      <c r="W178" s="4" t="s">
        <v>53</v>
      </c>
      <c r="X178" s="2" t="s">
        <v>1442</v>
      </c>
      <c r="Y178" s="4" t="s">
        <v>69</v>
      </c>
      <c r="Z178" s="4"/>
      <c r="AA178" s="4"/>
      <c r="AB178" s="4"/>
    </row>
    <row r="179" customFormat="false" ht="75" hidden="false" customHeight="true" outlineLevel="0" collapsed="false">
      <c r="A179" s="4" t="s">
        <v>1573</v>
      </c>
      <c r="B179" s="4" t="s">
        <v>1444</v>
      </c>
      <c r="C179" s="4" t="s">
        <v>1574</v>
      </c>
      <c r="D179" s="4" t="n">
        <v>2019</v>
      </c>
      <c r="E179" s="4" t="s">
        <v>41</v>
      </c>
      <c r="F179" s="4" t="s">
        <v>1575</v>
      </c>
      <c r="G179" s="4" t="str">
        <f aca="false">IF(LEFT(I179,3)="R1 ","L6",IF(D179&gt;=2014,"L1",IF(D179&gt;=1998,"L2",IF(D179&gt;=1987,"L3",IF(D179&gt;=1978,"L4",IF(D179&gt;=1965,"L5","L6"))))))</f>
        <v>L1</v>
      </c>
      <c r="H179" s="4" t="str">
        <f aca="false">IFERROR(INDEX(Lanes!$C$2:$C$60,MATCH(LEFT(I179,FIND(" ",I179)-1),Lanes!$A$2:$A$60,0)),"?")</f>
        <v>Core</v>
      </c>
      <c r="I179" s="4" t="s">
        <v>1337</v>
      </c>
      <c r="J179" s="4"/>
      <c r="K179" s="4" t="s">
        <v>400</v>
      </c>
      <c r="L179" s="4" t="s">
        <v>257</v>
      </c>
      <c r="M179" s="4" t="s">
        <v>1447</v>
      </c>
      <c r="N179" s="4"/>
      <c r="O179" s="4" t="s">
        <v>1576</v>
      </c>
      <c r="P179" s="2" t="s">
        <v>1577</v>
      </c>
      <c r="Q179" s="2" t="s">
        <v>1578</v>
      </c>
      <c r="R179" s="4" t="s">
        <v>65</v>
      </c>
      <c r="S179" s="4" t="s">
        <v>1574</v>
      </c>
      <c r="T179" s="4" t="s">
        <v>52</v>
      </c>
      <c r="U179" s="4"/>
      <c r="V179" s="4"/>
      <c r="W179" s="4" t="s">
        <v>53</v>
      </c>
      <c r="X179" s="2" t="s">
        <v>1451</v>
      </c>
      <c r="Y179" s="4" t="s">
        <v>69</v>
      </c>
      <c r="Z179" s="4"/>
      <c r="AA179" s="4"/>
      <c r="AB179" s="4"/>
    </row>
    <row r="180" customFormat="false" ht="75" hidden="false" customHeight="true" outlineLevel="0" collapsed="false">
      <c r="A180" s="4" t="s">
        <v>1579</v>
      </c>
      <c r="B180" s="4" t="s">
        <v>1580</v>
      </c>
      <c r="C180" s="4" t="s">
        <v>1581</v>
      </c>
      <c r="D180" s="4" t="n">
        <v>2019</v>
      </c>
      <c r="E180" s="4" t="s">
        <v>41</v>
      </c>
      <c r="F180" s="4" t="s">
        <v>162</v>
      </c>
      <c r="G180" s="4" t="str">
        <f aca="false">IF(LEFT(I180,3)="R1 ","L6",IF(D180&gt;=2014,"L1",IF(D180&gt;=1998,"L2",IF(D180&gt;=1987,"L3",IF(D180&gt;=1978,"L4",IF(D180&gt;=1965,"L5","L6"))))))</f>
        <v>L1</v>
      </c>
      <c r="H180" s="4" t="str">
        <f aca="false">IFERROR(INDEX(Lanes!$C$2:$C$60,MATCH(LEFT(I180,FIND(" ",I180)-1),Lanes!$A$2:$A$60,0)),"?")</f>
        <v>Core</v>
      </c>
      <c r="I180" s="4" t="s">
        <v>1337</v>
      </c>
      <c r="J180" s="4"/>
      <c r="K180" s="4" t="s">
        <v>400</v>
      </c>
      <c r="L180" s="4" t="s">
        <v>193</v>
      </c>
      <c r="M180" s="4" t="s">
        <v>194</v>
      </c>
      <c r="N180" s="4"/>
      <c r="O180" s="4" t="s">
        <v>1582</v>
      </c>
      <c r="P180" s="2" t="s">
        <v>1583</v>
      </c>
      <c r="Q180" s="2" t="s">
        <v>1584</v>
      </c>
      <c r="R180" s="4" t="s">
        <v>50</v>
      </c>
      <c r="S180" s="4" t="s">
        <v>1585</v>
      </c>
      <c r="T180" s="4" t="s">
        <v>52</v>
      </c>
      <c r="U180" s="4"/>
      <c r="V180" s="4"/>
      <c r="W180" s="4"/>
      <c r="X180" s="2" t="s">
        <v>1586</v>
      </c>
      <c r="Y180" s="4" t="s">
        <v>69</v>
      </c>
      <c r="Z180" s="4"/>
      <c r="AA180" s="4"/>
      <c r="AB180" s="4"/>
    </row>
    <row r="181" customFormat="false" ht="75" hidden="false" customHeight="true" outlineLevel="0" collapsed="false">
      <c r="A181" s="4" t="s">
        <v>1587</v>
      </c>
      <c r="B181" s="4" t="s">
        <v>1400</v>
      </c>
      <c r="C181" s="4" t="s">
        <v>1588</v>
      </c>
      <c r="D181" s="4" t="n">
        <v>2019</v>
      </c>
      <c r="E181" s="4" t="s">
        <v>41</v>
      </c>
      <c r="F181" s="4" t="s">
        <v>1589</v>
      </c>
      <c r="G181" s="4" t="str">
        <f aca="false">IF(LEFT(I181,3)="R1 ","L6",IF(D181&gt;=2014,"L1",IF(D181&gt;=1998,"L2",IF(D181&gt;=1987,"L3",IF(D181&gt;=1978,"L4",IF(D181&gt;=1965,"L5","L6"))))))</f>
        <v>L1</v>
      </c>
      <c r="H181" s="4" t="str">
        <f aca="false">IFERROR(INDEX(Lanes!$C$2:$C$60,MATCH(LEFT(I181,FIND(" ",I181)-1),Lanes!$A$2:$A$60,0)),"?")</f>
        <v>Core</v>
      </c>
      <c r="I181" s="4" t="s">
        <v>1337</v>
      </c>
      <c r="J181" s="4"/>
      <c r="K181" s="4" t="s">
        <v>400</v>
      </c>
      <c r="L181" s="4" t="s">
        <v>603</v>
      </c>
      <c r="M181" s="4" t="s">
        <v>1205</v>
      </c>
      <c r="N181" s="4"/>
      <c r="O181" s="4" t="s">
        <v>1590</v>
      </c>
      <c r="P181" s="2" t="s">
        <v>1591</v>
      </c>
      <c r="Q181" s="2" t="s">
        <v>1592</v>
      </c>
      <c r="R181" s="4" t="s">
        <v>65</v>
      </c>
      <c r="S181" s="4" t="s">
        <v>1593</v>
      </c>
      <c r="T181" s="4" t="s">
        <v>84</v>
      </c>
      <c r="U181" s="4"/>
      <c r="V181" s="4"/>
      <c r="W181" s="4"/>
      <c r="X181" s="2" t="s">
        <v>1594</v>
      </c>
      <c r="Y181" s="4" t="s">
        <v>69</v>
      </c>
      <c r="Z181" s="4"/>
      <c r="AA181" s="4"/>
      <c r="AB181" s="4"/>
    </row>
    <row r="182" customFormat="false" ht="75" hidden="false" customHeight="true" outlineLevel="0" collapsed="false">
      <c r="A182" s="4" t="s">
        <v>1595</v>
      </c>
      <c r="B182" s="4" t="s">
        <v>1376</v>
      </c>
      <c r="C182" s="4" t="s">
        <v>1596</v>
      </c>
      <c r="D182" s="4" t="n">
        <v>2019</v>
      </c>
      <c r="E182" s="4" t="s">
        <v>41</v>
      </c>
      <c r="F182" s="4" t="s">
        <v>1378</v>
      </c>
      <c r="G182" s="4" t="str">
        <f aca="false">IF(LEFT(I182,3)="R1 ","L6",IF(D182&gt;=2014,"L1",IF(D182&gt;=1998,"L2",IF(D182&gt;=1987,"L3",IF(D182&gt;=1978,"L4",IF(D182&gt;=1965,"L5","L6"))))))</f>
        <v>L1</v>
      </c>
      <c r="H182" s="4" t="str">
        <f aca="false">IFERROR(INDEX(Lanes!$C$2:$C$60,MATCH(LEFT(I182,FIND(" ",I182)-1),Lanes!$A$2:$A$60,0)),"?")</f>
        <v>Core</v>
      </c>
      <c r="I182" s="4" t="s">
        <v>1337</v>
      </c>
      <c r="J182" s="4"/>
      <c r="K182" s="4" t="s">
        <v>364</v>
      </c>
      <c r="L182" s="4" t="s">
        <v>193</v>
      </c>
      <c r="M182" s="4" t="s">
        <v>530</v>
      </c>
      <c r="N182" s="4"/>
      <c r="O182" s="4" t="s">
        <v>1469</v>
      </c>
      <c r="P182" s="2" t="s">
        <v>1597</v>
      </c>
      <c r="Q182" s="2" t="s">
        <v>1598</v>
      </c>
      <c r="R182" s="4" t="s">
        <v>65</v>
      </c>
      <c r="S182" s="4" t="s">
        <v>1596</v>
      </c>
      <c r="T182" s="4" t="s">
        <v>84</v>
      </c>
      <c r="U182" s="4"/>
      <c r="V182" s="4"/>
      <c r="W182" s="4"/>
      <c r="X182" s="2" t="s">
        <v>1382</v>
      </c>
      <c r="Y182" s="4" t="s">
        <v>69</v>
      </c>
      <c r="Z182" s="4"/>
      <c r="AA182" s="4"/>
      <c r="AB182" s="4"/>
    </row>
    <row r="183" customFormat="false" ht="75" hidden="false" customHeight="true" outlineLevel="0" collapsed="false">
      <c r="A183" s="4" t="s">
        <v>1599</v>
      </c>
      <c r="B183" s="4" t="s">
        <v>1453</v>
      </c>
      <c r="C183" s="4" t="s">
        <v>1600</v>
      </c>
      <c r="D183" s="4" t="n">
        <v>2019</v>
      </c>
      <c r="E183" s="4" t="s">
        <v>41</v>
      </c>
      <c r="F183" s="4" t="s">
        <v>1455</v>
      </c>
      <c r="G183" s="4" t="str">
        <f aca="false">IF(LEFT(I183,3)="R1 ","L6",IF(D183&gt;=2014,"L1",IF(D183&gt;=1998,"L2",IF(D183&gt;=1987,"L3",IF(D183&gt;=1978,"L4",IF(D183&gt;=1965,"L5","L6"))))))</f>
        <v>L1</v>
      </c>
      <c r="H183" s="4" t="str">
        <f aca="false">IFERROR(INDEX(Lanes!$C$2:$C$60,MATCH(LEFT(I183,FIND(" ",I183)-1),Lanes!$A$2:$A$60,0)),"?")</f>
        <v>Core</v>
      </c>
      <c r="I183" s="4" t="s">
        <v>1337</v>
      </c>
      <c r="J183" s="4"/>
      <c r="K183" s="4" t="s">
        <v>400</v>
      </c>
      <c r="L183" s="4" t="s">
        <v>776</v>
      </c>
      <c r="M183" s="4" t="s">
        <v>777</v>
      </c>
      <c r="N183" s="4"/>
      <c r="O183" s="4" t="s">
        <v>1601</v>
      </c>
      <c r="P183" s="2" t="s">
        <v>1602</v>
      </c>
      <c r="Q183" s="2" t="s">
        <v>1603</v>
      </c>
      <c r="R183" s="4" t="s">
        <v>50</v>
      </c>
      <c r="S183" s="4" t="s">
        <v>1604</v>
      </c>
      <c r="T183" s="4" t="s">
        <v>110</v>
      </c>
      <c r="U183" s="4"/>
      <c r="V183" s="4"/>
      <c r="W183" s="4" t="s">
        <v>53</v>
      </c>
      <c r="X183" s="2" t="s">
        <v>1460</v>
      </c>
      <c r="Y183" s="4" t="s">
        <v>69</v>
      </c>
      <c r="Z183" s="4"/>
      <c r="AA183" s="4"/>
      <c r="AB183" s="4"/>
    </row>
    <row r="184" customFormat="false" ht="75" hidden="false" customHeight="true" outlineLevel="0" collapsed="false">
      <c r="A184" s="4" t="s">
        <v>1605</v>
      </c>
      <c r="B184" s="4" t="s">
        <v>1606</v>
      </c>
      <c r="C184" s="4" t="s">
        <v>1607</v>
      </c>
      <c r="D184" s="4" t="n">
        <v>2019</v>
      </c>
      <c r="E184" s="4" t="s">
        <v>41</v>
      </c>
      <c r="F184" s="4" t="s">
        <v>1608</v>
      </c>
      <c r="G184" s="4" t="str">
        <f aca="false">IF(LEFT(I184,3)="R1 ","L6",IF(D184&gt;=2014,"L1",IF(D184&gt;=1998,"L2",IF(D184&gt;=1987,"L3",IF(D184&gt;=1978,"L4",IF(D184&gt;=1965,"L5","L6"))))))</f>
        <v>L1</v>
      </c>
      <c r="H184" s="4" t="str">
        <f aca="false">IFERROR(INDEX(Lanes!$C$2:$C$60,MATCH(LEFT(I184,FIND(" ",I184)-1),Lanes!$A$2:$A$60,0)),"?")</f>
        <v>Core</v>
      </c>
      <c r="I184" s="4" t="s">
        <v>1337</v>
      </c>
      <c r="J184" s="4" t="s">
        <v>323</v>
      </c>
      <c r="K184" s="4" t="s">
        <v>364</v>
      </c>
      <c r="L184" s="4" t="s">
        <v>45</v>
      </c>
      <c r="M184" s="4" t="s">
        <v>1609</v>
      </c>
      <c r="N184" s="4"/>
      <c r="O184" s="4" t="s">
        <v>1610</v>
      </c>
      <c r="P184" s="2" t="s">
        <v>1611</v>
      </c>
      <c r="Q184" s="2" t="s">
        <v>1612</v>
      </c>
      <c r="R184" s="4" t="s">
        <v>50</v>
      </c>
      <c r="S184" s="4" t="s">
        <v>1613</v>
      </c>
      <c r="T184" s="4" t="s">
        <v>84</v>
      </c>
      <c r="U184" s="4"/>
      <c r="V184" s="4"/>
      <c r="W184" s="4"/>
      <c r="X184" s="2" t="s">
        <v>1614</v>
      </c>
      <c r="Y184" s="4" t="s">
        <v>69</v>
      </c>
      <c r="Z184" s="4"/>
      <c r="AA184" s="4"/>
      <c r="AB184" s="4"/>
    </row>
    <row r="185" customFormat="false" ht="75" hidden="false" customHeight="true" outlineLevel="0" collapsed="false">
      <c r="A185" s="4" t="s">
        <v>1615</v>
      </c>
      <c r="B185" s="4" t="s">
        <v>1490</v>
      </c>
      <c r="C185" s="4" t="s">
        <v>1616</v>
      </c>
      <c r="D185" s="4" t="n">
        <v>2019</v>
      </c>
      <c r="E185" s="4" t="s">
        <v>41</v>
      </c>
      <c r="F185" s="4" t="s">
        <v>519</v>
      </c>
      <c r="G185" s="4" t="str">
        <f aca="false">IF(LEFT(I185,3)="R1 ","L6",IF(D185&gt;=2014,"L1",IF(D185&gt;=1998,"L2",IF(D185&gt;=1987,"L3",IF(D185&gt;=1978,"L4",IF(D185&gt;=1965,"L5","L6"))))))</f>
        <v>L1</v>
      </c>
      <c r="H185" s="4" t="str">
        <f aca="false">IFERROR(INDEX(Lanes!$C$2:$C$60,MATCH(LEFT(I185,FIND(" ",I185)-1),Lanes!$A$2:$A$60,0)),"?")</f>
        <v>Core</v>
      </c>
      <c r="I185" s="4" t="s">
        <v>1337</v>
      </c>
      <c r="J185" s="4"/>
      <c r="K185" s="4" t="s">
        <v>400</v>
      </c>
      <c r="L185" s="4" t="s">
        <v>603</v>
      </c>
      <c r="M185" s="4" t="s">
        <v>1205</v>
      </c>
      <c r="N185" s="4"/>
      <c r="O185" s="4" t="s">
        <v>1617</v>
      </c>
      <c r="P185" s="2" t="s">
        <v>1618</v>
      </c>
      <c r="Q185" s="2" t="s">
        <v>1619</v>
      </c>
      <c r="R185" s="4" t="s">
        <v>65</v>
      </c>
      <c r="S185" s="4" t="s">
        <v>1620</v>
      </c>
      <c r="T185" s="4" t="s">
        <v>84</v>
      </c>
      <c r="U185" s="4"/>
      <c r="V185" s="4"/>
      <c r="W185" s="4"/>
      <c r="X185" s="2" t="s">
        <v>1497</v>
      </c>
      <c r="Y185" s="4" t="s">
        <v>69</v>
      </c>
      <c r="Z185" s="4"/>
      <c r="AA185" s="4"/>
      <c r="AB185" s="4"/>
    </row>
    <row r="186" customFormat="false" ht="75" hidden="false" customHeight="true" outlineLevel="0" collapsed="false">
      <c r="A186" s="4" t="s">
        <v>1621</v>
      </c>
      <c r="B186" s="4" t="s">
        <v>1622</v>
      </c>
      <c r="C186" s="4" t="s">
        <v>1623</v>
      </c>
      <c r="D186" s="4" t="n">
        <v>2019</v>
      </c>
      <c r="E186" s="4" t="s">
        <v>41</v>
      </c>
      <c r="F186" s="4" t="s">
        <v>1624</v>
      </c>
      <c r="G186" s="4" t="str">
        <f aca="false">IF(LEFT(I186,3)="R1 ","L6",IF(D186&gt;=2014,"L1",IF(D186&gt;=1998,"L2",IF(D186&gt;=1987,"L3",IF(D186&gt;=1978,"L4",IF(D186&gt;=1965,"L5","L6"))))))</f>
        <v>L1</v>
      </c>
      <c r="H186" s="4" t="str">
        <f aca="false">IFERROR(INDEX(Lanes!$C$2:$C$60,MATCH(LEFT(I186,FIND(" ",I186)-1),Lanes!$A$2:$A$60,0)),"?")</f>
        <v>Core</v>
      </c>
      <c r="I186" s="4" t="s">
        <v>1337</v>
      </c>
      <c r="J186" s="4"/>
      <c r="K186" s="4" t="s">
        <v>400</v>
      </c>
      <c r="L186" s="4" t="s">
        <v>776</v>
      </c>
      <c r="M186" s="4" t="s">
        <v>1625</v>
      </c>
      <c r="N186" s="4"/>
      <c r="O186" s="4" t="s">
        <v>1626</v>
      </c>
      <c r="P186" s="2" t="s">
        <v>1627</v>
      </c>
      <c r="Q186" s="2" t="s">
        <v>1628</v>
      </c>
      <c r="R186" s="4" t="s">
        <v>122</v>
      </c>
      <c r="S186" s="4" t="s">
        <v>1629</v>
      </c>
      <c r="T186" s="4" t="s">
        <v>110</v>
      </c>
      <c r="U186" s="4"/>
      <c r="V186" s="4"/>
      <c r="W186" s="4"/>
      <c r="X186" s="2" t="s">
        <v>1630</v>
      </c>
      <c r="Y186" s="4" t="s">
        <v>69</v>
      </c>
      <c r="Z186" s="4"/>
      <c r="AA186" s="4"/>
      <c r="AB186" s="4"/>
    </row>
    <row r="187" customFormat="false" ht="75" hidden="false" customHeight="true" outlineLevel="0" collapsed="false">
      <c r="A187" s="4" t="s">
        <v>1631</v>
      </c>
      <c r="B187" s="4" t="s">
        <v>1632</v>
      </c>
      <c r="C187" s="4" t="s">
        <v>1633</v>
      </c>
      <c r="D187" s="4" t="n">
        <v>2019</v>
      </c>
      <c r="E187" s="4" t="s">
        <v>41</v>
      </c>
      <c r="F187" s="4" t="s">
        <v>1634</v>
      </c>
      <c r="G187" s="4" t="str">
        <f aca="false">IF(LEFT(I187,3)="R1 ","L6",IF(D187&gt;=2014,"L1",IF(D187&gt;=1998,"L2",IF(D187&gt;=1987,"L3",IF(D187&gt;=1978,"L4",IF(D187&gt;=1965,"L5","L6"))))))</f>
        <v>L1</v>
      </c>
      <c r="H187" s="4" t="str">
        <f aca="false">IFERROR(INDEX(Lanes!$C$2:$C$60,MATCH(LEFT(I187,FIND(" ",I187)-1),Lanes!$A$2:$A$60,0)),"?")</f>
        <v>Core</v>
      </c>
      <c r="I187" s="4" t="s">
        <v>1337</v>
      </c>
      <c r="J187" s="4"/>
      <c r="K187" s="4" t="s">
        <v>400</v>
      </c>
      <c r="L187" s="4" t="s">
        <v>776</v>
      </c>
      <c r="M187" s="4" t="s">
        <v>1635</v>
      </c>
      <c r="N187" s="4"/>
      <c r="O187" s="4" t="s">
        <v>1636</v>
      </c>
      <c r="P187" s="2" t="s">
        <v>1637</v>
      </c>
      <c r="Q187" s="2" t="s">
        <v>1638</v>
      </c>
      <c r="R187" s="4" t="s">
        <v>122</v>
      </c>
      <c r="S187" s="4" t="s">
        <v>1639</v>
      </c>
      <c r="T187" s="4" t="s">
        <v>84</v>
      </c>
      <c r="U187" s="4"/>
      <c r="V187" s="4"/>
      <c r="W187" s="4" t="s">
        <v>53</v>
      </c>
      <c r="X187" s="2" t="s">
        <v>1640</v>
      </c>
      <c r="Y187" s="4" t="s">
        <v>69</v>
      </c>
      <c r="Z187" s="4"/>
      <c r="AA187" s="4"/>
      <c r="AB187" s="4"/>
    </row>
    <row r="188" customFormat="false" ht="75" hidden="false" customHeight="true" outlineLevel="0" collapsed="false">
      <c r="A188" s="4" t="s">
        <v>1641</v>
      </c>
      <c r="B188" s="4" t="s">
        <v>1334</v>
      </c>
      <c r="C188" s="4" t="s">
        <v>1642</v>
      </c>
      <c r="D188" s="4" t="n">
        <v>2020</v>
      </c>
      <c r="E188" s="4" t="s">
        <v>41</v>
      </c>
      <c r="F188" s="4" t="s">
        <v>971</v>
      </c>
      <c r="G188" s="4" t="str">
        <f aca="false">IF(LEFT(I188,3)="R1 ","L6",IF(D188&gt;=2014,"L1",IF(D188&gt;=1998,"L2",IF(D188&gt;=1987,"L3",IF(D188&gt;=1978,"L4",IF(D188&gt;=1965,"L5","L6"))))))</f>
        <v>L1</v>
      </c>
      <c r="H188" s="4" t="str">
        <f aca="false">IFERROR(INDEX(Lanes!$C$2:$C$60,MATCH(LEFT(I188,FIND(" ",I188)-1),Lanes!$A$2:$A$60,0)),"?")</f>
        <v>Core</v>
      </c>
      <c r="I188" s="4" t="s">
        <v>1337</v>
      </c>
      <c r="J188" s="4"/>
      <c r="K188" s="4" t="s">
        <v>400</v>
      </c>
      <c r="L188" s="4" t="s">
        <v>152</v>
      </c>
      <c r="M188" s="4"/>
      <c r="N188" s="4"/>
      <c r="O188" s="4" t="s">
        <v>1643</v>
      </c>
      <c r="P188" s="2" t="s">
        <v>1644</v>
      </c>
      <c r="Q188" s="2" t="s">
        <v>1645</v>
      </c>
      <c r="R188" s="4" t="s">
        <v>65</v>
      </c>
      <c r="S188" s="4" t="s">
        <v>1646</v>
      </c>
      <c r="T188" s="4" t="s">
        <v>52</v>
      </c>
      <c r="U188" s="4"/>
      <c r="V188" s="4"/>
      <c r="W188" s="4"/>
      <c r="X188" s="2" t="s">
        <v>1647</v>
      </c>
      <c r="Y188" s="4" t="s">
        <v>69</v>
      </c>
      <c r="Z188" s="4"/>
      <c r="AA188" s="4"/>
      <c r="AB188" s="4"/>
    </row>
    <row r="189" customFormat="false" ht="75" hidden="false" customHeight="true" outlineLevel="0" collapsed="false">
      <c r="A189" s="4" t="s">
        <v>1648</v>
      </c>
      <c r="B189" s="4" t="s">
        <v>1334</v>
      </c>
      <c r="C189" s="4" t="s">
        <v>1649</v>
      </c>
      <c r="D189" s="4" t="n">
        <v>2020</v>
      </c>
      <c r="E189" s="4" t="s">
        <v>41</v>
      </c>
      <c r="F189" s="4" t="s">
        <v>971</v>
      </c>
      <c r="G189" s="4" t="str">
        <f aca="false">IF(LEFT(I189,3)="R1 ","L6",IF(D189&gt;=2014,"L1",IF(D189&gt;=1998,"L2",IF(D189&gt;=1987,"L3",IF(D189&gt;=1978,"L4",IF(D189&gt;=1965,"L5","L6"))))))</f>
        <v>L1</v>
      </c>
      <c r="H189" s="4" t="str">
        <f aca="false">IFERROR(INDEX(Lanes!$C$2:$C$60,MATCH(LEFT(I189,FIND(" ",I189)-1),Lanes!$A$2:$A$60,0)),"?")</f>
        <v>Core</v>
      </c>
      <c r="I189" s="4" t="s">
        <v>1337</v>
      </c>
      <c r="J189" s="4"/>
      <c r="K189" s="4" t="s">
        <v>400</v>
      </c>
      <c r="L189" s="4" t="s">
        <v>152</v>
      </c>
      <c r="M189" s="4"/>
      <c r="N189" s="4"/>
      <c r="O189" s="4" t="s">
        <v>1650</v>
      </c>
      <c r="P189" s="2" t="s">
        <v>1651</v>
      </c>
      <c r="Q189" s="2" t="s">
        <v>1652</v>
      </c>
      <c r="R189" s="4" t="s">
        <v>65</v>
      </c>
      <c r="S189" s="4" t="s">
        <v>1653</v>
      </c>
      <c r="T189" s="4" t="s">
        <v>110</v>
      </c>
      <c r="U189" s="4"/>
      <c r="V189" s="4"/>
      <c r="W189" s="4"/>
      <c r="X189" s="2" t="s">
        <v>1654</v>
      </c>
      <c r="Y189" s="4" t="s">
        <v>69</v>
      </c>
      <c r="Z189" s="4"/>
      <c r="AA189" s="4"/>
      <c r="AB189" s="4"/>
    </row>
    <row r="190" customFormat="false" ht="75" hidden="false" customHeight="true" outlineLevel="0" collapsed="false">
      <c r="A190" s="4" t="s">
        <v>1655</v>
      </c>
      <c r="B190" s="4" t="s">
        <v>1656</v>
      </c>
      <c r="C190" s="4" t="s">
        <v>1657</v>
      </c>
      <c r="D190" s="4" t="n">
        <v>2020</v>
      </c>
      <c r="E190" s="4" t="s">
        <v>41</v>
      </c>
      <c r="F190" s="4" t="s">
        <v>1658</v>
      </c>
      <c r="G190" s="4" t="str">
        <f aca="false">IF(LEFT(I190,3)="R1 ","L6",IF(D190&gt;=2014,"L1",IF(D190&gt;=1998,"L2",IF(D190&gt;=1987,"L3",IF(D190&gt;=1978,"L4",IF(D190&gt;=1965,"L5","L6"))))))</f>
        <v>L1</v>
      </c>
      <c r="H190" s="4" t="str">
        <f aca="false">IFERROR(INDEX(Lanes!$C$2:$C$60,MATCH(LEFT(I190,FIND(" ",I190)-1),Lanes!$A$2:$A$60,0)),"?")</f>
        <v>Core</v>
      </c>
      <c r="I190" s="4" t="s">
        <v>1337</v>
      </c>
      <c r="J190" s="4"/>
      <c r="K190" s="4" t="s">
        <v>400</v>
      </c>
      <c r="L190" s="4" t="s">
        <v>152</v>
      </c>
      <c r="M190" s="4" t="s">
        <v>153</v>
      </c>
      <c r="N190" s="4"/>
      <c r="O190" s="4" t="s">
        <v>1659</v>
      </c>
      <c r="P190" s="2" t="s">
        <v>1660</v>
      </c>
      <c r="Q190" s="2" t="s">
        <v>1661</v>
      </c>
      <c r="R190" s="4" t="s">
        <v>65</v>
      </c>
      <c r="S190" s="4" t="s">
        <v>1657</v>
      </c>
      <c r="T190" s="4" t="s">
        <v>52</v>
      </c>
      <c r="U190" s="4"/>
      <c r="V190" s="4"/>
      <c r="W190" s="4"/>
      <c r="X190" s="2" t="s">
        <v>1662</v>
      </c>
      <c r="Y190" s="4" t="s">
        <v>55</v>
      </c>
      <c r="Z190" s="4"/>
      <c r="AA190" s="4"/>
      <c r="AB190" s="4"/>
    </row>
    <row r="191" customFormat="false" ht="75" hidden="false" customHeight="true" outlineLevel="0" collapsed="false">
      <c r="A191" s="4" t="s">
        <v>1663</v>
      </c>
      <c r="B191" s="4" t="s">
        <v>1664</v>
      </c>
      <c r="C191" s="4" t="s">
        <v>1664</v>
      </c>
      <c r="D191" s="4" t="n">
        <v>2020</v>
      </c>
      <c r="E191" s="4" t="s">
        <v>41</v>
      </c>
      <c r="F191" s="4" t="s">
        <v>1665</v>
      </c>
      <c r="G191" s="4" t="str">
        <f aca="false">IF(LEFT(I191,3)="R1 ","L6",IF(D191&gt;=2014,"L1",IF(D191&gt;=1998,"L2",IF(D191&gt;=1987,"L3",IF(D191&gt;=1978,"L4",IF(D191&gt;=1965,"L5","L6"))))))</f>
        <v>L1</v>
      </c>
      <c r="H191" s="4" t="str">
        <f aca="false">IFERROR(INDEX(Lanes!$C$2:$C$60,MATCH(LEFT(I191,FIND(" ",I191)-1),Lanes!$A$2:$A$60,0)),"?")</f>
        <v>Core</v>
      </c>
      <c r="I191" s="4" t="s">
        <v>1337</v>
      </c>
      <c r="J191" s="4"/>
      <c r="K191" s="4" t="s">
        <v>364</v>
      </c>
      <c r="L191" s="4" t="s">
        <v>152</v>
      </c>
      <c r="M191" s="4" t="s">
        <v>153</v>
      </c>
      <c r="N191" s="4"/>
      <c r="O191" s="4" t="s">
        <v>1666</v>
      </c>
      <c r="P191" s="2" t="s">
        <v>1667</v>
      </c>
      <c r="Q191" s="2" t="s">
        <v>1668</v>
      </c>
      <c r="R191" s="4" t="s">
        <v>65</v>
      </c>
      <c r="S191" s="4" t="s">
        <v>1669</v>
      </c>
      <c r="T191" s="4" t="s">
        <v>110</v>
      </c>
      <c r="U191" s="4"/>
      <c r="V191" s="4"/>
      <c r="W191" s="4"/>
      <c r="X191" s="2" t="s">
        <v>1670</v>
      </c>
      <c r="Y191" s="4" t="s">
        <v>69</v>
      </c>
      <c r="Z191" s="4"/>
      <c r="AA191" s="4"/>
      <c r="AB191" s="4"/>
    </row>
    <row r="192" customFormat="false" ht="75" hidden="false" customHeight="true" outlineLevel="0" collapsed="false">
      <c r="A192" s="4" t="s">
        <v>1671</v>
      </c>
      <c r="B192" s="4" t="s">
        <v>1672</v>
      </c>
      <c r="C192" s="4" t="s">
        <v>1673</v>
      </c>
      <c r="D192" s="4" t="n">
        <v>2020</v>
      </c>
      <c r="E192" s="4" t="s">
        <v>41</v>
      </c>
      <c r="F192" s="4" t="s">
        <v>1305</v>
      </c>
      <c r="G192" s="4" t="str">
        <f aca="false">IF(LEFT(I192,3)="R1 ","L6",IF(D192&gt;=2014,"L1",IF(D192&gt;=1998,"L2",IF(D192&gt;=1987,"L3",IF(D192&gt;=1978,"L4",IF(D192&gt;=1965,"L5","L6"))))))</f>
        <v>L1</v>
      </c>
      <c r="H192" s="4" t="str">
        <f aca="false">IFERROR(INDEX(Lanes!$C$2:$C$60,MATCH(LEFT(I192,FIND(" ",I192)-1),Lanes!$A$2:$A$60,0)),"?")</f>
        <v>Core</v>
      </c>
      <c r="I192" s="4" t="s">
        <v>1337</v>
      </c>
      <c r="J192" s="4" t="s">
        <v>648</v>
      </c>
      <c r="K192" s="4" t="s">
        <v>364</v>
      </c>
      <c r="L192" s="4" t="s">
        <v>603</v>
      </c>
      <c r="M192" s="4" t="s">
        <v>1674</v>
      </c>
      <c r="N192" s="4"/>
      <c r="O192" s="4" t="s">
        <v>1675</v>
      </c>
      <c r="P192" s="2" t="s">
        <v>1676</v>
      </c>
      <c r="Q192" s="2" t="s">
        <v>1677</v>
      </c>
      <c r="R192" s="4" t="s">
        <v>50</v>
      </c>
      <c r="S192" s="4" t="s">
        <v>1678</v>
      </c>
      <c r="T192" s="4" t="s">
        <v>110</v>
      </c>
      <c r="U192" s="4"/>
      <c r="V192" s="4"/>
      <c r="W192" s="4"/>
      <c r="X192" s="2" t="s">
        <v>1679</v>
      </c>
      <c r="Y192" s="4" t="s">
        <v>55</v>
      </c>
      <c r="Z192" s="4"/>
      <c r="AA192" s="4"/>
      <c r="AB192" s="4"/>
    </row>
    <row r="193" customFormat="false" ht="75" hidden="false" customHeight="true" outlineLevel="0" collapsed="false">
      <c r="A193" s="4" t="s">
        <v>1680</v>
      </c>
      <c r="B193" s="4" t="s">
        <v>1681</v>
      </c>
      <c r="C193" s="4" t="s">
        <v>1682</v>
      </c>
      <c r="D193" s="4" t="n">
        <v>2020</v>
      </c>
      <c r="E193" s="4" t="s">
        <v>41</v>
      </c>
      <c r="F193" s="4" t="s">
        <v>127</v>
      </c>
      <c r="G193" s="4" t="str">
        <f aca="false">IF(LEFT(I193,3)="R1 ","L6",IF(D193&gt;=2014,"L1",IF(D193&gt;=1998,"L2",IF(D193&gt;=1987,"L3",IF(D193&gt;=1978,"L4",IF(D193&gt;=1965,"L5","L6"))))))</f>
        <v>L1</v>
      </c>
      <c r="H193" s="4" t="str">
        <f aca="false">IFERROR(INDEX(Lanes!$C$2:$C$60,MATCH(LEFT(I193,FIND(" ",I193)-1),Lanes!$A$2:$A$60,0)),"?")</f>
        <v>Core</v>
      </c>
      <c r="I193" s="4" t="s">
        <v>1337</v>
      </c>
      <c r="J193" s="4"/>
      <c r="K193" s="4" t="s">
        <v>400</v>
      </c>
      <c r="L193" s="4" t="s">
        <v>90</v>
      </c>
      <c r="M193" s="4" t="s">
        <v>1683</v>
      </c>
      <c r="N193" s="4"/>
      <c r="O193" s="4" t="s">
        <v>1684</v>
      </c>
      <c r="P193" s="2" t="s">
        <v>1685</v>
      </c>
      <c r="Q193" s="2" t="s">
        <v>1686</v>
      </c>
      <c r="R193" s="4" t="s">
        <v>50</v>
      </c>
      <c r="S193" s="4" t="s">
        <v>1687</v>
      </c>
      <c r="T193" s="4" t="s">
        <v>84</v>
      </c>
      <c r="U193" s="4"/>
      <c r="V193" s="4"/>
      <c r="W193" s="4" t="s">
        <v>53</v>
      </c>
      <c r="X193" s="2" t="s">
        <v>1688</v>
      </c>
      <c r="Y193" s="4" t="s">
        <v>69</v>
      </c>
      <c r="Z193" s="4"/>
      <c r="AA193" s="4"/>
      <c r="AB193" s="4"/>
    </row>
    <row r="194" customFormat="false" ht="75" hidden="false" customHeight="true" outlineLevel="0" collapsed="false">
      <c r="A194" s="4" t="s">
        <v>1689</v>
      </c>
      <c r="B194" s="4" t="s">
        <v>1690</v>
      </c>
      <c r="C194" s="4" t="s">
        <v>1691</v>
      </c>
      <c r="D194" s="4" t="n">
        <v>2020</v>
      </c>
      <c r="E194" s="4" t="s">
        <v>89</v>
      </c>
      <c r="F194" s="4" t="s">
        <v>1692</v>
      </c>
      <c r="G194" s="4" t="str">
        <f aca="false">IF(LEFT(I194,3)="R1 ","L6",IF(D194&gt;=2014,"L1",IF(D194&gt;=1998,"L2",IF(D194&gt;=1987,"L3",IF(D194&gt;=1978,"L4",IF(D194&gt;=1965,"L5","L6"))))))</f>
        <v>L1</v>
      </c>
      <c r="H194" s="4" t="str">
        <f aca="false">IFERROR(INDEX(Lanes!$C$2:$C$60,MATCH(LEFT(I194,FIND(" ",I194)-1),Lanes!$A$2:$A$60,0)),"?")</f>
        <v>Core</v>
      </c>
      <c r="I194" s="4" t="s">
        <v>1337</v>
      </c>
      <c r="J194" s="4"/>
      <c r="K194" s="4" t="s">
        <v>400</v>
      </c>
      <c r="L194" s="4" t="s">
        <v>163</v>
      </c>
      <c r="M194" s="4" t="s">
        <v>164</v>
      </c>
      <c r="N194" s="4"/>
      <c r="O194" s="4" t="s">
        <v>1693</v>
      </c>
      <c r="P194" s="2" t="s">
        <v>1694</v>
      </c>
      <c r="Q194" s="2" t="s">
        <v>1695</v>
      </c>
      <c r="R194" s="4" t="s">
        <v>50</v>
      </c>
      <c r="S194" s="4" t="s">
        <v>1696</v>
      </c>
      <c r="T194" s="4" t="s">
        <v>52</v>
      </c>
      <c r="U194" s="4"/>
      <c r="V194" s="4"/>
      <c r="W194" s="4"/>
      <c r="X194" s="2" t="s">
        <v>1697</v>
      </c>
      <c r="Y194" s="4" t="s">
        <v>69</v>
      </c>
      <c r="Z194" s="4"/>
      <c r="AA194" s="4"/>
      <c r="AB194" s="4"/>
    </row>
    <row r="195" customFormat="false" ht="75" hidden="false" customHeight="true" outlineLevel="0" collapsed="false">
      <c r="A195" s="4" t="s">
        <v>1698</v>
      </c>
      <c r="B195" s="4" t="s">
        <v>1699</v>
      </c>
      <c r="C195" s="4" t="s">
        <v>1700</v>
      </c>
      <c r="D195" s="4" t="n">
        <v>2021</v>
      </c>
      <c r="E195" s="4" t="s">
        <v>41</v>
      </c>
      <c r="F195" s="4" t="s">
        <v>647</v>
      </c>
      <c r="G195" s="4" t="str">
        <f aca="false">IF(LEFT(I195,3)="R1 ","L6",IF(D195&gt;=2014,"L1",IF(D195&gt;=1998,"L2",IF(D195&gt;=1987,"L3",IF(D195&gt;=1978,"L4",IF(D195&gt;=1965,"L5","L6"))))))</f>
        <v>L1</v>
      </c>
      <c r="H195" s="4" t="str">
        <f aca="false">IFERROR(INDEX(Lanes!$C$2:$C$60,MATCH(LEFT(I195,FIND(" ",I195)-1),Lanes!$A$2:$A$60,0)),"?")</f>
        <v>Core</v>
      </c>
      <c r="I195" s="4" t="s">
        <v>1337</v>
      </c>
      <c r="J195" s="4"/>
      <c r="K195" s="4" t="s">
        <v>400</v>
      </c>
      <c r="L195" s="4" t="s">
        <v>152</v>
      </c>
      <c r="M195" s="4" t="s">
        <v>549</v>
      </c>
      <c r="N195" s="4"/>
      <c r="O195" s="4" t="s">
        <v>1701</v>
      </c>
      <c r="P195" s="2" t="s">
        <v>1702</v>
      </c>
      <c r="Q195" s="2" t="s">
        <v>1703</v>
      </c>
      <c r="R195" s="4" t="s">
        <v>50</v>
      </c>
      <c r="S195" s="4" t="s">
        <v>1704</v>
      </c>
      <c r="T195" s="4" t="s">
        <v>52</v>
      </c>
      <c r="U195" s="4"/>
      <c r="V195" s="4"/>
      <c r="W195" s="4"/>
      <c r="X195" s="2" t="s">
        <v>1705</v>
      </c>
      <c r="Y195" s="4" t="s">
        <v>69</v>
      </c>
      <c r="Z195" s="4"/>
      <c r="AA195" s="4"/>
      <c r="AB195" s="4"/>
    </row>
    <row r="196" customFormat="false" ht="75" hidden="false" customHeight="true" outlineLevel="0" collapsed="false">
      <c r="A196" s="4" t="s">
        <v>1706</v>
      </c>
      <c r="B196" s="4" t="s">
        <v>1434</v>
      </c>
      <c r="C196" s="4" t="s">
        <v>1707</v>
      </c>
      <c r="D196" s="4" t="n">
        <v>2021</v>
      </c>
      <c r="E196" s="4" t="s">
        <v>41</v>
      </c>
      <c r="F196" s="4" t="s">
        <v>1708</v>
      </c>
      <c r="G196" s="4" t="str">
        <f aca="false">IF(LEFT(I196,3)="R1 ","L6",IF(D196&gt;=2014,"L1",IF(D196&gt;=1998,"L2",IF(D196&gt;=1987,"L3",IF(D196&gt;=1978,"L4",IF(D196&gt;=1965,"L5","L6"))))))</f>
        <v>L1</v>
      </c>
      <c r="H196" s="4" t="str">
        <f aca="false">IFERROR(INDEX(Lanes!$C$2:$C$60,MATCH(LEFT(I196,FIND(" ",I196)-1),Lanes!$A$2:$A$60,0)),"?")</f>
        <v>Core</v>
      </c>
      <c r="I196" s="4" t="s">
        <v>1337</v>
      </c>
      <c r="J196" s="4"/>
      <c r="K196" s="4" t="s">
        <v>400</v>
      </c>
      <c r="L196" s="4" t="s">
        <v>257</v>
      </c>
      <c r="M196" s="4" t="s">
        <v>1437</v>
      </c>
      <c r="N196" s="4"/>
      <c r="O196" s="4" t="s">
        <v>1709</v>
      </c>
      <c r="P196" s="2" t="s">
        <v>1710</v>
      </c>
      <c r="Q196" s="2" t="s">
        <v>1711</v>
      </c>
      <c r="R196" s="4" t="s">
        <v>65</v>
      </c>
      <c r="S196" s="4" t="s">
        <v>1712</v>
      </c>
      <c r="T196" s="4" t="s">
        <v>84</v>
      </c>
      <c r="U196" s="4"/>
      <c r="V196" s="4"/>
      <c r="W196" s="4" t="s">
        <v>53</v>
      </c>
      <c r="X196" s="2" t="s">
        <v>1442</v>
      </c>
      <c r="Y196" s="4" t="s">
        <v>69</v>
      </c>
      <c r="Z196" s="4"/>
      <c r="AA196" s="4"/>
      <c r="AB196" s="4"/>
    </row>
    <row r="197" customFormat="false" ht="75" hidden="false" customHeight="true" outlineLevel="0" collapsed="false">
      <c r="A197" s="4" t="s">
        <v>1713</v>
      </c>
      <c r="B197" s="4" t="s">
        <v>1444</v>
      </c>
      <c r="C197" s="4" t="s">
        <v>1714</v>
      </c>
      <c r="D197" s="4" t="n">
        <v>2021</v>
      </c>
      <c r="E197" s="4" t="s">
        <v>41</v>
      </c>
      <c r="F197" s="4" t="s">
        <v>1715</v>
      </c>
      <c r="G197" s="4" t="str">
        <f aca="false">IF(LEFT(I197,3)="R1 ","L6",IF(D197&gt;=2014,"L1",IF(D197&gt;=1998,"L2",IF(D197&gt;=1987,"L3",IF(D197&gt;=1978,"L4",IF(D197&gt;=1965,"L5","L6"))))))</f>
        <v>L1</v>
      </c>
      <c r="H197" s="4" t="str">
        <f aca="false">IFERROR(INDEX(Lanes!$C$2:$C$60,MATCH(LEFT(I197,FIND(" ",I197)-1),Lanes!$A$2:$A$60,0)),"?")</f>
        <v>Core</v>
      </c>
      <c r="I197" s="4" t="s">
        <v>1337</v>
      </c>
      <c r="J197" s="4"/>
      <c r="K197" s="4" t="s">
        <v>400</v>
      </c>
      <c r="L197" s="4" t="s">
        <v>257</v>
      </c>
      <c r="M197" s="4" t="s">
        <v>1447</v>
      </c>
      <c r="N197" s="4"/>
      <c r="O197" s="4" t="s">
        <v>1716</v>
      </c>
      <c r="P197" s="2" t="s">
        <v>1717</v>
      </c>
      <c r="Q197" s="2" t="s">
        <v>1718</v>
      </c>
      <c r="R197" s="4" t="s">
        <v>50</v>
      </c>
      <c r="S197" s="4" t="s">
        <v>1714</v>
      </c>
      <c r="T197" s="4" t="s">
        <v>52</v>
      </c>
      <c r="U197" s="4"/>
      <c r="V197" s="4"/>
      <c r="W197" s="4" t="s">
        <v>53</v>
      </c>
      <c r="X197" s="2" t="s">
        <v>1451</v>
      </c>
      <c r="Y197" s="4" t="s">
        <v>69</v>
      </c>
      <c r="Z197" s="4"/>
      <c r="AA197" s="4"/>
      <c r="AB197" s="4"/>
    </row>
    <row r="198" customFormat="false" ht="75" hidden="false" customHeight="true" outlineLevel="0" collapsed="false">
      <c r="A198" s="4" t="s">
        <v>1719</v>
      </c>
      <c r="B198" s="4" t="s">
        <v>1720</v>
      </c>
      <c r="C198" s="4" t="s">
        <v>1721</v>
      </c>
      <c r="D198" s="4" t="n">
        <v>2021</v>
      </c>
      <c r="E198" s="4" t="s">
        <v>41</v>
      </c>
      <c r="F198" s="4" t="s">
        <v>1353</v>
      </c>
      <c r="G198" s="4" t="str">
        <f aca="false">IF(LEFT(I198,3)="R1 ","L6",IF(D198&gt;=2014,"L1",IF(D198&gt;=1998,"L2",IF(D198&gt;=1987,"L3",IF(D198&gt;=1978,"L4",IF(D198&gt;=1965,"L5","L6"))))))</f>
        <v>L1</v>
      </c>
      <c r="H198" s="4" t="str">
        <f aca="false">IFERROR(INDEX(Lanes!$C$2:$C$60,MATCH(LEFT(I198,FIND(" ",I198)-1),Lanes!$A$2:$A$60,0)),"?")</f>
        <v>Core</v>
      </c>
      <c r="I198" s="4" t="s">
        <v>1337</v>
      </c>
      <c r="J198" s="4"/>
      <c r="K198" s="4" t="s">
        <v>400</v>
      </c>
      <c r="L198" s="4" t="s">
        <v>603</v>
      </c>
      <c r="M198" s="4" t="s">
        <v>1205</v>
      </c>
      <c r="N198" s="4"/>
      <c r="O198" s="4" t="s">
        <v>1722</v>
      </c>
      <c r="P198" s="2" t="s">
        <v>1723</v>
      </c>
      <c r="Q198" s="2" t="s">
        <v>1724</v>
      </c>
      <c r="R198" s="4" t="s">
        <v>65</v>
      </c>
      <c r="S198" s="4" t="s">
        <v>1725</v>
      </c>
      <c r="T198" s="4" t="s">
        <v>84</v>
      </c>
      <c r="U198" s="4"/>
      <c r="V198" s="4"/>
      <c r="W198" s="4" t="s">
        <v>53</v>
      </c>
      <c r="X198" s="2" t="s">
        <v>1726</v>
      </c>
      <c r="Y198" s="4" t="s">
        <v>69</v>
      </c>
      <c r="Z198" s="4"/>
      <c r="AA198" s="4"/>
      <c r="AB198" s="4"/>
    </row>
    <row r="199" customFormat="false" ht="75" hidden="false" customHeight="true" outlineLevel="0" collapsed="false">
      <c r="A199" s="4" t="s">
        <v>1727</v>
      </c>
      <c r="B199" s="4" t="s">
        <v>1728</v>
      </c>
      <c r="C199" s="4" t="s">
        <v>1729</v>
      </c>
      <c r="D199" s="4" t="n">
        <v>2021</v>
      </c>
      <c r="E199" s="4" t="s">
        <v>41</v>
      </c>
      <c r="F199" s="4" t="s">
        <v>1730</v>
      </c>
      <c r="G199" s="4" t="str">
        <f aca="false">IF(LEFT(I199,3)="R1 ","L6",IF(D199&gt;=2014,"L1",IF(D199&gt;=1998,"L2",IF(D199&gt;=1987,"L3",IF(D199&gt;=1978,"L4",IF(D199&gt;=1965,"L5","L6"))))))</f>
        <v>L1</v>
      </c>
      <c r="H199" s="4" t="str">
        <f aca="false">IFERROR(INDEX(Lanes!$C$2:$C$60,MATCH(LEFT(I199,FIND(" ",I199)-1),Lanes!$A$2:$A$60,0)),"?")</f>
        <v>Core</v>
      </c>
      <c r="I199" s="4" t="s">
        <v>1337</v>
      </c>
      <c r="J199" s="4" t="s">
        <v>267</v>
      </c>
      <c r="K199" s="4" t="s">
        <v>400</v>
      </c>
      <c r="L199" s="4" t="s">
        <v>603</v>
      </c>
      <c r="M199" s="4" t="s">
        <v>1731</v>
      </c>
      <c r="N199" s="4"/>
      <c r="O199" s="4" t="s">
        <v>1732</v>
      </c>
      <c r="P199" s="2" t="s">
        <v>1733</v>
      </c>
      <c r="Q199" s="2" t="s">
        <v>1734</v>
      </c>
      <c r="R199" s="4" t="s">
        <v>65</v>
      </c>
      <c r="S199" s="4" t="s">
        <v>1735</v>
      </c>
      <c r="T199" s="4" t="s">
        <v>52</v>
      </c>
      <c r="U199" s="4"/>
      <c r="V199" s="4"/>
      <c r="W199" s="4"/>
      <c r="X199" s="2" t="s">
        <v>1736</v>
      </c>
      <c r="Y199" s="4" t="s">
        <v>69</v>
      </c>
      <c r="Z199" s="4"/>
      <c r="AA199" s="4"/>
      <c r="AB199" s="4"/>
    </row>
    <row r="200" customFormat="false" ht="75" hidden="false" customHeight="true" outlineLevel="0" collapsed="false">
      <c r="A200" s="4" t="s">
        <v>1737</v>
      </c>
      <c r="B200" s="4" t="s">
        <v>1738</v>
      </c>
      <c r="C200" s="4" t="s">
        <v>1739</v>
      </c>
      <c r="D200" s="4" t="n">
        <v>2021</v>
      </c>
      <c r="E200" s="4" t="s">
        <v>41</v>
      </c>
      <c r="F200" s="4" t="s">
        <v>162</v>
      </c>
      <c r="G200" s="4" t="str">
        <f aca="false">IF(LEFT(I200,3)="R1 ","L6",IF(D200&gt;=2014,"L1",IF(D200&gt;=1998,"L2",IF(D200&gt;=1987,"L3",IF(D200&gt;=1978,"L4",IF(D200&gt;=1965,"L5","L6"))))))</f>
        <v>L1</v>
      </c>
      <c r="H200" s="4" t="str">
        <f aca="false">IFERROR(INDEX(Lanes!$C$2:$C$60,MATCH(LEFT(I200,FIND(" ",I200)-1),Lanes!$A$2:$A$60,0)),"?")</f>
        <v>Core</v>
      </c>
      <c r="I200" s="4" t="s">
        <v>1337</v>
      </c>
      <c r="J200" s="4"/>
      <c r="K200" s="4" t="s">
        <v>400</v>
      </c>
      <c r="L200" s="4" t="s">
        <v>163</v>
      </c>
      <c r="M200" s="4" t="s">
        <v>1740</v>
      </c>
      <c r="N200" s="4"/>
      <c r="O200" s="4" t="s">
        <v>1741</v>
      </c>
      <c r="P200" s="2" t="s">
        <v>1742</v>
      </c>
      <c r="Q200" s="2" t="s">
        <v>1743</v>
      </c>
      <c r="R200" s="4" t="s">
        <v>65</v>
      </c>
      <c r="S200" s="4" t="s">
        <v>1744</v>
      </c>
      <c r="T200" s="4" t="s">
        <v>110</v>
      </c>
      <c r="U200" s="4"/>
      <c r="V200" s="4" t="s">
        <v>1745</v>
      </c>
      <c r="W200" s="4"/>
      <c r="X200" s="2" t="s">
        <v>1746</v>
      </c>
      <c r="Y200" s="4" t="s">
        <v>69</v>
      </c>
      <c r="Z200" s="4"/>
      <c r="AA200" s="4"/>
      <c r="AB200" s="4"/>
    </row>
    <row r="201" customFormat="false" ht="75" hidden="false" customHeight="true" outlineLevel="0" collapsed="false">
      <c r="A201" s="4" t="s">
        <v>1747</v>
      </c>
      <c r="B201" s="4" t="s">
        <v>1748</v>
      </c>
      <c r="C201" s="4" t="s">
        <v>1749</v>
      </c>
      <c r="D201" s="4" t="n">
        <v>2021</v>
      </c>
      <c r="E201" s="4" t="s">
        <v>41</v>
      </c>
      <c r="F201" s="4" t="s">
        <v>1624</v>
      </c>
      <c r="G201" s="4" t="str">
        <f aca="false">IF(LEFT(I201,3)="R1 ","L6",IF(D201&gt;=2014,"L1",IF(D201&gt;=1998,"L2",IF(D201&gt;=1987,"L3",IF(D201&gt;=1978,"L4",IF(D201&gt;=1965,"L5","L6"))))))</f>
        <v>L1</v>
      </c>
      <c r="H201" s="4" t="str">
        <f aca="false">IFERROR(INDEX(Lanes!$C$2:$C$60,MATCH(LEFT(I201,FIND(" ",I201)-1),Lanes!$A$2:$A$60,0)),"?")</f>
        <v>Core</v>
      </c>
      <c r="I201" s="4" t="s">
        <v>1337</v>
      </c>
      <c r="J201" s="4"/>
      <c r="K201" s="4" t="s">
        <v>400</v>
      </c>
      <c r="L201" s="4" t="s">
        <v>257</v>
      </c>
      <c r="M201" s="4" t="s">
        <v>1750</v>
      </c>
      <c r="N201" s="4"/>
      <c r="O201" s="4" t="s">
        <v>1751</v>
      </c>
      <c r="P201" s="2" t="s">
        <v>1752</v>
      </c>
      <c r="Q201" s="2" t="s">
        <v>1753</v>
      </c>
      <c r="R201" s="4" t="s">
        <v>50</v>
      </c>
      <c r="S201" s="4" t="s">
        <v>1754</v>
      </c>
      <c r="T201" s="4" t="s">
        <v>84</v>
      </c>
      <c r="U201" s="4"/>
      <c r="V201" s="4" t="s">
        <v>1755</v>
      </c>
      <c r="W201" s="4"/>
      <c r="X201" s="2" t="s">
        <v>1756</v>
      </c>
      <c r="Y201" s="4" t="s">
        <v>69</v>
      </c>
      <c r="Z201" s="4"/>
      <c r="AA201" s="4"/>
      <c r="AB201" s="4"/>
    </row>
    <row r="202" customFormat="false" ht="75" hidden="false" customHeight="true" outlineLevel="0" collapsed="false">
      <c r="A202" s="4" t="s">
        <v>1757</v>
      </c>
      <c r="B202" s="4" t="s">
        <v>1758</v>
      </c>
      <c r="C202" s="4" t="s">
        <v>1759</v>
      </c>
      <c r="D202" s="4" t="n">
        <v>2021</v>
      </c>
      <c r="E202" s="4" t="s">
        <v>41</v>
      </c>
      <c r="F202" s="4" t="s">
        <v>408</v>
      </c>
      <c r="G202" s="4" t="str">
        <f aca="false">IF(LEFT(I202,3)="R1 ","L6",IF(D202&gt;=2014,"L1",IF(D202&gt;=1998,"L2",IF(D202&gt;=1987,"L3",IF(D202&gt;=1978,"L4",IF(D202&gt;=1965,"L5","L6"))))))</f>
        <v>L1</v>
      </c>
      <c r="H202" s="4" t="str">
        <f aca="false">IFERROR(INDEX(Lanes!$C$2:$C$60,MATCH(LEFT(I202,FIND(" ",I202)-1),Lanes!$A$2:$A$60,0)),"?")</f>
        <v>Core</v>
      </c>
      <c r="I202" s="4" t="s">
        <v>1337</v>
      </c>
      <c r="J202" s="4"/>
      <c r="K202" s="4" t="s">
        <v>400</v>
      </c>
      <c r="L202" s="4" t="s">
        <v>45</v>
      </c>
      <c r="M202" s="4" t="s">
        <v>61</v>
      </c>
      <c r="N202" s="4"/>
      <c r="O202" s="4" t="s">
        <v>1760</v>
      </c>
      <c r="P202" s="2" t="s">
        <v>1761</v>
      </c>
      <c r="Q202" s="2" t="s">
        <v>1762</v>
      </c>
      <c r="R202" s="4" t="s">
        <v>50</v>
      </c>
      <c r="S202" s="4" t="s">
        <v>1763</v>
      </c>
      <c r="T202" s="4" t="s">
        <v>52</v>
      </c>
      <c r="U202" s="4"/>
      <c r="V202" s="4"/>
      <c r="W202" s="4"/>
      <c r="X202" s="2" t="s">
        <v>1764</v>
      </c>
      <c r="Y202" s="4" t="s">
        <v>69</v>
      </c>
      <c r="Z202" s="4"/>
      <c r="AA202" s="4"/>
      <c r="AB202" s="4"/>
    </row>
    <row r="203" customFormat="false" ht="75" hidden="false" customHeight="true" outlineLevel="0" collapsed="false">
      <c r="A203" s="4" t="s">
        <v>1765</v>
      </c>
      <c r="B203" s="4" t="s">
        <v>1766</v>
      </c>
      <c r="C203" s="4" t="s">
        <v>1767</v>
      </c>
      <c r="D203" s="4" t="n">
        <v>2021</v>
      </c>
      <c r="E203" s="4" t="s">
        <v>41</v>
      </c>
      <c r="F203" s="4" t="s">
        <v>1768</v>
      </c>
      <c r="G203" s="4" t="str">
        <f aca="false">IF(LEFT(I203,3)="R1 ","L6",IF(D203&gt;=2014,"L1",IF(D203&gt;=1998,"L2",IF(D203&gt;=1987,"L3",IF(D203&gt;=1978,"L4",IF(D203&gt;=1965,"L5","L6"))))))</f>
        <v>L1</v>
      </c>
      <c r="H203" s="4" t="str">
        <f aca="false">IFERROR(INDEX(Lanes!$C$2:$C$60,MATCH(LEFT(I203,FIND(" ",I203)-1),Lanes!$A$2:$A$60,0)),"?")</f>
        <v>Core</v>
      </c>
      <c r="I203" s="4" t="s">
        <v>1337</v>
      </c>
      <c r="J203" s="4"/>
      <c r="K203" s="4" t="s">
        <v>400</v>
      </c>
      <c r="L203" s="4" t="s">
        <v>776</v>
      </c>
      <c r="M203" s="4" t="s">
        <v>777</v>
      </c>
      <c r="N203" s="4"/>
      <c r="O203" s="4" t="s">
        <v>1751</v>
      </c>
      <c r="P203" s="2" t="s">
        <v>1769</v>
      </c>
      <c r="Q203" s="2" t="s">
        <v>1770</v>
      </c>
      <c r="R203" s="4" t="s">
        <v>65</v>
      </c>
      <c r="S203" s="4" t="s">
        <v>1771</v>
      </c>
      <c r="T203" s="4" t="s">
        <v>84</v>
      </c>
      <c r="U203" s="4"/>
      <c r="V203" s="4"/>
      <c r="W203" s="4"/>
      <c r="X203" s="2" t="s">
        <v>1772</v>
      </c>
      <c r="Y203" s="4" t="s">
        <v>69</v>
      </c>
      <c r="Z203" s="4"/>
      <c r="AA203" s="4"/>
      <c r="AB203" s="4"/>
    </row>
    <row r="204" customFormat="false" ht="75" hidden="false" customHeight="true" outlineLevel="0" collapsed="false">
      <c r="A204" s="4" t="s">
        <v>1773</v>
      </c>
      <c r="B204" s="4" t="s">
        <v>1774</v>
      </c>
      <c r="C204" s="4" t="s">
        <v>1775</v>
      </c>
      <c r="D204" s="4" t="n">
        <v>2021</v>
      </c>
      <c r="E204" s="4" t="s">
        <v>41</v>
      </c>
      <c r="F204" s="4" t="s">
        <v>1776</v>
      </c>
      <c r="G204" s="4" t="str">
        <f aca="false">IF(LEFT(I204,3)="R1 ","L6",IF(D204&gt;=2014,"L1",IF(D204&gt;=1998,"L2",IF(D204&gt;=1987,"L3",IF(D204&gt;=1978,"L4",IF(D204&gt;=1965,"L5","L6"))))))</f>
        <v>L1</v>
      </c>
      <c r="H204" s="4" t="str">
        <f aca="false">IFERROR(INDEX(Lanes!$C$2:$C$60,MATCH(LEFT(I204,FIND(" ",I204)-1),Lanes!$A$2:$A$60,0)),"?")</f>
        <v>Core</v>
      </c>
      <c r="I204" s="4" t="s">
        <v>1337</v>
      </c>
      <c r="J204" s="4" t="s">
        <v>267</v>
      </c>
      <c r="K204" s="4" t="s">
        <v>400</v>
      </c>
      <c r="L204" s="4" t="s">
        <v>603</v>
      </c>
      <c r="M204" s="4" t="s">
        <v>1777</v>
      </c>
      <c r="N204" s="4"/>
      <c r="O204" s="4" t="s">
        <v>1778</v>
      </c>
      <c r="P204" s="2" t="s">
        <v>1779</v>
      </c>
      <c r="Q204" s="2" t="s">
        <v>1780</v>
      </c>
      <c r="R204" s="4" t="s">
        <v>65</v>
      </c>
      <c r="S204" s="4" t="s">
        <v>1781</v>
      </c>
      <c r="T204" s="4" t="s">
        <v>52</v>
      </c>
      <c r="U204" s="4"/>
      <c r="V204" s="4"/>
      <c r="W204" s="4"/>
      <c r="X204" s="2" t="s">
        <v>1782</v>
      </c>
      <c r="Y204" s="4" t="s">
        <v>69</v>
      </c>
      <c r="Z204" s="4"/>
      <c r="AA204" s="4"/>
      <c r="AB204" s="4"/>
    </row>
    <row r="205" customFormat="false" ht="75" hidden="false" customHeight="true" outlineLevel="0" collapsed="false">
      <c r="A205" s="4" t="s">
        <v>1783</v>
      </c>
      <c r="B205" s="4" t="s">
        <v>1681</v>
      </c>
      <c r="C205" s="4" t="s">
        <v>1784</v>
      </c>
      <c r="D205" s="4" t="n">
        <v>2021</v>
      </c>
      <c r="E205" s="4" t="s">
        <v>41</v>
      </c>
      <c r="F205" s="4" t="s">
        <v>127</v>
      </c>
      <c r="G205" s="4" t="str">
        <f aca="false">IF(LEFT(I205,3)="R1 ","L6",IF(D205&gt;=2014,"L1",IF(D205&gt;=1998,"L2",IF(D205&gt;=1987,"L3",IF(D205&gt;=1978,"L4",IF(D205&gt;=1965,"L5","L6"))))))</f>
        <v>L1</v>
      </c>
      <c r="H205" s="4" t="str">
        <f aca="false">IFERROR(INDEX(Lanes!$C$2:$C$60,MATCH(LEFT(I205,FIND(" ",I205)-1),Lanes!$A$2:$A$60,0)),"?")</f>
        <v>Core</v>
      </c>
      <c r="I205" s="4" t="s">
        <v>1337</v>
      </c>
      <c r="J205" s="4"/>
      <c r="K205" s="4" t="s">
        <v>400</v>
      </c>
      <c r="L205" s="4" t="s">
        <v>90</v>
      </c>
      <c r="M205" s="4" t="s">
        <v>1683</v>
      </c>
      <c r="N205" s="4"/>
      <c r="O205" s="4" t="s">
        <v>1785</v>
      </c>
      <c r="P205" s="2" t="s">
        <v>1786</v>
      </c>
      <c r="Q205" s="2" t="s">
        <v>1787</v>
      </c>
      <c r="R205" s="4" t="s">
        <v>50</v>
      </c>
      <c r="S205" s="4" t="s">
        <v>1788</v>
      </c>
      <c r="T205" s="4" t="s">
        <v>84</v>
      </c>
      <c r="U205" s="4"/>
      <c r="V205" s="4"/>
      <c r="W205" s="4" t="s">
        <v>53</v>
      </c>
      <c r="X205" s="2" t="s">
        <v>1789</v>
      </c>
      <c r="Y205" s="4" t="s">
        <v>69</v>
      </c>
      <c r="Z205" s="4"/>
      <c r="AA205" s="4"/>
      <c r="AB205" s="4"/>
    </row>
    <row r="206" customFormat="false" ht="75" hidden="false" customHeight="true" outlineLevel="0" collapsed="false">
      <c r="A206" s="4" t="s">
        <v>1790</v>
      </c>
      <c r="B206" s="4" t="s">
        <v>1482</v>
      </c>
      <c r="C206" s="4" t="s">
        <v>1791</v>
      </c>
      <c r="D206" s="4" t="n">
        <v>2021</v>
      </c>
      <c r="E206" s="4" t="s">
        <v>41</v>
      </c>
      <c r="F206" s="4" t="s">
        <v>1792</v>
      </c>
      <c r="G206" s="4" t="str">
        <f aca="false">IF(LEFT(I206,3)="R1 ","L6",IF(D206&gt;=2014,"L1",IF(D206&gt;=1998,"L2",IF(D206&gt;=1987,"L3",IF(D206&gt;=1978,"L4",IF(D206&gt;=1965,"L5","L6"))))))</f>
        <v>L1</v>
      </c>
      <c r="H206" s="4" t="str">
        <f aca="false">IFERROR(INDEX(Lanes!$C$2:$C$60,MATCH(LEFT(I206,FIND(" ",I206)-1),Lanes!$A$2:$A$60,0)),"?")</f>
        <v>Core</v>
      </c>
      <c r="I206" s="4" t="s">
        <v>1337</v>
      </c>
      <c r="J206" s="4"/>
      <c r="K206" s="4" t="s">
        <v>364</v>
      </c>
      <c r="L206" s="4" t="s">
        <v>193</v>
      </c>
      <c r="M206" s="4" t="s">
        <v>289</v>
      </c>
      <c r="N206" s="4"/>
      <c r="O206" s="4" t="s">
        <v>1793</v>
      </c>
      <c r="P206" s="2" t="s">
        <v>1794</v>
      </c>
      <c r="Q206" s="2" t="s">
        <v>1795</v>
      </c>
      <c r="R206" s="4" t="s">
        <v>65</v>
      </c>
      <c r="S206" s="4" t="s">
        <v>1791</v>
      </c>
      <c r="T206" s="4" t="s">
        <v>84</v>
      </c>
      <c r="U206" s="4"/>
      <c r="V206" s="4"/>
      <c r="W206" s="4"/>
      <c r="X206" s="2" t="s">
        <v>1488</v>
      </c>
      <c r="Y206" s="4" t="s">
        <v>69</v>
      </c>
      <c r="Z206" s="4"/>
      <c r="AA206" s="4"/>
      <c r="AB206" s="4"/>
    </row>
    <row r="207" customFormat="false" ht="75" hidden="false" customHeight="true" outlineLevel="0" collapsed="false">
      <c r="A207" s="4" t="s">
        <v>1796</v>
      </c>
      <c r="B207" s="4" t="s">
        <v>1797</v>
      </c>
      <c r="C207" s="4" t="s">
        <v>1797</v>
      </c>
      <c r="D207" s="4" t="n">
        <v>2021</v>
      </c>
      <c r="E207" s="4" t="s">
        <v>41</v>
      </c>
      <c r="F207" s="4" t="s">
        <v>162</v>
      </c>
      <c r="G207" s="4" t="str">
        <f aca="false">IF(LEFT(I207,3)="R1 ","L6",IF(D207&gt;=2014,"L1",IF(D207&gt;=1998,"L2",IF(D207&gt;=1987,"L3",IF(D207&gt;=1978,"L4",IF(D207&gt;=1965,"L5","L6"))))))</f>
        <v>L1</v>
      </c>
      <c r="H207" s="4" t="str">
        <f aca="false">IFERROR(INDEX(Lanes!$C$2:$C$60,MATCH(LEFT(I207,FIND(" ",I207)-1),Lanes!$A$2:$A$60,0)),"?")</f>
        <v>Core</v>
      </c>
      <c r="I207" s="4" t="s">
        <v>1337</v>
      </c>
      <c r="J207" s="4"/>
      <c r="K207" s="4" t="s">
        <v>400</v>
      </c>
      <c r="L207" s="4" t="s">
        <v>193</v>
      </c>
      <c r="M207" s="4" t="s">
        <v>1798</v>
      </c>
      <c r="N207" s="4"/>
      <c r="O207" s="4" t="s">
        <v>1799</v>
      </c>
      <c r="P207" s="2" t="s">
        <v>1800</v>
      </c>
      <c r="Q207" s="2" t="s">
        <v>1801</v>
      </c>
      <c r="R207" s="4" t="s">
        <v>122</v>
      </c>
      <c r="S207" s="4" t="s">
        <v>1802</v>
      </c>
      <c r="T207" s="4" t="s">
        <v>52</v>
      </c>
      <c r="U207" s="4"/>
      <c r="V207" s="4"/>
      <c r="W207" s="4"/>
      <c r="X207" s="2" t="s">
        <v>1803</v>
      </c>
      <c r="Y207" s="4" t="s">
        <v>69</v>
      </c>
      <c r="Z207" s="4"/>
      <c r="AA207" s="4"/>
      <c r="AB207" s="4"/>
    </row>
    <row r="208" customFormat="false" ht="75" hidden="false" customHeight="true" outlineLevel="0" collapsed="false">
      <c r="A208" s="4" t="s">
        <v>1804</v>
      </c>
      <c r="B208" s="4" t="s">
        <v>1805</v>
      </c>
      <c r="C208" s="4" t="s">
        <v>1806</v>
      </c>
      <c r="D208" s="4" t="n">
        <v>2021</v>
      </c>
      <c r="E208" s="4" t="s">
        <v>41</v>
      </c>
      <c r="F208" s="4" t="s">
        <v>42</v>
      </c>
      <c r="G208" s="4" t="str">
        <f aca="false">IF(LEFT(I208,3)="R1 ","L6",IF(D208&gt;=2014,"L1",IF(D208&gt;=1998,"L2",IF(D208&gt;=1987,"L3",IF(D208&gt;=1978,"L4",IF(D208&gt;=1965,"L5","L6"))))))</f>
        <v>L1</v>
      </c>
      <c r="H208" s="4" t="str">
        <f aca="false">IFERROR(INDEX(Lanes!$C$2:$C$60,MATCH(LEFT(I208,FIND(" ",I208)-1),Lanes!$A$2:$A$60,0)),"?")</f>
        <v>Core</v>
      </c>
      <c r="I208" s="4" t="s">
        <v>1337</v>
      </c>
      <c r="J208" s="4"/>
      <c r="K208" s="4" t="s">
        <v>44</v>
      </c>
      <c r="L208" s="4" t="s">
        <v>45</v>
      </c>
      <c r="M208" s="4" t="s">
        <v>346</v>
      </c>
      <c r="N208" s="4" t="s">
        <v>1386</v>
      </c>
      <c r="O208" s="4" t="s">
        <v>1807</v>
      </c>
      <c r="P208" s="2" t="s">
        <v>1808</v>
      </c>
      <c r="Q208" s="2" t="s">
        <v>1809</v>
      </c>
      <c r="R208" s="4" t="s">
        <v>65</v>
      </c>
      <c r="S208" s="4" t="s">
        <v>1810</v>
      </c>
      <c r="T208" s="4" t="s">
        <v>52</v>
      </c>
      <c r="U208" s="4"/>
      <c r="V208" s="4"/>
      <c r="W208" s="4" t="s">
        <v>53</v>
      </c>
      <c r="X208" s="2" t="s">
        <v>1811</v>
      </c>
      <c r="Y208" s="4" t="s">
        <v>55</v>
      </c>
      <c r="Z208" s="4"/>
      <c r="AA208" s="4"/>
      <c r="AB208" s="4"/>
    </row>
    <row r="209" customFormat="false" ht="75" hidden="false" customHeight="true" outlineLevel="0" collapsed="false">
      <c r="A209" s="4" t="s">
        <v>1812</v>
      </c>
      <c r="B209" s="4" t="s">
        <v>1416</v>
      </c>
      <c r="C209" s="4" t="s">
        <v>1813</v>
      </c>
      <c r="D209" s="4" t="n">
        <v>2021</v>
      </c>
      <c r="E209" s="4" t="s">
        <v>41</v>
      </c>
      <c r="F209" s="4" t="s">
        <v>1305</v>
      </c>
      <c r="G209" s="4" t="str">
        <f aca="false">IF(LEFT(I209,3)="R1 ","L6",IF(D209&gt;=2014,"L1",IF(D209&gt;=1998,"L2",IF(D209&gt;=1987,"L3",IF(D209&gt;=1978,"L4",IF(D209&gt;=1965,"L5","L6"))))))</f>
        <v>L1</v>
      </c>
      <c r="H209" s="4" t="str">
        <f aca="false">IFERROR(INDEX(Lanes!$C$2:$C$60,MATCH(LEFT(I209,FIND(" ",I209)-1),Lanes!$A$2:$A$60,0)),"?")</f>
        <v>Core</v>
      </c>
      <c r="I209" s="4" t="s">
        <v>1337</v>
      </c>
      <c r="J209" s="4"/>
      <c r="K209" s="4" t="s">
        <v>400</v>
      </c>
      <c r="L209" s="4" t="s">
        <v>257</v>
      </c>
      <c r="M209" s="4" t="s">
        <v>1419</v>
      </c>
      <c r="N209" s="4"/>
      <c r="O209" s="4" t="s">
        <v>1420</v>
      </c>
      <c r="P209" s="2" t="s">
        <v>1814</v>
      </c>
      <c r="Q209" s="2" t="s">
        <v>1422</v>
      </c>
      <c r="R209" s="4" t="s">
        <v>65</v>
      </c>
      <c r="S209" s="4" t="s">
        <v>1815</v>
      </c>
      <c r="T209" s="4" t="s">
        <v>110</v>
      </c>
      <c r="U209" s="4"/>
      <c r="V209" s="4"/>
      <c r="W209" s="4"/>
      <c r="X209" s="2" t="s">
        <v>1424</v>
      </c>
      <c r="Y209" s="4" t="s">
        <v>69</v>
      </c>
      <c r="Z209" s="4"/>
      <c r="AA209" s="4"/>
      <c r="AB209" s="4"/>
    </row>
    <row r="210" customFormat="false" ht="75" hidden="false" customHeight="true" outlineLevel="0" collapsed="false">
      <c r="A210" s="4" t="s">
        <v>1816</v>
      </c>
      <c r="B210" s="4" t="s">
        <v>1502</v>
      </c>
      <c r="C210" s="4" t="s">
        <v>1817</v>
      </c>
      <c r="D210" s="4" t="n">
        <v>2021</v>
      </c>
      <c r="E210" s="4" t="s">
        <v>41</v>
      </c>
      <c r="F210" s="4" t="s">
        <v>1504</v>
      </c>
      <c r="G210" s="4" t="str">
        <f aca="false">IF(LEFT(I210,3)="R1 ","L6",IF(D210&gt;=2014,"L1",IF(D210&gt;=1998,"L2",IF(D210&gt;=1987,"L3",IF(D210&gt;=1978,"L4",IF(D210&gt;=1965,"L5","L6"))))))</f>
        <v>L1</v>
      </c>
      <c r="H210" s="4" t="str">
        <f aca="false">IFERROR(INDEX(Lanes!$C$2:$C$60,MATCH(LEFT(I210,FIND(" ",I210)-1),Lanes!$A$2:$A$60,0)),"?")</f>
        <v>Core</v>
      </c>
      <c r="I210" s="4" t="s">
        <v>1337</v>
      </c>
      <c r="J210" s="4"/>
      <c r="K210" s="4" t="s">
        <v>400</v>
      </c>
      <c r="L210" s="4" t="s">
        <v>152</v>
      </c>
      <c r="M210" s="4" t="s">
        <v>1505</v>
      </c>
      <c r="N210" s="4"/>
      <c r="O210" s="4" t="s">
        <v>1818</v>
      </c>
      <c r="P210" s="2" t="s">
        <v>1819</v>
      </c>
      <c r="Q210" s="2" t="s">
        <v>1820</v>
      </c>
      <c r="R210" s="4" t="s">
        <v>50</v>
      </c>
      <c r="S210" s="4" t="s">
        <v>1817</v>
      </c>
      <c r="T210" s="4" t="s">
        <v>84</v>
      </c>
      <c r="U210" s="4"/>
      <c r="V210" s="4"/>
      <c r="W210" s="4" t="s">
        <v>53</v>
      </c>
      <c r="X210" s="2" t="s">
        <v>1821</v>
      </c>
      <c r="Y210" s="4" t="s">
        <v>69</v>
      </c>
      <c r="Z210" s="4"/>
      <c r="AA210" s="4"/>
      <c r="AB210" s="4"/>
    </row>
    <row r="211" customFormat="false" ht="75" hidden="false" customHeight="true" outlineLevel="0" collapsed="false">
      <c r="A211" s="4" t="s">
        <v>1822</v>
      </c>
      <c r="B211" s="4" t="s">
        <v>1426</v>
      </c>
      <c r="C211" s="4" t="s">
        <v>1823</v>
      </c>
      <c r="D211" s="4" t="n">
        <v>2022</v>
      </c>
      <c r="E211" s="4" t="s">
        <v>41</v>
      </c>
      <c r="F211" s="4" t="s">
        <v>971</v>
      </c>
      <c r="G211" s="4" t="str">
        <f aca="false">IF(LEFT(I211,3)="R1 ","L6",IF(D211&gt;=2014,"L1",IF(D211&gt;=1998,"L2",IF(D211&gt;=1987,"L3",IF(D211&gt;=1978,"L4",IF(D211&gt;=1965,"L5","L6"))))))</f>
        <v>L1</v>
      </c>
      <c r="H211" s="4" t="str">
        <f aca="false">IFERROR(INDEX(Lanes!$C$2:$C$60,MATCH(LEFT(I211,FIND(" ",I211)-1),Lanes!$A$2:$A$60,0)),"?")</f>
        <v>Core</v>
      </c>
      <c r="I211" s="4" t="s">
        <v>1337</v>
      </c>
      <c r="J211" s="4"/>
      <c r="K211" s="4" t="s">
        <v>400</v>
      </c>
      <c r="L211" s="4" t="s">
        <v>152</v>
      </c>
      <c r="M211" s="4" t="s">
        <v>549</v>
      </c>
      <c r="N211" s="4"/>
      <c r="O211" s="4" t="s">
        <v>1824</v>
      </c>
      <c r="P211" s="2" t="s">
        <v>1825</v>
      </c>
      <c r="Q211" s="2" t="s">
        <v>1826</v>
      </c>
      <c r="R211" s="4" t="s">
        <v>50</v>
      </c>
      <c r="S211" s="4" t="s">
        <v>1827</v>
      </c>
      <c r="T211" s="4" t="s">
        <v>110</v>
      </c>
      <c r="U211" s="4" t="s">
        <v>53</v>
      </c>
      <c r="V211" s="4" t="s">
        <v>169</v>
      </c>
      <c r="W211" s="4" t="s">
        <v>53</v>
      </c>
      <c r="X211" s="2" t="s">
        <v>1828</v>
      </c>
      <c r="Y211" s="4" t="s">
        <v>69</v>
      </c>
      <c r="Z211" s="4"/>
      <c r="AA211" s="4"/>
      <c r="AB211" s="4"/>
    </row>
    <row r="212" customFormat="false" ht="75" hidden="false" customHeight="true" outlineLevel="0" collapsed="false">
      <c r="A212" s="4" t="s">
        <v>1829</v>
      </c>
      <c r="B212" s="4" t="s">
        <v>1664</v>
      </c>
      <c r="C212" s="4" t="s">
        <v>1830</v>
      </c>
      <c r="D212" s="4" t="n">
        <v>2022</v>
      </c>
      <c r="E212" s="4" t="s">
        <v>41</v>
      </c>
      <c r="F212" s="4" t="s">
        <v>1665</v>
      </c>
      <c r="G212" s="4" t="str">
        <f aca="false">IF(LEFT(I212,3)="R1 ","L6",IF(D212&gt;=2014,"L1",IF(D212&gt;=1998,"L2",IF(D212&gt;=1987,"L3",IF(D212&gt;=1978,"L4",IF(D212&gt;=1965,"L5","L6"))))))</f>
        <v>L1</v>
      </c>
      <c r="H212" s="4" t="str">
        <f aca="false">IFERROR(INDEX(Lanes!$C$2:$C$60,MATCH(LEFT(I212,FIND(" ",I212)-1),Lanes!$A$2:$A$60,0)),"?")</f>
        <v>Core</v>
      </c>
      <c r="I212" s="4" t="s">
        <v>1337</v>
      </c>
      <c r="J212" s="4"/>
      <c r="K212" s="4" t="s">
        <v>364</v>
      </c>
      <c r="L212" s="4" t="s">
        <v>152</v>
      </c>
      <c r="M212" s="4" t="s">
        <v>153</v>
      </c>
      <c r="N212" s="4"/>
      <c r="O212" s="4" t="s">
        <v>1666</v>
      </c>
      <c r="P212" s="2" t="s">
        <v>1831</v>
      </c>
      <c r="Q212" s="2" t="s">
        <v>1832</v>
      </c>
      <c r="R212" s="4" t="s">
        <v>65</v>
      </c>
      <c r="S212" s="4" t="s">
        <v>1833</v>
      </c>
      <c r="T212" s="4" t="s">
        <v>84</v>
      </c>
      <c r="U212" s="4"/>
      <c r="V212" s="4"/>
      <c r="W212" s="4"/>
      <c r="X212" s="2" t="s">
        <v>1834</v>
      </c>
      <c r="Y212" s="4" t="s">
        <v>55</v>
      </c>
      <c r="Z212" s="4"/>
      <c r="AA212" s="4"/>
      <c r="AB212" s="4"/>
    </row>
    <row r="213" customFormat="false" ht="75" hidden="false" customHeight="true" outlineLevel="0" collapsed="false">
      <c r="A213" s="4" t="s">
        <v>1835</v>
      </c>
      <c r="B213" s="4" t="s">
        <v>1836</v>
      </c>
      <c r="C213" s="4" t="s">
        <v>1837</v>
      </c>
      <c r="D213" s="4" t="n">
        <v>2022</v>
      </c>
      <c r="E213" s="4" t="s">
        <v>41</v>
      </c>
      <c r="F213" s="4" t="s">
        <v>1838</v>
      </c>
      <c r="G213" s="4" t="str">
        <f aca="false">IF(LEFT(I213,3)="R1 ","L6",IF(D213&gt;=2014,"L1",IF(D213&gt;=1998,"L2",IF(D213&gt;=1987,"L3",IF(D213&gt;=1978,"L4",IF(D213&gt;=1965,"L5","L6"))))))</f>
        <v>L1</v>
      </c>
      <c r="H213" s="4" t="str">
        <f aca="false">IFERROR(INDEX(Lanes!$C$2:$C$60,MATCH(LEFT(I213,FIND(" ",I213)-1),Lanes!$A$2:$A$60,0)),"?")</f>
        <v>Core</v>
      </c>
      <c r="I213" s="4" t="s">
        <v>1337</v>
      </c>
      <c r="J213" s="4"/>
      <c r="K213" s="4" t="s">
        <v>400</v>
      </c>
      <c r="L213" s="4" t="s">
        <v>45</v>
      </c>
      <c r="M213" s="4" t="s">
        <v>61</v>
      </c>
      <c r="N213" s="4"/>
      <c r="O213" s="4" t="s">
        <v>1839</v>
      </c>
      <c r="P213" s="2" t="s">
        <v>1840</v>
      </c>
      <c r="Q213" s="2" t="s">
        <v>1841</v>
      </c>
      <c r="R213" s="4" t="s">
        <v>65</v>
      </c>
      <c r="S213" s="4" t="s">
        <v>1842</v>
      </c>
      <c r="T213" s="4" t="s">
        <v>52</v>
      </c>
      <c r="U213" s="4"/>
      <c r="V213" s="4" t="s">
        <v>169</v>
      </c>
      <c r="W213" s="4"/>
      <c r="X213" s="2" t="s">
        <v>1843</v>
      </c>
      <c r="Y213" s="4" t="s">
        <v>69</v>
      </c>
      <c r="Z213" s="4"/>
      <c r="AA213" s="4"/>
      <c r="AB213" s="4"/>
    </row>
    <row r="214" customFormat="false" ht="75" hidden="false" customHeight="true" outlineLevel="0" collapsed="false">
      <c r="A214" s="4" t="s">
        <v>1844</v>
      </c>
      <c r="B214" s="4" t="s">
        <v>1845</v>
      </c>
      <c r="C214" s="4" t="s">
        <v>1846</v>
      </c>
      <c r="D214" s="4" t="n">
        <v>2022</v>
      </c>
      <c r="E214" s="4" t="s">
        <v>41</v>
      </c>
      <c r="F214" s="4" t="s">
        <v>72</v>
      </c>
      <c r="G214" s="4" t="str">
        <f aca="false">IF(LEFT(I214,3)="R1 ","L6",IF(D214&gt;=2014,"L1",IF(D214&gt;=1998,"L2",IF(D214&gt;=1987,"L3",IF(D214&gt;=1978,"L4",IF(D214&gt;=1965,"L5","L6"))))))</f>
        <v>L1</v>
      </c>
      <c r="H214" s="4" t="str">
        <f aca="false">IFERROR(INDEX(Lanes!$C$2:$C$60,MATCH(LEFT(I214,FIND(" ",I214)-1),Lanes!$A$2:$A$60,0)),"?")</f>
        <v>Core</v>
      </c>
      <c r="I214" s="4" t="s">
        <v>1337</v>
      </c>
      <c r="J214" s="4"/>
      <c r="K214" s="4" t="s">
        <v>44</v>
      </c>
      <c r="L214" s="4" t="s">
        <v>603</v>
      </c>
      <c r="M214" s="4" t="s">
        <v>1847</v>
      </c>
      <c r="N214" s="4"/>
      <c r="O214" s="4" t="s">
        <v>1848</v>
      </c>
      <c r="P214" s="2" t="s">
        <v>1849</v>
      </c>
      <c r="Q214" s="2" t="s">
        <v>1850</v>
      </c>
      <c r="R214" s="4" t="s">
        <v>65</v>
      </c>
      <c r="S214" s="4" t="s">
        <v>1851</v>
      </c>
      <c r="T214" s="4" t="s">
        <v>84</v>
      </c>
      <c r="U214" s="4"/>
      <c r="V214" s="4" t="s">
        <v>169</v>
      </c>
      <c r="W214" s="4"/>
      <c r="X214" s="2" t="s">
        <v>1852</v>
      </c>
      <c r="Y214" s="4" t="s">
        <v>69</v>
      </c>
      <c r="Z214" s="4"/>
      <c r="AA214" s="4"/>
      <c r="AB214" s="4"/>
    </row>
    <row r="215" customFormat="false" ht="75" hidden="false" customHeight="true" outlineLevel="0" collapsed="false">
      <c r="A215" s="4" t="s">
        <v>1853</v>
      </c>
      <c r="B215" s="4" t="s">
        <v>1854</v>
      </c>
      <c r="C215" s="4" t="s">
        <v>1855</v>
      </c>
      <c r="D215" s="4" t="n">
        <v>2022</v>
      </c>
      <c r="E215" s="4" t="s">
        <v>41</v>
      </c>
      <c r="F215" s="4" t="s">
        <v>1856</v>
      </c>
      <c r="G215" s="4" t="str">
        <f aca="false">IF(LEFT(I215,3)="R1 ","L6",IF(D215&gt;=2014,"L1",IF(D215&gt;=1998,"L2",IF(D215&gt;=1987,"L3",IF(D215&gt;=1978,"L4",IF(D215&gt;=1965,"L5","L6"))))))</f>
        <v>L1</v>
      </c>
      <c r="H215" s="4" t="str">
        <f aca="false">IFERROR(INDEX(Lanes!$C$2:$C$60,MATCH(LEFT(I215,FIND(" ",I215)-1),Lanes!$A$2:$A$60,0)),"?")</f>
        <v>Core</v>
      </c>
      <c r="I215" s="4" t="s">
        <v>1337</v>
      </c>
      <c r="J215" s="4"/>
      <c r="K215" s="4" t="s">
        <v>364</v>
      </c>
      <c r="L215" s="4" t="s">
        <v>257</v>
      </c>
      <c r="M215" s="4" t="s">
        <v>1857</v>
      </c>
      <c r="N215" s="4"/>
      <c r="O215" s="4" t="s">
        <v>1858</v>
      </c>
      <c r="P215" s="2" t="s">
        <v>1859</v>
      </c>
      <c r="Q215" s="2" t="s">
        <v>1860</v>
      </c>
      <c r="R215" s="4" t="s">
        <v>65</v>
      </c>
      <c r="S215" s="4" t="s">
        <v>1861</v>
      </c>
      <c r="T215" s="4" t="s">
        <v>84</v>
      </c>
      <c r="U215" s="4"/>
      <c r="V215" s="4" t="s">
        <v>169</v>
      </c>
      <c r="W215" s="4"/>
      <c r="X215" s="2" t="s">
        <v>1862</v>
      </c>
      <c r="Y215" s="4" t="s">
        <v>69</v>
      </c>
      <c r="Z215" s="4"/>
      <c r="AA215" s="4"/>
      <c r="AB215" s="4"/>
    </row>
    <row r="216" customFormat="false" ht="75" hidden="false" customHeight="true" outlineLevel="0" collapsed="false">
      <c r="A216" s="4" t="s">
        <v>1863</v>
      </c>
      <c r="B216" s="4" t="s">
        <v>1864</v>
      </c>
      <c r="C216" s="4" t="s">
        <v>1865</v>
      </c>
      <c r="D216" s="4" t="n">
        <v>2022</v>
      </c>
      <c r="E216" s="4" t="s">
        <v>41</v>
      </c>
      <c r="F216" s="4" t="s">
        <v>162</v>
      </c>
      <c r="G216" s="4" t="str">
        <f aca="false">IF(LEFT(I216,3)="R1 ","L6",IF(D216&gt;=2014,"L1",IF(D216&gt;=1998,"L2",IF(D216&gt;=1987,"L3",IF(D216&gt;=1978,"L4",IF(D216&gt;=1965,"L5","L6"))))))</f>
        <v>L1</v>
      </c>
      <c r="H216" s="4" t="str">
        <f aca="false">IFERROR(INDEX(Lanes!$C$2:$C$60,MATCH(LEFT(I216,FIND(" ",I216)-1),Lanes!$A$2:$A$60,0)),"?")</f>
        <v>Core</v>
      </c>
      <c r="I216" s="4" t="s">
        <v>1337</v>
      </c>
      <c r="J216" s="4" t="s">
        <v>267</v>
      </c>
      <c r="K216" s="4" t="s">
        <v>400</v>
      </c>
      <c r="L216" s="4" t="s">
        <v>603</v>
      </c>
      <c r="M216" s="4" t="s">
        <v>1205</v>
      </c>
      <c r="N216" s="4"/>
      <c r="O216" s="4" t="s">
        <v>1866</v>
      </c>
      <c r="P216" s="2" t="s">
        <v>1867</v>
      </c>
      <c r="Q216" s="2" t="s">
        <v>1868</v>
      </c>
      <c r="R216" s="4" t="s">
        <v>50</v>
      </c>
      <c r="S216" s="4" t="s">
        <v>1869</v>
      </c>
      <c r="T216" s="4" t="s">
        <v>52</v>
      </c>
      <c r="U216" s="4"/>
      <c r="V216" s="4"/>
      <c r="W216" s="4"/>
      <c r="X216" s="2" t="s">
        <v>1870</v>
      </c>
      <c r="Y216" s="4" t="s">
        <v>69</v>
      </c>
      <c r="Z216" s="4"/>
      <c r="AA216" s="4"/>
      <c r="AB216" s="4"/>
    </row>
    <row r="217" customFormat="false" ht="75" hidden="false" customHeight="true" outlineLevel="0" collapsed="false">
      <c r="A217" s="4" t="s">
        <v>1871</v>
      </c>
      <c r="B217" s="4" t="s">
        <v>1376</v>
      </c>
      <c r="C217" s="4" t="s">
        <v>1872</v>
      </c>
      <c r="D217" s="4" t="n">
        <v>2022</v>
      </c>
      <c r="E217" s="4" t="s">
        <v>41</v>
      </c>
      <c r="F217" s="4" t="s">
        <v>1378</v>
      </c>
      <c r="G217" s="4" t="str">
        <f aca="false">IF(LEFT(I217,3)="R1 ","L6",IF(D217&gt;=2014,"L1",IF(D217&gt;=1998,"L2",IF(D217&gt;=1987,"L3",IF(D217&gt;=1978,"L4",IF(D217&gt;=1965,"L5","L6"))))))</f>
        <v>L1</v>
      </c>
      <c r="H217" s="4" t="str">
        <f aca="false">IFERROR(INDEX(Lanes!$C$2:$C$60,MATCH(LEFT(I217,FIND(" ",I217)-1),Lanes!$A$2:$A$60,0)),"?")</f>
        <v>Core</v>
      </c>
      <c r="I217" s="4" t="s">
        <v>1337</v>
      </c>
      <c r="J217" s="4"/>
      <c r="K217" s="4" t="s">
        <v>364</v>
      </c>
      <c r="L217" s="4" t="s">
        <v>193</v>
      </c>
      <c r="M217" s="4" t="s">
        <v>530</v>
      </c>
      <c r="N217" s="4"/>
      <c r="O217" s="4" t="s">
        <v>1873</v>
      </c>
      <c r="P217" s="2" t="s">
        <v>1874</v>
      </c>
      <c r="Q217" s="2" t="s">
        <v>1875</v>
      </c>
      <c r="R217" s="4" t="s">
        <v>65</v>
      </c>
      <c r="S217" s="4" t="s">
        <v>1872</v>
      </c>
      <c r="T217" s="4" t="s">
        <v>84</v>
      </c>
      <c r="U217" s="4"/>
      <c r="V217" s="4"/>
      <c r="W217" s="4"/>
      <c r="X217" s="2" t="s">
        <v>1382</v>
      </c>
      <c r="Y217" s="4" t="s">
        <v>69</v>
      </c>
      <c r="Z217" s="4"/>
      <c r="AA217" s="4"/>
      <c r="AB217" s="4"/>
    </row>
    <row r="218" customFormat="false" ht="75" hidden="false" customHeight="true" outlineLevel="0" collapsed="false">
      <c r="A218" s="4" t="s">
        <v>1876</v>
      </c>
      <c r="B218" s="4" t="s">
        <v>1453</v>
      </c>
      <c r="C218" s="4" t="s">
        <v>1877</v>
      </c>
      <c r="D218" s="4" t="n">
        <v>2022</v>
      </c>
      <c r="E218" s="4" t="s">
        <v>41</v>
      </c>
      <c r="F218" s="4" t="s">
        <v>1455</v>
      </c>
      <c r="G218" s="4" t="str">
        <f aca="false">IF(LEFT(I218,3)="R1 ","L6",IF(D218&gt;=2014,"L1",IF(D218&gt;=1998,"L2",IF(D218&gt;=1987,"L3",IF(D218&gt;=1978,"L4",IF(D218&gt;=1965,"L5","L6"))))))</f>
        <v>L1</v>
      </c>
      <c r="H218" s="4" t="str">
        <f aca="false">IFERROR(INDEX(Lanes!$C$2:$C$60,MATCH(LEFT(I218,FIND(" ",I218)-1),Lanes!$A$2:$A$60,0)),"?")</f>
        <v>Core</v>
      </c>
      <c r="I218" s="4" t="s">
        <v>1337</v>
      </c>
      <c r="J218" s="4"/>
      <c r="K218" s="4" t="s">
        <v>400</v>
      </c>
      <c r="L218" s="4" t="s">
        <v>776</v>
      </c>
      <c r="M218" s="4" t="s">
        <v>777</v>
      </c>
      <c r="N218" s="4"/>
      <c r="O218" s="4" t="s">
        <v>1878</v>
      </c>
      <c r="P218" s="2" t="s">
        <v>1879</v>
      </c>
      <c r="Q218" s="2" t="s">
        <v>1880</v>
      </c>
      <c r="R218" s="4" t="s">
        <v>50</v>
      </c>
      <c r="S218" s="4" t="s">
        <v>1881</v>
      </c>
      <c r="T218" s="4" t="s">
        <v>110</v>
      </c>
      <c r="U218" s="4"/>
      <c r="V218" s="4"/>
      <c r="W218" s="4" t="s">
        <v>53</v>
      </c>
      <c r="X218" s="2" t="s">
        <v>1460</v>
      </c>
      <c r="Y218" s="4" t="s">
        <v>69</v>
      </c>
      <c r="Z218" s="4"/>
      <c r="AA218" s="4"/>
      <c r="AB218" s="4"/>
    </row>
    <row r="219" customFormat="false" ht="75" hidden="false" customHeight="true" outlineLevel="0" collapsed="false">
      <c r="A219" s="4" t="s">
        <v>1882</v>
      </c>
      <c r="B219" s="4" t="s">
        <v>1883</v>
      </c>
      <c r="C219" s="4" t="s">
        <v>1884</v>
      </c>
      <c r="D219" s="4" t="n">
        <v>2022</v>
      </c>
      <c r="E219" s="4" t="s">
        <v>41</v>
      </c>
      <c r="F219" s="4" t="s">
        <v>1885</v>
      </c>
      <c r="G219" s="4" t="str">
        <f aca="false">IF(LEFT(I219,3)="R1 ","L6",IF(D219&gt;=2014,"L1",IF(D219&gt;=1998,"L2",IF(D219&gt;=1987,"L3",IF(D219&gt;=1978,"L4",IF(D219&gt;=1965,"L5","L6"))))))</f>
        <v>L1</v>
      </c>
      <c r="H219" s="4" t="str">
        <f aca="false">IFERROR(INDEX(Lanes!$C$2:$C$60,MATCH(LEFT(I219,FIND(" ",I219)-1),Lanes!$A$2:$A$60,0)),"?")</f>
        <v>Core</v>
      </c>
      <c r="I219" s="4" t="s">
        <v>1337</v>
      </c>
      <c r="J219" s="4"/>
      <c r="K219" s="4" t="s">
        <v>400</v>
      </c>
      <c r="L219" s="4" t="s">
        <v>603</v>
      </c>
      <c r="M219" s="4" t="s">
        <v>1205</v>
      </c>
      <c r="N219" s="4"/>
      <c r="O219" s="4" t="s">
        <v>1886</v>
      </c>
      <c r="P219" s="2" t="s">
        <v>1887</v>
      </c>
      <c r="Q219" s="2" t="s">
        <v>1888</v>
      </c>
      <c r="R219" s="4" t="s">
        <v>50</v>
      </c>
      <c r="S219" s="4" t="s">
        <v>1889</v>
      </c>
      <c r="T219" s="4" t="s">
        <v>84</v>
      </c>
      <c r="U219" s="4"/>
      <c r="V219" s="4" t="s">
        <v>1890</v>
      </c>
      <c r="W219" s="4"/>
      <c r="X219" s="2" t="s">
        <v>1891</v>
      </c>
      <c r="Y219" s="4" t="s">
        <v>69</v>
      </c>
      <c r="Z219" s="4"/>
      <c r="AA219" s="4"/>
      <c r="AB219" s="4"/>
    </row>
    <row r="220" customFormat="false" ht="75" hidden="false" customHeight="true" outlineLevel="0" collapsed="false">
      <c r="A220" s="4" t="s">
        <v>1892</v>
      </c>
      <c r="B220" s="4" t="s">
        <v>1893</v>
      </c>
      <c r="C220" s="4" t="s">
        <v>1894</v>
      </c>
      <c r="D220" s="4" t="n">
        <v>2022</v>
      </c>
      <c r="E220" s="4" t="s">
        <v>41</v>
      </c>
      <c r="F220" s="4" t="s">
        <v>1895</v>
      </c>
      <c r="G220" s="4" t="str">
        <f aca="false">IF(LEFT(I220,3)="R1 ","L6",IF(D220&gt;=2014,"L1",IF(D220&gt;=1998,"L2",IF(D220&gt;=1987,"L3",IF(D220&gt;=1978,"L4",IF(D220&gt;=1965,"L5","L6"))))))</f>
        <v>L1</v>
      </c>
      <c r="H220" s="4" t="str">
        <f aca="false">IFERROR(INDEX(Lanes!$C$2:$C$60,MATCH(LEFT(I220,FIND(" ",I220)-1),Lanes!$A$2:$A$60,0)),"?")</f>
        <v>Core</v>
      </c>
      <c r="I220" s="4" t="s">
        <v>1337</v>
      </c>
      <c r="J220" s="4"/>
      <c r="K220" s="4" t="s">
        <v>400</v>
      </c>
      <c r="L220" s="4" t="s">
        <v>152</v>
      </c>
      <c r="M220" s="4" t="s">
        <v>549</v>
      </c>
      <c r="N220" s="4"/>
      <c r="O220" s="4" t="s">
        <v>1896</v>
      </c>
      <c r="P220" s="2" t="s">
        <v>1897</v>
      </c>
      <c r="Q220" s="2" t="s">
        <v>1898</v>
      </c>
      <c r="R220" s="4" t="s">
        <v>50</v>
      </c>
      <c r="S220" s="4" t="s">
        <v>1899</v>
      </c>
      <c r="T220" s="4" t="s">
        <v>52</v>
      </c>
      <c r="U220" s="4"/>
      <c r="V220" s="4" t="s">
        <v>169</v>
      </c>
      <c r="W220" s="4"/>
      <c r="X220" s="2" t="s">
        <v>1900</v>
      </c>
      <c r="Y220" s="4" t="s">
        <v>69</v>
      </c>
      <c r="Z220" s="4"/>
      <c r="AA220" s="4"/>
      <c r="AB220" s="4"/>
    </row>
    <row r="221" customFormat="false" ht="75" hidden="false" customHeight="true" outlineLevel="0" collapsed="false">
      <c r="A221" s="4" t="s">
        <v>1901</v>
      </c>
      <c r="B221" s="4" t="s">
        <v>1902</v>
      </c>
      <c r="C221" s="4" t="s">
        <v>1903</v>
      </c>
      <c r="D221" s="4" t="n">
        <v>2022</v>
      </c>
      <c r="E221" s="4" t="s">
        <v>41</v>
      </c>
      <c r="F221" s="4" t="s">
        <v>72</v>
      </c>
      <c r="G221" s="4" t="str">
        <f aca="false">IF(LEFT(I221,3)="R1 ","L6",IF(D221&gt;=2014,"L1",IF(D221&gt;=1998,"L2",IF(D221&gt;=1987,"L3",IF(D221&gt;=1978,"L4",IF(D221&gt;=1965,"L5","L6"))))))</f>
        <v>L1</v>
      </c>
      <c r="H221" s="4" t="str">
        <f aca="false">IFERROR(INDEX(Lanes!$C$2:$C$60,MATCH(LEFT(I221,FIND(" ",I221)-1),Lanes!$A$2:$A$60,0)),"?")</f>
        <v>Core</v>
      </c>
      <c r="I221" s="4" t="s">
        <v>1337</v>
      </c>
      <c r="J221" s="4"/>
      <c r="K221" s="4" t="s">
        <v>400</v>
      </c>
      <c r="L221" s="4" t="s">
        <v>116</v>
      </c>
      <c r="M221" s="4" t="s">
        <v>117</v>
      </c>
      <c r="N221" s="4" t="s">
        <v>118</v>
      </c>
      <c r="O221" s="4" t="s">
        <v>1904</v>
      </c>
      <c r="P221" s="2" t="s">
        <v>1905</v>
      </c>
      <c r="Q221" s="2" t="s">
        <v>1906</v>
      </c>
      <c r="R221" s="4" t="s">
        <v>122</v>
      </c>
      <c r="S221" s="4" t="s">
        <v>1907</v>
      </c>
      <c r="T221" s="4" t="s">
        <v>84</v>
      </c>
      <c r="U221" s="4"/>
      <c r="V221" s="4" t="s">
        <v>169</v>
      </c>
      <c r="W221" s="4"/>
      <c r="X221" s="2" t="s">
        <v>1908</v>
      </c>
      <c r="Y221" s="4" t="s">
        <v>69</v>
      </c>
      <c r="Z221" s="4"/>
      <c r="AA221" s="4"/>
      <c r="AB221" s="4"/>
    </row>
    <row r="222" customFormat="false" ht="75" hidden="false" customHeight="true" outlineLevel="0" collapsed="false">
      <c r="A222" s="4" t="s">
        <v>1909</v>
      </c>
      <c r="B222" s="4" t="s">
        <v>1622</v>
      </c>
      <c r="C222" s="4" t="s">
        <v>1910</v>
      </c>
      <c r="D222" s="4" t="n">
        <v>2022</v>
      </c>
      <c r="E222" s="4" t="s">
        <v>41</v>
      </c>
      <c r="F222" s="4" t="s">
        <v>1911</v>
      </c>
      <c r="G222" s="4" t="str">
        <f aca="false">IF(LEFT(I222,3)="R1 ","L6",IF(D222&gt;=2014,"L1",IF(D222&gt;=1998,"L2",IF(D222&gt;=1987,"L3",IF(D222&gt;=1978,"L4",IF(D222&gt;=1965,"L5","L6"))))))</f>
        <v>L1</v>
      </c>
      <c r="H222" s="4" t="str">
        <f aca="false">IFERROR(INDEX(Lanes!$C$2:$C$60,MATCH(LEFT(I222,FIND(" ",I222)-1),Lanes!$A$2:$A$60,0)),"?")</f>
        <v>Core</v>
      </c>
      <c r="I222" s="4" t="s">
        <v>1337</v>
      </c>
      <c r="J222" s="4"/>
      <c r="K222" s="4" t="s">
        <v>400</v>
      </c>
      <c r="L222" s="4" t="s">
        <v>776</v>
      </c>
      <c r="M222" s="4" t="s">
        <v>1625</v>
      </c>
      <c r="N222" s="4"/>
      <c r="O222" s="4" t="s">
        <v>1912</v>
      </c>
      <c r="P222" s="2" t="s">
        <v>1913</v>
      </c>
      <c r="Q222" s="2" t="s">
        <v>1914</v>
      </c>
      <c r="R222" s="4" t="s">
        <v>65</v>
      </c>
      <c r="S222" s="4" t="s">
        <v>1915</v>
      </c>
      <c r="T222" s="4" t="s">
        <v>84</v>
      </c>
      <c r="U222" s="4"/>
      <c r="V222" s="4"/>
      <c r="W222" s="4"/>
      <c r="X222" s="2" t="s">
        <v>1630</v>
      </c>
      <c r="Y222" s="4" t="s">
        <v>69</v>
      </c>
      <c r="Z222" s="4"/>
      <c r="AA222" s="4"/>
      <c r="AB222" s="4"/>
    </row>
    <row r="223" customFormat="false" ht="75" hidden="false" customHeight="true" outlineLevel="0" collapsed="false">
      <c r="A223" s="4" t="s">
        <v>1916</v>
      </c>
      <c r="B223" s="4" t="s">
        <v>1917</v>
      </c>
      <c r="C223" s="4" t="s">
        <v>1918</v>
      </c>
      <c r="D223" s="4" t="n">
        <v>2022</v>
      </c>
      <c r="E223" s="4" t="s">
        <v>41</v>
      </c>
      <c r="F223" s="4" t="s">
        <v>162</v>
      </c>
      <c r="G223" s="4" t="str">
        <f aca="false">IF(LEFT(I223,3)="R1 ","L6",IF(D223&gt;=2014,"L1",IF(D223&gt;=1998,"L2",IF(D223&gt;=1987,"L3",IF(D223&gt;=1978,"L4",IF(D223&gt;=1965,"L5","L6"))))))</f>
        <v>L1</v>
      </c>
      <c r="H223" s="4" t="str">
        <f aca="false">IFERROR(INDEX(Lanes!$C$2:$C$60,MATCH(LEFT(I223,FIND(" ",I223)-1),Lanes!$A$2:$A$60,0)),"?")</f>
        <v>Core</v>
      </c>
      <c r="I223" s="4" t="s">
        <v>1337</v>
      </c>
      <c r="J223" s="4"/>
      <c r="K223" s="4" t="s">
        <v>400</v>
      </c>
      <c r="L223" s="4" t="s">
        <v>45</v>
      </c>
      <c r="M223" s="4" t="s">
        <v>61</v>
      </c>
      <c r="N223" s="4" t="s">
        <v>1919</v>
      </c>
      <c r="O223" s="4" t="s">
        <v>1920</v>
      </c>
      <c r="P223" s="2" t="s">
        <v>1921</v>
      </c>
      <c r="Q223" s="2" t="s">
        <v>1922</v>
      </c>
      <c r="R223" s="4" t="s">
        <v>65</v>
      </c>
      <c r="S223" s="4" t="s">
        <v>1923</v>
      </c>
      <c r="T223" s="4" t="s">
        <v>84</v>
      </c>
      <c r="U223" s="4"/>
      <c r="V223" s="4" t="s">
        <v>169</v>
      </c>
      <c r="W223" s="4"/>
      <c r="X223" s="2" t="s">
        <v>1924</v>
      </c>
      <c r="Y223" s="4" t="s">
        <v>69</v>
      </c>
      <c r="Z223" s="4"/>
      <c r="AA223" s="4"/>
      <c r="AB223" s="4"/>
    </row>
    <row r="224" customFormat="false" ht="75" hidden="false" customHeight="true" outlineLevel="0" collapsed="false">
      <c r="A224" s="4" t="s">
        <v>1925</v>
      </c>
      <c r="B224" s="4" t="s">
        <v>1926</v>
      </c>
      <c r="C224" s="4" t="s">
        <v>1927</v>
      </c>
      <c r="D224" s="4" t="n">
        <v>2022</v>
      </c>
      <c r="E224" s="4" t="s">
        <v>41</v>
      </c>
      <c r="F224" s="4" t="s">
        <v>1928</v>
      </c>
      <c r="G224" s="4" t="str">
        <f aca="false">IF(LEFT(I224,3)="R1 ","L6",IF(D224&gt;=2014,"L1",IF(D224&gt;=1998,"L2",IF(D224&gt;=1987,"L3",IF(D224&gt;=1978,"L4",IF(D224&gt;=1965,"L5","L6"))))))</f>
        <v>L1</v>
      </c>
      <c r="H224" s="4" t="str">
        <f aca="false">IFERROR(INDEX(Lanes!$C$2:$C$60,MATCH(LEFT(I224,FIND(" ",I224)-1),Lanes!$A$2:$A$60,0)),"?")</f>
        <v>Core</v>
      </c>
      <c r="I224" s="4" t="s">
        <v>1337</v>
      </c>
      <c r="J224" s="4" t="s">
        <v>705</v>
      </c>
      <c r="K224" s="4" t="s">
        <v>400</v>
      </c>
      <c r="L224" s="4" t="s">
        <v>152</v>
      </c>
      <c r="M224" s="4" t="s">
        <v>549</v>
      </c>
      <c r="N224" s="4"/>
      <c r="O224" s="4" t="s">
        <v>1929</v>
      </c>
      <c r="P224" s="2" t="s">
        <v>1930</v>
      </c>
      <c r="Q224" s="2" t="s">
        <v>1931</v>
      </c>
      <c r="R224" s="4" t="s">
        <v>50</v>
      </c>
      <c r="S224" s="4" t="s">
        <v>1932</v>
      </c>
      <c r="T224" s="4" t="s">
        <v>84</v>
      </c>
      <c r="U224" s="4"/>
      <c r="V224" s="4" t="s">
        <v>169</v>
      </c>
      <c r="W224" s="4"/>
      <c r="X224" s="2" t="s">
        <v>1933</v>
      </c>
      <c r="Y224" s="4" t="s">
        <v>69</v>
      </c>
      <c r="Z224" s="4"/>
      <c r="AA224" s="4"/>
      <c r="AB224" s="4"/>
    </row>
    <row r="225" customFormat="false" ht="75" hidden="false" customHeight="true" outlineLevel="0" collapsed="false">
      <c r="A225" s="4" t="s">
        <v>1934</v>
      </c>
      <c r="B225" s="4" t="s">
        <v>1805</v>
      </c>
      <c r="C225" s="4" t="s">
        <v>1935</v>
      </c>
      <c r="D225" s="4" t="n">
        <v>2022</v>
      </c>
      <c r="E225" s="4" t="s">
        <v>41</v>
      </c>
      <c r="F225" s="4" t="s">
        <v>42</v>
      </c>
      <c r="G225" s="4" t="str">
        <f aca="false">IF(LEFT(I225,3)="R1 ","L6",IF(D225&gt;=2014,"L1",IF(D225&gt;=1998,"L2",IF(D225&gt;=1987,"L3",IF(D225&gt;=1978,"L4",IF(D225&gt;=1965,"L5","L6"))))))</f>
        <v>L1</v>
      </c>
      <c r="H225" s="4" t="str">
        <f aca="false">IFERROR(INDEX(Lanes!$C$2:$C$60,MATCH(LEFT(I225,FIND(" ",I225)-1),Lanes!$A$2:$A$60,0)),"?")</f>
        <v>Core</v>
      </c>
      <c r="I225" s="4" t="s">
        <v>1337</v>
      </c>
      <c r="J225" s="4"/>
      <c r="K225" s="4" t="s">
        <v>44</v>
      </c>
      <c r="L225" s="4" t="s">
        <v>45</v>
      </c>
      <c r="M225" s="4" t="s">
        <v>346</v>
      </c>
      <c r="N225" s="4" t="s">
        <v>1386</v>
      </c>
      <c r="O225" s="4" t="s">
        <v>1807</v>
      </c>
      <c r="P225" s="2" t="s">
        <v>1936</v>
      </c>
      <c r="Q225" s="2" t="s">
        <v>1937</v>
      </c>
      <c r="R225" s="4" t="s">
        <v>65</v>
      </c>
      <c r="S225" s="4" t="s">
        <v>1938</v>
      </c>
      <c r="T225" s="4" t="s">
        <v>52</v>
      </c>
      <c r="U225" s="4"/>
      <c r="V225" s="4"/>
      <c r="W225" s="4" t="s">
        <v>53</v>
      </c>
      <c r="X225" s="2" t="s">
        <v>1939</v>
      </c>
      <c r="Y225" s="4" t="s">
        <v>69</v>
      </c>
      <c r="Z225" s="4"/>
      <c r="AA225" s="4"/>
      <c r="AB225" s="4"/>
    </row>
    <row r="226" customFormat="false" ht="75" hidden="false" customHeight="true" outlineLevel="0" collapsed="false">
      <c r="A226" s="4" t="s">
        <v>1940</v>
      </c>
      <c r="B226" s="4" t="s">
        <v>1805</v>
      </c>
      <c r="C226" s="4" t="s">
        <v>1941</v>
      </c>
      <c r="D226" s="4" t="n">
        <v>2022</v>
      </c>
      <c r="E226" s="4" t="s">
        <v>41</v>
      </c>
      <c r="F226" s="4" t="s">
        <v>42</v>
      </c>
      <c r="G226" s="4" t="str">
        <f aca="false">IF(LEFT(I226,3)="R1 ","L6",IF(D226&gt;=2014,"L1",IF(D226&gt;=1998,"L2",IF(D226&gt;=1987,"L3",IF(D226&gt;=1978,"L4",IF(D226&gt;=1965,"L5","L6"))))))</f>
        <v>L1</v>
      </c>
      <c r="H226" s="4" t="str">
        <f aca="false">IFERROR(INDEX(Lanes!$C$2:$C$60,MATCH(LEFT(I226,FIND(" ",I226)-1),Lanes!$A$2:$A$60,0)),"?")</f>
        <v>Core</v>
      </c>
      <c r="I226" s="4" t="s">
        <v>1337</v>
      </c>
      <c r="J226" s="4"/>
      <c r="K226" s="4" t="s">
        <v>400</v>
      </c>
      <c r="L226" s="4" t="s">
        <v>45</v>
      </c>
      <c r="M226" s="4" t="s">
        <v>346</v>
      </c>
      <c r="N226" s="4" t="s">
        <v>1386</v>
      </c>
      <c r="O226" s="4" t="s">
        <v>1942</v>
      </c>
      <c r="P226" s="2" t="s">
        <v>1943</v>
      </c>
      <c r="Q226" s="2" t="s">
        <v>1944</v>
      </c>
      <c r="R226" s="4" t="s">
        <v>65</v>
      </c>
      <c r="S226" s="4" t="s">
        <v>1945</v>
      </c>
      <c r="T226" s="4" t="s">
        <v>84</v>
      </c>
      <c r="U226" s="4"/>
      <c r="V226" s="4" t="s">
        <v>1946</v>
      </c>
      <c r="W226" s="4" t="s">
        <v>53</v>
      </c>
      <c r="X226" s="2" t="s">
        <v>1947</v>
      </c>
      <c r="Y226" s="4" t="s">
        <v>69</v>
      </c>
      <c r="Z226" s="4"/>
      <c r="AA226" s="4"/>
      <c r="AB226" s="4"/>
    </row>
    <row r="227" customFormat="false" ht="75" hidden="false" customHeight="true" outlineLevel="0" collapsed="false">
      <c r="A227" s="4" t="s">
        <v>1948</v>
      </c>
      <c r="B227" s="4" t="s">
        <v>1805</v>
      </c>
      <c r="C227" s="4" t="s">
        <v>1949</v>
      </c>
      <c r="D227" s="4" t="n">
        <v>2022</v>
      </c>
      <c r="E227" s="4" t="s">
        <v>41</v>
      </c>
      <c r="F227" s="4" t="s">
        <v>42</v>
      </c>
      <c r="G227" s="4" t="str">
        <f aca="false">IF(LEFT(I227,3)="R1 ","L6",IF(D227&gt;=2014,"L1",IF(D227&gt;=1998,"L2",IF(D227&gt;=1987,"L3",IF(D227&gt;=1978,"L4",IF(D227&gt;=1965,"L5","L6"))))))</f>
        <v>L1</v>
      </c>
      <c r="H227" s="4" t="str">
        <f aca="false">IFERROR(INDEX(Lanes!$C$2:$C$60,MATCH(LEFT(I227,FIND(" ",I227)-1),Lanes!$A$2:$A$60,0)),"?")</f>
        <v>Core</v>
      </c>
      <c r="I227" s="4" t="s">
        <v>1337</v>
      </c>
      <c r="J227" s="4"/>
      <c r="K227" s="4" t="s">
        <v>400</v>
      </c>
      <c r="L227" s="4" t="s">
        <v>45</v>
      </c>
      <c r="M227" s="4" t="s">
        <v>346</v>
      </c>
      <c r="N227" s="4" t="s">
        <v>1386</v>
      </c>
      <c r="O227" s="4" t="s">
        <v>1950</v>
      </c>
      <c r="P227" s="2" t="s">
        <v>1951</v>
      </c>
      <c r="Q227" s="2" t="s">
        <v>1952</v>
      </c>
      <c r="R227" s="4" t="s">
        <v>65</v>
      </c>
      <c r="S227" s="4" t="s">
        <v>1953</v>
      </c>
      <c r="T227" s="4" t="s">
        <v>84</v>
      </c>
      <c r="U227" s="4"/>
      <c r="V227" s="4"/>
      <c r="W227" s="4" t="s">
        <v>53</v>
      </c>
      <c r="X227" s="2" t="s">
        <v>1954</v>
      </c>
      <c r="Y227" s="4" t="s">
        <v>69</v>
      </c>
      <c r="Z227" s="4"/>
      <c r="AA227" s="4"/>
      <c r="AB227" s="4"/>
    </row>
    <row r="228" customFormat="false" ht="75" hidden="false" customHeight="true" outlineLevel="0" collapsed="false">
      <c r="A228" s="4" t="s">
        <v>1955</v>
      </c>
      <c r="B228" s="4" t="s">
        <v>1805</v>
      </c>
      <c r="C228" s="4" t="s">
        <v>1956</v>
      </c>
      <c r="D228" s="4" t="n">
        <v>2022</v>
      </c>
      <c r="E228" s="4" t="s">
        <v>89</v>
      </c>
      <c r="F228" s="4" t="s">
        <v>42</v>
      </c>
      <c r="G228" s="4" t="str">
        <f aca="false">IF(LEFT(I228,3)="R1 ","L6",IF(D228&gt;=2014,"L1",IF(D228&gt;=1998,"L2",IF(D228&gt;=1987,"L3",IF(D228&gt;=1978,"L4",IF(D228&gt;=1965,"L5","L6"))))))</f>
        <v>L1</v>
      </c>
      <c r="H228" s="4" t="str">
        <f aca="false">IFERROR(INDEX(Lanes!$C$2:$C$60,MATCH(LEFT(I228,FIND(" ",I228)-1),Lanes!$A$2:$A$60,0)),"?")</f>
        <v>Core</v>
      </c>
      <c r="I228" s="4" t="s">
        <v>1337</v>
      </c>
      <c r="J228" s="4"/>
      <c r="K228" s="4" t="s">
        <v>44</v>
      </c>
      <c r="L228" s="4" t="s">
        <v>45</v>
      </c>
      <c r="M228" s="4" t="s">
        <v>346</v>
      </c>
      <c r="N228" s="4" t="s">
        <v>1386</v>
      </c>
      <c r="O228" s="4" t="s">
        <v>1807</v>
      </c>
      <c r="P228" s="2" t="s">
        <v>1957</v>
      </c>
      <c r="Q228" s="2" t="s">
        <v>1958</v>
      </c>
      <c r="R228" s="4" t="s">
        <v>65</v>
      </c>
      <c r="S228" s="4" t="s">
        <v>1959</v>
      </c>
      <c r="T228" s="4" t="s">
        <v>52</v>
      </c>
      <c r="U228" s="4"/>
      <c r="V228" s="4"/>
      <c r="W228" s="4" t="s">
        <v>53</v>
      </c>
      <c r="X228" s="2" t="s">
        <v>1960</v>
      </c>
      <c r="Y228" s="4" t="s">
        <v>69</v>
      </c>
      <c r="Z228" s="4"/>
      <c r="AA228" s="4"/>
      <c r="AB228" s="4"/>
    </row>
    <row r="229" customFormat="false" ht="75" hidden="false" customHeight="true" outlineLevel="0" collapsed="false">
      <c r="A229" s="4" t="s">
        <v>1961</v>
      </c>
      <c r="B229" s="4" t="s">
        <v>1416</v>
      </c>
      <c r="C229" s="4" t="s">
        <v>1962</v>
      </c>
      <c r="D229" s="4" t="n">
        <v>2022</v>
      </c>
      <c r="E229" s="4" t="s">
        <v>41</v>
      </c>
      <c r="F229" s="4" t="s">
        <v>1575</v>
      </c>
      <c r="G229" s="4" t="str">
        <f aca="false">IF(LEFT(I229,3)="R1 ","L6",IF(D229&gt;=2014,"L1",IF(D229&gt;=1998,"L2",IF(D229&gt;=1987,"L3",IF(D229&gt;=1978,"L4",IF(D229&gt;=1965,"L5","L6"))))))</f>
        <v>L1</v>
      </c>
      <c r="H229" s="4" t="str">
        <f aca="false">IFERROR(INDEX(Lanes!$C$2:$C$60,MATCH(LEFT(I229,FIND(" ",I229)-1),Lanes!$A$2:$A$60,0)),"?")</f>
        <v>Core</v>
      </c>
      <c r="I229" s="4" t="s">
        <v>1337</v>
      </c>
      <c r="J229" s="4"/>
      <c r="K229" s="4" t="s">
        <v>400</v>
      </c>
      <c r="L229" s="4" t="s">
        <v>257</v>
      </c>
      <c r="M229" s="4" t="s">
        <v>1419</v>
      </c>
      <c r="N229" s="4"/>
      <c r="O229" s="4" t="s">
        <v>1420</v>
      </c>
      <c r="P229" s="2" t="s">
        <v>1963</v>
      </c>
      <c r="Q229" s="2" t="s">
        <v>1422</v>
      </c>
      <c r="R229" s="4" t="s">
        <v>65</v>
      </c>
      <c r="S229" s="4" t="s">
        <v>1964</v>
      </c>
      <c r="T229" s="4" t="s">
        <v>84</v>
      </c>
      <c r="U229" s="4"/>
      <c r="V229" s="4"/>
      <c r="W229" s="4"/>
      <c r="X229" s="2" t="s">
        <v>1424</v>
      </c>
      <c r="Y229" s="4" t="s">
        <v>69</v>
      </c>
      <c r="Z229" s="4"/>
      <c r="AA229" s="4"/>
      <c r="AB229" s="4"/>
    </row>
    <row r="230" customFormat="false" ht="75" hidden="false" customHeight="true" outlineLevel="0" collapsed="false">
      <c r="A230" s="4" t="s">
        <v>1965</v>
      </c>
      <c r="B230" s="4" t="s">
        <v>1966</v>
      </c>
      <c r="C230" s="4" t="s">
        <v>1967</v>
      </c>
      <c r="D230" s="4" t="n">
        <v>2023</v>
      </c>
      <c r="E230" s="4" t="s">
        <v>41</v>
      </c>
      <c r="F230" s="4" t="s">
        <v>42</v>
      </c>
      <c r="G230" s="4" t="str">
        <f aca="false">IF(LEFT(I230,3)="R1 ","L6",IF(D230&gt;=2014,"L1",IF(D230&gt;=1998,"L2",IF(D230&gt;=1987,"L3",IF(D230&gt;=1978,"L4",IF(D230&gt;=1965,"L5","L6"))))))</f>
        <v>L1</v>
      </c>
      <c r="H230" s="4" t="str">
        <f aca="false">IFERROR(INDEX(Lanes!$C$2:$C$60,MATCH(LEFT(I230,FIND(" ",I230)-1),Lanes!$A$2:$A$60,0)),"?")</f>
        <v>Core</v>
      </c>
      <c r="I230" s="4" t="s">
        <v>1337</v>
      </c>
      <c r="J230" s="4"/>
      <c r="K230" s="4" t="s">
        <v>400</v>
      </c>
      <c r="L230" s="4" t="s">
        <v>603</v>
      </c>
      <c r="M230" s="4" t="s">
        <v>1777</v>
      </c>
      <c r="N230" s="4"/>
      <c r="O230" s="4" t="s">
        <v>1968</v>
      </c>
      <c r="P230" s="2" t="s">
        <v>1969</v>
      </c>
      <c r="Q230" s="2" t="s">
        <v>1970</v>
      </c>
      <c r="R230" s="4" t="s">
        <v>50</v>
      </c>
      <c r="S230" s="4" t="s">
        <v>1971</v>
      </c>
      <c r="T230" s="4" t="s">
        <v>52</v>
      </c>
      <c r="U230" s="4"/>
      <c r="V230" s="4"/>
      <c r="W230" s="4" t="s">
        <v>53</v>
      </c>
      <c r="X230" s="2" t="s">
        <v>1972</v>
      </c>
      <c r="Y230" s="4" t="s">
        <v>55</v>
      </c>
      <c r="Z230" s="4"/>
      <c r="AA230" s="4"/>
      <c r="AB230" s="4"/>
    </row>
    <row r="231" customFormat="false" ht="75" hidden="false" customHeight="true" outlineLevel="0" collapsed="false">
      <c r="A231" s="4" t="s">
        <v>1973</v>
      </c>
      <c r="B231" s="4" t="s">
        <v>1656</v>
      </c>
      <c r="C231" s="4" t="s">
        <v>1974</v>
      </c>
      <c r="D231" s="4" t="n">
        <v>2023</v>
      </c>
      <c r="E231" s="4" t="s">
        <v>41</v>
      </c>
      <c r="F231" s="4" t="s">
        <v>1975</v>
      </c>
      <c r="G231" s="4" t="str">
        <f aca="false">IF(LEFT(I231,3)="R1 ","L6",IF(D231&gt;=2014,"L1",IF(D231&gt;=1998,"L2",IF(D231&gt;=1987,"L3",IF(D231&gt;=1978,"L4",IF(D231&gt;=1965,"L5","L6"))))))</f>
        <v>L1</v>
      </c>
      <c r="H231" s="4" t="str">
        <f aca="false">IFERROR(INDEX(Lanes!$C$2:$C$60,MATCH(LEFT(I231,FIND(" ",I231)-1),Lanes!$A$2:$A$60,0)),"?")</f>
        <v>Core</v>
      </c>
      <c r="I231" s="4" t="s">
        <v>1337</v>
      </c>
      <c r="J231" s="4"/>
      <c r="K231" s="4" t="s">
        <v>400</v>
      </c>
      <c r="L231" s="4" t="s">
        <v>152</v>
      </c>
      <c r="M231" s="4" t="s">
        <v>153</v>
      </c>
      <c r="N231" s="4"/>
      <c r="O231" s="4" t="s">
        <v>1976</v>
      </c>
      <c r="P231" s="2" t="s">
        <v>1977</v>
      </c>
      <c r="Q231" s="2" t="s">
        <v>1978</v>
      </c>
      <c r="R231" s="4" t="s">
        <v>50</v>
      </c>
      <c r="S231" s="4" t="s">
        <v>1974</v>
      </c>
      <c r="T231" s="4" t="s">
        <v>110</v>
      </c>
      <c r="U231" s="4"/>
      <c r="V231" s="4" t="s">
        <v>207</v>
      </c>
      <c r="W231" s="4"/>
      <c r="X231" s="2" t="s">
        <v>1979</v>
      </c>
      <c r="Y231" s="4" t="s">
        <v>69</v>
      </c>
      <c r="Z231" s="4"/>
      <c r="AA231" s="4"/>
      <c r="AB231" s="4"/>
    </row>
    <row r="232" customFormat="false" ht="75" hidden="false" customHeight="true" outlineLevel="0" collapsed="false">
      <c r="A232" s="4" t="s">
        <v>1980</v>
      </c>
      <c r="B232" s="4" t="s">
        <v>1434</v>
      </c>
      <c r="C232" s="4" t="s">
        <v>1981</v>
      </c>
      <c r="D232" s="4" t="n">
        <v>2023</v>
      </c>
      <c r="E232" s="4" t="s">
        <v>41</v>
      </c>
      <c r="F232" s="4" t="s">
        <v>1708</v>
      </c>
      <c r="G232" s="4" t="str">
        <f aca="false">IF(LEFT(I232,3)="R1 ","L6",IF(D232&gt;=2014,"L1",IF(D232&gt;=1998,"L2",IF(D232&gt;=1987,"L3",IF(D232&gt;=1978,"L4",IF(D232&gt;=1965,"L5","L6"))))))</f>
        <v>L1</v>
      </c>
      <c r="H232" s="4" t="str">
        <f aca="false">IFERROR(INDEX(Lanes!$C$2:$C$60,MATCH(LEFT(I232,FIND(" ",I232)-1),Lanes!$A$2:$A$60,0)),"?")</f>
        <v>Core</v>
      </c>
      <c r="I232" s="4" t="s">
        <v>1337</v>
      </c>
      <c r="J232" s="4"/>
      <c r="K232" s="4" t="s">
        <v>400</v>
      </c>
      <c r="L232" s="4" t="s">
        <v>257</v>
      </c>
      <c r="M232" s="4" t="s">
        <v>1437</v>
      </c>
      <c r="N232" s="4"/>
      <c r="O232" s="4" t="s">
        <v>1982</v>
      </c>
      <c r="P232" s="2" t="s">
        <v>1983</v>
      </c>
      <c r="Q232" s="2" t="s">
        <v>1984</v>
      </c>
      <c r="R232" s="4" t="s">
        <v>50</v>
      </c>
      <c r="S232" s="4" t="s">
        <v>1985</v>
      </c>
      <c r="T232" s="4" t="s">
        <v>84</v>
      </c>
      <c r="U232" s="4"/>
      <c r="V232" s="4"/>
      <c r="W232" s="4" t="s">
        <v>53</v>
      </c>
      <c r="X232" s="2" t="s">
        <v>1442</v>
      </c>
      <c r="Y232" s="4" t="s">
        <v>69</v>
      </c>
      <c r="Z232" s="4"/>
      <c r="AA232" s="4"/>
      <c r="AB232" s="4"/>
    </row>
    <row r="233" customFormat="false" ht="75" hidden="false" customHeight="true" outlineLevel="0" collapsed="false">
      <c r="A233" s="4" t="s">
        <v>1986</v>
      </c>
      <c r="B233" s="4" t="s">
        <v>1987</v>
      </c>
      <c r="C233" s="4" t="s">
        <v>1988</v>
      </c>
      <c r="D233" s="4" t="n">
        <v>2023</v>
      </c>
      <c r="E233" s="4" t="s">
        <v>41</v>
      </c>
      <c r="F233" s="4" t="s">
        <v>42</v>
      </c>
      <c r="G233" s="4" t="str">
        <f aca="false">IF(LEFT(I233,3)="R1 ","L6",IF(D233&gt;=2014,"L1",IF(D233&gt;=1998,"L2",IF(D233&gt;=1987,"L3",IF(D233&gt;=1978,"L4",IF(D233&gt;=1965,"L5","L6"))))))</f>
        <v>L1</v>
      </c>
      <c r="H233" s="4" t="str">
        <f aca="false">IFERROR(INDEX(Lanes!$C$2:$C$60,MATCH(LEFT(I233,FIND(" ",I233)-1),Lanes!$A$2:$A$60,0)),"?")</f>
        <v>Core</v>
      </c>
      <c r="I233" s="4" t="s">
        <v>1337</v>
      </c>
      <c r="J233" s="4" t="s">
        <v>648</v>
      </c>
      <c r="K233" s="4" t="s">
        <v>364</v>
      </c>
      <c r="L233" s="4" t="s">
        <v>193</v>
      </c>
      <c r="M233" s="4" t="s">
        <v>289</v>
      </c>
      <c r="N233" s="4"/>
      <c r="O233" s="4" t="s">
        <v>1989</v>
      </c>
      <c r="P233" s="2" t="s">
        <v>1990</v>
      </c>
      <c r="Q233" s="2" t="s">
        <v>1991</v>
      </c>
      <c r="R233" s="4" t="s">
        <v>50</v>
      </c>
      <c r="S233" s="4" t="s">
        <v>1992</v>
      </c>
      <c r="T233" s="4" t="s">
        <v>84</v>
      </c>
      <c r="U233" s="4"/>
      <c r="V233" s="4" t="s">
        <v>1373</v>
      </c>
      <c r="W233" s="4"/>
      <c r="X233" s="2" t="s">
        <v>1993</v>
      </c>
      <c r="Y233" s="4" t="s">
        <v>69</v>
      </c>
      <c r="Z233" s="4"/>
      <c r="AA233" s="4"/>
      <c r="AB233" s="4"/>
    </row>
    <row r="234" customFormat="false" ht="75" hidden="false" customHeight="true" outlineLevel="0" collapsed="false">
      <c r="A234" s="4" t="s">
        <v>1994</v>
      </c>
      <c r="B234" s="4" t="s">
        <v>1444</v>
      </c>
      <c r="C234" s="4" t="s">
        <v>1995</v>
      </c>
      <c r="D234" s="4" t="n">
        <v>2023</v>
      </c>
      <c r="E234" s="4" t="s">
        <v>41</v>
      </c>
      <c r="F234" s="4" t="s">
        <v>1575</v>
      </c>
      <c r="G234" s="4" t="str">
        <f aca="false">IF(LEFT(I234,3)="R1 ","L6",IF(D234&gt;=2014,"L1",IF(D234&gt;=1998,"L2",IF(D234&gt;=1987,"L3",IF(D234&gt;=1978,"L4",IF(D234&gt;=1965,"L5","L6"))))))</f>
        <v>L1</v>
      </c>
      <c r="H234" s="4" t="str">
        <f aca="false">IFERROR(INDEX(Lanes!$C$2:$C$60,MATCH(LEFT(I234,FIND(" ",I234)-1),Lanes!$A$2:$A$60,0)),"?")</f>
        <v>Core</v>
      </c>
      <c r="I234" s="4" t="s">
        <v>1337</v>
      </c>
      <c r="J234" s="4"/>
      <c r="K234" s="4" t="s">
        <v>400</v>
      </c>
      <c r="L234" s="4" t="s">
        <v>257</v>
      </c>
      <c r="M234" s="4" t="s">
        <v>1447</v>
      </c>
      <c r="N234" s="4"/>
      <c r="O234" s="4" t="s">
        <v>1576</v>
      </c>
      <c r="P234" s="2" t="s">
        <v>1996</v>
      </c>
      <c r="Q234" s="2" t="s">
        <v>1997</v>
      </c>
      <c r="R234" s="4" t="s">
        <v>50</v>
      </c>
      <c r="S234" s="4" t="s">
        <v>1998</v>
      </c>
      <c r="T234" s="4" t="s">
        <v>84</v>
      </c>
      <c r="U234" s="4"/>
      <c r="V234" s="4" t="s">
        <v>1373</v>
      </c>
      <c r="W234" s="4" t="s">
        <v>53</v>
      </c>
      <c r="X234" s="2" t="s">
        <v>1999</v>
      </c>
      <c r="Y234" s="4" t="s">
        <v>69</v>
      </c>
      <c r="Z234" s="4"/>
      <c r="AA234" s="4"/>
      <c r="AB234" s="4"/>
    </row>
    <row r="235" customFormat="false" ht="75" hidden="false" customHeight="true" outlineLevel="0" collapsed="false">
      <c r="A235" s="4" t="s">
        <v>2000</v>
      </c>
      <c r="B235" s="4" t="s">
        <v>2001</v>
      </c>
      <c r="C235" s="4" t="s">
        <v>2002</v>
      </c>
      <c r="D235" s="4" t="n">
        <v>2023</v>
      </c>
      <c r="E235" s="4" t="s">
        <v>41</v>
      </c>
      <c r="F235" s="4" t="s">
        <v>658</v>
      </c>
      <c r="G235" s="4" t="str">
        <f aca="false">IF(LEFT(I235,3)="R1 ","L6",IF(D235&gt;=2014,"L1",IF(D235&gt;=1998,"L2",IF(D235&gt;=1987,"L3",IF(D235&gt;=1978,"L4",IF(D235&gt;=1965,"L5","L6"))))))</f>
        <v>L1</v>
      </c>
      <c r="H235" s="4" t="str">
        <f aca="false">IFERROR(INDEX(Lanes!$C$2:$C$60,MATCH(LEFT(I235,FIND(" ",I235)-1),Lanes!$A$2:$A$60,0)),"?")</f>
        <v>Core</v>
      </c>
      <c r="I235" s="4" t="s">
        <v>1337</v>
      </c>
      <c r="J235" s="4" t="s">
        <v>1354</v>
      </c>
      <c r="K235" s="4" t="s">
        <v>364</v>
      </c>
      <c r="L235" s="4" t="s">
        <v>603</v>
      </c>
      <c r="M235" s="4" t="s">
        <v>1777</v>
      </c>
      <c r="N235" s="4"/>
      <c r="O235" s="4" t="s">
        <v>2003</v>
      </c>
      <c r="P235" s="2" t="s">
        <v>2004</v>
      </c>
      <c r="Q235" s="2" t="s">
        <v>2005</v>
      </c>
      <c r="R235" s="4" t="s">
        <v>50</v>
      </c>
      <c r="S235" s="4" t="s">
        <v>2006</v>
      </c>
      <c r="T235" s="4" t="s">
        <v>84</v>
      </c>
      <c r="U235" s="4"/>
      <c r="V235" s="4" t="s">
        <v>67</v>
      </c>
      <c r="W235" s="4"/>
      <c r="X235" s="2" t="s">
        <v>2007</v>
      </c>
      <c r="Y235" s="4" t="s">
        <v>55</v>
      </c>
      <c r="Z235" s="4"/>
      <c r="AA235" s="4"/>
      <c r="AB235" s="4"/>
    </row>
    <row r="236" customFormat="false" ht="75" hidden="false" customHeight="true" outlineLevel="0" collapsed="false">
      <c r="A236" s="4" t="s">
        <v>2008</v>
      </c>
      <c r="B236" s="4" t="s">
        <v>1845</v>
      </c>
      <c r="C236" s="4" t="s">
        <v>2009</v>
      </c>
      <c r="D236" s="4" t="n">
        <v>2023</v>
      </c>
      <c r="E236" s="4" t="s">
        <v>41</v>
      </c>
      <c r="F236" s="4" t="s">
        <v>72</v>
      </c>
      <c r="G236" s="4" t="str">
        <f aca="false">IF(LEFT(I236,3)="R1 ","L6",IF(D236&gt;=2014,"L1",IF(D236&gt;=1998,"L2",IF(D236&gt;=1987,"L3",IF(D236&gt;=1978,"L4",IF(D236&gt;=1965,"L5","L6"))))))</f>
        <v>L1</v>
      </c>
      <c r="H236" s="4" t="str">
        <f aca="false">IFERROR(INDEX(Lanes!$C$2:$C$60,MATCH(LEFT(I236,FIND(" ",I236)-1),Lanes!$A$2:$A$60,0)),"?")</f>
        <v>Core</v>
      </c>
      <c r="I236" s="4" t="s">
        <v>1337</v>
      </c>
      <c r="J236" s="4"/>
      <c r="K236" s="4" t="s">
        <v>44</v>
      </c>
      <c r="L236" s="4" t="s">
        <v>603</v>
      </c>
      <c r="M236" s="4" t="s">
        <v>1847</v>
      </c>
      <c r="N236" s="4"/>
      <c r="O236" s="4" t="s">
        <v>2010</v>
      </c>
      <c r="P236" s="2" t="s">
        <v>2011</v>
      </c>
      <c r="Q236" s="2" t="s">
        <v>2012</v>
      </c>
      <c r="R236" s="4" t="s">
        <v>65</v>
      </c>
      <c r="S236" s="4" t="s">
        <v>2013</v>
      </c>
      <c r="T236" s="4" t="s">
        <v>84</v>
      </c>
      <c r="U236" s="4"/>
      <c r="V236" s="4" t="s">
        <v>207</v>
      </c>
      <c r="W236" s="4"/>
      <c r="X236" s="2" t="s">
        <v>2014</v>
      </c>
      <c r="Y236" s="4" t="s">
        <v>69</v>
      </c>
      <c r="Z236" s="4"/>
      <c r="AA236" s="4"/>
      <c r="AB236" s="4"/>
    </row>
    <row r="237" customFormat="false" ht="75" hidden="false" customHeight="true" outlineLevel="0" collapsed="false">
      <c r="A237" s="4" t="s">
        <v>2015</v>
      </c>
      <c r="B237" s="4" t="s">
        <v>2016</v>
      </c>
      <c r="C237" s="4" t="s">
        <v>2017</v>
      </c>
      <c r="D237" s="4" t="n">
        <v>2023</v>
      </c>
      <c r="E237" s="4" t="s">
        <v>41</v>
      </c>
      <c r="F237" s="4" t="s">
        <v>2018</v>
      </c>
      <c r="G237" s="4" t="str">
        <f aca="false">IF(LEFT(I237,3)="R1 ","L6",IF(D237&gt;=2014,"L1",IF(D237&gt;=1998,"L2",IF(D237&gt;=1987,"L3",IF(D237&gt;=1978,"L4",IF(D237&gt;=1965,"L5","L6"))))))</f>
        <v>L1</v>
      </c>
      <c r="H237" s="4" t="str">
        <f aca="false">IFERROR(INDEX(Lanes!$C$2:$C$60,MATCH(LEFT(I237,FIND(" ",I237)-1),Lanes!$A$2:$A$60,0)),"?")</f>
        <v>Core</v>
      </c>
      <c r="I237" s="4" t="s">
        <v>1337</v>
      </c>
      <c r="J237" s="4"/>
      <c r="K237" s="4" t="s">
        <v>400</v>
      </c>
      <c r="L237" s="4" t="s">
        <v>45</v>
      </c>
      <c r="M237" s="4" t="s">
        <v>61</v>
      </c>
      <c r="N237" s="4" t="s">
        <v>1919</v>
      </c>
      <c r="O237" s="4" t="s">
        <v>2019</v>
      </c>
      <c r="P237" s="2" t="s">
        <v>2020</v>
      </c>
      <c r="Q237" s="2" t="s">
        <v>2021</v>
      </c>
      <c r="R237" s="4" t="s">
        <v>50</v>
      </c>
      <c r="S237" s="4" t="s">
        <v>2022</v>
      </c>
      <c r="T237" s="4" t="s">
        <v>84</v>
      </c>
      <c r="U237" s="4"/>
      <c r="V237" s="4" t="s">
        <v>680</v>
      </c>
      <c r="W237" s="4"/>
      <c r="X237" s="2" t="s">
        <v>2023</v>
      </c>
      <c r="Y237" s="4" t="s">
        <v>69</v>
      </c>
      <c r="Z237" s="4"/>
      <c r="AA237" s="4"/>
      <c r="AB237" s="4"/>
    </row>
    <row r="238" customFormat="false" ht="75" hidden="false" customHeight="true" outlineLevel="0" collapsed="false">
      <c r="A238" s="4" t="s">
        <v>2024</v>
      </c>
      <c r="B238" s="4" t="s">
        <v>2025</v>
      </c>
      <c r="C238" s="4" t="s">
        <v>2026</v>
      </c>
      <c r="D238" s="4" t="n">
        <v>2023</v>
      </c>
      <c r="E238" s="4" t="s">
        <v>41</v>
      </c>
      <c r="F238" s="4" t="s">
        <v>42</v>
      </c>
      <c r="G238" s="4" t="str">
        <f aca="false">IF(LEFT(I238,3)="R1 ","L6",IF(D238&gt;=2014,"L1",IF(D238&gt;=1998,"L2",IF(D238&gt;=1987,"L3",IF(D238&gt;=1978,"L4",IF(D238&gt;=1965,"L5","L6"))))))</f>
        <v>L1</v>
      </c>
      <c r="H238" s="4" t="str">
        <f aca="false">IFERROR(INDEX(Lanes!$C$2:$C$60,MATCH(LEFT(I238,FIND(" ",I238)-1),Lanes!$A$2:$A$60,0)),"?")</f>
        <v>Core</v>
      </c>
      <c r="I238" s="4" t="s">
        <v>1337</v>
      </c>
      <c r="J238" s="4"/>
      <c r="K238" s="4" t="s">
        <v>400</v>
      </c>
      <c r="L238" s="4" t="s">
        <v>45</v>
      </c>
      <c r="M238" s="4" t="s">
        <v>61</v>
      </c>
      <c r="N238" s="4" t="s">
        <v>1919</v>
      </c>
      <c r="O238" s="4" t="s">
        <v>2027</v>
      </c>
      <c r="P238" s="2" t="s">
        <v>2028</v>
      </c>
      <c r="Q238" s="2" t="s">
        <v>2029</v>
      </c>
      <c r="R238" s="4" t="s">
        <v>50</v>
      </c>
      <c r="S238" s="4" t="s">
        <v>2030</v>
      </c>
      <c r="T238" s="4" t="s">
        <v>84</v>
      </c>
      <c r="U238" s="4"/>
      <c r="V238" s="4" t="s">
        <v>180</v>
      </c>
      <c r="W238" s="4"/>
      <c r="X238" s="2" t="s">
        <v>2031</v>
      </c>
      <c r="Y238" s="4" t="s">
        <v>69</v>
      </c>
      <c r="Z238" s="4"/>
      <c r="AA238" s="4"/>
      <c r="AB238" s="4"/>
    </row>
    <row r="239" customFormat="false" ht="75" hidden="false" customHeight="true" outlineLevel="0" collapsed="false">
      <c r="A239" s="4" t="s">
        <v>2032</v>
      </c>
      <c r="B239" s="4" t="s">
        <v>2033</v>
      </c>
      <c r="C239" s="4" t="s">
        <v>2033</v>
      </c>
      <c r="D239" s="4" t="n">
        <v>2023</v>
      </c>
      <c r="E239" s="4" t="s">
        <v>41</v>
      </c>
      <c r="F239" s="4" t="s">
        <v>42</v>
      </c>
      <c r="G239" s="4" t="str">
        <f aca="false">IF(LEFT(I239,3)="R1 ","L6",IF(D239&gt;=2014,"L1",IF(D239&gt;=1998,"L2",IF(D239&gt;=1987,"L3",IF(D239&gt;=1978,"L4",IF(D239&gt;=1965,"L5","L6"))))))</f>
        <v>L1</v>
      </c>
      <c r="H239" s="4" t="str">
        <f aca="false">IFERROR(INDEX(Lanes!$C$2:$C$60,MATCH(LEFT(I239,FIND(" ",I239)-1),Lanes!$A$2:$A$60,0)),"?")</f>
        <v>Core</v>
      </c>
      <c r="I239" s="4" t="s">
        <v>1337</v>
      </c>
      <c r="J239" s="4"/>
      <c r="K239" s="4" t="s">
        <v>44</v>
      </c>
      <c r="L239" s="4" t="s">
        <v>116</v>
      </c>
      <c r="M239" s="4" t="s">
        <v>117</v>
      </c>
      <c r="N239" s="4" t="s">
        <v>118</v>
      </c>
      <c r="O239" s="4" t="s">
        <v>2034</v>
      </c>
      <c r="P239" s="2" t="s">
        <v>2035</v>
      </c>
      <c r="Q239" s="2" t="s">
        <v>2036</v>
      </c>
      <c r="R239" s="4" t="s">
        <v>65</v>
      </c>
      <c r="S239" s="4" t="s">
        <v>2037</v>
      </c>
      <c r="T239" s="4" t="s">
        <v>84</v>
      </c>
      <c r="U239" s="4"/>
      <c r="V239" s="4" t="s">
        <v>680</v>
      </c>
      <c r="W239" s="4"/>
      <c r="X239" s="2" t="s">
        <v>2038</v>
      </c>
      <c r="Y239" s="4" t="s">
        <v>69</v>
      </c>
      <c r="Z239" s="4"/>
      <c r="AA239" s="4"/>
      <c r="AB239" s="4"/>
    </row>
    <row r="240" customFormat="false" ht="75" hidden="false" customHeight="true" outlineLevel="0" collapsed="false">
      <c r="A240" s="4" t="s">
        <v>2039</v>
      </c>
      <c r="B240" s="4" t="s">
        <v>2040</v>
      </c>
      <c r="C240" s="4" t="s">
        <v>2041</v>
      </c>
      <c r="D240" s="4" t="n">
        <v>2023</v>
      </c>
      <c r="E240" s="4" t="s">
        <v>41</v>
      </c>
      <c r="F240" s="4" t="s">
        <v>42</v>
      </c>
      <c r="G240" s="4" t="str">
        <f aca="false">IF(LEFT(I240,3)="R1 ","L6",IF(D240&gt;=2014,"L1",IF(D240&gt;=1998,"L2",IF(D240&gt;=1987,"L3",IF(D240&gt;=1978,"L4",IF(D240&gt;=1965,"L5","L6"))))))</f>
        <v>L1</v>
      </c>
      <c r="H240" s="4" t="str">
        <f aca="false">IFERROR(INDEX(Lanes!$C$2:$C$60,MATCH(LEFT(I240,FIND(" ",I240)-1),Lanes!$A$2:$A$60,0)),"?")</f>
        <v>Core</v>
      </c>
      <c r="I240" s="4" t="s">
        <v>1337</v>
      </c>
      <c r="J240" s="4"/>
      <c r="K240" s="4" t="s">
        <v>400</v>
      </c>
      <c r="L240" s="4" t="s">
        <v>45</v>
      </c>
      <c r="M240" s="4" t="s">
        <v>2042</v>
      </c>
      <c r="N240" s="4"/>
      <c r="O240" s="4" t="s">
        <v>2043</v>
      </c>
      <c r="P240" s="2" t="s">
        <v>2044</v>
      </c>
      <c r="Q240" s="2" t="s">
        <v>2045</v>
      </c>
      <c r="R240" s="4" t="s">
        <v>50</v>
      </c>
      <c r="S240" s="4" t="s">
        <v>2046</v>
      </c>
      <c r="T240" s="4" t="s">
        <v>52</v>
      </c>
      <c r="U240" s="4"/>
      <c r="V240" s="4"/>
      <c r="W240" s="4" t="s">
        <v>53</v>
      </c>
      <c r="X240" s="2" t="s">
        <v>2047</v>
      </c>
      <c r="Y240" s="4" t="s">
        <v>55</v>
      </c>
      <c r="Z240" s="4"/>
      <c r="AA240" s="4"/>
      <c r="AB240" s="4"/>
    </row>
    <row r="241" customFormat="false" ht="75" hidden="false" customHeight="true" outlineLevel="0" collapsed="false">
      <c r="A241" s="4" t="s">
        <v>2048</v>
      </c>
      <c r="B241" s="4" t="s">
        <v>2049</v>
      </c>
      <c r="C241" s="4" t="s">
        <v>2050</v>
      </c>
      <c r="D241" s="4" t="n">
        <v>2023</v>
      </c>
      <c r="E241" s="4" t="s">
        <v>41</v>
      </c>
      <c r="F241" s="4" t="s">
        <v>2051</v>
      </c>
      <c r="G241" s="4" t="str">
        <f aca="false">IF(LEFT(I241,3)="R1 ","L6",IF(D241&gt;=2014,"L1",IF(D241&gt;=1998,"L2",IF(D241&gt;=1987,"L3",IF(D241&gt;=1978,"L4",IF(D241&gt;=1965,"L5","L6"))))))</f>
        <v>L1</v>
      </c>
      <c r="H241" s="4" t="str">
        <f aca="false">IFERROR(INDEX(Lanes!$C$2:$C$60,MATCH(LEFT(I241,FIND(" ",I241)-1),Lanes!$A$2:$A$60,0)),"?")</f>
        <v>Core</v>
      </c>
      <c r="I241" s="4" t="s">
        <v>1337</v>
      </c>
      <c r="J241" s="4"/>
      <c r="K241" s="4" t="s">
        <v>400</v>
      </c>
      <c r="L241" s="4" t="s">
        <v>257</v>
      </c>
      <c r="M241" s="4" t="s">
        <v>2052</v>
      </c>
      <c r="N241" s="4"/>
      <c r="O241" s="4" t="s">
        <v>2053</v>
      </c>
      <c r="P241" s="2" t="s">
        <v>2054</v>
      </c>
      <c r="Q241" s="2" t="s">
        <v>2055</v>
      </c>
      <c r="R241" s="4" t="s">
        <v>50</v>
      </c>
      <c r="S241" s="4" t="s">
        <v>2056</v>
      </c>
      <c r="T241" s="4" t="s">
        <v>52</v>
      </c>
      <c r="U241" s="4"/>
      <c r="V241" s="4" t="s">
        <v>207</v>
      </c>
      <c r="W241" s="4"/>
      <c r="X241" s="2" t="s">
        <v>2057</v>
      </c>
      <c r="Y241" s="4" t="s">
        <v>55</v>
      </c>
      <c r="Z241" s="4"/>
      <c r="AA241" s="4"/>
      <c r="AB241" s="4"/>
    </row>
    <row r="242" customFormat="false" ht="75" hidden="false" customHeight="true" outlineLevel="0" collapsed="false">
      <c r="A242" s="4" t="s">
        <v>2058</v>
      </c>
      <c r="B242" s="4" t="s">
        <v>2059</v>
      </c>
      <c r="C242" s="4" t="s">
        <v>2060</v>
      </c>
      <c r="D242" s="4" t="n">
        <v>2023</v>
      </c>
      <c r="E242" s="4" t="s">
        <v>41</v>
      </c>
      <c r="F242" s="4" t="s">
        <v>1378</v>
      </c>
      <c r="G242" s="4" t="str">
        <f aca="false">IF(LEFT(I242,3)="R1 ","L6",IF(D242&gt;=2014,"L1",IF(D242&gt;=1998,"L2",IF(D242&gt;=1987,"L3",IF(D242&gt;=1978,"L4",IF(D242&gt;=1965,"L5","L6"))))))</f>
        <v>L1</v>
      </c>
      <c r="H242" s="4" t="str">
        <f aca="false">IFERROR(INDEX(Lanes!$C$2:$C$60,MATCH(LEFT(I242,FIND(" ",I242)-1),Lanes!$A$2:$A$60,0)),"?")</f>
        <v>Core</v>
      </c>
      <c r="I242" s="4" t="s">
        <v>1337</v>
      </c>
      <c r="J242" s="4"/>
      <c r="K242" s="4" t="s">
        <v>400</v>
      </c>
      <c r="L242" s="4" t="s">
        <v>163</v>
      </c>
      <c r="M242" s="4" t="s">
        <v>2061</v>
      </c>
      <c r="N242" s="4"/>
      <c r="O242" s="4" t="s">
        <v>2062</v>
      </c>
      <c r="P242" s="2" t="s">
        <v>2063</v>
      </c>
      <c r="Q242" s="2" t="s">
        <v>2064</v>
      </c>
      <c r="R242" s="4" t="s">
        <v>122</v>
      </c>
      <c r="S242" s="4" t="s">
        <v>2065</v>
      </c>
      <c r="T242" s="4" t="s">
        <v>84</v>
      </c>
      <c r="U242" s="4"/>
      <c r="V242" s="4" t="s">
        <v>680</v>
      </c>
      <c r="W242" s="4" t="s">
        <v>53</v>
      </c>
      <c r="X242" s="2" t="s">
        <v>2066</v>
      </c>
      <c r="Y242" s="4" t="s">
        <v>69</v>
      </c>
      <c r="Z242" s="4"/>
      <c r="AA242" s="4"/>
      <c r="AB242" s="4"/>
    </row>
    <row r="243" customFormat="false" ht="75" hidden="false" customHeight="true" outlineLevel="0" collapsed="false">
      <c r="A243" s="4" t="s">
        <v>2067</v>
      </c>
      <c r="B243" s="4" t="s">
        <v>2068</v>
      </c>
      <c r="C243" s="4" t="s">
        <v>2069</v>
      </c>
      <c r="D243" s="4" t="n">
        <v>2023</v>
      </c>
      <c r="E243" s="4" t="s">
        <v>41</v>
      </c>
      <c r="F243" s="4" t="s">
        <v>2070</v>
      </c>
      <c r="G243" s="4" t="str">
        <f aca="false">IF(LEFT(I243,3)="R1 ","L6",IF(D243&gt;=2014,"L1",IF(D243&gt;=1998,"L2",IF(D243&gt;=1987,"L3",IF(D243&gt;=1978,"L4",IF(D243&gt;=1965,"L5","L6"))))))</f>
        <v>L1</v>
      </c>
      <c r="H243" s="4" t="str">
        <f aca="false">IFERROR(INDEX(Lanes!$C$2:$C$60,MATCH(LEFT(I243,FIND(" ",I243)-1),Lanes!$A$2:$A$60,0)),"?")</f>
        <v>Core</v>
      </c>
      <c r="I243" s="4" t="s">
        <v>1337</v>
      </c>
      <c r="J243" s="4"/>
      <c r="K243" s="4" t="s">
        <v>400</v>
      </c>
      <c r="L243" s="4" t="s">
        <v>45</v>
      </c>
      <c r="M243" s="4" t="s">
        <v>2071</v>
      </c>
      <c r="N243" s="4" t="s">
        <v>1919</v>
      </c>
      <c r="O243" s="4" t="s">
        <v>2072</v>
      </c>
      <c r="P243" s="2" t="s">
        <v>2073</v>
      </c>
      <c r="Q243" s="2" t="s">
        <v>2074</v>
      </c>
      <c r="R243" s="4" t="s">
        <v>65</v>
      </c>
      <c r="S243" s="4" t="s">
        <v>2075</v>
      </c>
      <c r="T243" s="4" t="s">
        <v>110</v>
      </c>
      <c r="U243" s="4"/>
      <c r="V243" s="4" t="s">
        <v>1373</v>
      </c>
      <c r="W243" s="4"/>
      <c r="X243" s="2" t="s">
        <v>2076</v>
      </c>
      <c r="Y243" s="4" t="s">
        <v>69</v>
      </c>
      <c r="Z243" s="4"/>
      <c r="AA243" s="4"/>
      <c r="AB243" s="4"/>
    </row>
    <row r="244" customFormat="false" ht="75" hidden="false" customHeight="true" outlineLevel="0" collapsed="false">
      <c r="A244" s="4" t="s">
        <v>2077</v>
      </c>
      <c r="B244" s="4" t="s">
        <v>2078</v>
      </c>
      <c r="C244" s="4" t="s">
        <v>2079</v>
      </c>
      <c r="D244" s="4" t="n">
        <v>2023</v>
      </c>
      <c r="E244" s="4" t="s">
        <v>41</v>
      </c>
      <c r="F244" s="4" t="s">
        <v>423</v>
      </c>
      <c r="G244" s="4" t="str">
        <f aca="false">IF(LEFT(I244,3)="R1 ","L6",IF(D244&gt;=2014,"L1",IF(D244&gt;=1998,"L2",IF(D244&gt;=1987,"L3",IF(D244&gt;=1978,"L4",IF(D244&gt;=1965,"L5","L6"))))))</f>
        <v>L1</v>
      </c>
      <c r="H244" s="4" t="str">
        <f aca="false">IFERROR(INDEX(Lanes!$C$2:$C$60,MATCH(LEFT(I244,FIND(" ",I244)-1),Lanes!$A$2:$A$60,0)),"?")</f>
        <v>Core</v>
      </c>
      <c r="I244" s="4" t="s">
        <v>1337</v>
      </c>
      <c r="J244" s="4"/>
      <c r="K244" s="4" t="s">
        <v>364</v>
      </c>
      <c r="L244" s="4" t="s">
        <v>603</v>
      </c>
      <c r="M244" s="4" t="s">
        <v>1528</v>
      </c>
      <c r="N244" s="4"/>
      <c r="O244" s="4" t="s">
        <v>2080</v>
      </c>
      <c r="P244" s="2" t="s">
        <v>2081</v>
      </c>
      <c r="Q244" s="2" t="s">
        <v>2082</v>
      </c>
      <c r="R244" s="4" t="s">
        <v>50</v>
      </c>
      <c r="S244" s="4" t="s">
        <v>2083</v>
      </c>
      <c r="T244" s="4" t="s">
        <v>84</v>
      </c>
      <c r="U244" s="4"/>
      <c r="V244" s="4" t="s">
        <v>207</v>
      </c>
      <c r="W244" s="4"/>
      <c r="X244" s="2" t="s">
        <v>2084</v>
      </c>
      <c r="Y244" s="4" t="s">
        <v>69</v>
      </c>
      <c r="Z244" s="4"/>
      <c r="AA244" s="4"/>
      <c r="AB244" s="4"/>
    </row>
    <row r="245" customFormat="false" ht="75" hidden="false" customHeight="true" outlineLevel="0" collapsed="false">
      <c r="A245" s="4" t="s">
        <v>2085</v>
      </c>
      <c r="B245" s="4" t="s">
        <v>2086</v>
      </c>
      <c r="C245" s="4" t="s">
        <v>2087</v>
      </c>
      <c r="D245" s="4" t="n">
        <v>2023</v>
      </c>
      <c r="E245" s="4" t="s">
        <v>41</v>
      </c>
      <c r="F245" s="4" t="s">
        <v>2088</v>
      </c>
      <c r="G245" s="4" t="str">
        <f aca="false">IF(LEFT(I245,3)="R1 ","L6",IF(D245&gt;=2014,"L1",IF(D245&gt;=1998,"L2",IF(D245&gt;=1987,"L3",IF(D245&gt;=1978,"L4",IF(D245&gt;=1965,"L5","L6"))))))</f>
        <v>L1</v>
      </c>
      <c r="H245" s="4" t="str">
        <f aca="false">IFERROR(INDEX(Lanes!$C$2:$C$60,MATCH(LEFT(I245,FIND(" ",I245)-1),Lanes!$A$2:$A$60,0)),"?")</f>
        <v>Core</v>
      </c>
      <c r="I245" s="4" t="s">
        <v>1337</v>
      </c>
      <c r="J245" s="4"/>
      <c r="K245" s="4" t="s">
        <v>400</v>
      </c>
      <c r="L245" s="4" t="s">
        <v>152</v>
      </c>
      <c r="M245" s="4" t="s">
        <v>153</v>
      </c>
      <c r="N245" s="4"/>
      <c r="O245" s="4" t="s">
        <v>2089</v>
      </c>
      <c r="P245" s="2" t="s">
        <v>2090</v>
      </c>
      <c r="Q245" s="2" t="s">
        <v>2091</v>
      </c>
      <c r="R245" s="4" t="s">
        <v>50</v>
      </c>
      <c r="S245" s="4" t="s">
        <v>2092</v>
      </c>
      <c r="T245" s="4" t="s">
        <v>84</v>
      </c>
      <c r="U245" s="4"/>
      <c r="V245" s="4" t="s">
        <v>2093</v>
      </c>
      <c r="W245" s="4"/>
      <c r="X245" s="2" t="s">
        <v>2094</v>
      </c>
      <c r="Y245" s="4" t="s">
        <v>69</v>
      </c>
      <c r="Z245" s="4"/>
      <c r="AA245" s="4"/>
      <c r="AB245" s="4"/>
    </row>
    <row r="246" customFormat="false" ht="75" hidden="false" customHeight="true" outlineLevel="0" collapsed="false">
      <c r="A246" s="4" t="s">
        <v>2095</v>
      </c>
      <c r="B246" s="4" t="s">
        <v>1766</v>
      </c>
      <c r="C246" s="4" t="s">
        <v>2096</v>
      </c>
      <c r="D246" s="4" t="n">
        <v>2023</v>
      </c>
      <c r="E246" s="4" t="s">
        <v>41</v>
      </c>
      <c r="F246" s="4" t="s">
        <v>1768</v>
      </c>
      <c r="G246" s="4" t="str">
        <f aca="false">IF(LEFT(I246,3)="R1 ","L6",IF(D246&gt;=2014,"L1",IF(D246&gt;=1998,"L2",IF(D246&gt;=1987,"L3",IF(D246&gt;=1978,"L4",IF(D246&gt;=1965,"L5","L6"))))))</f>
        <v>L1</v>
      </c>
      <c r="H246" s="4" t="str">
        <f aca="false">IFERROR(INDEX(Lanes!$C$2:$C$60,MATCH(LEFT(I246,FIND(" ",I246)-1),Lanes!$A$2:$A$60,0)),"?")</f>
        <v>Core</v>
      </c>
      <c r="I246" s="4" t="s">
        <v>1337</v>
      </c>
      <c r="J246" s="4"/>
      <c r="K246" s="4" t="s">
        <v>400</v>
      </c>
      <c r="L246" s="4" t="s">
        <v>776</v>
      </c>
      <c r="M246" s="4" t="s">
        <v>777</v>
      </c>
      <c r="N246" s="4"/>
      <c r="O246" s="4" t="s">
        <v>2097</v>
      </c>
      <c r="P246" s="2" t="s">
        <v>2098</v>
      </c>
      <c r="Q246" s="2" t="s">
        <v>2099</v>
      </c>
      <c r="R246" s="4" t="s">
        <v>65</v>
      </c>
      <c r="S246" s="4" t="s">
        <v>2100</v>
      </c>
      <c r="T246" s="4" t="s">
        <v>84</v>
      </c>
      <c r="U246" s="4"/>
      <c r="V246" s="4" t="s">
        <v>2093</v>
      </c>
      <c r="W246" s="4"/>
      <c r="X246" s="2" t="s">
        <v>2101</v>
      </c>
      <c r="Y246" s="4" t="s">
        <v>69</v>
      </c>
      <c r="Z246" s="4"/>
      <c r="AA246" s="4"/>
      <c r="AB246" s="4"/>
    </row>
    <row r="247" customFormat="false" ht="75" hidden="false" customHeight="true" outlineLevel="0" collapsed="false">
      <c r="A247" s="4" t="s">
        <v>2102</v>
      </c>
      <c r="B247" s="4" t="s">
        <v>1482</v>
      </c>
      <c r="C247" s="4" t="s">
        <v>2103</v>
      </c>
      <c r="D247" s="4" t="n">
        <v>2023</v>
      </c>
      <c r="E247" s="4" t="s">
        <v>41</v>
      </c>
      <c r="F247" s="4" t="s">
        <v>1792</v>
      </c>
      <c r="G247" s="4" t="str">
        <f aca="false">IF(LEFT(I247,3)="R1 ","L6",IF(D247&gt;=2014,"L1",IF(D247&gt;=1998,"L2",IF(D247&gt;=1987,"L3",IF(D247&gt;=1978,"L4",IF(D247&gt;=1965,"L5","L6"))))))</f>
        <v>L1</v>
      </c>
      <c r="H247" s="4" t="str">
        <f aca="false">IFERROR(INDEX(Lanes!$C$2:$C$60,MATCH(LEFT(I247,FIND(" ",I247)-1),Lanes!$A$2:$A$60,0)),"?")</f>
        <v>Core</v>
      </c>
      <c r="I247" s="4" t="s">
        <v>1337</v>
      </c>
      <c r="J247" s="4"/>
      <c r="K247" s="4" t="s">
        <v>364</v>
      </c>
      <c r="L247" s="4" t="s">
        <v>193</v>
      </c>
      <c r="M247" s="4" t="s">
        <v>289</v>
      </c>
      <c r="N247" s="4"/>
      <c r="O247" s="4" t="s">
        <v>2104</v>
      </c>
      <c r="P247" s="2" t="s">
        <v>2105</v>
      </c>
      <c r="Q247" s="2" t="s">
        <v>2106</v>
      </c>
      <c r="R247" s="4" t="s">
        <v>65</v>
      </c>
      <c r="S247" s="4" t="s">
        <v>2103</v>
      </c>
      <c r="T247" s="4" t="s">
        <v>84</v>
      </c>
      <c r="U247" s="4"/>
      <c r="V247" s="4" t="s">
        <v>680</v>
      </c>
      <c r="W247" s="4"/>
      <c r="X247" s="2" t="s">
        <v>2107</v>
      </c>
      <c r="Y247" s="4" t="s">
        <v>69</v>
      </c>
      <c r="Z247" s="4"/>
      <c r="AA247" s="4"/>
      <c r="AB247" s="4"/>
    </row>
    <row r="248" customFormat="false" ht="75" hidden="false" customHeight="true" outlineLevel="0" collapsed="false">
      <c r="A248" s="4" t="s">
        <v>2108</v>
      </c>
      <c r="B248" s="4" t="s">
        <v>2109</v>
      </c>
      <c r="C248" s="4" t="s">
        <v>2110</v>
      </c>
      <c r="D248" s="4" t="n">
        <v>2023</v>
      </c>
      <c r="E248" s="4" t="s">
        <v>41</v>
      </c>
      <c r="F248" s="4" t="s">
        <v>476</v>
      </c>
      <c r="G248" s="4" t="str">
        <f aca="false">IF(LEFT(I248,3)="R1 ","L6",IF(D248&gt;=2014,"L1",IF(D248&gt;=1998,"L2",IF(D248&gt;=1987,"L3",IF(D248&gt;=1978,"L4",IF(D248&gt;=1965,"L5","L6"))))))</f>
        <v>L1</v>
      </c>
      <c r="H248" s="4" t="str">
        <f aca="false">IFERROR(INDEX(Lanes!$C$2:$C$60,MATCH(LEFT(I248,FIND(" ",I248)-1),Lanes!$A$2:$A$60,0)),"?")</f>
        <v>Core</v>
      </c>
      <c r="I248" s="4" t="s">
        <v>1337</v>
      </c>
      <c r="J248" s="4"/>
      <c r="K248" s="4" t="s">
        <v>364</v>
      </c>
      <c r="L248" s="4" t="s">
        <v>603</v>
      </c>
      <c r="M248" s="4" t="s">
        <v>1205</v>
      </c>
      <c r="N248" s="4"/>
      <c r="O248" s="4" t="s">
        <v>2111</v>
      </c>
      <c r="P248" s="2" t="s">
        <v>2112</v>
      </c>
      <c r="Q248" s="2" t="s">
        <v>2113</v>
      </c>
      <c r="R248" s="4" t="s">
        <v>122</v>
      </c>
      <c r="S248" s="4" t="s">
        <v>2114</v>
      </c>
      <c r="T248" s="4" t="s">
        <v>110</v>
      </c>
      <c r="U248" s="4"/>
      <c r="V248" s="4" t="s">
        <v>207</v>
      </c>
      <c r="W248" s="4"/>
      <c r="X248" s="2" t="s">
        <v>2115</v>
      </c>
      <c r="Y248" s="4" t="s">
        <v>69</v>
      </c>
      <c r="Z248" s="4"/>
      <c r="AA248" s="4"/>
      <c r="AB248" s="4"/>
    </row>
    <row r="249" customFormat="false" ht="75" hidden="false" customHeight="true" outlineLevel="0" collapsed="false">
      <c r="A249" s="4" t="s">
        <v>2116</v>
      </c>
      <c r="B249" s="4" t="s">
        <v>1632</v>
      </c>
      <c r="C249" s="4" t="s">
        <v>2117</v>
      </c>
      <c r="D249" s="4" t="n">
        <v>2023</v>
      </c>
      <c r="E249" s="4" t="s">
        <v>41</v>
      </c>
      <c r="F249" s="4" t="s">
        <v>2118</v>
      </c>
      <c r="G249" s="4" t="str">
        <f aca="false">IF(LEFT(I249,3)="R1 ","L6",IF(D249&gt;=2014,"L1",IF(D249&gt;=1998,"L2",IF(D249&gt;=1987,"L3",IF(D249&gt;=1978,"L4",IF(D249&gt;=1965,"L5","L6"))))))</f>
        <v>L1</v>
      </c>
      <c r="H249" s="4" t="str">
        <f aca="false">IFERROR(INDEX(Lanes!$C$2:$C$60,MATCH(LEFT(I249,FIND(" ",I249)-1),Lanes!$A$2:$A$60,0)),"?")</f>
        <v>Core</v>
      </c>
      <c r="I249" s="4" t="s">
        <v>1337</v>
      </c>
      <c r="J249" s="4"/>
      <c r="K249" s="4" t="s">
        <v>400</v>
      </c>
      <c r="L249" s="4" t="s">
        <v>776</v>
      </c>
      <c r="M249" s="4" t="s">
        <v>1635</v>
      </c>
      <c r="N249" s="4"/>
      <c r="O249" s="4" t="s">
        <v>2119</v>
      </c>
      <c r="P249" s="2" t="s">
        <v>2120</v>
      </c>
      <c r="Q249" s="2" t="s">
        <v>2121</v>
      </c>
      <c r="R249" s="4" t="s">
        <v>65</v>
      </c>
      <c r="S249" s="4" t="s">
        <v>2122</v>
      </c>
      <c r="T249" s="4" t="s">
        <v>84</v>
      </c>
      <c r="U249" s="4"/>
      <c r="V249" s="4"/>
      <c r="W249" s="4" t="s">
        <v>53</v>
      </c>
      <c r="X249" s="2" t="s">
        <v>1640</v>
      </c>
      <c r="Y249" s="4" t="s">
        <v>69</v>
      </c>
      <c r="Z249" s="4"/>
      <c r="AA249" s="4"/>
      <c r="AB249" s="4"/>
    </row>
    <row r="250" customFormat="false" ht="75" hidden="false" customHeight="true" outlineLevel="0" collapsed="false">
      <c r="A250" s="4" t="s">
        <v>2123</v>
      </c>
      <c r="B250" s="4" t="s">
        <v>1966</v>
      </c>
      <c r="C250" s="4" t="s">
        <v>2124</v>
      </c>
      <c r="D250" s="4" t="n">
        <v>2024</v>
      </c>
      <c r="E250" s="4" t="s">
        <v>41</v>
      </c>
      <c r="F250" s="4" t="s">
        <v>42</v>
      </c>
      <c r="G250" s="4" t="str">
        <f aca="false">IF(LEFT(I250,3)="R1 ","L6",IF(D250&gt;=2014,"L1",IF(D250&gt;=1998,"L2",IF(D250&gt;=1987,"L3",IF(D250&gt;=1978,"L4",IF(D250&gt;=1965,"L5","L6"))))))</f>
        <v>L1</v>
      </c>
      <c r="H250" s="4" t="str">
        <f aca="false">IFERROR(INDEX(Lanes!$C$2:$C$60,MATCH(LEFT(I250,FIND(" ",I250)-1),Lanes!$A$2:$A$60,0)),"?")</f>
        <v>Core</v>
      </c>
      <c r="I250" s="4" t="s">
        <v>1337</v>
      </c>
      <c r="J250" s="4"/>
      <c r="K250" s="4" t="s">
        <v>400</v>
      </c>
      <c r="L250" s="4" t="s">
        <v>603</v>
      </c>
      <c r="M250" s="4" t="s">
        <v>1777</v>
      </c>
      <c r="N250" s="4"/>
      <c r="O250" s="4" t="s">
        <v>2125</v>
      </c>
      <c r="P250" s="2" t="s">
        <v>2126</v>
      </c>
      <c r="Q250" s="2" t="s">
        <v>2127</v>
      </c>
      <c r="R250" s="4" t="s">
        <v>50</v>
      </c>
      <c r="S250" s="4" t="s">
        <v>2128</v>
      </c>
      <c r="T250" s="4" t="s">
        <v>52</v>
      </c>
      <c r="U250" s="4"/>
      <c r="V250" s="4"/>
      <c r="W250" s="4" t="s">
        <v>53</v>
      </c>
      <c r="X250" s="2" t="s">
        <v>2129</v>
      </c>
      <c r="Y250" s="4" t="s">
        <v>55</v>
      </c>
      <c r="Z250" s="4"/>
      <c r="AA250" s="4"/>
      <c r="AB250" s="4"/>
    </row>
    <row r="251" customFormat="false" ht="75" hidden="false" customHeight="true" outlineLevel="0" collapsed="false">
      <c r="A251" s="4" t="s">
        <v>2130</v>
      </c>
      <c r="B251" s="4" t="s">
        <v>1334</v>
      </c>
      <c r="C251" s="4" t="s">
        <v>2131</v>
      </c>
      <c r="D251" s="4" t="n">
        <v>2024</v>
      </c>
      <c r="E251" s="4" t="s">
        <v>41</v>
      </c>
      <c r="F251" s="4" t="s">
        <v>971</v>
      </c>
      <c r="G251" s="4" t="str">
        <f aca="false">IF(LEFT(I251,3)="R1 ","L6",IF(D251&gt;=2014,"L1",IF(D251&gt;=1998,"L2",IF(D251&gt;=1987,"L3",IF(D251&gt;=1978,"L4",IF(D251&gt;=1965,"L5","L6"))))))</f>
        <v>L1</v>
      </c>
      <c r="H251" s="4" t="str">
        <f aca="false">IFERROR(INDEX(Lanes!$C$2:$C$60,MATCH(LEFT(I251,FIND(" ",I251)-1),Lanes!$A$2:$A$60,0)),"?")</f>
        <v>Core</v>
      </c>
      <c r="I251" s="4" t="s">
        <v>1337</v>
      </c>
      <c r="J251" s="4"/>
      <c r="K251" s="4" t="s">
        <v>400</v>
      </c>
      <c r="L251" s="4" t="s">
        <v>152</v>
      </c>
      <c r="M251" s="4"/>
      <c r="N251" s="4"/>
      <c r="O251" s="4" t="s">
        <v>2132</v>
      </c>
      <c r="P251" s="2" t="s">
        <v>2133</v>
      </c>
      <c r="Q251" s="2" t="s">
        <v>2134</v>
      </c>
      <c r="R251" s="4" t="s">
        <v>50</v>
      </c>
      <c r="S251" s="4" t="s">
        <v>2135</v>
      </c>
      <c r="T251" s="4" t="s">
        <v>110</v>
      </c>
      <c r="U251" s="4"/>
      <c r="V251" s="4" t="s">
        <v>904</v>
      </c>
      <c r="W251" s="4"/>
      <c r="X251" s="2" t="s">
        <v>2136</v>
      </c>
      <c r="Y251" s="4" t="s">
        <v>69</v>
      </c>
      <c r="Z251" s="4"/>
      <c r="AA251" s="4"/>
      <c r="AB251" s="4"/>
    </row>
    <row r="252" customFormat="false" ht="75" hidden="false" customHeight="true" outlineLevel="0" collapsed="false">
      <c r="A252" s="4" t="s">
        <v>2137</v>
      </c>
      <c r="B252" s="4" t="s">
        <v>1334</v>
      </c>
      <c r="C252" s="4" t="s">
        <v>2138</v>
      </c>
      <c r="D252" s="4" t="n">
        <v>2024</v>
      </c>
      <c r="E252" s="4" t="s">
        <v>89</v>
      </c>
      <c r="F252" s="4" t="s">
        <v>42</v>
      </c>
      <c r="G252" s="4" t="str">
        <f aca="false">IF(LEFT(I252,3)="R1 ","L6",IF(D252&gt;=2014,"L1",IF(D252&gt;=1998,"L2",IF(D252&gt;=1987,"L3",IF(D252&gt;=1978,"L4",IF(D252&gt;=1965,"L5","L6"))))))</f>
        <v>L1</v>
      </c>
      <c r="H252" s="4" t="str">
        <f aca="false">IFERROR(INDEX(Lanes!$C$2:$C$60,MATCH(LEFT(I252,FIND(" ",I252)-1),Lanes!$A$2:$A$60,0)),"?")</f>
        <v>Core</v>
      </c>
      <c r="I252" s="4" t="s">
        <v>1337</v>
      </c>
      <c r="J252" s="4"/>
      <c r="K252" s="4" t="s">
        <v>400</v>
      </c>
      <c r="L252" s="4" t="s">
        <v>152</v>
      </c>
      <c r="M252" s="4"/>
      <c r="N252" s="4"/>
      <c r="O252" s="4" t="s">
        <v>2139</v>
      </c>
      <c r="P252" s="2" t="s">
        <v>2140</v>
      </c>
      <c r="Q252" s="2" t="s">
        <v>2141</v>
      </c>
      <c r="R252" s="4" t="s">
        <v>50</v>
      </c>
      <c r="S252" s="4" t="s">
        <v>2142</v>
      </c>
      <c r="T252" s="4" t="s">
        <v>52</v>
      </c>
      <c r="U252" s="4"/>
      <c r="V252" s="4"/>
      <c r="W252" s="4"/>
      <c r="X252" s="2" t="s">
        <v>2143</v>
      </c>
      <c r="Y252" s="4" t="s">
        <v>69</v>
      </c>
      <c r="Z252" s="4"/>
      <c r="AA252" s="4"/>
      <c r="AB252" s="4"/>
    </row>
    <row r="253" customFormat="false" ht="75" hidden="false" customHeight="true" outlineLevel="0" collapsed="false">
      <c r="A253" s="4" t="s">
        <v>2144</v>
      </c>
      <c r="B253" s="4" t="s">
        <v>2145</v>
      </c>
      <c r="C253" s="4" t="s">
        <v>2146</v>
      </c>
      <c r="D253" s="4" t="n">
        <v>2024</v>
      </c>
      <c r="E253" s="4" t="s">
        <v>41</v>
      </c>
      <c r="F253" s="4" t="s">
        <v>2147</v>
      </c>
      <c r="G253" s="4" t="str">
        <f aca="false">IF(LEFT(I253,3)="R1 ","L6",IF(D253&gt;=2014,"L1",IF(D253&gt;=1998,"L2",IF(D253&gt;=1987,"L3",IF(D253&gt;=1978,"L4",IF(D253&gt;=1965,"L5","L6"))))))</f>
        <v>L1</v>
      </c>
      <c r="H253" s="4" t="str">
        <f aca="false">IFERROR(INDEX(Lanes!$C$2:$C$60,MATCH(LEFT(I253,FIND(" ",I253)-1),Lanes!$A$2:$A$60,0)),"?")</f>
        <v>Core</v>
      </c>
      <c r="I253" s="4" t="s">
        <v>1337</v>
      </c>
      <c r="J253" s="4" t="s">
        <v>323</v>
      </c>
      <c r="K253" s="4" t="s">
        <v>364</v>
      </c>
      <c r="L253" s="4" t="s">
        <v>193</v>
      </c>
      <c r="M253" s="4" t="s">
        <v>289</v>
      </c>
      <c r="N253" s="4"/>
      <c r="O253" s="4" t="s">
        <v>2148</v>
      </c>
      <c r="P253" s="2" t="s">
        <v>2149</v>
      </c>
      <c r="Q253" s="2" t="s">
        <v>2150</v>
      </c>
      <c r="R253" s="4" t="s">
        <v>50</v>
      </c>
      <c r="S253" s="4" t="s">
        <v>2151</v>
      </c>
      <c r="T253" s="4" t="s">
        <v>52</v>
      </c>
      <c r="U253" s="4"/>
      <c r="V253" s="4" t="s">
        <v>2152</v>
      </c>
      <c r="W253" s="4"/>
      <c r="X253" s="2" t="s">
        <v>2153</v>
      </c>
      <c r="Y253" s="4" t="s">
        <v>69</v>
      </c>
      <c r="Z253" s="4"/>
      <c r="AA253" s="4"/>
      <c r="AB253" s="4"/>
    </row>
    <row r="254" customFormat="false" ht="75" hidden="false" customHeight="true" outlineLevel="0" collapsed="false">
      <c r="A254" s="4" t="s">
        <v>2154</v>
      </c>
      <c r="B254" s="4" t="s">
        <v>2155</v>
      </c>
      <c r="C254" s="4" t="s">
        <v>2156</v>
      </c>
      <c r="D254" s="4" t="n">
        <v>2024</v>
      </c>
      <c r="E254" s="4" t="s">
        <v>41</v>
      </c>
      <c r="F254" s="4" t="s">
        <v>2157</v>
      </c>
      <c r="G254" s="4" t="str">
        <f aca="false">IF(LEFT(I254,3)="R1 ","L6",IF(D254&gt;=2014,"L1",IF(D254&gt;=1998,"L2",IF(D254&gt;=1987,"L3",IF(D254&gt;=1978,"L4",IF(D254&gt;=1965,"L5","L6"))))))</f>
        <v>L1</v>
      </c>
      <c r="H254" s="4" t="str">
        <f aca="false">IFERROR(INDEX(Lanes!$C$2:$C$60,MATCH(LEFT(I254,FIND(" ",I254)-1),Lanes!$A$2:$A$60,0)),"?")</f>
        <v>Core</v>
      </c>
      <c r="I254" s="4" t="s">
        <v>1337</v>
      </c>
      <c r="J254" s="4"/>
      <c r="K254" s="4" t="s">
        <v>400</v>
      </c>
      <c r="L254" s="4" t="s">
        <v>152</v>
      </c>
      <c r="M254" s="4" t="s">
        <v>153</v>
      </c>
      <c r="N254" s="4"/>
      <c r="O254" s="4" t="s">
        <v>2158</v>
      </c>
      <c r="P254" s="2" t="s">
        <v>2159</v>
      </c>
      <c r="Q254" s="2" t="s">
        <v>2160</v>
      </c>
      <c r="R254" s="4" t="s">
        <v>50</v>
      </c>
      <c r="S254" s="4" t="s">
        <v>2161</v>
      </c>
      <c r="T254" s="4" t="s">
        <v>52</v>
      </c>
      <c r="U254" s="4"/>
      <c r="V254" s="4" t="s">
        <v>2162</v>
      </c>
      <c r="W254" s="4"/>
      <c r="X254" s="2" t="s">
        <v>2163</v>
      </c>
      <c r="Y254" s="4" t="s">
        <v>55</v>
      </c>
      <c r="Z254" s="4"/>
      <c r="AA254" s="4"/>
      <c r="AB254" s="4"/>
    </row>
    <row r="255" customFormat="false" ht="75" hidden="false" customHeight="true" outlineLevel="0" collapsed="false">
      <c r="A255" s="4" t="s">
        <v>2164</v>
      </c>
      <c r="B255" s="4" t="s">
        <v>2165</v>
      </c>
      <c r="C255" s="4" t="s">
        <v>2166</v>
      </c>
      <c r="D255" s="4" t="n">
        <v>2024</v>
      </c>
      <c r="E255" s="4" t="s">
        <v>41</v>
      </c>
      <c r="F255" s="4" t="s">
        <v>647</v>
      </c>
      <c r="G255" s="4" t="str">
        <f aca="false">IF(LEFT(I255,3)="R1 ","L6",IF(D255&gt;=2014,"L1",IF(D255&gt;=1998,"L2",IF(D255&gt;=1987,"L3",IF(D255&gt;=1978,"L4",IF(D255&gt;=1965,"L5","L6"))))))</f>
        <v>L1</v>
      </c>
      <c r="H255" s="4" t="str">
        <f aca="false">IFERROR(INDEX(Lanes!$C$2:$C$60,MATCH(LEFT(I255,FIND(" ",I255)-1),Lanes!$A$2:$A$60,0)),"?")</f>
        <v>Core</v>
      </c>
      <c r="I255" s="4" t="s">
        <v>1337</v>
      </c>
      <c r="J255" s="4"/>
      <c r="K255" s="4" t="s">
        <v>400</v>
      </c>
      <c r="L255" s="4" t="s">
        <v>152</v>
      </c>
      <c r="M255" s="4" t="s">
        <v>153</v>
      </c>
      <c r="N255" s="4"/>
      <c r="O255" s="4" t="s">
        <v>2167</v>
      </c>
      <c r="P255" s="2" t="s">
        <v>2168</v>
      </c>
      <c r="Q255" s="2" t="s">
        <v>2169</v>
      </c>
      <c r="R255" s="4" t="s">
        <v>50</v>
      </c>
      <c r="S255" s="4" t="s">
        <v>2170</v>
      </c>
      <c r="T255" s="4" t="s">
        <v>52</v>
      </c>
      <c r="U255" s="4"/>
      <c r="V255" s="4" t="s">
        <v>2171</v>
      </c>
      <c r="W255" s="4"/>
      <c r="X255" s="2" t="s">
        <v>2172</v>
      </c>
      <c r="Y255" s="4" t="s">
        <v>69</v>
      </c>
      <c r="Z255" s="4"/>
      <c r="AA255" s="4"/>
      <c r="AB255" s="4"/>
    </row>
    <row r="256" customFormat="false" ht="75" hidden="false" customHeight="true" outlineLevel="0" collapsed="false">
      <c r="A256" s="4" t="s">
        <v>2173</v>
      </c>
      <c r="B256" s="4" t="s">
        <v>1664</v>
      </c>
      <c r="C256" s="4" t="s">
        <v>2174</v>
      </c>
      <c r="D256" s="4" t="n">
        <v>2024</v>
      </c>
      <c r="E256" s="4" t="s">
        <v>41</v>
      </c>
      <c r="F256" s="4" t="s">
        <v>1665</v>
      </c>
      <c r="G256" s="4" t="str">
        <f aca="false">IF(LEFT(I256,3)="R1 ","L6",IF(D256&gt;=2014,"L1",IF(D256&gt;=1998,"L2",IF(D256&gt;=1987,"L3",IF(D256&gt;=1978,"L4",IF(D256&gt;=1965,"L5","L6"))))))</f>
        <v>L1</v>
      </c>
      <c r="H256" s="4" t="str">
        <f aca="false">IFERROR(INDEX(Lanes!$C$2:$C$60,MATCH(LEFT(I256,FIND(" ",I256)-1),Lanes!$A$2:$A$60,0)),"?")</f>
        <v>Core</v>
      </c>
      <c r="I256" s="4" t="s">
        <v>1337</v>
      </c>
      <c r="J256" s="4"/>
      <c r="K256" s="4" t="s">
        <v>364</v>
      </c>
      <c r="L256" s="4" t="s">
        <v>152</v>
      </c>
      <c r="M256" s="4" t="s">
        <v>153</v>
      </c>
      <c r="N256" s="4"/>
      <c r="O256" s="4" t="s">
        <v>2175</v>
      </c>
      <c r="P256" s="2" t="s">
        <v>2176</v>
      </c>
      <c r="Q256" s="2" t="s">
        <v>2177</v>
      </c>
      <c r="R256" s="4" t="s">
        <v>65</v>
      </c>
      <c r="S256" s="4" t="s">
        <v>2178</v>
      </c>
      <c r="T256" s="4" t="s">
        <v>110</v>
      </c>
      <c r="U256" s="4"/>
      <c r="V256" s="4" t="s">
        <v>2179</v>
      </c>
      <c r="W256" s="4"/>
      <c r="X256" s="2" t="s">
        <v>2180</v>
      </c>
      <c r="Y256" s="4" t="s">
        <v>55</v>
      </c>
      <c r="Z256" s="4"/>
      <c r="AA256" s="4"/>
      <c r="AB256" s="4"/>
    </row>
    <row r="257" customFormat="false" ht="75" hidden="false" customHeight="true" outlineLevel="0" collapsed="false">
      <c r="A257" s="4" t="s">
        <v>2181</v>
      </c>
      <c r="B257" s="4" t="s">
        <v>1526</v>
      </c>
      <c r="C257" s="4" t="s">
        <v>2182</v>
      </c>
      <c r="D257" s="4" t="n">
        <v>2024</v>
      </c>
      <c r="E257" s="4" t="s">
        <v>41</v>
      </c>
      <c r="F257" s="4" t="s">
        <v>658</v>
      </c>
      <c r="G257" s="4" t="str">
        <f aca="false">IF(LEFT(I257,3)="R1 ","L6",IF(D257&gt;=2014,"L1",IF(D257&gt;=1998,"L2",IF(D257&gt;=1987,"L3",IF(D257&gt;=1978,"L4",IF(D257&gt;=1965,"L5","L6"))))))</f>
        <v>L1</v>
      </c>
      <c r="H257" s="4" t="str">
        <f aca="false">IFERROR(INDEX(Lanes!$C$2:$C$60,MATCH(LEFT(I257,FIND(" ",I257)-1),Lanes!$A$2:$A$60,0)),"?")</f>
        <v>Core</v>
      </c>
      <c r="I257" s="4" t="s">
        <v>1337</v>
      </c>
      <c r="J257" s="4"/>
      <c r="K257" s="4" t="s">
        <v>400</v>
      </c>
      <c r="L257" s="4" t="s">
        <v>603</v>
      </c>
      <c r="M257" s="4" t="s">
        <v>1528</v>
      </c>
      <c r="N257" s="4"/>
      <c r="O257" s="4" t="s">
        <v>1529</v>
      </c>
      <c r="P257" s="2" t="s">
        <v>2183</v>
      </c>
      <c r="Q257" s="2" t="s">
        <v>2184</v>
      </c>
      <c r="R257" s="4" t="s">
        <v>65</v>
      </c>
      <c r="S257" s="4" t="s">
        <v>2185</v>
      </c>
      <c r="T257" s="4" t="s">
        <v>84</v>
      </c>
      <c r="U257" s="4"/>
      <c r="V257" s="4" t="s">
        <v>2186</v>
      </c>
      <c r="W257" s="4"/>
      <c r="X257" s="2" t="s">
        <v>2187</v>
      </c>
      <c r="Y257" s="4" t="s">
        <v>55</v>
      </c>
      <c r="Z257" s="4"/>
      <c r="AA257" s="4"/>
      <c r="AB257" s="4"/>
    </row>
    <row r="258" customFormat="false" ht="75" hidden="false" customHeight="true" outlineLevel="0" collapsed="false">
      <c r="A258" s="4" t="s">
        <v>2188</v>
      </c>
      <c r="B258" s="4" t="s">
        <v>2189</v>
      </c>
      <c r="C258" s="4" t="s">
        <v>2190</v>
      </c>
      <c r="D258" s="4" t="n">
        <v>2024</v>
      </c>
      <c r="E258" s="4" t="s">
        <v>41</v>
      </c>
      <c r="F258" s="4" t="s">
        <v>647</v>
      </c>
      <c r="G258" s="4" t="str">
        <f aca="false">IF(LEFT(I258,3)="R1 ","L6",IF(D258&gt;=2014,"L1",IF(D258&gt;=1998,"L2",IF(D258&gt;=1987,"L3",IF(D258&gt;=1978,"L4",IF(D258&gt;=1965,"L5","L6"))))))</f>
        <v>L1</v>
      </c>
      <c r="H258" s="4" t="str">
        <f aca="false">IFERROR(INDEX(Lanes!$C$2:$C$60,MATCH(LEFT(I258,FIND(" ",I258)-1),Lanes!$A$2:$A$60,0)),"?")</f>
        <v>Core</v>
      </c>
      <c r="I258" s="4" t="s">
        <v>1337</v>
      </c>
      <c r="J258" s="4"/>
      <c r="K258" s="4" t="s">
        <v>400</v>
      </c>
      <c r="L258" s="4" t="s">
        <v>45</v>
      </c>
      <c r="M258" s="4" t="s">
        <v>61</v>
      </c>
      <c r="N258" s="4" t="s">
        <v>1919</v>
      </c>
      <c r="O258" s="4" t="s">
        <v>2191</v>
      </c>
      <c r="P258" s="2" t="s">
        <v>2192</v>
      </c>
      <c r="Q258" s="2" t="s">
        <v>2193</v>
      </c>
      <c r="R258" s="4" t="s">
        <v>50</v>
      </c>
      <c r="S258" s="4" t="s">
        <v>2194</v>
      </c>
      <c r="T258" s="4" t="s">
        <v>110</v>
      </c>
      <c r="U258" s="4"/>
      <c r="V258" s="4" t="s">
        <v>284</v>
      </c>
      <c r="W258" s="4"/>
      <c r="X258" s="2" t="s">
        <v>2195</v>
      </c>
      <c r="Y258" s="4" t="s">
        <v>69</v>
      </c>
      <c r="Z258" s="4"/>
      <c r="AA258" s="4"/>
      <c r="AB258" s="4"/>
    </row>
    <row r="259" customFormat="false" ht="75" hidden="false" customHeight="true" outlineLevel="0" collapsed="false">
      <c r="A259" s="4" t="s">
        <v>2196</v>
      </c>
      <c r="B259" s="4" t="s">
        <v>2197</v>
      </c>
      <c r="C259" s="4" t="s">
        <v>2198</v>
      </c>
      <c r="D259" s="4" t="n">
        <v>2024</v>
      </c>
      <c r="E259" s="4" t="s">
        <v>41</v>
      </c>
      <c r="F259" s="4" t="s">
        <v>1776</v>
      </c>
      <c r="G259" s="4" t="str">
        <f aca="false">IF(LEFT(I259,3)="R1 ","L6",IF(D259&gt;=2014,"L1",IF(D259&gt;=1998,"L2",IF(D259&gt;=1987,"L3",IF(D259&gt;=1978,"L4",IF(D259&gt;=1965,"L5","L6"))))))</f>
        <v>L1</v>
      </c>
      <c r="H259" s="4" t="str">
        <f aca="false">IFERROR(INDEX(Lanes!$C$2:$C$60,MATCH(LEFT(I259,FIND(" ",I259)-1),Lanes!$A$2:$A$60,0)),"?")</f>
        <v>Core</v>
      </c>
      <c r="I259" s="4" t="s">
        <v>1337</v>
      </c>
      <c r="J259" s="4" t="s">
        <v>2199</v>
      </c>
      <c r="K259" s="4" t="s">
        <v>400</v>
      </c>
      <c r="L259" s="4" t="s">
        <v>603</v>
      </c>
      <c r="M259" s="4" t="s">
        <v>1205</v>
      </c>
      <c r="N259" s="4"/>
      <c r="O259" s="4" t="s">
        <v>2200</v>
      </c>
      <c r="P259" s="2" t="s">
        <v>2201</v>
      </c>
      <c r="Q259" s="2" t="s">
        <v>2202</v>
      </c>
      <c r="R259" s="4" t="s">
        <v>50</v>
      </c>
      <c r="S259" s="4" t="s">
        <v>2198</v>
      </c>
      <c r="T259" s="4" t="s">
        <v>84</v>
      </c>
      <c r="U259" s="4"/>
      <c r="V259" s="4" t="s">
        <v>2203</v>
      </c>
      <c r="W259" s="4"/>
      <c r="X259" s="2" t="s">
        <v>2204</v>
      </c>
      <c r="Y259" s="4" t="s">
        <v>69</v>
      </c>
      <c r="Z259" s="4"/>
      <c r="AA259" s="4"/>
      <c r="AB259" s="4"/>
    </row>
    <row r="260" customFormat="false" ht="75" hidden="false" customHeight="true" outlineLevel="0" collapsed="false">
      <c r="A260" s="4" t="s">
        <v>2205</v>
      </c>
      <c r="B260" s="4" t="s">
        <v>2206</v>
      </c>
      <c r="C260" s="4" t="s">
        <v>2207</v>
      </c>
      <c r="D260" s="4" t="n">
        <v>2024</v>
      </c>
      <c r="E260" s="4" t="s">
        <v>41</v>
      </c>
      <c r="F260" s="4" t="s">
        <v>647</v>
      </c>
      <c r="G260" s="4" t="str">
        <f aca="false">IF(LEFT(I260,3)="R1 ","L6",IF(D260&gt;=2014,"L1",IF(D260&gt;=1998,"L2",IF(D260&gt;=1987,"L3",IF(D260&gt;=1978,"L4",IF(D260&gt;=1965,"L5","L6"))))))</f>
        <v>L1</v>
      </c>
      <c r="H260" s="4" t="str">
        <f aca="false">IFERROR(INDEX(Lanes!$C$2:$C$60,MATCH(LEFT(I260,FIND(" ",I260)-1),Lanes!$A$2:$A$60,0)),"?")</f>
        <v>Core</v>
      </c>
      <c r="I260" s="4" t="s">
        <v>1337</v>
      </c>
      <c r="J260" s="4"/>
      <c r="K260" s="4" t="s">
        <v>400</v>
      </c>
      <c r="L260" s="4" t="s">
        <v>152</v>
      </c>
      <c r="M260" s="4" t="s">
        <v>549</v>
      </c>
      <c r="N260" s="4"/>
      <c r="O260" s="4" t="s">
        <v>2208</v>
      </c>
      <c r="P260" s="2" t="s">
        <v>2209</v>
      </c>
      <c r="Q260" s="2" t="s">
        <v>2210</v>
      </c>
      <c r="R260" s="4" t="s">
        <v>65</v>
      </c>
      <c r="S260" s="4" t="s">
        <v>2211</v>
      </c>
      <c r="T260" s="4" t="s">
        <v>52</v>
      </c>
      <c r="U260" s="4"/>
      <c r="V260" s="4" t="s">
        <v>2212</v>
      </c>
      <c r="W260" s="4"/>
      <c r="X260" s="2" t="s">
        <v>2213</v>
      </c>
      <c r="Y260" s="4" t="s">
        <v>69</v>
      </c>
      <c r="Z260" s="4"/>
      <c r="AA260" s="4"/>
      <c r="AB260" s="4"/>
    </row>
    <row r="261" customFormat="false" ht="75" hidden="false" customHeight="true" outlineLevel="0" collapsed="false">
      <c r="A261" s="4" t="s">
        <v>2214</v>
      </c>
      <c r="B261" s="4" t="s">
        <v>2215</v>
      </c>
      <c r="C261" s="4" t="s">
        <v>2216</v>
      </c>
      <c r="D261" s="4" t="n">
        <v>2024</v>
      </c>
      <c r="E261" s="4" t="s">
        <v>41</v>
      </c>
      <c r="F261" s="4" t="s">
        <v>2217</v>
      </c>
      <c r="G261" s="4" t="str">
        <f aca="false">IF(LEFT(I261,3)="R1 ","L6",IF(D261&gt;=2014,"L1",IF(D261&gt;=1998,"L2",IF(D261&gt;=1987,"L3",IF(D261&gt;=1978,"L4",IF(D261&gt;=1965,"L5","L6"))))))</f>
        <v>L1</v>
      </c>
      <c r="H261" s="4" t="str">
        <f aca="false">IFERROR(INDEX(Lanes!$C$2:$C$60,MATCH(LEFT(I261,FIND(" ",I261)-1),Lanes!$A$2:$A$60,0)),"?")</f>
        <v>Core</v>
      </c>
      <c r="I261" s="4" t="s">
        <v>1337</v>
      </c>
      <c r="J261" s="4"/>
      <c r="K261" s="4" t="s">
        <v>400</v>
      </c>
      <c r="L261" s="4" t="s">
        <v>603</v>
      </c>
      <c r="M261" s="4" t="s">
        <v>1205</v>
      </c>
      <c r="N261" s="4"/>
      <c r="O261" s="4" t="s">
        <v>2218</v>
      </c>
      <c r="P261" s="2" t="s">
        <v>2219</v>
      </c>
      <c r="Q261" s="2" t="s">
        <v>2220</v>
      </c>
      <c r="R261" s="4" t="s">
        <v>122</v>
      </c>
      <c r="S261" s="4" t="s">
        <v>2221</v>
      </c>
      <c r="T261" s="4" t="s">
        <v>52</v>
      </c>
      <c r="U261" s="4"/>
      <c r="V261" s="4" t="s">
        <v>2222</v>
      </c>
      <c r="W261" s="4"/>
      <c r="X261" s="2" t="s">
        <v>2223</v>
      </c>
      <c r="Y261" s="4" t="s">
        <v>69</v>
      </c>
      <c r="Z261" s="4"/>
      <c r="AA261" s="4"/>
      <c r="AB261" s="4"/>
    </row>
    <row r="262" customFormat="false" ht="75" hidden="false" customHeight="true" outlineLevel="0" collapsed="false">
      <c r="A262" s="4" t="s">
        <v>2224</v>
      </c>
      <c r="B262" s="4" t="s">
        <v>1400</v>
      </c>
      <c r="C262" s="4" t="s">
        <v>2225</v>
      </c>
      <c r="D262" s="4" t="n">
        <v>2024</v>
      </c>
      <c r="E262" s="4" t="s">
        <v>41</v>
      </c>
      <c r="F262" s="4" t="s">
        <v>2226</v>
      </c>
      <c r="G262" s="4" t="str">
        <f aca="false">IF(LEFT(I262,3)="R1 ","L6",IF(D262&gt;=2014,"L1",IF(D262&gt;=1998,"L2",IF(D262&gt;=1987,"L3",IF(D262&gt;=1978,"L4",IF(D262&gt;=1965,"L5","L6"))))))</f>
        <v>L1</v>
      </c>
      <c r="H262" s="4" t="str">
        <f aca="false">IFERROR(INDEX(Lanes!$C$2:$C$60,MATCH(LEFT(I262,FIND(" ",I262)-1),Lanes!$A$2:$A$60,0)),"?")</f>
        <v>Core</v>
      </c>
      <c r="I262" s="4" t="s">
        <v>1337</v>
      </c>
      <c r="J262" s="4"/>
      <c r="K262" s="4" t="s">
        <v>400</v>
      </c>
      <c r="L262" s="4" t="s">
        <v>603</v>
      </c>
      <c r="M262" s="4" t="s">
        <v>1205</v>
      </c>
      <c r="N262" s="4"/>
      <c r="O262" s="4" t="s">
        <v>2227</v>
      </c>
      <c r="P262" s="2" t="s">
        <v>2228</v>
      </c>
      <c r="Q262" s="2" t="s">
        <v>2229</v>
      </c>
      <c r="R262" s="4" t="s">
        <v>65</v>
      </c>
      <c r="S262" s="4" t="s">
        <v>2230</v>
      </c>
      <c r="T262" s="4" t="s">
        <v>110</v>
      </c>
      <c r="U262" s="4"/>
      <c r="V262" s="4" t="s">
        <v>2231</v>
      </c>
      <c r="W262" s="4"/>
      <c r="X262" s="2" t="s">
        <v>2232</v>
      </c>
      <c r="Y262" s="4" t="s">
        <v>69</v>
      </c>
      <c r="Z262" s="4"/>
      <c r="AA262" s="4"/>
      <c r="AB262" s="4"/>
    </row>
    <row r="263" customFormat="false" ht="75" hidden="false" customHeight="true" outlineLevel="0" collapsed="false">
      <c r="A263" s="4" t="s">
        <v>2233</v>
      </c>
      <c r="B263" s="4" t="s">
        <v>1738</v>
      </c>
      <c r="C263" s="4" t="s">
        <v>2234</v>
      </c>
      <c r="D263" s="4" t="n">
        <v>2024</v>
      </c>
      <c r="E263" s="4" t="s">
        <v>41</v>
      </c>
      <c r="F263" s="4" t="s">
        <v>228</v>
      </c>
      <c r="G263" s="4" t="str">
        <f aca="false">IF(LEFT(I263,3)="R1 ","L6",IF(D263&gt;=2014,"L1",IF(D263&gt;=1998,"L2",IF(D263&gt;=1987,"L3",IF(D263&gt;=1978,"L4",IF(D263&gt;=1965,"L5","L6"))))))</f>
        <v>L1</v>
      </c>
      <c r="H263" s="4" t="str">
        <f aca="false">IFERROR(INDEX(Lanes!$C$2:$C$60,MATCH(LEFT(I263,FIND(" ",I263)-1),Lanes!$A$2:$A$60,0)),"?")</f>
        <v>Core</v>
      </c>
      <c r="I263" s="4" t="s">
        <v>1337</v>
      </c>
      <c r="J263" s="4"/>
      <c r="K263" s="4" t="s">
        <v>400</v>
      </c>
      <c r="L263" s="4" t="s">
        <v>163</v>
      </c>
      <c r="M263" s="4" t="s">
        <v>1740</v>
      </c>
      <c r="N263" s="4"/>
      <c r="O263" s="4" t="s">
        <v>2235</v>
      </c>
      <c r="P263" s="2" t="s">
        <v>2236</v>
      </c>
      <c r="Q263" s="2" t="s">
        <v>2237</v>
      </c>
      <c r="R263" s="4" t="s">
        <v>65</v>
      </c>
      <c r="S263" s="4" t="s">
        <v>2238</v>
      </c>
      <c r="T263" s="4" t="s">
        <v>84</v>
      </c>
      <c r="U263" s="4"/>
      <c r="V263" s="4" t="s">
        <v>284</v>
      </c>
      <c r="W263" s="4"/>
      <c r="X263" s="2" t="s">
        <v>2239</v>
      </c>
      <c r="Y263" s="4" t="s">
        <v>55</v>
      </c>
      <c r="Z263" s="4"/>
      <c r="AA263" s="4"/>
      <c r="AB263" s="4"/>
    </row>
    <row r="264" customFormat="false" ht="75" hidden="false" customHeight="true" outlineLevel="0" collapsed="false">
      <c r="A264" s="4" t="s">
        <v>2240</v>
      </c>
      <c r="B264" s="4" t="s">
        <v>2241</v>
      </c>
      <c r="C264" s="4" t="s">
        <v>2241</v>
      </c>
      <c r="D264" s="4" t="n">
        <v>2024</v>
      </c>
      <c r="E264" s="4" t="s">
        <v>41</v>
      </c>
      <c r="F264" s="4" t="s">
        <v>1537</v>
      </c>
      <c r="G264" s="4" t="str">
        <f aca="false">IF(LEFT(I264,3)="R1 ","L6",IF(D264&gt;=2014,"L1",IF(D264&gt;=1998,"L2",IF(D264&gt;=1987,"L3",IF(D264&gt;=1978,"L4",IF(D264&gt;=1965,"L5","L6"))))))</f>
        <v>L1</v>
      </c>
      <c r="H264" s="4" t="str">
        <f aca="false">IFERROR(INDEX(Lanes!$C$2:$C$60,MATCH(LEFT(I264,FIND(" ",I264)-1),Lanes!$A$2:$A$60,0)),"?")</f>
        <v>Core</v>
      </c>
      <c r="I264" s="4" t="s">
        <v>1337</v>
      </c>
      <c r="J264" s="4"/>
      <c r="K264" s="4" t="s">
        <v>400</v>
      </c>
      <c r="L264" s="4" t="s">
        <v>152</v>
      </c>
      <c r="M264" s="4" t="s">
        <v>549</v>
      </c>
      <c r="N264" s="4"/>
      <c r="O264" s="4" t="s">
        <v>2242</v>
      </c>
      <c r="P264" s="2" t="s">
        <v>2243</v>
      </c>
      <c r="Q264" s="2" t="s">
        <v>2244</v>
      </c>
      <c r="R264" s="4" t="s">
        <v>50</v>
      </c>
      <c r="S264" s="4" t="s">
        <v>2245</v>
      </c>
      <c r="T264" s="4" t="s">
        <v>84</v>
      </c>
      <c r="U264" s="4"/>
      <c r="V264" s="4" t="s">
        <v>2212</v>
      </c>
      <c r="W264" s="4"/>
      <c r="X264" s="2" t="s">
        <v>2246</v>
      </c>
      <c r="Y264" s="4" t="s">
        <v>69</v>
      </c>
      <c r="Z264" s="4"/>
      <c r="AA264" s="4"/>
      <c r="AB264" s="4"/>
    </row>
    <row r="265" customFormat="false" ht="75" hidden="false" customHeight="true" outlineLevel="0" collapsed="false">
      <c r="A265" s="4" t="s">
        <v>2247</v>
      </c>
      <c r="B265" s="4" t="s">
        <v>2248</v>
      </c>
      <c r="C265" s="4" t="s">
        <v>2249</v>
      </c>
      <c r="D265" s="4" t="n">
        <v>2024</v>
      </c>
      <c r="E265" s="4" t="s">
        <v>41</v>
      </c>
      <c r="F265" s="4" t="s">
        <v>150</v>
      </c>
      <c r="G265" s="4" t="str">
        <f aca="false">IF(LEFT(I265,3)="R1 ","L6",IF(D265&gt;=2014,"L1",IF(D265&gt;=1998,"L2",IF(D265&gt;=1987,"L3",IF(D265&gt;=1978,"L4",IF(D265&gt;=1965,"L5","L6"))))))</f>
        <v>L1</v>
      </c>
      <c r="H265" s="4" t="str">
        <f aca="false">IFERROR(INDEX(Lanes!$C$2:$C$60,MATCH(LEFT(I265,FIND(" ",I265)-1),Lanes!$A$2:$A$60,0)),"?")</f>
        <v>Core</v>
      </c>
      <c r="I265" s="4" t="s">
        <v>1337</v>
      </c>
      <c r="J265" s="4" t="s">
        <v>566</v>
      </c>
      <c r="K265" s="4" t="s">
        <v>400</v>
      </c>
      <c r="L265" s="4" t="s">
        <v>174</v>
      </c>
      <c r="M265" s="4" t="s">
        <v>2250</v>
      </c>
      <c r="N265" s="4" t="s">
        <v>174</v>
      </c>
      <c r="O265" s="4" t="s">
        <v>2251</v>
      </c>
      <c r="P265" s="2" t="s">
        <v>2252</v>
      </c>
      <c r="Q265" s="2" t="s">
        <v>2253</v>
      </c>
      <c r="R265" s="4" t="s">
        <v>65</v>
      </c>
      <c r="S265" s="4" t="s">
        <v>2254</v>
      </c>
      <c r="T265" s="4" t="s">
        <v>110</v>
      </c>
      <c r="U265" s="4"/>
      <c r="V265" s="4" t="s">
        <v>284</v>
      </c>
      <c r="W265" s="4" t="s">
        <v>53</v>
      </c>
      <c r="X265" s="2" t="s">
        <v>2255</v>
      </c>
      <c r="Y265" s="4" t="s">
        <v>69</v>
      </c>
      <c r="Z265" s="4"/>
      <c r="AA265" s="4"/>
      <c r="AB265" s="4"/>
    </row>
    <row r="266" customFormat="false" ht="75" hidden="false" customHeight="true" outlineLevel="0" collapsed="false">
      <c r="A266" s="4" t="s">
        <v>2256</v>
      </c>
      <c r="B266" s="4" t="s">
        <v>2257</v>
      </c>
      <c r="C266" s="4" t="s">
        <v>2258</v>
      </c>
      <c r="D266" s="4" t="n">
        <v>2024</v>
      </c>
      <c r="E266" s="4" t="s">
        <v>41</v>
      </c>
      <c r="F266" s="4" t="s">
        <v>127</v>
      </c>
      <c r="G266" s="4" t="str">
        <f aca="false">IF(LEFT(I266,3)="R1 ","L6",IF(D266&gt;=2014,"L1",IF(D266&gt;=1998,"L2",IF(D266&gt;=1987,"L3",IF(D266&gt;=1978,"L4",IF(D266&gt;=1965,"L5","L6"))))))</f>
        <v>L1</v>
      </c>
      <c r="H266" s="4" t="str">
        <f aca="false">IFERROR(INDEX(Lanes!$C$2:$C$60,MATCH(LEFT(I266,FIND(" ",I266)-1),Lanes!$A$2:$A$60,0)),"?")</f>
        <v>Core</v>
      </c>
      <c r="I266" s="4" t="s">
        <v>1337</v>
      </c>
      <c r="J266" s="4"/>
      <c r="K266" s="4" t="s">
        <v>400</v>
      </c>
      <c r="L266" s="4" t="s">
        <v>116</v>
      </c>
      <c r="M266" s="4" t="s">
        <v>117</v>
      </c>
      <c r="N266" s="4" t="s">
        <v>118</v>
      </c>
      <c r="O266" s="4" t="s">
        <v>2259</v>
      </c>
      <c r="P266" s="2" t="s">
        <v>2260</v>
      </c>
      <c r="Q266" s="2" t="s">
        <v>2261</v>
      </c>
      <c r="R266" s="4" t="s">
        <v>50</v>
      </c>
      <c r="S266" s="4" t="s">
        <v>2262</v>
      </c>
      <c r="T266" s="4" t="s">
        <v>84</v>
      </c>
      <c r="U266" s="4"/>
      <c r="V266" s="4" t="s">
        <v>2263</v>
      </c>
      <c r="W266" s="4"/>
      <c r="X266" s="2" t="s">
        <v>2264</v>
      </c>
      <c r="Y266" s="4" t="s">
        <v>69</v>
      </c>
      <c r="Z266" s="4"/>
      <c r="AA266" s="4"/>
      <c r="AB266" s="4"/>
    </row>
    <row r="267" customFormat="false" ht="75" hidden="false" customHeight="true" outlineLevel="0" collapsed="false">
      <c r="A267" s="4" t="s">
        <v>2265</v>
      </c>
      <c r="B267" s="4" t="s">
        <v>2266</v>
      </c>
      <c r="C267" s="4" t="s">
        <v>2267</v>
      </c>
      <c r="D267" s="4" t="n">
        <v>2024</v>
      </c>
      <c r="E267" s="4" t="s">
        <v>41</v>
      </c>
      <c r="F267" s="4" t="s">
        <v>1537</v>
      </c>
      <c r="G267" s="4" t="str">
        <f aca="false">IF(LEFT(I267,3)="R1 ","L6",IF(D267&gt;=2014,"L1",IF(D267&gt;=1998,"L2",IF(D267&gt;=1987,"L3",IF(D267&gt;=1978,"L4",IF(D267&gt;=1965,"L5","L6"))))))</f>
        <v>L1</v>
      </c>
      <c r="H267" s="4" t="str">
        <f aca="false">IFERROR(INDEX(Lanes!$C$2:$C$60,MATCH(LEFT(I267,FIND(" ",I267)-1),Lanes!$A$2:$A$60,0)),"?")</f>
        <v>Core</v>
      </c>
      <c r="I267" s="4" t="s">
        <v>1337</v>
      </c>
      <c r="J267" s="4"/>
      <c r="K267" s="4" t="s">
        <v>400</v>
      </c>
      <c r="L267" s="4" t="s">
        <v>603</v>
      </c>
      <c r="M267" s="4" t="s">
        <v>1205</v>
      </c>
      <c r="N267" s="4"/>
      <c r="O267" s="4" t="s">
        <v>2268</v>
      </c>
      <c r="P267" s="2" t="s">
        <v>2269</v>
      </c>
      <c r="Q267" s="2" t="s">
        <v>2270</v>
      </c>
      <c r="R267" s="4" t="s">
        <v>65</v>
      </c>
      <c r="S267" s="4" t="s">
        <v>2267</v>
      </c>
      <c r="T267" s="4" t="s">
        <v>52</v>
      </c>
      <c r="U267" s="4"/>
      <c r="V267" s="4" t="s">
        <v>2271</v>
      </c>
      <c r="W267" s="4"/>
      <c r="X267" s="2" t="s">
        <v>2272</v>
      </c>
      <c r="Y267" s="4" t="s">
        <v>69</v>
      </c>
      <c r="Z267" s="4"/>
      <c r="AA267" s="4"/>
      <c r="AB267" s="4"/>
    </row>
    <row r="268" customFormat="false" ht="75" hidden="false" customHeight="true" outlineLevel="0" collapsed="false">
      <c r="A268" s="4" t="s">
        <v>2273</v>
      </c>
      <c r="B268" s="4" t="s">
        <v>2274</v>
      </c>
      <c r="C268" s="4" t="s">
        <v>2275</v>
      </c>
      <c r="D268" s="4" t="n">
        <v>2024</v>
      </c>
      <c r="E268" s="4" t="s">
        <v>41</v>
      </c>
      <c r="F268" s="4" t="s">
        <v>2276</v>
      </c>
      <c r="G268" s="4" t="str">
        <f aca="false">IF(LEFT(I268,3)="R1 ","L6",IF(D268&gt;=2014,"L1",IF(D268&gt;=1998,"L2",IF(D268&gt;=1987,"L3",IF(D268&gt;=1978,"L4",IF(D268&gt;=1965,"L5","L6"))))))</f>
        <v>L1</v>
      </c>
      <c r="H268" s="4" t="str">
        <f aca="false">IFERROR(INDEX(Lanes!$C$2:$C$60,MATCH(LEFT(I268,FIND(" ",I268)-1),Lanes!$A$2:$A$60,0)),"?")</f>
        <v>Core</v>
      </c>
      <c r="I268" s="4" t="s">
        <v>1337</v>
      </c>
      <c r="J268" s="4" t="s">
        <v>566</v>
      </c>
      <c r="K268" s="4" t="s">
        <v>400</v>
      </c>
      <c r="L268" s="4" t="s">
        <v>174</v>
      </c>
      <c r="M268" s="4" t="s">
        <v>175</v>
      </c>
      <c r="N268" s="4" t="s">
        <v>174</v>
      </c>
      <c r="O268" s="4" t="s">
        <v>2277</v>
      </c>
      <c r="P268" s="2" t="s">
        <v>2278</v>
      </c>
      <c r="Q268" s="2" t="s">
        <v>2279</v>
      </c>
      <c r="R268" s="4" t="s">
        <v>50</v>
      </c>
      <c r="S268" s="4" t="s">
        <v>2280</v>
      </c>
      <c r="T268" s="4" t="s">
        <v>84</v>
      </c>
      <c r="U268" s="4"/>
      <c r="V268" s="4" t="s">
        <v>274</v>
      </c>
      <c r="W268" s="4"/>
      <c r="X268" s="2" t="s">
        <v>2281</v>
      </c>
      <c r="Y268" s="4" t="s">
        <v>69</v>
      </c>
      <c r="Z268" s="4"/>
      <c r="AA268" s="4"/>
      <c r="AB268" s="4"/>
    </row>
    <row r="269" customFormat="false" ht="75" hidden="false" customHeight="true" outlineLevel="0" collapsed="false">
      <c r="A269" s="4" t="s">
        <v>2282</v>
      </c>
      <c r="B269" s="4" t="s">
        <v>2283</v>
      </c>
      <c r="C269" s="4" t="s">
        <v>2284</v>
      </c>
      <c r="D269" s="4" t="n">
        <v>2024</v>
      </c>
      <c r="E269" s="4" t="s">
        <v>41</v>
      </c>
      <c r="F269" s="4" t="s">
        <v>2285</v>
      </c>
      <c r="G269" s="4" t="str">
        <f aca="false">IF(LEFT(I269,3)="R1 ","L6",IF(D269&gt;=2014,"L1",IF(D269&gt;=1998,"L2",IF(D269&gt;=1987,"L3",IF(D269&gt;=1978,"L4",IF(D269&gt;=1965,"L5","L6"))))))</f>
        <v>L1</v>
      </c>
      <c r="H269" s="4" t="str">
        <f aca="false">IFERROR(INDEX(Lanes!$C$2:$C$60,MATCH(LEFT(I269,FIND(" ",I269)-1),Lanes!$A$2:$A$60,0)),"?")</f>
        <v>Core</v>
      </c>
      <c r="I269" s="4" t="s">
        <v>1337</v>
      </c>
      <c r="J269" s="4" t="s">
        <v>705</v>
      </c>
      <c r="K269" s="4" t="s">
        <v>400</v>
      </c>
      <c r="L269" s="4" t="s">
        <v>152</v>
      </c>
      <c r="M269" s="4" t="s">
        <v>549</v>
      </c>
      <c r="N269" s="4"/>
      <c r="O269" s="4" t="s">
        <v>2286</v>
      </c>
      <c r="P269" s="2" t="s">
        <v>2287</v>
      </c>
      <c r="Q269" s="2" t="s">
        <v>2288</v>
      </c>
      <c r="R269" s="4" t="s">
        <v>50</v>
      </c>
      <c r="S269" s="4" t="s">
        <v>2289</v>
      </c>
      <c r="T269" s="4" t="s">
        <v>84</v>
      </c>
      <c r="U269" s="4"/>
      <c r="V269" s="4" t="s">
        <v>2179</v>
      </c>
      <c r="W269" s="4"/>
      <c r="X269" s="2" t="s">
        <v>2290</v>
      </c>
      <c r="Y269" s="4" t="s">
        <v>69</v>
      </c>
      <c r="Z269" s="4"/>
      <c r="AA269" s="4"/>
      <c r="AB269" s="4"/>
    </row>
    <row r="270" customFormat="false" ht="75" hidden="false" customHeight="true" outlineLevel="0" collapsed="false">
      <c r="A270" s="4" t="s">
        <v>2291</v>
      </c>
      <c r="B270" s="4" t="s">
        <v>2292</v>
      </c>
      <c r="C270" s="4" t="s">
        <v>2293</v>
      </c>
      <c r="D270" s="4" t="n">
        <v>2024</v>
      </c>
      <c r="E270" s="4" t="s">
        <v>41</v>
      </c>
      <c r="F270" s="4" t="s">
        <v>2294</v>
      </c>
      <c r="G270" s="4" t="str">
        <f aca="false">IF(LEFT(I270,3)="R1 ","L6",IF(D270&gt;=2014,"L1",IF(D270&gt;=1998,"L2",IF(D270&gt;=1987,"L3",IF(D270&gt;=1978,"L4",IF(D270&gt;=1965,"L5","L6"))))))</f>
        <v>L1</v>
      </c>
      <c r="H270" s="4" t="str">
        <f aca="false">IFERROR(INDEX(Lanes!$C$2:$C$60,MATCH(LEFT(I270,FIND(" ",I270)-1),Lanes!$A$2:$A$60,0)),"?")</f>
        <v>Core</v>
      </c>
      <c r="I270" s="4" t="s">
        <v>1337</v>
      </c>
      <c r="J270" s="4"/>
      <c r="K270" s="4" t="s">
        <v>400</v>
      </c>
      <c r="L270" s="4" t="s">
        <v>174</v>
      </c>
      <c r="M270" s="4" t="s">
        <v>175</v>
      </c>
      <c r="N270" s="4" t="s">
        <v>174</v>
      </c>
      <c r="O270" s="4" t="s">
        <v>2295</v>
      </c>
      <c r="P270" s="2" t="s">
        <v>2296</v>
      </c>
      <c r="Q270" s="2" t="s">
        <v>2297</v>
      </c>
      <c r="R270" s="4" t="s">
        <v>50</v>
      </c>
      <c r="S270" s="4" t="s">
        <v>2298</v>
      </c>
      <c r="T270" s="4" t="s">
        <v>52</v>
      </c>
      <c r="U270" s="4"/>
      <c r="V270" s="4" t="s">
        <v>2299</v>
      </c>
      <c r="W270" s="4"/>
      <c r="X270" s="2" t="s">
        <v>2300</v>
      </c>
      <c r="Y270" s="4" t="s">
        <v>69</v>
      </c>
      <c r="Z270" s="4"/>
      <c r="AA270" s="4"/>
      <c r="AB270" s="4"/>
    </row>
    <row r="271" customFormat="false" ht="75" hidden="false" customHeight="true" outlineLevel="0" collapsed="false">
      <c r="A271" s="4" t="s">
        <v>2301</v>
      </c>
      <c r="B271" s="4" t="s">
        <v>2302</v>
      </c>
      <c r="C271" s="4" t="s">
        <v>2303</v>
      </c>
      <c r="D271" s="4" t="n">
        <v>2024</v>
      </c>
      <c r="E271" s="4" t="s">
        <v>41</v>
      </c>
      <c r="F271" s="4" t="s">
        <v>647</v>
      </c>
      <c r="G271" s="4" t="str">
        <f aca="false">IF(LEFT(I271,3)="R1 ","L6",IF(D271&gt;=2014,"L1",IF(D271&gt;=1998,"L2",IF(D271&gt;=1987,"L3",IF(D271&gt;=1978,"L4",IF(D271&gt;=1965,"L5","L6"))))))</f>
        <v>L1</v>
      </c>
      <c r="H271" s="4" t="str">
        <f aca="false">IFERROR(INDEX(Lanes!$C$2:$C$60,MATCH(LEFT(I271,FIND(" ",I271)-1),Lanes!$A$2:$A$60,0)),"?")</f>
        <v>Core</v>
      </c>
      <c r="I271" s="4" t="s">
        <v>1337</v>
      </c>
      <c r="J271" s="4"/>
      <c r="K271" s="4" t="s">
        <v>400</v>
      </c>
      <c r="L271" s="4" t="s">
        <v>45</v>
      </c>
      <c r="M271" s="4" t="s">
        <v>61</v>
      </c>
      <c r="N271" s="4" t="s">
        <v>1919</v>
      </c>
      <c r="O271" s="4" t="s">
        <v>2304</v>
      </c>
      <c r="P271" s="2" t="s">
        <v>2305</v>
      </c>
      <c r="Q271" s="2" t="s">
        <v>2306</v>
      </c>
      <c r="R271" s="4" t="s">
        <v>65</v>
      </c>
      <c r="S271" s="4" t="s">
        <v>2307</v>
      </c>
      <c r="T271" s="4" t="s">
        <v>52</v>
      </c>
      <c r="U271" s="4"/>
      <c r="V271" s="4" t="s">
        <v>340</v>
      </c>
      <c r="W271" s="4"/>
      <c r="X271" s="2" t="s">
        <v>2308</v>
      </c>
      <c r="Y271" s="4" t="s">
        <v>69</v>
      </c>
      <c r="Z271" s="4"/>
      <c r="AA271" s="4"/>
      <c r="AB271" s="4"/>
    </row>
    <row r="272" customFormat="false" ht="75" hidden="false" customHeight="true" outlineLevel="0" collapsed="false">
      <c r="A272" s="4" t="s">
        <v>2309</v>
      </c>
      <c r="B272" s="4" t="s">
        <v>2310</v>
      </c>
      <c r="C272" s="4" t="s">
        <v>2311</v>
      </c>
      <c r="D272" s="4" t="n">
        <v>2024</v>
      </c>
      <c r="E272" s="4" t="s">
        <v>41</v>
      </c>
      <c r="F272" s="4" t="s">
        <v>408</v>
      </c>
      <c r="G272" s="4" t="str">
        <f aca="false">IF(LEFT(I272,3)="R1 ","L6",IF(D272&gt;=2014,"L1",IF(D272&gt;=1998,"L2",IF(D272&gt;=1987,"L3",IF(D272&gt;=1978,"L4",IF(D272&gt;=1965,"L5","L6"))))))</f>
        <v>L1</v>
      </c>
      <c r="H272" s="4" t="str">
        <f aca="false">IFERROR(INDEX(Lanes!$C$2:$C$60,MATCH(LEFT(I272,FIND(" ",I272)-1),Lanes!$A$2:$A$60,0)),"?")</f>
        <v>Core</v>
      </c>
      <c r="I272" s="4" t="s">
        <v>1337</v>
      </c>
      <c r="J272" s="4"/>
      <c r="K272" s="4" t="s">
        <v>400</v>
      </c>
      <c r="L272" s="4" t="s">
        <v>603</v>
      </c>
      <c r="M272" s="4" t="s">
        <v>1205</v>
      </c>
      <c r="N272" s="4"/>
      <c r="O272" s="4" t="s">
        <v>2312</v>
      </c>
      <c r="P272" s="2" t="s">
        <v>2313</v>
      </c>
      <c r="Q272" s="2" t="s">
        <v>2314</v>
      </c>
      <c r="R272" s="4" t="s">
        <v>65</v>
      </c>
      <c r="S272" s="4" t="s">
        <v>2311</v>
      </c>
      <c r="T272" s="4" t="s">
        <v>52</v>
      </c>
      <c r="U272" s="4"/>
      <c r="V272" s="4"/>
      <c r="W272" s="4"/>
      <c r="X272" s="2" t="s">
        <v>2315</v>
      </c>
      <c r="Y272" s="4" t="s">
        <v>69</v>
      </c>
      <c r="Z272" s="4"/>
      <c r="AA272" s="4"/>
      <c r="AB272" s="4"/>
    </row>
    <row r="273" customFormat="false" ht="75" hidden="false" customHeight="true" outlineLevel="0" collapsed="false">
      <c r="A273" s="4" t="s">
        <v>2316</v>
      </c>
      <c r="B273" s="4" t="s">
        <v>1805</v>
      </c>
      <c r="C273" s="4" t="s">
        <v>2317</v>
      </c>
      <c r="D273" s="4" t="n">
        <v>2024</v>
      </c>
      <c r="E273" s="4" t="s">
        <v>41</v>
      </c>
      <c r="F273" s="4" t="s">
        <v>2318</v>
      </c>
      <c r="G273" s="4" t="str">
        <f aca="false">IF(LEFT(I273,3)="R1 ","L6",IF(D273&gt;=2014,"L1",IF(D273&gt;=1998,"L2",IF(D273&gt;=1987,"L3",IF(D273&gt;=1978,"L4",IF(D273&gt;=1965,"L5","L6"))))))</f>
        <v>L1</v>
      </c>
      <c r="H273" s="4" t="str">
        <f aca="false">IFERROR(INDEX(Lanes!$C$2:$C$60,MATCH(LEFT(I273,FIND(" ",I273)-1),Lanes!$A$2:$A$60,0)),"?")</f>
        <v>Core</v>
      </c>
      <c r="I273" s="4" t="s">
        <v>1337</v>
      </c>
      <c r="J273" s="4"/>
      <c r="K273" s="4" t="s">
        <v>400</v>
      </c>
      <c r="L273" s="4" t="s">
        <v>45</v>
      </c>
      <c r="M273" s="4" t="s">
        <v>346</v>
      </c>
      <c r="N273" s="4" t="s">
        <v>1386</v>
      </c>
      <c r="O273" s="4" t="s">
        <v>2319</v>
      </c>
      <c r="P273" s="2" t="s">
        <v>2320</v>
      </c>
      <c r="Q273" s="2" t="s">
        <v>2321</v>
      </c>
      <c r="R273" s="4" t="s">
        <v>122</v>
      </c>
      <c r="S273" s="4" t="s">
        <v>2322</v>
      </c>
      <c r="T273" s="4" t="s">
        <v>110</v>
      </c>
      <c r="U273" s="4" t="s">
        <v>53</v>
      </c>
      <c r="V273" s="4" t="s">
        <v>2222</v>
      </c>
      <c r="W273" s="4" t="s">
        <v>53</v>
      </c>
      <c r="X273" s="2" t="s">
        <v>2323</v>
      </c>
      <c r="Y273" s="4" t="s">
        <v>69</v>
      </c>
      <c r="Z273" s="4"/>
      <c r="AA273" s="4"/>
      <c r="AB273" s="4"/>
    </row>
    <row r="274" customFormat="false" ht="75" hidden="false" customHeight="true" outlineLevel="0" collapsed="false">
      <c r="A274" s="4" t="s">
        <v>2324</v>
      </c>
      <c r="B274" s="4" t="s">
        <v>2325</v>
      </c>
      <c r="C274" s="4" t="s">
        <v>2326</v>
      </c>
      <c r="D274" s="4" t="n">
        <v>2024</v>
      </c>
      <c r="E274" s="4" t="s">
        <v>41</v>
      </c>
      <c r="F274" s="4" t="s">
        <v>2327</v>
      </c>
      <c r="G274" s="4" t="str">
        <f aca="false">IF(LEFT(I274,3)="R1 ","L6",IF(D274&gt;=2014,"L1",IF(D274&gt;=1998,"L2",IF(D274&gt;=1987,"L3",IF(D274&gt;=1978,"L4",IF(D274&gt;=1965,"L5","L6"))))))</f>
        <v>L1</v>
      </c>
      <c r="H274" s="4" t="str">
        <f aca="false">IFERROR(INDEX(Lanes!$C$2:$C$60,MATCH(LEFT(I274,FIND(" ",I274)-1),Lanes!$A$2:$A$60,0)),"?")</f>
        <v>Core</v>
      </c>
      <c r="I274" s="4" t="s">
        <v>1337</v>
      </c>
      <c r="J274" s="4"/>
      <c r="K274" s="4" t="s">
        <v>400</v>
      </c>
      <c r="L274" s="4" t="s">
        <v>152</v>
      </c>
      <c r="M274" s="4" t="s">
        <v>2328</v>
      </c>
      <c r="N274" s="4"/>
      <c r="O274" s="4" t="s">
        <v>2329</v>
      </c>
      <c r="P274" s="2" t="s">
        <v>2330</v>
      </c>
      <c r="Q274" s="2" t="s">
        <v>2331</v>
      </c>
      <c r="R274" s="4" t="s">
        <v>50</v>
      </c>
      <c r="S274" s="4" t="s">
        <v>2332</v>
      </c>
      <c r="T274" s="4" t="s">
        <v>84</v>
      </c>
      <c r="U274" s="4"/>
      <c r="V274" s="4" t="s">
        <v>2333</v>
      </c>
      <c r="W274" s="4"/>
      <c r="X274" s="2" t="s">
        <v>2334</v>
      </c>
      <c r="Y274" s="4" t="s">
        <v>69</v>
      </c>
      <c r="Z274" s="4"/>
      <c r="AA274" s="4"/>
      <c r="AB274" s="4"/>
    </row>
    <row r="275" customFormat="false" ht="75" hidden="false" customHeight="true" outlineLevel="0" collapsed="false">
      <c r="A275" s="4" t="s">
        <v>2335</v>
      </c>
      <c r="B275" s="4" t="s">
        <v>2336</v>
      </c>
      <c r="C275" s="4" t="s">
        <v>2337</v>
      </c>
      <c r="D275" s="4" t="n">
        <v>2025</v>
      </c>
      <c r="E275" s="4" t="s">
        <v>41</v>
      </c>
      <c r="F275" s="4" t="s">
        <v>740</v>
      </c>
      <c r="G275" s="4" t="str">
        <f aca="false">IF(LEFT(I275,3)="R1 ","L6",IF(D275&gt;=2014,"L1",IF(D275&gt;=1998,"L2",IF(D275&gt;=1987,"L3",IF(D275&gt;=1978,"L4",IF(D275&gt;=1965,"L5","L6"))))))</f>
        <v>L1</v>
      </c>
      <c r="H275" s="4" t="str">
        <f aca="false">IFERROR(INDEX(Lanes!$C$2:$C$60,MATCH(LEFT(I275,FIND(" ",I275)-1),Lanes!$A$2:$A$60,0)),"?")</f>
        <v>Core</v>
      </c>
      <c r="I275" s="4" t="s">
        <v>1337</v>
      </c>
      <c r="J275" s="4"/>
      <c r="K275" s="4" t="s">
        <v>400</v>
      </c>
      <c r="L275" s="4" t="s">
        <v>961</v>
      </c>
      <c r="M275" s="4" t="s">
        <v>2338</v>
      </c>
      <c r="N275" s="4"/>
      <c r="O275" s="4" t="s">
        <v>2339</v>
      </c>
      <c r="P275" s="2" t="s">
        <v>2340</v>
      </c>
      <c r="Q275" s="2" t="s">
        <v>2341</v>
      </c>
      <c r="R275" s="4" t="s">
        <v>50</v>
      </c>
      <c r="S275" s="4" t="s">
        <v>2342</v>
      </c>
      <c r="T275" s="4" t="s">
        <v>52</v>
      </c>
      <c r="U275" s="4"/>
      <c r="V275" s="4" t="s">
        <v>771</v>
      </c>
      <c r="W275" s="4"/>
      <c r="X275" s="2" t="s">
        <v>2343</v>
      </c>
      <c r="Y275" s="4" t="s">
        <v>55</v>
      </c>
      <c r="Z275" s="4"/>
      <c r="AA275" s="4"/>
      <c r="AB275" s="4"/>
    </row>
    <row r="276" customFormat="false" ht="75" hidden="false" customHeight="true" outlineLevel="0" collapsed="false">
      <c r="A276" s="4" t="s">
        <v>2344</v>
      </c>
      <c r="B276" s="4" t="s">
        <v>1426</v>
      </c>
      <c r="C276" s="4" t="s">
        <v>2345</v>
      </c>
      <c r="D276" s="4" t="n">
        <v>2025</v>
      </c>
      <c r="E276" s="4" t="s">
        <v>41</v>
      </c>
      <c r="F276" s="4" t="s">
        <v>971</v>
      </c>
      <c r="G276" s="4" t="str">
        <f aca="false">IF(LEFT(I276,3)="R1 ","L6",IF(D276&gt;=2014,"L1",IF(D276&gt;=1998,"L2",IF(D276&gt;=1987,"L3",IF(D276&gt;=1978,"L4",IF(D276&gt;=1965,"L5","L6"))))))</f>
        <v>L1</v>
      </c>
      <c r="H276" s="4" t="str">
        <f aca="false">IFERROR(INDEX(Lanes!$C$2:$C$60,MATCH(LEFT(I276,FIND(" ",I276)-1),Lanes!$A$2:$A$60,0)),"?")</f>
        <v>Core</v>
      </c>
      <c r="I276" s="4" t="s">
        <v>1337</v>
      </c>
      <c r="J276" s="4"/>
      <c r="K276" s="4" t="s">
        <v>400</v>
      </c>
      <c r="L276" s="4" t="s">
        <v>152</v>
      </c>
      <c r="M276" s="4" t="s">
        <v>549</v>
      </c>
      <c r="N276" s="4"/>
      <c r="O276" s="4" t="s">
        <v>2346</v>
      </c>
      <c r="P276" s="2" t="s">
        <v>2347</v>
      </c>
      <c r="Q276" s="2" t="s">
        <v>2348</v>
      </c>
      <c r="R276" s="4" t="s">
        <v>65</v>
      </c>
      <c r="S276" s="4" t="s">
        <v>2349</v>
      </c>
      <c r="T276" s="4" t="s">
        <v>84</v>
      </c>
      <c r="U276" s="4"/>
      <c r="V276" s="4" t="s">
        <v>771</v>
      </c>
      <c r="W276" s="4" t="s">
        <v>53</v>
      </c>
      <c r="X276" s="2" t="s">
        <v>2350</v>
      </c>
      <c r="Y276" s="4" t="s">
        <v>69</v>
      </c>
      <c r="Z276" s="4"/>
      <c r="AA276" s="4"/>
      <c r="AB276" s="4"/>
    </row>
    <row r="277" customFormat="false" ht="75" hidden="false" customHeight="true" outlineLevel="0" collapsed="false">
      <c r="A277" s="4" t="s">
        <v>2351</v>
      </c>
      <c r="B277" s="4" t="s">
        <v>1434</v>
      </c>
      <c r="C277" s="4" t="s">
        <v>2352</v>
      </c>
      <c r="D277" s="4" t="n">
        <v>2025</v>
      </c>
      <c r="E277" s="4" t="s">
        <v>41</v>
      </c>
      <c r="F277" s="4" t="s">
        <v>1708</v>
      </c>
      <c r="G277" s="4" t="str">
        <f aca="false">IF(LEFT(I277,3)="R1 ","L6",IF(D277&gt;=2014,"L1",IF(D277&gt;=1998,"L2",IF(D277&gt;=1987,"L3",IF(D277&gt;=1978,"L4",IF(D277&gt;=1965,"L5","L6"))))))</f>
        <v>L1</v>
      </c>
      <c r="H277" s="4" t="str">
        <f aca="false">IFERROR(INDEX(Lanes!$C$2:$C$60,MATCH(LEFT(I277,FIND(" ",I277)-1),Lanes!$A$2:$A$60,0)),"?")</f>
        <v>Core</v>
      </c>
      <c r="I277" s="4" t="s">
        <v>1337</v>
      </c>
      <c r="J277" s="4"/>
      <c r="K277" s="4" t="s">
        <v>400</v>
      </c>
      <c r="L277" s="4" t="s">
        <v>257</v>
      </c>
      <c r="M277" s="4" t="s">
        <v>1437</v>
      </c>
      <c r="N277" s="4"/>
      <c r="O277" s="4" t="s">
        <v>2353</v>
      </c>
      <c r="P277" s="2" t="s">
        <v>2354</v>
      </c>
      <c r="Q277" s="2" t="s">
        <v>2355</v>
      </c>
      <c r="R277" s="4" t="s">
        <v>50</v>
      </c>
      <c r="S277" s="4" t="s">
        <v>2352</v>
      </c>
      <c r="T277" s="4" t="s">
        <v>110</v>
      </c>
      <c r="U277" s="4"/>
      <c r="V277" s="4" t="s">
        <v>2356</v>
      </c>
      <c r="W277" s="4" t="s">
        <v>53</v>
      </c>
      <c r="X277" s="2" t="s">
        <v>2357</v>
      </c>
      <c r="Y277" s="4" t="s">
        <v>69</v>
      </c>
      <c r="Z277" s="4"/>
      <c r="AA277" s="4"/>
      <c r="AB277" s="4"/>
    </row>
    <row r="278" customFormat="false" ht="75" hidden="false" customHeight="true" outlineLevel="0" collapsed="false">
      <c r="A278" s="4" t="s">
        <v>2358</v>
      </c>
      <c r="B278" s="4" t="s">
        <v>2359</v>
      </c>
      <c r="C278" s="4" t="s">
        <v>2360</v>
      </c>
      <c r="D278" s="4" t="n">
        <v>2025</v>
      </c>
      <c r="E278" s="4" t="s">
        <v>41</v>
      </c>
      <c r="F278" s="4" t="s">
        <v>740</v>
      </c>
      <c r="G278" s="4" t="str">
        <f aca="false">IF(LEFT(I278,3)="R1 ","L6",IF(D278&gt;=2014,"L1",IF(D278&gt;=1998,"L2",IF(D278&gt;=1987,"L3",IF(D278&gt;=1978,"L4",IF(D278&gt;=1965,"L5","L6"))))))</f>
        <v>L1</v>
      </c>
      <c r="H278" s="4" t="str">
        <f aca="false">IFERROR(INDEX(Lanes!$C$2:$C$60,MATCH(LEFT(I278,FIND(" ",I278)-1),Lanes!$A$2:$A$60,0)),"?")</f>
        <v>Core</v>
      </c>
      <c r="I278" s="4" t="s">
        <v>1337</v>
      </c>
      <c r="J278" s="4"/>
      <c r="K278" s="4" t="s">
        <v>400</v>
      </c>
      <c r="L278" s="4" t="s">
        <v>116</v>
      </c>
      <c r="M278" s="4" t="s">
        <v>117</v>
      </c>
      <c r="N278" s="4" t="s">
        <v>118</v>
      </c>
      <c r="O278" s="4" t="s">
        <v>2361</v>
      </c>
      <c r="P278" s="2" t="s">
        <v>2362</v>
      </c>
      <c r="Q278" s="2" t="s">
        <v>2363</v>
      </c>
      <c r="R278" s="4" t="s">
        <v>65</v>
      </c>
      <c r="S278" s="4" t="s">
        <v>2364</v>
      </c>
      <c r="T278" s="4" t="s">
        <v>84</v>
      </c>
      <c r="U278" s="4"/>
      <c r="V278" s="4" t="s">
        <v>2365</v>
      </c>
      <c r="W278" s="4"/>
      <c r="X278" s="2" t="s">
        <v>2366</v>
      </c>
      <c r="Y278" s="4" t="s">
        <v>69</v>
      </c>
      <c r="Z278" s="4"/>
      <c r="AA278" s="4"/>
      <c r="AB278" s="4"/>
    </row>
    <row r="279" customFormat="false" ht="75" hidden="false" customHeight="true" outlineLevel="0" collapsed="false">
      <c r="A279" s="4" t="s">
        <v>2367</v>
      </c>
      <c r="B279" s="4" t="s">
        <v>2368</v>
      </c>
      <c r="C279" s="4" t="s">
        <v>2369</v>
      </c>
      <c r="D279" s="4" t="n">
        <v>2025</v>
      </c>
      <c r="E279" s="4" t="s">
        <v>41</v>
      </c>
      <c r="F279" s="4" t="s">
        <v>2370</v>
      </c>
      <c r="G279" s="4" t="str">
        <f aca="false">IF(LEFT(I279,3)="R1 ","L6",IF(D279&gt;=2014,"L1",IF(D279&gt;=1998,"L2",IF(D279&gt;=1987,"L3",IF(D279&gt;=1978,"L4",IF(D279&gt;=1965,"L5","L6"))))))</f>
        <v>L1</v>
      </c>
      <c r="H279" s="4" t="str">
        <f aca="false">IFERROR(INDEX(Lanes!$C$2:$C$60,MATCH(LEFT(I279,FIND(" ",I279)-1),Lanes!$A$2:$A$60,0)),"?")</f>
        <v>Core</v>
      </c>
      <c r="I279" s="4" t="s">
        <v>1337</v>
      </c>
      <c r="J279" s="4" t="s">
        <v>151</v>
      </c>
      <c r="K279" s="4" t="s">
        <v>400</v>
      </c>
      <c r="L279" s="4" t="s">
        <v>90</v>
      </c>
      <c r="M279" s="4" t="s">
        <v>706</v>
      </c>
      <c r="N279" s="4"/>
      <c r="O279" s="4" t="s">
        <v>2371</v>
      </c>
      <c r="P279" s="2" t="s">
        <v>2372</v>
      </c>
      <c r="Q279" s="2" t="s">
        <v>2373</v>
      </c>
      <c r="R279" s="4" t="s">
        <v>122</v>
      </c>
      <c r="S279" s="4" t="s">
        <v>2374</v>
      </c>
      <c r="T279" s="4" t="s">
        <v>84</v>
      </c>
      <c r="U279" s="4"/>
      <c r="V279" s="4" t="s">
        <v>755</v>
      </c>
      <c r="W279" s="4"/>
      <c r="X279" s="2" t="s">
        <v>2375</v>
      </c>
      <c r="Y279" s="4" t="s">
        <v>69</v>
      </c>
      <c r="Z279" s="4"/>
      <c r="AA279" s="4"/>
      <c r="AB279" s="4"/>
    </row>
    <row r="280" customFormat="false" ht="75" hidden="false" customHeight="true" outlineLevel="0" collapsed="false">
      <c r="A280" s="4" t="s">
        <v>2376</v>
      </c>
      <c r="B280" s="4" t="s">
        <v>2377</v>
      </c>
      <c r="C280" s="4" t="s">
        <v>2378</v>
      </c>
      <c r="D280" s="4" t="n">
        <v>2025</v>
      </c>
      <c r="E280" s="4" t="s">
        <v>41</v>
      </c>
      <c r="F280" s="4" t="s">
        <v>740</v>
      </c>
      <c r="G280" s="4" t="str">
        <f aca="false">IF(LEFT(I280,3)="R1 ","L6",IF(D280&gt;=2014,"L1",IF(D280&gt;=1998,"L2",IF(D280&gt;=1987,"L3",IF(D280&gt;=1978,"L4",IF(D280&gt;=1965,"L5","L6"))))))</f>
        <v>L1</v>
      </c>
      <c r="H280" s="4" t="str">
        <f aca="false">IFERROR(INDEX(Lanes!$C$2:$C$60,MATCH(LEFT(I280,FIND(" ",I280)-1),Lanes!$A$2:$A$60,0)),"?")</f>
        <v>Core</v>
      </c>
      <c r="I280" s="4" t="s">
        <v>1337</v>
      </c>
      <c r="J280" s="4"/>
      <c r="K280" s="4" t="s">
        <v>400</v>
      </c>
      <c r="L280" s="4" t="s">
        <v>152</v>
      </c>
      <c r="M280" s="4" t="s">
        <v>2379</v>
      </c>
      <c r="N280" s="4"/>
      <c r="O280" s="4" t="s">
        <v>2380</v>
      </c>
      <c r="P280" s="2" t="s">
        <v>2381</v>
      </c>
      <c r="Q280" s="2" t="s">
        <v>2382</v>
      </c>
      <c r="R280" s="4" t="s">
        <v>122</v>
      </c>
      <c r="S280" s="4" t="s">
        <v>2383</v>
      </c>
      <c r="T280" s="4" t="s">
        <v>84</v>
      </c>
      <c r="U280" s="4"/>
      <c r="V280" s="4" t="s">
        <v>2384</v>
      </c>
      <c r="W280" s="4" t="s">
        <v>53</v>
      </c>
      <c r="X280" s="2" t="s">
        <v>2385</v>
      </c>
      <c r="Y280" s="4" t="s">
        <v>69</v>
      </c>
      <c r="Z280" s="4"/>
      <c r="AA280" s="4"/>
      <c r="AB280" s="4"/>
    </row>
    <row r="281" customFormat="false" ht="75" hidden="false" customHeight="true" outlineLevel="0" collapsed="false">
      <c r="A281" s="4" t="s">
        <v>2386</v>
      </c>
      <c r="B281" s="4" t="s">
        <v>2387</v>
      </c>
      <c r="C281" s="4" t="s">
        <v>2388</v>
      </c>
      <c r="D281" s="4" t="n">
        <v>2025</v>
      </c>
      <c r="E281" s="4" t="s">
        <v>41</v>
      </c>
      <c r="F281" s="4" t="s">
        <v>162</v>
      </c>
      <c r="G281" s="4" t="str">
        <f aca="false">IF(LEFT(I281,3)="R1 ","L6",IF(D281&gt;=2014,"L1",IF(D281&gt;=1998,"L2",IF(D281&gt;=1987,"L3",IF(D281&gt;=1978,"L4",IF(D281&gt;=1965,"L5","L6"))))))</f>
        <v>L1</v>
      </c>
      <c r="H281" s="4" t="str">
        <f aca="false">IFERROR(INDEX(Lanes!$C$2:$C$60,MATCH(LEFT(I281,FIND(" ",I281)-1),Lanes!$A$2:$A$60,0)),"?")</f>
        <v>Core</v>
      </c>
      <c r="I281" s="4" t="s">
        <v>1337</v>
      </c>
      <c r="J281" s="4"/>
      <c r="K281" s="4" t="s">
        <v>400</v>
      </c>
      <c r="L281" s="4" t="s">
        <v>163</v>
      </c>
      <c r="M281" s="4" t="s">
        <v>164</v>
      </c>
      <c r="N281" s="4" t="s">
        <v>2389</v>
      </c>
      <c r="O281" s="4" t="s">
        <v>2390</v>
      </c>
      <c r="P281" s="2" t="s">
        <v>2391</v>
      </c>
      <c r="Q281" s="2" t="s">
        <v>2392</v>
      </c>
      <c r="R281" s="4" t="s">
        <v>65</v>
      </c>
      <c r="S281" s="4" t="s">
        <v>2393</v>
      </c>
      <c r="T281" s="4" t="s">
        <v>84</v>
      </c>
      <c r="U281" s="4"/>
      <c r="V281" s="4" t="s">
        <v>2394</v>
      </c>
      <c r="W281" s="4"/>
      <c r="X281" s="2" t="s">
        <v>2395</v>
      </c>
      <c r="Y281" s="4" t="s">
        <v>69</v>
      </c>
      <c r="Z281" s="4"/>
      <c r="AA281" s="4"/>
      <c r="AB281" s="4"/>
    </row>
    <row r="282" customFormat="false" ht="75" hidden="false" customHeight="true" outlineLevel="0" collapsed="false">
      <c r="A282" s="4" t="s">
        <v>2396</v>
      </c>
      <c r="B282" s="4" t="s">
        <v>1580</v>
      </c>
      <c r="C282" s="4" t="s">
        <v>2397</v>
      </c>
      <c r="D282" s="4" t="n">
        <v>2025</v>
      </c>
      <c r="E282" s="4" t="s">
        <v>41</v>
      </c>
      <c r="F282" s="4" t="s">
        <v>647</v>
      </c>
      <c r="G282" s="4" t="str">
        <f aca="false">IF(LEFT(I282,3)="R1 ","L6",IF(D282&gt;=2014,"L1",IF(D282&gt;=1998,"L2",IF(D282&gt;=1987,"L3",IF(D282&gt;=1978,"L4",IF(D282&gt;=1965,"L5","L6"))))))</f>
        <v>L1</v>
      </c>
      <c r="H282" s="4" t="str">
        <f aca="false">IFERROR(INDEX(Lanes!$C$2:$C$60,MATCH(LEFT(I282,FIND(" ",I282)-1),Lanes!$A$2:$A$60,0)),"?")</f>
        <v>Core</v>
      </c>
      <c r="I282" s="4" t="s">
        <v>1337</v>
      </c>
      <c r="J282" s="4"/>
      <c r="K282" s="4" t="s">
        <v>400</v>
      </c>
      <c r="L282" s="4" t="s">
        <v>193</v>
      </c>
      <c r="M282" s="4" t="s">
        <v>194</v>
      </c>
      <c r="N282" s="4"/>
      <c r="O282" s="4" t="s">
        <v>2398</v>
      </c>
      <c r="P282" s="2" t="s">
        <v>2399</v>
      </c>
      <c r="Q282" s="2" t="s">
        <v>2400</v>
      </c>
      <c r="R282" s="4" t="s">
        <v>65</v>
      </c>
      <c r="S282" s="4" t="s">
        <v>2401</v>
      </c>
      <c r="T282" s="4" t="s">
        <v>52</v>
      </c>
      <c r="U282" s="4"/>
      <c r="V282" s="4"/>
      <c r="W282" s="4"/>
      <c r="X282" s="2" t="s">
        <v>2402</v>
      </c>
      <c r="Y282" s="4" t="s">
        <v>69</v>
      </c>
      <c r="Z282" s="4"/>
      <c r="AA282" s="4"/>
      <c r="AB282" s="4"/>
    </row>
    <row r="283" customFormat="false" ht="75" hidden="false" customHeight="true" outlineLevel="0" collapsed="false">
      <c r="A283" s="4" t="s">
        <v>2403</v>
      </c>
      <c r="B283" s="4" t="s">
        <v>1845</v>
      </c>
      <c r="C283" s="4" t="s">
        <v>2404</v>
      </c>
      <c r="D283" s="4" t="n">
        <v>2025</v>
      </c>
      <c r="E283" s="4" t="s">
        <v>41</v>
      </c>
      <c r="F283" s="4" t="s">
        <v>72</v>
      </c>
      <c r="G283" s="4" t="str">
        <f aca="false">IF(LEFT(I283,3)="R1 ","L6",IF(D283&gt;=2014,"L1",IF(D283&gt;=1998,"L2",IF(D283&gt;=1987,"L3",IF(D283&gt;=1978,"L4",IF(D283&gt;=1965,"L5","L6"))))))</f>
        <v>L1</v>
      </c>
      <c r="H283" s="4" t="str">
        <f aca="false">IFERROR(INDEX(Lanes!$C$2:$C$60,MATCH(LEFT(I283,FIND(" ",I283)-1),Lanes!$A$2:$A$60,0)),"?")</f>
        <v>Core</v>
      </c>
      <c r="I283" s="4" t="s">
        <v>1337</v>
      </c>
      <c r="J283" s="4"/>
      <c r="K283" s="4" t="s">
        <v>44</v>
      </c>
      <c r="L283" s="4" t="s">
        <v>603</v>
      </c>
      <c r="M283" s="4" t="s">
        <v>1847</v>
      </c>
      <c r="N283" s="4"/>
      <c r="O283" s="4" t="s">
        <v>2405</v>
      </c>
      <c r="P283" s="2" t="s">
        <v>2406</v>
      </c>
      <c r="Q283" s="2" t="s">
        <v>2407</v>
      </c>
      <c r="R283" s="4" t="s">
        <v>65</v>
      </c>
      <c r="S283" s="4" t="s">
        <v>2408</v>
      </c>
      <c r="T283" s="4" t="s">
        <v>84</v>
      </c>
      <c r="U283" s="4"/>
      <c r="V283" s="4" t="s">
        <v>351</v>
      </c>
      <c r="W283" s="4"/>
      <c r="X283" s="2" t="s">
        <v>2409</v>
      </c>
      <c r="Y283" s="4" t="s">
        <v>69</v>
      </c>
      <c r="Z283" s="4"/>
      <c r="AA283" s="4"/>
      <c r="AB283" s="4"/>
    </row>
    <row r="284" customFormat="false" ht="75" hidden="false" customHeight="true" outlineLevel="0" collapsed="false">
      <c r="A284" s="4" t="s">
        <v>2410</v>
      </c>
      <c r="B284" s="4" t="s">
        <v>2411</v>
      </c>
      <c r="C284" s="4" t="s">
        <v>2412</v>
      </c>
      <c r="D284" s="4" t="n">
        <v>2025</v>
      </c>
      <c r="E284" s="4" t="s">
        <v>41</v>
      </c>
      <c r="F284" s="4" t="s">
        <v>2413</v>
      </c>
      <c r="G284" s="4" t="str">
        <f aca="false">IF(LEFT(I284,3)="R1 ","L6",IF(D284&gt;=2014,"L1",IF(D284&gt;=1998,"L2",IF(D284&gt;=1987,"L3",IF(D284&gt;=1978,"L4",IF(D284&gt;=1965,"L5","L6"))))))</f>
        <v>L1</v>
      </c>
      <c r="H284" s="4" t="str">
        <f aca="false">IFERROR(INDEX(Lanes!$C$2:$C$60,MATCH(LEFT(I284,FIND(" ",I284)-1),Lanes!$A$2:$A$60,0)),"?")</f>
        <v>Core</v>
      </c>
      <c r="I284" s="4" t="s">
        <v>1337</v>
      </c>
      <c r="J284" s="4"/>
      <c r="K284" s="4" t="s">
        <v>400</v>
      </c>
      <c r="L284" s="4" t="s">
        <v>776</v>
      </c>
      <c r="M284" s="4" t="s">
        <v>777</v>
      </c>
      <c r="N284" s="4"/>
      <c r="O284" s="4" t="s">
        <v>2414</v>
      </c>
      <c r="P284" s="2" t="s">
        <v>2415</v>
      </c>
      <c r="Q284" s="2" t="s">
        <v>2416</v>
      </c>
      <c r="R284" s="4" t="s">
        <v>122</v>
      </c>
      <c r="S284" s="4" t="s">
        <v>2417</v>
      </c>
      <c r="T284" s="4" t="s">
        <v>110</v>
      </c>
      <c r="U284" s="4"/>
      <c r="V284" s="4" t="s">
        <v>810</v>
      </c>
      <c r="W284" s="4" t="s">
        <v>53</v>
      </c>
      <c r="X284" s="2" t="s">
        <v>2418</v>
      </c>
      <c r="Y284" s="4" t="s">
        <v>69</v>
      </c>
      <c r="Z284" s="4"/>
      <c r="AA284" s="4"/>
      <c r="AB284" s="4"/>
    </row>
    <row r="285" customFormat="false" ht="75" hidden="false" customHeight="true" outlineLevel="0" collapsed="false">
      <c r="A285" s="4" t="s">
        <v>2419</v>
      </c>
      <c r="B285" s="4" t="s">
        <v>2025</v>
      </c>
      <c r="C285" s="4" t="s">
        <v>2420</v>
      </c>
      <c r="D285" s="4" t="n">
        <v>2025</v>
      </c>
      <c r="E285" s="4" t="s">
        <v>41</v>
      </c>
      <c r="F285" s="4" t="s">
        <v>42</v>
      </c>
      <c r="G285" s="4" t="str">
        <f aca="false">IF(LEFT(I285,3)="R1 ","L6",IF(D285&gt;=2014,"L1",IF(D285&gt;=1998,"L2",IF(D285&gt;=1987,"L3",IF(D285&gt;=1978,"L4",IF(D285&gt;=1965,"L5","L6"))))))</f>
        <v>L1</v>
      </c>
      <c r="H285" s="4" t="str">
        <f aca="false">IFERROR(INDEX(Lanes!$C$2:$C$60,MATCH(LEFT(I285,FIND(" ",I285)-1),Lanes!$A$2:$A$60,0)),"?")</f>
        <v>Core</v>
      </c>
      <c r="I285" s="4" t="s">
        <v>1337</v>
      </c>
      <c r="J285" s="4"/>
      <c r="K285" s="4" t="s">
        <v>400</v>
      </c>
      <c r="L285" s="4" t="s">
        <v>45</v>
      </c>
      <c r="M285" s="4" t="s">
        <v>61</v>
      </c>
      <c r="N285" s="4" t="s">
        <v>1919</v>
      </c>
      <c r="O285" s="4" t="s">
        <v>2421</v>
      </c>
      <c r="P285" s="2" t="s">
        <v>2422</v>
      </c>
      <c r="Q285" s="2" t="s">
        <v>2423</v>
      </c>
      <c r="R285" s="4" t="s">
        <v>50</v>
      </c>
      <c r="S285" s="4" t="s">
        <v>2424</v>
      </c>
      <c r="T285" s="4" t="s">
        <v>84</v>
      </c>
      <c r="U285" s="4"/>
      <c r="V285" s="4" t="s">
        <v>2425</v>
      </c>
      <c r="W285" s="4"/>
      <c r="X285" s="2" t="s">
        <v>2426</v>
      </c>
      <c r="Y285" s="4" t="s">
        <v>69</v>
      </c>
      <c r="Z285" s="4"/>
      <c r="AA285" s="4"/>
      <c r="AB285" s="4"/>
    </row>
    <row r="286" customFormat="false" ht="75" hidden="false" customHeight="true" outlineLevel="0" collapsed="false">
      <c r="A286" s="4" t="s">
        <v>2427</v>
      </c>
      <c r="B286" s="4" t="s">
        <v>2428</v>
      </c>
      <c r="C286" s="4" t="s">
        <v>2429</v>
      </c>
      <c r="D286" s="4" t="n">
        <v>2025</v>
      </c>
      <c r="E286" s="4" t="s">
        <v>398</v>
      </c>
      <c r="F286" s="4" t="s">
        <v>2430</v>
      </c>
      <c r="G286" s="4" t="str">
        <f aca="false">IF(LEFT(I286,3)="R1 ","L6",IF(D286&gt;=2014,"L1",IF(D286&gt;=1998,"L2",IF(D286&gt;=1987,"L3",IF(D286&gt;=1978,"L4",IF(D286&gt;=1965,"L5","L6"))))))</f>
        <v>L1</v>
      </c>
      <c r="H286" s="4" t="str">
        <f aca="false">IFERROR(INDEX(Lanes!$C$2:$C$60,MATCH(LEFT(I286,FIND(" ",I286)-1),Lanes!$A$2:$A$60,0)),"?")</f>
        <v>Core</v>
      </c>
      <c r="I286" s="4" t="s">
        <v>1337</v>
      </c>
      <c r="J286" s="4"/>
      <c r="K286" s="4" t="s">
        <v>364</v>
      </c>
      <c r="L286" s="4" t="s">
        <v>603</v>
      </c>
      <c r="M286" s="4" t="s">
        <v>2431</v>
      </c>
      <c r="N286" s="4"/>
      <c r="O286" s="4" t="s">
        <v>2432</v>
      </c>
      <c r="P286" s="2" t="s">
        <v>2433</v>
      </c>
      <c r="Q286" s="2" t="s">
        <v>2434</v>
      </c>
      <c r="R286" s="4" t="s">
        <v>65</v>
      </c>
      <c r="S286" s="4" t="s">
        <v>2435</v>
      </c>
      <c r="T286" s="4" t="s">
        <v>52</v>
      </c>
      <c r="U286" s="4"/>
      <c r="V286" s="4" t="s">
        <v>351</v>
      </c>
      <c r="W286" s="4" t="s">
        <v>53</v>
      </c>
      <c r="X286" s="2" t="s">
        <v>2436</v>
      </c>
      <c r="Y286" s="4" t="s">
        <v>69</v>
      </c>
      <c r="Z286" s="4"/>
      <c r="AA286" s="4"/>
      <c r="AB286" s="4"/>
    </row>
    <row r="287" customFormat="false" ht="75" hidden="false" customHeight="true" outlineLevel="0" collapsed="false">
      <c r="A287" s="4" t="s">
        <v>2437</v>
      </c>
      <c r="B287" s="4" t="s">
        <v>1720</v>
      </c>
      <c r="C287" s="4" t="s">
        <v>2438</v>
      </c>
      <c r="D287" s="4" t="n">
        <v>2025</v>
      </c>
      <c r="E287" s="4" t="s">
        <v>41</v>
      </c>
      <c r="F287" s="4" t="s">
        <v>2430</v>
      </c>
      <c r="G287" s="4" t="str">
        <f aca="false">IF(LEFT(I287,3)="R1 ","L6",IF(D287&gt;=2014,"L1",IF(D287&gt;=1998,"L2",IF(D287&gt;=1987,"L3",IF(D287&gt;=1978,"L4",IF(D287&gt;=1965,"L5","L6"))))))</f>
        <v>L1</v>
      </c>
      <c r="H287" s="4" t="str">
        <f aca="false">IFERROR(INDEX(Lanes!$C$2:$C$60,MATCH(LEFT(I287,FIND(" ",I287)-1),Lanes!$A$2:$A$60,0)),"?")</f>
        <v>Core</v>
      </c>
      <c r="I287" s="4" t="s">
        <v>1337</v>
      </c>
      <c r="J287" s="4"/>
      <c r="K287" s="4" t="s">
        <v>400</v>
      </c>
      <c r="L287" s="4" t="s">
        <v>603</v>
      </c>
      <c r="M287" s="4" t="s">
        <v>1205</v>
      </c>
      <c r="N287" s="4"/>
      <c r="O287" s="4" t="s">
        <v>2439</v>
      </c>
      <c r="P287" s="2" t="s">
        <v>2440</v>
      </c>
      <c r="Q287" s="2" t="s">
        <v>2441</v>
      </c>
      <c r="R287" s="4" t="s">
        <v>50</v>
      </c>
      <c r="S287" s="4" t="s">
        <v>2442</v>
      </c>
      <c r="T287" s="4" t="s">
        <v>84</v>
      </c>
      <c r="U287" s="4"/>
      <c r="V287" s="4" t="s">
        <v>2443</v>
      </c>
      <c r="W287" s="4" t="s">
        <v>53</v>
      </c>
      <c r="X287" s="2" t="s">
        <v>2444</v>
      </c>
      <c r="Y287" s="4" t="s">
        <v>69</v>
      </c>
      <c r="Z287" s="4"/>
      <c r="AA287" s="4"/>
      <c r="AB287" s="4"/>
    </row>
    <row r="288" customFormat="false" ht="75" hidden="false" customHeight="true" outlineLevel="0" collapsed="false">
      <c r="A288" s="4" t="s">
        <v>2445</v>
      </c>
      <c r="B288" s="4" t="s">
        <v>2189</v>
      </c>
      <c r="C288" s="4" t="s">
        <v>2446</v>
      </c>
      <c r="D288" s="4" t="n">
        <v>2025</v>
      </c>
      <c r="E288" s="4" t="s">
        <v>41</v>
      </c>
      <c r="F288" s="4" t="s">
        <v>334</v>
      </c>
      <c r="G288" s="4" t="str">
        <f aca="false">IF(LEFT(I288,3)="R1 ","L6",IF(D288&gt;=2014,"L1",IF(D288&gt;=1998,"L2",IF(D288&gt;=1987,"L3",IF(D288&gt;=1978,"L4",IF(D288&gt;=1965,"L5","L6"))))))</f>
        <v>L1</v>
      </c>
      <c r="H288" s="4" t="str">
        <f aca="false">IFERROR(INDEX(Lanes!$C$2:$C$60,MATCH(LEFT(I288,FIND(" ",I288)-1),Lanes!$A$2:$A$60,0)),"?")</f>
        <v>Core</v>
      </c>
      <c r="I288" s="4" t="s">
        <v>1337</v>
      </c>
      <c r="J288" s="4"/>
      <c r="K288" s="4" t="s">
        <v>400</v>
      </c>
      <c r="L288" s="4" t="s">
        <v>45</v>
      </c>
      <c r="M288" s="4" t="s">
        <v>61</v>
      </c>
      <c r="N288" s="4" t="s">
        <v>1919</v>
      </c>
      <c r="O288" s="4" t="s">
        <v>2191</v>
      </c>
      <c r="P288" s="2" t="s">
        <v>2447</v>
      </c>
      <c r="Q288" s="2" t="s">
        <v>2448</v>
      </c>
      <c r="R288" s="4" t="s">
        <v>65</v>
      </c>
      <c r="S288" s="4" t="s">
        <v>2449</v>
      </c>
      <c r="T288" s="4" t="s">
        <v>110</v>
      </c>
      <c r="U288" s="4"/>
      <c r="V288" s="4" t="s">
        <v>2450</v>
      </c>
      <c r="W288" s="4"/>
      <c r="X288" s="2" t="s">
        <v>2451</v>
      </c>
      <c r="Y288" s="4" t="s">
        <v>69</v>
      </c>
      <c r="Z288" s="4"/>
      <c r="AA288" s="4"/>
      <c r="AB288" s="4"/>
    </row>
    <row r="289" customFormat="false" ht="75" hidden="false" customHeight="true" outlineLevel="0" collapsed="false">
      <c r="A289" s="4" t="s">
        <v>2452</v>
      </c>
      <c r="B289" s="4" t="s">
        <v>1535</v>
      </c>
      <c r="C289" s="4" t="s">
        <v>2453</v>
      </c>
      <c r="D289" s="4" t="n">
        <v>2025</v>
      </c>
      <c r="E289" s="4" t="s">
        <v>41</v>
      </c>
      <c r="F289" s="4" t="s">
        <v>2454</v>
      </c>
      <c r="G289" s="4" t="str">
        <f aca="false">IF(LEFT(I289,3)="R1 ","L6",IF(D289&gt;=2014,"L1",IF(D289&gt;=1998,"L2",IF(D289&gt;=1987,"L3",IF(D289&gt;=1978,"L4",IF(D289&gt;=1965,"L5","L6"))))))</f>
        <v>L1</v>
      </c>
      <c r="H289" s="4" t="str">
        <f aca="false">IFERROR(INDEX(Lanes!$C$2:$C$60,MATCH(LEFT(I289,FIND(" ",I289)-1),Lanes!$A$2:$A$60,0)),"?")</f>
        <v>Core</v>
      </c>
      <c r="I289" s="4" t="s">
        <v>1337</v>
      </c>
      <c r="J289" s="4"/>
      <c r="K289" s="4" t="s">
        <v>400</v>
      </c>
      <c r="L289" s="4" t="s">
        <v>45</v>
      </c>
      <c r="M289" s="4" t="s">
        <v>61</v>
      </c>
      <c r="N289" s="4"/>
      <c r="O289" s="4" t="s">
        <v>2455</v>
      </c>
      <c r="P289" s="2" t="s">
        <v>2456</v>
      </c>
      <c r="Q289" s="2" t="s">
        <v>2457</v>
      </c>
      <c r="R289" s="4" t="s">
        <v>50</v>
      </c>
      <c r="S289" s="4" t="s">
        <v>2458</v>
      </c>
      <c r="T289" s="4" t="s">
        <v>84</v>
      </c>
      <c r="U289" s="4"/>
      <c r="V289" s="4" t="s">
        <v>1542</v>
      </c>
      <c r="W289" s="4"/>
      <c r="X289" s="2" t="s">
        <v>2459</v>
      </c>
      <c r="Y289" s="4" t="s">
        <v>69</v>
      </c>
      <c r="Z289" s="4"/>
      <c r="AA289" s="4"/>
      <c r="AB289" s="4"/>
    </row>
    <row r="290" customFormat="false" ht="75" hidden="false" customHeight="true" outlineLevel="0" collapsed="false">
      <c r="A290" s="4" t="s">
        <v>2460</v>
      </c>
      <c r="B290" s="4" t="s">
        <v>1376</v>
      </c>
      <c r="C290" s="4" t="s">
        <v>2461</v>
      </c>
      <c r="D290" s="4" t="n">
        <v>2025</v>
      </c>
      <c r="E290" s="4" t="s">
        <v>41</v>
      </c>
      <c r="F290" s="4" t="s">
        <v>1378</v>
      </c>
      <c r="G290" s="4" t="str">
        <f aca="false">IF(LEFT(I290,3)="R1 ","L6",IF(D290&gt;=2014,"L1",IF(D290&gt;=1998,"L2",IF(D290&gt;=1987,"L3",IF(D290&gt;=1978,"L4",IF(D290&gt;=1965,"L5","L6"))))))</f>
        <v>L1</v>
      </c>
      <c r="H290" s="4" t="str">
        <f aca="false">IFERROR(INDEX(Lanes!$C$2:$C$60,MATCH(LEFT(I290,FIND(" ",I290)-1),Lanes!$A$2:$A$60,0)),"?")</f>
        <v>Core</v>
      </c>
      <c r="I290" s="4" t="s">
        <v>1337</v>
      </c>
      <c r="J290" s="4"/>
      <c r="K290" s="4" t="s">
        <v>364</v>
      </c>
      <c r="L290" s="4" t="s">
        <v>193</v>
      </c>
      <c r="M290" s="4" t="s">
        <v>530</v>
      </c>
      <c r="N290" s="4"/>
      <c r="O290" s="4" t="s">
        <v>1379</v>
      </c>
      <c r="P290" s="2" t="s">
        <v>2462</v>
      </c>
      <c r="Q290" s="2" t="s">
        <v>2463</v>
      </c>
      <c r="R290" s="4" t="s">
        <v>65</v>
      </c>
      <c r="S290" s="4" t="s">
        <v>2461</v>
      </c>
      <c r="T290" s="4" t="s">
        <v>84</v>
      </c>
      <c r="U290" s="4"/>
      <c r="V290" s="4" t="s">
        <v>1228</v>
      </c>
      <c r="W290" s="4"/>
      <c r="X290" s="2" t="s">
        <v>2464</v>
      </c>
      <c r="Y290" s="4" t="s">
        <v>69</v>
      </c>
      <c r="Z290" s="4"/>
      <c r="AA290" s="4"/>
      <c r="AB290" s="4"/>
    </row>
    <row r="291" customFormat="false" ht="75" hidden="false" customHeight="true" outlineLevel="0" collapsed="false">
      <c r="A291" s="4" t="s">
        <v>2465</v>
      </c>
      <c r="B291" s="4" t="s">
        <v>2078</v>
      </c>
      <c r="C291" s="4" t="s">
        <v>2466</v>
      </c>
      <c r="D291" s="4" t="n">
        <v>2025</v>
      </c>
      <c r="E291" s="4" t="s">
        <v>41</v>
      </c>
      <c r="F291" s="4" t="s">
        <v>423</v>
      </c>
      <c r="G291" s="4" t="str">
        <f aca="false">IF(LEFT(I291,3)="R1 ","L6",IF(D291&gt;=2014,"L1",IF(D291&gt;=1998,"L2",IF(D291&gt;=1987,"L3",IF(D291&gt;=1978,"L4",IF(D291&gt;=1965,"L5","L6"))))))</f>
        <v>L1</v>
      </c>
      <c r="H291" s="4" t="str">
        <f aca="false">IFERROR(INDEX(Lanes!$C$2:$C$60,MATCH(LEFT(I291,FIND(" ",I291)-1),Lanes!$A$2:$A$60,0)),"?")</f>
        <v>Core</v>
      </c>
      <c r="I291" s="4" t="s">
        <v>1337</v>
      </c>
      <c r="J291" s="4"/>
      <c r="K291" s="4" t="s">
        <v>364</v>
      </c>
      <c r="L291" s="4" t="s">
        <v>603</v>
      </c>
      <c r="M291" s="4" t="s">
        <v>1528</v>
      </c>
      <c r="N291" s="4"/>
      <c r="O291" s="4" t="s">
        <v>2080</v>
      </c>
      <c r="P291" s="2" t="s">
        <v>2467</v>
      </c>
      <c r="Q291" s="2" t="s">
        <v>2468</v>
      </c>
      <c r="R291" s="4" t="s">
        <v>50</v>
      </c>
      <c r="S291" s="4" t="s">
        <v>2469</v>
      </c>
      <c r="T291" s="4" t="s">
        <v>110</v>
      </c>
      <c r="U291" s="4"/>
      <c r="V291" s="4" t="s">
        <v>745</v>
      </c>
      <c r="W291" s="4"/>
      <c r="X291" s="2" t="s">
        <v>2470</v>
      </c>
      <c r="Y291" s="4" t="s">
        <v>69</v>
      </c>
      <c r="Z291" s="4"/>
      <c r="AA291" s="4"/>
      <c r="AB291" s="4"/>
    </row>
    <row r="292" customFormat="false" ht="75" hidden="false" customHeight="true" outlineLevel="0" collapsed="false">
      <c r="A292" s="4" t="s">
        <v>2471</v>
      </c>
      <c r="B292" s="4" t="s">
        <v>2472</v>
      </c>
      <c r="C292" s="4" t="s">
        <v>2473</v>
      </c>
      <c r="D292" s="4" t="n">
        <v>2025</v>
      </c>
      <c r="E292" s="4" t="s">
        <v>41</v>
      </c>
      <c r="F292" s="4" t="s">
        <v>42</v>
      </c>
      <c r="G292" s="4" t="str">
        <f aca="false">IF(LEFT(I292,3)="R1 ","L6",IF(D292&gt;=2014,"L1",IF(D292&gt;=1998,"L2",IF(D292&gt;=1987,"L3",IF(D292&gt;=1978,"L4",IF(D292&gt;=1965,"L5","L6"))))))</f>
        <v>L1</v>
      </c>
      <c r="H292" s="4" t="str">
        <f aca="false">IFERROR(INDEX(Lanes!$C$2:$C$60,MATCH(LEFT(I292,FIND(" ",I292)-1),Lanes!$A$2:$A$60,0)),"?")</f>
        <v>Core</v>
      </c>
      <c r="I292" s="4" t="s">
        <v>1337</v>
      </c>
      <c r="J292" s="4"/>
      <c r="K292" s="4" t="s">
        <v>400</v>
      </c>
      <c r="L292" s="4" t="s">
        <v>152</v>
      </c>
      <c r="M292" s="4" t="s">
        <v>153</v>
      </c>
      <c r="N292" s="4"/>
      <c r="O292" s="4" t="s">
        <v>2474</v>
      </c>
      <c r="P292" s="2" t="s">
        <v>2475</v>
      </c>
      <c r="Q292" s="2" t="s">
        <v>2476</v>
      </c>
      <c r="R292" s="4" t="s">
        <v>50</v>
      </c>
      <c r="S292" s="4" t="s">
        <v>2477</v>
      </c>
      <c r="T292" s="4" t="s">
        <v>52</v>
      </c>
      <c r="U292" s="4"/>
      <c r="V292" s="4" t="s">
        <v>2478</v>
      </c>
      <c r="W292" s="4"/>
      <c r="X292" s="2" t="s">
        <v>2479</v>
      </c>
      <c r="Y292" s="4" t="s">
        <v>69</v>
      </c>
      <c r="Z292" s="4"/>
      <c r="AA292" s="4"/>
      <c r="AB292" s="4"/>
    </row>
    <row r="293" customFormat="false" ht="75" hidden="false" customHeight="true" outlineLevel="0" collapsed="false">
      <c r="A293" s="4" t="s">
        <v>2480</v>
      </c>
      <c r="B293" s="4" t="s">
        <v>2248</v>
      </c>
      <c r="C293" s="4" t="s">
        <v>2481</v>
      </c>
      <c r="D293" s="4" t="n">
        <v>2025</v>
      </c>
      <c r="E293" s="4" t="s">
        <v>41</v>
      </c>
      <c r="F293" s="4" t="s">
        <v>150</v>
      </c>
      <c r="G293" s="4" t="str">
        <f aca="false">IF(LEFT(I293,3)="R1 ","L6",IF(D293&gt;=2014,"L1",IF(D293&gt;=1998,"L2",IF(D293&gt;=1987,"L3",IF(D293&gt;=1978,"L4",IF(D293&gt;=1965,"L5","L6"))))))</f>
        <v>L1</v>
      </c>
      <c r="H293" s="4" t="str">
        <f aca="false">IFERROR(INDEX(Lanes!$C$2:$C$60,MATCH(LEFT(I293,FIND(" ",I293)-1),Lanes!$A$2:$A$60,0)),"?")</f>
        <v>Core</v>
      </c>
      <c r="I293" s="4" t="s">
        <v>1337</v>
      </c>
      <c r="J293" s="4" t="s">
        <v>566</v>
      </c>
      <c r="K293" s="4" t="s">
        <v>400</v>
      </c>
      <c r="L293" s="4" t="s">
        <v>174</v>
      </c>
      <c r="M293" s="4" t="s">
        <v>2250</v>
      </c>
      <c r="N293" s="4" t="s">
        <v>174</v>
      </c>
      <c r="O293" s="4" t="s">
        <v>2482</v>
      </c>
      <c r="P293" s="2" t="s">
        <v>2483</v>
      </c>
      <c r="Q293" s="2" t="s">
        <v>2484</v>
      </c>
      <c r="R293" s="4" t="s">
        <v>65</v>
      </c>
      <c r="S293" s="4" t="s">
        <v>2485</v>
      </c>
      <c r="T293" s="4" t="s">
        <v>84</v>
      </c>
      <c r="U293" s="4"/>
      <c r="V293" s="4" t="s">
        <v>2486</v>
      </c>
      <c r="W293" s="4" t="s">
        <v>53</v>
      </c>
      <c r="X293" s="2" t="s">
        <v>2487</v>
      </c>
      <c r="Y293" s="4" t="s">
        <v>69</v>
      </c>
      <c r="Z293" s="4"/>
      <c r="AA293" s="4"/>
      <c r="AB293" s="4"/>
    </row>
    <row r="294" customFormat="false" ht="75" hidden="false" customHeight="true" outlineLevel="0" collapsed="false">
      <c r="A294" s="4" t="s">
        <v>2488</v>
      </c>
      <c r="B294" s="4" t="s">
        <v>2489</v>
      </c>
      <c r="C294" s="4" t="s">
        <v>2490</v>
      </c>
      <c r="D294" s="4" t="n">
        <v>2025</v>
      </c>
      <c r="E294" s="4" t="s">
        <v>41</v>
      </c>
      <c r="F294" s="4" t="s">
        <v>647</v>
      </c>
      <c r="G294" s="4" t="str">
        <f aca="false">IF(LEFT(I294,3)="R1 ","L6",IF(D294&gt;=2014,"L1",IF(D294&gt;=1998,"L2",IF(D294&gt;=1987,"L3",IF(D294&gt;=1978,"L4",IF(D294&gt;=1965,"L5","L6"))))))</f>
        <v>L1</v>
      </c>
      <c r="H294" s="4" t="str">
        <f aca="false">IFERROR(INDEX(Lanes!$C$2:$C$60,MATCH(LEFT(I294,FIND(" ",I294)-1),Lanes!$A$2:$A$60,0)),"?")</f>
        <v>Core</v>
      </c>
      <c r="I294" s="4" t="s">
        <v>1337</v>
      </c>
      <c r="J294" s="4" t="s">
        <v>151</v>
      </c>
      <c r="K294" s="4" t="s">
        <v>400</v>
      </c>
      <c r="L294" s="4" t="s">
        <v>45</v>
      </c>
      <c r="M294" s="4" t="s">
        <v>61</v>
      </c>
      <c r="N294" s="4"/>
      <c r="O294" s="4" t="s">
        <v>2491</v>
      </c>
      <c r="P294" s="2" t="s">
        <v>2492</v>
      </c>
      <c r="Q294" s="2" t="s">
        <v>2493</v>
      </c>
      <c r="R294" s="4" t="s">
        <v>122</v>
      </c>
      <c r="S294" s="4" t="s">
        <v>2494</v>
      </c>
      <c r="T294" s="4" t="s">
        <v>52</v>
      </c>
      <c r="U294" s="4"/>
      <c r="V294" s="4" t="s">
        <v>2425</v>
      </c>
      <c r="W294" s="4"/>
      <c r="X294" s="2" t="s">
        <v>2495</v>
      </c>
      <c r="Y294" s="4" t="s">
        <v>55</v>
      </c>
      <c r="Z294" s="4"/>
      <c r="AA294" s="4"/>
      <c r="AB294" s="4"/>
    </row>
    <row r="295" customFormat="false" ht="75" hidden="false" customHeight="true" outlineLevel="0" collapsed="false">
      <c r="A295" s="4" t="s">
        <v>2496</v>
      </c>
      <c r="B295" s="4" t="s">
        <v>2497</v>
      </c>
      <c r="C295" s="4" t="s">
        <v>2498</v>
      </c>
      <c r="D295" s="4" t="n">
        <v>2025</v>
      </c>
      <c r="E295" s="4" t="s">
        <v>41</v>
      </c>
      <c r="F295" s="4" t="s">
        <v>2499</v>
      </c>
      <c r="G295" s="4" t="str">
        <f aca="false">IF(LEFT(I295,3)="R1 ","L6",IF(D295&gt;=2014,"L1",IF(D295&gt;=1998,"L2",IF(D295&gt;=1987,"L3",IF(D295&gt;=1978,"L4",IF(D295&gt;=1965,"L5","L6"))))))</f>
        <v>L1</v>
      </c>
      <c r="H295" s="4" t="str">
        <f aca="false">IFERROR(INDEX(Lanes!$C$2:$C$60,MATCH(LEFT(I295,FIND(" ",I295)-1),Lanes!$A$2:$A$60,0)),"?")</f>
        <v>Core</v>
      </c>
      <c r="I295" s="4" t="s">
        <v>1337</v>
      </c>
      <c r="J295" s="4"/>
      <c r="K295" s="4" t="s">
        <v>400</v>
      </c>
      <c r="L295" s="4" t="s">
        <v>603</v>
      </c>
      <c r="M295" s="4" t="s">
        <v>2500</v>
      </c>
      <c r="N295" s="4"/>
      <c r="O295" s="4" t="s">
        <v>2501</v>
      </c>
      <c r="P295" s="2" t="s">
        <v>2502</v>
      </c>
      <c r="Q295" s="2" t="s">
        <v>2503</v>
      </c>
      <c r="R295" s="4" t="s">
        <v>50</v>
      </c>
      <c r="S295" s="4" t="s">
        <v>2498</v>
      </c>
      <c r="T295" s="4" t="s">
        <v>84</v>
      </c>
      <c r="U295" s="4"/>
      <c r="V295" s="4" t="s">
        <v>771</v>
      </c>
      <c r="W295" s="4" t="s">
        <v>53</v>
      </c>
      <c r="X295" s="2" t="s">
        <v>2504</v>
      </c>
      <c r="Y295" s="4" t="s">
        <v>69</v>
      </c>
      <c r="Z295" s="4"/>
      <c r="AA295" s="4"/>
      <c r="AB295" s="4"/>
    </row>
    <row r="296" customFormat="false" ht="75" hidden="false" customHeight="true" outlineLevel="0" collapsed="false">
      <c r="A296" s="4" t="s">
        <v>2505</v>
      </c>
      <c r="B296" s="4" t="s">
        <v>1384</v>
      </c>
      <c r="C296" s="4" t="s">
        <v>2506</v>
      </c>
      <c r="D296" s="4" t="n">
        <v>2025</v>
      </c>
      <c r="E296" s="4" t="s">
        <v>41</v>
      </c>
      <c r="F296" s="4" t="s">
        <v>150</v>
      </c>
      <c r="G296" s="4" t="str">
        <f aca="false">IF(LEFT(I296,3)="R1 ","L6",IF(D296&gt;=2014,"L1",IF(D296&gt;=1998,"L2",IF(D296&gt;=1987,"L3",IF(D296&gt;=1978,"L4",IF(D296&gt;=1965,"L5","L6"))))))</f>
        <v>L1</v>
      </c>
      <c r="H296" s="4" t="str">
        <f aca="false">IFERROR(INDEX(Lanes!$C$2:$C$60,MATCH(LEFT(I296,FIND(" ",I296)-1),Lanes!$A$2:$A$60,0)),"?")</f>
        <v>Core</v>
      </c>
      <c r="I296" s="4" t="s">
        <v>1337</v>
      </c>
      <c r="J296" s="4"/>
      <c r="K296" s="4" t="s">
        <v>400</v>
      </c>
      <c r="L296" s="4" t="s">
        <v>45</v>
      </c>
      <c r="M296" s="4" t="s">
        <v>346</v>
      </c>
      <c r="N296" s="4" t="s">
        <v>1386</v>
      </c>
      <c r="O296" s="4" t="s">
        <v>1387</v>
      </c>
      <c r="P296" s="2" t="s">
        <v>2507</v>
      </c>
      <c r="Q296" s="2" t="s">
        <v>1389</v>
      </c>
      <c r="R296" s="4" t="s">
        <v>65</v>
      </c>
      <c r="S296" s="4" t="s">
        <v>2508</v>
      </c>
      <c r="T296" s="4" t="s">
        <v>110</v>
      </c>
      <c r="U296" s="4"/>
      <c r="V296" s="4" t="s">
        <v>351</v>
      </c>
      <c r="W296" s="4"/>
      <c r="X296" s="2" t="s">
        <v>2509</v>
      </c>
      <c r="Y296" s="4" t="s">
        <v>69</v>
      </c>
      <c r="Z296" s="4"/>
      <c r="AA296" s="4"/>
      <c r="AB296" s="4"/>
    </row>
    <row r="297" customFormat="false" ht="75" hidden="false" customHeight="true" outlineLevel="0" collapsed="false">
      <c r="A297" s="4" t="s">
        <v>2510</v>
      </c>
      <c r="B297" s="4" t="s">
        <v>2511</v>
      </c>
      <c r="C297" s="4" t="s">
        <v>2512</v>
      </c>
      <c r="D297" s="4" t="n">
        <v>2025</v>
      </c>
      <c r="E297" s="4" t="s">
        <v>41</v>
      </c>
      <c r="F297" s="4" t="s">
        <v>42</v>
      </c>
      <c r="G297" s="4" t="str">
        <f aca="false">IF(LEFT(I297,3)="R1 ","L6",IF(D297&gt;=2014,"L1",IF(D297&gt;=1998,"L2",IF(D297&gt;=1987,"L3",IF(D297&gt;=1978,"L4",IF(D297&gt;=1965,"L5","L6"))))))</f>
        <v>L1</v>
      </c>
      <c r="H297" s="4" t="str">
        <f aca="false">IFERROR(INDEX(Lanes!$C$2:$C$60,MATCH(LEFT(I297,FIND(" ",I297)-1),Lanes!$A$2:$A$60,0)),"?")</f>
        <v>Core</v>
      </c>
      <c r="I297" s="4" t="s">
        <v>1337</v>
      </c>
      <c r="J297" s="4"/>
      <c r="K297" s="4" t="s">
        <v>400</v>
      </c>
      <c r="L297" s="4" t="s">
        <v>193</v>
      </c>
      <c r="M297" s="4" t="s">
        <v>2513</v>
      </c>
      <c r="N297" s="4"/>
      <c r="O297" s="4" t="s">
        <v>2514</v>
      </c>
      <c r="P297" s="2" t="s">
        <v>2515</v>
      </c>
      <c r="Q297" s="2" t="s">
        <v>2516</v>
      </c>
      <c r="R297" s="4" t="s">
        <v>50</v>
      </c>
      <c r="S297" s="4" t="s">
        <v>2517</v>
      </c>
      <c r="T297" s="4" t="s">
        <v>52</v>
      </c>
      <c r="U297" s="4"/>
      <c r="V297" s="4" t="s">
        <v>2365</v>
      </c>
      <c r="W297" s="4"/>
      <c r="X297" s="2" t="s">
        <v>2518</v>
      </c>
      <c r="Y297" s="4" t="s">
        <v>69</v>
      </c>
      <c r="Z297" s="4"/>
      <c r="AA297" s="4"/>
      <c r="AB297" s="4"/>
    </row>
    <row r="298" customFormat="false" ht="75" hidden="false" customHeight="true" outlineLevel="0" collapsed="false">
      <c r="A298" s="4" t="s">
        <v>2519</v>
      </c>
      <c r="B298" s="4" t="s">
        <v>2520</v>
      </c>
      <c r="C298" s="4" t="s">
        <v>2521</v>
      </c>
      <c r="D298" s="4" t="n">
        <v>2025</v>
      </c>
      <c r="E298" s="4" t="s">
        <v>41</v>
      </c>
      <c r="F298" s="4" t="s">
        <v>2522</v>
      </c>
      <c r="G298" s="4" t="str">
        <f aca="false">IF(LEFT(I298,3)="R1 ","L6",IF(D298&gt;=2014,"L1",IF(D298&gt;=1998,"L2",IF(D298&gt;=1987,"L3",IF(D298&gt;=1978,"L4",IF(D298&gt;=1965,"L5","L6"))))))</f>
        <v>L1</v>
      </c>
      <c r="H298" s="4" t="str">
        <f aca="false">IFERROR(INDEX(Lanes!$C$2:$C$60,MATCH(LEFT(I298,FIND(" ",I298)-1),Lanes!$A$2:$A$60,0)),"?")</f>
        <v>Core</v>
      </c>
      <c r="I298" s="4" t="s">
        <v>1337</v>
      </c>
      <c r="J298" s="4"/>
      <c r="K298" s="4" t="s">
        <v>400</v>
      </c>
      <c r="L298" s="4" t="s">
        <v>45</v>
      </c>
      <c r="M298" s="4" t="s">
        <v>61</v>
      </c>
      <c r="N298" s="4"/>
      <c r="O298" s="4" t="s">
        <v>2523</v>
      </c>
      <c r="P298" s="2" t="s">
        <v>2524</v>
      </c>
      <c r="Q298" s="2" t="s">
        <v>2525</v>
      </c>
      <c r="R298" s="4" t="s">
        <v>50</v>
      </c>
      <c r="S298" s="4" t="s">
        <v>2526</v>
      </c>
      <c r="T298" s="4" t="s">
        <v>52</v>
      </c>
      <c r="U298" s="4"/>
      <c r="V298" s="4" t="s">
        <v>2527</v>
      </c>
      <c r="W298" s="4"/>
      <c r="X298" s="2" t="s">
        <v>2528</v>
      </c>
      <c r="Y298" s="4" t="s">
        <v>69</v>
      </c>
      <c r="Z298" s="4"/>
      <c r="AA298" s="4"/>
      <c r="AB298" s="4"/>
    </row>
    <row r="299" customFormat="false" ht="75" hidden="false" customHeight="true" outlineLevel="0" collapsed="false">
      <c r="A299" s="4" t="s">
        <v>2529</v>
      </c>
      <c r="B299" s="4" t="s">
        <v>2530</v>
      </c>
      <c r="C299" s="4" t="s">
        <v>2531</v>
      </c>
      <c r="D299" s="4" t="n">
        <v>2025</v>
      </c>
      <c r="E299" s="4" t="s">
        <v>41</v>
      </c>
      <c r="F299" s="4" t="s">
        <v>42</v>
      </c>
      <c r="G299" s="4" t="str">
        <f aca="false">IF(LEFT(I299,3)="R1 ","L6",IF(D299&gt;=2014,"L1",IF(D299&gt;=1998,"L2",IF(D299&gt;=1987,"L3",IF(D299&gt;=1978,"L4",IF(D299&gt;=1965,"L5","L6"))))))</f>
        <v>L1</v>
      </c>
      <c r="H299" s="4" t="str">
        <f aca="false">IFERROR(INDEX(Lanes!$C$2:$C$60,MATCH(LEFT(I299,FIND(" ",I299)-1),Lanes!$A$2:$A$60,0)),"?")</f>
        <v>Core</v>
      </c>
      <c r="I299" s="4" t="s">
        <v>1337</v>
      </c>
      <c r="J299" s="4"/>
      <c r="K299" s="4" t="s">
        <v>400</v>
      </c>
      <c r="L299" s="4" t="s">
        <v>45</v>
      </c>
      <c r="M299" s="4" t="s">
        <v>2532</v>
      </c>
      <c r="N299" s="4"/>
      <c r="O299" s="4" t="s">
        <v>2533</v>
      </c>
      <c r="P299" s="2" t="s">
        <v>2534</v>
      </c>
      <c r="Q299" s="2" t="s">
        <v>2535</v>
      </c>
      <c r="R299" s="4" t="s">
        <v>50</v>
      </c>
      <c r="S299" s="4" t="s">
        <v>2536</v>
      </c>
      <c r="T299" s="4" t="s">
        <v>52</v>
      </c>
      <c r="U299" s="4"/>
      <c r="V299" s="4"/>
      <c r="W299" s="4" t="s">
        <v>53</v>
      </c>
      <c r="X299" s="2" t="s">
        <v>2537</v>
      </c>
      <c r="Y299" s="4" t="s">
        <v>55</v>
      </c>
      <c r="Z299" s="4"/>
      <c r="AA299" s="4"/>
      <c r="AB299" s="4"/>
    </row>
    <row r="300" customFormat="false" ht="75" hidden="false" customHeight="true" outlineLevel="0" collapsed="false">
      <c r="A300" s="4" t="s">
        <v>2538</v>
      </c>
      <c r="B300" s="4" t="s">
        <v>1622</v>
      </c>
      <c r="C300" s="4" t="s">
        <v>2539</v>
      </c>
      <c r="D300" s="4" t="n">
        <v>2025</v>
      </c>
      <c r="E300" s="4" t="s">
        <v>41</v>
      </c>
      <c r="F300" s="4" t="s">
        <v>2540</v>
      </c>
      <c r="G300" s="4" t="str">
        <f aca="false">IF(LEFT(I300,3)="R1 ","L6",IF(D300&gt;=2014,"L1",IF(D300&gt;=1998,"L2",IF(D300&gt;=1987,"L3",IF(D300&gt;=1978,"L4",IF(D300&gt;=1965,"L5","L6"))))))</f>
        <v>L1</v>
      </c>
      <c r="H300" s="4" t="str">
        <f aca="false">IFERROR(INDEX(Lanes!$C$2:$C$60,MATCH(LEFT(I300,FIND(" ",I300)-1),Lanes!$A$2:$A$60,0)),"?")</f>
        <v>Core</v>
      </c>
      <c r="I300" s="4" t="s">
        <v>1337</v>
      </c>
      <c r="J300" s="4"/>
      <c r="K300" s="4" t="s">
        <v>400</v>
      </c>
      <c r="L300" s="4" t="s">
        <v>776</v>
      </c>
      <c r="M300" s="4" t="s">
        <v>1625</v>
      </c>
      <c r="N300" s="4"/>
      <c r="O300" s="4" t="s">
        <v>2541</v>
      </c>
      <c r="P300" s="2" t="s">
        <v>2542</v>
      </c>
      <c r="Q300" s="2" t="s">
        <v>2543</v>
      </c>
      <c r="R300" s="4" t="s">
        <v>65</v>
      </c>
      <c r="S300" s="4" t="s">
        <v>2544</v>
      </c>
      <c r="T300" s="4" t="s">
        <v>84</v>
      </c>
      <c r="U300" s="4"/>
      <c r="V300" s="4" t="s">
        <v>2545</v>
      </c>
      <c r="W300" s="4"/>
      <c r="X300" s="2" t="s">
        <v>2546</v>
      </c>
      <c r="Y300" s="4" t="s">
        <v>69</v>
      </c>
      <c r="Z300" s="4"/>
      <c r="AA300" s="4"/>
      <c r="AB300" s="4"/>
    </row>
    <row r="301" customFormat="false" ht="75" hidden="false" customHeight="true" outlineLevel="0" collapsed="false">
      <c r="A301" s="4" t="s">
        <v>2547</v>
      </c>
      <c r="B301" s="4" t="s">
        <v>2109</v>
      </c>
      <c r="C301" s="4" t="s">
        <v>2548</v>
      </c>
      <c r="D301" s="4" t="n">
        <v>2025</v>
      </c>
      <c r="E301" s="4" t="s">
        <v>41</v>
      </c>
      <c r="F301" s="4" t="s">
        <v>476</v>
      </c>
      <c r="G301" s="4" t="str">
        <f aca="false">IF(LEFT(I301,3)="R1 ","L6",IF(D301&gt;=2014,"L1",IF(D301&gt;=1998,"L2",IF(D301&gt;=1987,"L3",IF(D301&gt;=1978,"L4",IF(D301&gt;=1965,"L5","L6"))))))</f>
        <v>L1</v>
      </c>
      <c r="H301" s="4" t="str">
        <f aca="false">IFERROR(INDEX(Lanes!$C$2:$C$60,MATCH(LEFT(I301,FIND(" ",I301)-1),Lanes!$A$2:$A$60,0)),"?")</f>
        <v>Core</v>
      </c>
      <c r="I301" s="4" t="s">
        <v>1337</v>
      </c>
      <c r="J301" s="4"/>
      <c r="K301" s="4" t="s">
        <v>364</v>
      </c>
      <c r="L301" s="4" t="s">
        <v>603</v>
      </c>
      <c r="M301" s="4" t="s">
        <v>1205</v>
      </c>
      <c r="N301" s="4"/>
      <c r="O301" s="4" t="s">
        <v>2549</v>
      </c>
      <c r="P301" s="2" t="s">
        <v>2550</v>
      </c>
      <c r="Q301" s="2" t="s">
        <v>2551</v>
      </c>
      <c r="R301" s="4" t="s">
        <v>65</v>
      </c>
      <c r="S301" s="4" t="s">
        <v>2552</v>
      </c>
      <c r="T301" s="4" t="s">
        <v>84</v>
      </c>
      <c r="U301" s="4"/>
      <c r="V301" s="4" t="s">
        <v>351</v>
      </c>
      <c r="W301" s="4"/>
      <c r="X301" s="2" t="s">
        <v>2553</v>
      </c>
      <c r="Y301" s="4" t="s">
        <v>69</v>
      </c>
      <c r="Z301" s="4"/>
      <c r="AA301" s="4"/>
      <c r="AB301" s="4"/>
    </row>
    <row r="302" customFormat="false" ht="75" hidden="false" customHeight="true" outlineLevel="0" collapsed="false">
      <c r="A302" s="4" t="s">
        <v>2554</v>
      </c>
      <c r="B302" s="4" t="s">
        <v>2555</v>
      </c>
      <c r="C302" s="4" t="s">
        <v>2556</v>
      </c>
      <c r="D302" s="4" t="n">
        <v>2025</v>
      </c>
      <c r="E302" s="4" t="s">
        <v>41</v>
      </c>
      <c r="F302" s="4" t="s">
        <v>2557</v>
      </c>
      <c r="G302" s="4" t="str">
        <f aca="false">IF(LEFT(I302,3)="R1 ","L6",IF(D302&gt;=2014,"L1",IF(D302&gt;=1998,"L2",IF(D302&gt;=1987,"L3",IF(D302&gt;=1978,"L4",IF(D302&gt;=1965,"L5","L6"))))))</f>
        <v>L1</v>
      </c>
      <c r="H302" s="4" t="str">
        <f aca="false">IFERROR(INDEX(Lanes!$C$2:$C$60,MATCH(LEFT(I302,FIND(" ",I302)-1),Lanes!$A$2:$A$60,0)),"?")</f>
        <v>Core</v>
      </c>
      <c r="I302" s="4" t="s">
        <v>1337</v>
      </c>
      <c r="J302" s="4"/>
      <c r="K302" s="4" t="s">
        <v>400</v>
      </c>
      <c r="L302" s="4" t="s">
        <v>90</v>
      </c>
      <c r="M302" s="4" t="s">
        <v>2558</v>
      </c>
      <c r="N302" s="4"/>
      <c r="O302" s="4" t="s">
        <v>2559</v>
      </c>
      <c r="P302" s="2" t="s">
        <v>2560</v>
      </c>
      <c r="Q302" s="2" t="s">
        <v>2561</v>
      </c>
      <c r="R302" s="4" t="s">
        <v>122</v>
      </c>
      <c r="S302" s="4" t="s">
        <v>2562</v>
      </c>
      <c r="T302" s="4" t="s">
        <v>84</v>
      </c>
      <c r="U302" s="4"/>
      <c r="V302" s="4"/>
      <c r="W302" s="4" t="s">
        <v>53</v>
      </c>
      <c r="X302" s="2" t="s">
        <v>2563</v>
      </c>
      <c r="Y302" s="4" t="s">
        <v>69</v>
      </c>
      <c r="Z302" s="4"/>
      <c r="AA302" s="4"/>
      <c r="AB302" s="4"/>
    </row>
    <row r="303" customFormat="false" ht="75" hidden="false" customHeight="true" outlineLevel="0" collapsed="false">
      <c r="A303" s="4" t="s">
        <v>2564</v>
      </c>
      <c r="B303" s="4" t="s">
        <v>1416</v>
      </c>
      <c r="C303" s="4" t="s">
        <v>2565</v>
      </c>
      <c r="D303" s="4" t="n">
        <v>2025</v>
      </c>
      <c r="E303" s="4" t="s">
        <v>41</v>
      </c>
      <c r="F303" s="4" t="s">
        <v>1305</v>
      </c>
      <c r="G303" s="4" t="str">
        <f aca="false">IF(LEFT(I303,3)="R1 ","L6",IF(D303&gt;=2014,"L1",IF(D303&gt;=1998,"L2",IF(D303&gt;=1987,"L3",IF(D303&gt;=1978,"L4",IF(D303&gt;=1965,"L5","L6"))))))</f>
        <v>L1</v>
      </c>
      <c r="H303" s="4" t="str">
        <f aca="false">IFERROR(INDEX(Lanes!$C$2:$C$60,MATCH(LEFT(I303,FIND(" ",I303)-1),Lanes!$A$2:$A$60,0)),"?")</f>
        <v>Core</v>
      </c>
      <c r="I303" s="4" t="s">
        <v>1337</v>
      </c>
      <c r="J303" s="4"/>
      <c r="K303" s="4" t="s">
        <v>400</v>
      </c>
      <c r="L303" s="4" t="s">
        <v>257</v>
      </c>
      <c r="M303" s="4" t="s">
        <v>1419</v>
      </c>
      <c r="N303" s="4"/>
      <c r="O303" s="4" t="s">
        <v>1420</v>
      </c>
      <c r="P303" s="2" t="s">
        <v>2566</v>
      </c>
      <c r="Q303" s="2" t="s">
        <v>1422</v>
      </c>
      <c r="R303" s="4" t="s">
        <v>65</v>
      </c>
      <c r="S303" s="4" t="s">
        <v>2567</v>
      </c>
      <c r="T303" s="4" t="s">
        <v>110</v>
      </c>
      <c r="U303" s="4"/>
      <c r="V303" s="4" t="s">
        <v>802</v>
      </c>
      <c r="W303" s="4"/>
      <c r="X303" s="2" t="s">
        <v>2568</v>
      </c>
      <c r="Y303" s="4" t="s">
        <v>69</v>
      </c>
      <c r="Z303" s="4"/>
      <c r="AA303" s="4"/>
      <c r="AB303" s="4"/>
    </row>
    <row r="304" customFormat="false" ht="75" hidden="false" customHeight="true" outlineLevel="0" collapsed="false">
      <c r="A304" s="4" t="s">
        <v>2569</v>
      </c>
      <c r="B304" s="4" t="s">
        <v>2570</v>
      </c>
      <c r="C304" s="4" t="s">
        <v>2571</v>
      </c>
      <c r="D304" s="4" t="n">
        <v>2025</v>
      </c>
      <c r="E304" s="4" t="s">
        <v>41</v>
      </c>
      <c r="F304" s="4" t="s">
        <v>127</v>
      </c>
      <c r="G304" s="4" t="str">
        <f aca="false">IF(LEFT(I304,3)="R1 ","L6",IF(D304&gt;=2014,"L1",IF(D304&gt;=1998,"L2",IF(D304&gt;=1987,"L3",IF(D304&gt;=1978,"L4",IF(D304&gt;=1965,"L5","L6"))))))</f>
        <v>L1</v>
      </c>
      <c r="H304" s="4" t="str">
        <f aca="false">IFERROR(INDEX(Lanes!$C$2:$C$60,MATCH(LEFT(I304,FIND(" ",I304)-1),Lanes!$A$2:$A$60,0)),"?")</f>
        <v>Core</v>
      </c>
      <c r="I304" s="4" t="s">
        <v>1337</v>
      </c>
      <c r="J304" s="4" t="s">
        <v>2199</v>
      </c>
      <c r="K304" s="4" t="s">
        <v>364</v>
      </c>
      <c r="L304" s="4" t="s">
        <v>90</v>
      </c>
      <c r="M304" s="4" t="s">
        <v>2572</v>
      </c>
      <c r="N304" s="4"/>
      <c r="O304" s="4" t="s">
        <v>2573</v>
      </c>
      <c r="P304" s="2" t="s">
        <v>2574</v>
      </c>
      <c r="Q304" s="2" t="s">
        <v>2575</v>
      </c>
      <c r="R304" s="4" t="s">
        <v>122</v>
      </c>
      <c r="S304" s="4" t="s">
        <v>2576</v>
      </c>
      <c r="T304" s="4" t="s">
        <v>52</v>
      </c>
      <c r="U304" s="4"/>
      <c r="V304" s="4"/>
      <c r="W304" s="4"/>
      <c r="X304" s="2" t="s">
        <v>2577</v>
      </c>
      <c r="Y304" s="4" t="s">
        <v>69</v>
      </c>
      <c r="Z304" s="4"/>
      <c r="AA304" s="4"/>
      <c r="AB304" s="4"/>
    </row>
    <row r="305" customFormat="false" ht="75" hidden="false" customHeight="true" outlineLevel="0" collapsed="false">
      <c r="A305" s="4" t="s">
        <v>2578</v>
      </c>
      <c r="B305" s="4" t="s">
        <v>2579</v>
      </c>
      <c r="C305" s="4" t="s">
        <v>2580</v>
      </c>
      <c r="D305" s="4" t="n">
        <v>2025</v>
      </c>
      <c r="E305" s="4" t="s">
        <v>41</v>
      </c>
      <c r="F305" s="4" t="s">
        <v>2581</v>
      </c>
      <c r="G305" s="4" t="str">
        <f aca="false">IF(LEFT(I305,3)="R1 ","L6",IF(D305&gt;=2014,"L1",IF(D305&gt;=1998,"L2",IF(D305&gt;=1987,"L3",IF(D305&gt;=1978,"L4",IF(D305&gt;=1965,"L5","L6"))))))</f>
        <v>L1</v>
      </c>
      <c r="H305" s="4" t="str">
        <f aca="false">IFERROR(INDEX(Lanes!$C$2:$C$60,MATCH(LEFT(I305,FIND(" ",I305)-1),Lanes!$A$2:$A$60,0)),"?")</f>
        <v>Core</v>
      </c>
      <c r="I305" s="4" t="s">
        <v>1337</v>
      </c>
      <c r="J305" s="4"/>
      <c r="K305" s="4" t="s">
        <v>400</v>
      </c>
      <c r="L305" s="4" t="s">
        <v>152</v>
      </c>
      <c r="M305" s="4" t="s">
        <v>2582</v>
      </c>
      <c r="N305" s="4"/>
      <c r="O305" s="4" t="s">
        <v>2583</v>
      </c>
      <c r="P305" s="2" t="s">
        <v>2584</v>
      </c>
      <c r="Q305" s="2" t="s">
        <v>2585</v>
      </c>
      <c r="R305" s="4" t="s">
        <v>50</v>
      </c>
      <c r="S305" s="4" t="s">
        <v>2586</v>
      </c>
      <c r="T305" s="4" t="s">
        <v>52</v>
      </c>
      <c r="U305" s="4"/>
      <c r="V305" s="4" t="s">
        <v>2450</v>
      </c>
      <c r="W305" s="4"/>
      <c r="X305" s="2" t="s">
        <v>2587</v>
      </c>
      <c r="Y305" s="4" t="s">
        <v>69</v>
      </c>
      <c r="Z305" s="4"/>
      <c r="AA305" s="4"/>
      <c r="AB305" s="4"/>
    </row>
    <row r="306" customFormat="false" ht="75" hidden="false" customHeight="true" outlineLevel="0" collapsed="false">
      <c r="A306" s="4" t="s">
        <v>2588</v>
      </c>
      <c r="B306" s="4" t="s">
        <v>1502</v>
      </c>
      <c r="C306" s="4" t="s">
        <v>2589</v>
      </c>
      <c r="D306" s="4" t="n">
        <v>2025</v>
      </c>
      <c r="E306" s="4" t="s">
        <v>41</v>
      </c>
      <c r="F306" s="4" t="s">
        <v>1504</v>
      </c>
      <c r="G306" s="4" t="str">
        <f aca="false">IF(LEFT(I306,3)="R1 ","L6",IF(D306&gt;=2014,"L1",IF(D306&gt;=1998,"L2",IF(D306&gt;=1987,"L3",IF(D306&gt;=1978,"L4",IF(D306&gt;=1965,"L5","L6"))))))</f>
        <v>L1</v>
      </c>
      <c r="H306" s="4" t="str">
        <f aca="false">IFERROR(INDEX(Lanes!$C$2:$C$60,MATCH(LEFT(I306,FIND(" ",I306)-1),Lanes!$A$2:$A$60,0)),"?")</f>
        <v>Core</v>
      </c>
      <c r="I306" s="4" t="s">
        <v>1337</v>
      </c>
      <c r="J306" s="4"/>
      <c r="K306" s="4" t="s">
        <v>400</v>
      </c>
      <c r="L306" s="4" t="s">
        <v>152</v>
      </c>
      <c r="M306" s="4" t="s">
        <v>1505</v>
      </c>
      <c r="N306" s="4"/>
      <c r="O306" s="4" t="s">
        <v>2590</v>
      </c>
      <c r="P306" s="2" t="s">
        <v>2591</v>
      </c>
      <c r="Q306" s="2" t="s">
        <v>2592</v>
      </c>
      <c r="R306" s="4" t="s">
        <v>50</v>
      </c>
      <c r="S306" s="4" t="s">
        <v>2593</v>
      </c>
      <c r="T306" s="4" t="s">
        <v>84</v>
      </c>
      <c r="U306" s="4"/>
      <c r="V306" s="4" t="s">
        <v>1064</v>
      </c>
      <c r="W306" s="4" t="s">
        <v>53</v>
      </c>
      <c r="X306" s="2" t="s">
        <v>2594</v>
      </c>
      <c r="Y306" s="4" t="s">
        <v>69</v>
      </c>
      <c r="Z306" s="4"/>
      <c r="AA306" s="4"/>
      <c r="AB306" s="4"/>
    </row>
    <row r="307" customFormat="false" ht="75" hidden="false" customHeight="true" outlineLevel="0" collapsed="false">
      <c r="A307" s="4" t="s">
        <v>2595</v>
      </c>
      <c r="B307" s="4" t="s">
        <v>1966</v>
      </c>
      <c r="C307" s="4" t="s">
        <v>2596</v>
      </c>
      <c r="D307" s="4" t="n">
        <v>2026</v>
      </c>
      <c r="E307" s="4" t="s">
        <v>41</v>
      </c>
      <c r="F307" s="4" t="s">
        <v>42</v>
      </c>
      <c r="G307" s="4" t="str">
        <f aca="false">IF(LEFT(I307,3)="R1 ","L6",IF(D307&gt;=2014,"L1",IF(D307&gt;=1998,"L2",IF(D307&gt;=1987,"L3",IF(D307&gt;=1978,"L4",IF(D307&gt;=1965,"L5","L6"))))))</f>
        <v>L1</v>
      </c>
      <c r="H307" s="4" t="str">
        <f aca="false">IFERROR(INDEX(Lanes!$C$2:$C$60,MATCH(LEFT(I307,FIND(" ",I307)-1),Lanes!$A$2:$A$60,0)),"?")</f>
        <v>Core</v>
      </c>
      <c r="I307" s="4" t="s">
        <v>1337</v>
      </c>
      <c r="J307" s="4"/>
      <c r="K307" s="4" t="s">
        <v>400</v>
      </c>
      <c r="L307" s="4" t="s">
        <v>603</v>
      </c>
      <c r="M307" s="4" t="s">
        <v>1777</v>
      </c>
      <c r="N307" s="4"/>
      <c r="O307" s="4" t="s">
        <v>1968</v>
      </c>
      <c r="P307" s="2" t="s">
        <v>2597</v>
      </c>
      <c r="Q307" s="2" t="s">
        <v>2598</v>
      </c>
      <c r="R307" s="4" t="s">
        <v>50</v>
      </c>
      <c r="S307" s="4" t="s">
        <v>2599</v>
      </c>
      <c r="T307" s="4" t="s">
        <v>84</v>
      </c>
      <c r="U307" s="4"/>
      <c r="V307" s="4" t="s">
        <v>2600</v>
      </c>
      <c r="W307" s="4" t="s">
        <v>53</v>
      </c>
      <c r="X307" s="2" t="s">
        <v>2601</v>
      </c>
      <c r="Y307" s="4" t="s">
        <v>69</v>
      </c>
      <c r="Z307" s="4"/>
      <c r="AA307" s="4"/>
      <c r="AB307" s="4"/>
    </row>
    <row r="308" customFormat="false" ht="75" hidden="false" customHeight="true" outlineLevel="0" collapsed="false">
      <c r="A308" s="4" t="s">
        <v>2602</v>
      </c>
      <c r="B308" s="4" t="s">
        <v>2603</v>
      </c>
      <c r="C308" s="4" t="s">
        <v>2604</v>
      </c>
      <c r="D308" s="4" t="n">
        <v>2026</v>
      </c>
      <c r="E308" s="4" t="s">
        <v>41</v>
      </c>
      <c r="F308" s="4" t="s">
        <v>2605</v>
      </c>
      <c r="G308" s="4" t="str">
        <f aca="false">IF(LEFT(I308,3)="R1 ","L6",IF(D308&gt;=2014,"L1",IF(D308&gt;=1998,"L2",IF(D308&gt;=1987,"L3",IF(D308&gt;=1978,"L4",IF(D308&gt;=1965,"L5","L6"))))))</f>
        <v>L1</v>
      </c>
      <c r="H308" s="4" t="str">
        <f aca="false">IFERROR(INDEX(Lanes!$C$2:$C$60,MATCH(LEFT(I308,FIND(" ",I308)-1),Lanes!$A$2:$A$60,0)),"?")</f>
        <v>Core</v>
      </c>
      <c r="I308" s="4" t="s">
        <v>1337</v>
      </c>
      <c r="J308" s="4"/>
      <c r="K308" s="4" t="s">
        <v>44</v>
      </c>
      <c r="L308" s="4" t="s">
        <v>961</v>
      </c>
      <c r="M308" s="4" t="s">
        <v>2606</v>
      </c>
      <c r="N308" s="4"/>
      <c r="O308" s="4" t="s">
        <v>2607</v>
      </c>
      <c r="P308" s="2" t="s">
        <v>2608</v>
      </c>
      <c r="Q308" s="2" t="s">
        <v>2609</v>
      </c>
      <c r="R308" s="4" t="s">
        <v>50</v>
      </c>
      <c r="S308" s="4" t="s">
        <v>2610</v>
      </c>
      <c r="T308" s="4" t="s">
        <v>52</v>
      </c>
      <c r="U308" s="4"/>
      <c r="V308" s="4" t="s">
        <v>857</v>
      </c>
      <c r="W308" s="4"/>
      <c r="X308" s="2" t="s">
        <v>2611</v>
      </c>
      <c r="Y308" s="4" t="s">
        <v>69</v>
      </c>
      <c r="Z308" s="4"/>
      <c r="AA308" s="4"/>
      <c r="AB308" s="4"/>
    </row>
    <row r="309" customFormat="false" ht="75" hidden="false" customHeight="true" outlineLevel="0" collapsed="false">
      <c r="A309" s="4" t="s">
        <v>2612</v>
      </c>
      <c r="B309" s="4" t="s">
        <v>2613</v>
      </c>
      <c r="C309" s="4" t="s">
        <v>2614</v>
      </c>
      <c r="D309" s="4" t="n">
        <v>2026</v>
      </c>
      <c r="E309" s="4" t="s">
        <v>41</v>
      </c>
      <c r="F309" s="4" t="s">
        <v>2615</v>
      </c>
      <c r="G309" s="4" t="str">
        <f aca="false">IF(LEFT(I309,3)="R1 ","L6",IF(D309&gt;=2014,"L1",IF(D309&gt;=1998,"L2",IF(D309&gt;=1987,"L3",IF(D309&gt;=1978,"L4",IF(D309&gt;=1965,"L5","L6"))))))</f>
        <v>L1</v>
      </c>
      <c r="H309" s="4" t="str">
        <f aca="false">IFERROR(INDEX(Lanes!$C$2:$C$60,MATCH(LEFT(I309,FIND(" ",I309)-1),Lanes!$A$2:$A$60,0)),"?")</f>
        <v>Core</v>
      </c>
      <c r="I309" s="4" t="s">
        <v>1337</v>
      </c>
      <c r="J309" s="4"/>
      <c r="K309" s="4" t="s">
        <v>400</v>
      </c>
      <c r="L309" s="4" t="s">
        <v>257</v>
      </c>
      <c r="M309" s="4" t="s">
        <v>2616</v>
      </c>
      <c r="N309" s="4"/>
      <c r="O309" s="4" t="s">
        <v>1379</v>
      </c>
      <c r="P309" s="2" t="s">
        <v>2617</v>
      </c>
      <c r="Q309" s="2" t="s">
        <v>2618</v>
      </c>
      <c r="R309" s="4" t="s">
        <v>50</v>
      </c>
      <c r="S309" s="4" t="s">
        <v>2619</v>
      </c>
      <c r="T309" s="4" t="s">
        <v>52</v>
      </c>
      <c r="U309" s="4"/>
      <c r="V309" s="4" t="s">
        <v>456</v>
      </c>
      <c r="W309" s="4"/>
      <c r="X309" s="2" t="s">
        <v>2620</v>
      </c>
      <c r="Y309" s="4" t="s">
        <v>55</v>
      </c>
      <c r="Z309" s="4"/>
      <c r="AA309" s="4"/>
      <c r="AB309" s="4"/>
    </row>
    <row r="310" customFormat="false" ht="75" hidden="false" customHeight="true" outlineLevel="0" collapsed="false">
      <c r="A310" s="4" t="s">
        <v>2621</v>
      </c>
      <c r="B310" s="4" t="s">
        <v>2622</v>
      </c>
      <c r="C310" s="4" t="s">
        <v>2623</v>
      </c>
      <c r="D310" s="4" t="n">
        <v>2026</v>
      </c>
      <c r="E310" s="4" t="s">
        <v>41</v>
      </c>
      <c r="F310" s="4" t="s">
        <v>2624</v>
      </c>
      <c r="G310" s="4" t="str">
        <f aca="false">IF(LEFT(I310,3)="R1 ","L6",IF(D310&gt;=2014,"L1",IF(D310&gt;=1998,"L2",IF(D310&gt;=1987,"L3",IF(D310&gt;=1978,"L4",IF(D310&gt;=1965,"L5","L6"))))))</f>
        <v>L1</v>
      </c>
      <c r="H310" s="4" t="str">
        <f aca="false">IFERROR(INDEX(Lanes!$C$2:$C$60,MATCH(LEFT(I310,FIND(" ",I310)-1),Lanes!$A$2:$A$60,0)),"?")</f>
        <v>Core</v>
      </c>
      <c r="I310" s="4" t="s">
        <v>1337</v>
      </c>
      <c r="J310" s="4"/>
      <c r="K310" s="4" t="s">
        <v>400</v>
      </c>
      <c r="L310" s="4" t="s">
        <v>193</v>
      </c>
      <c r="M310" s="4" t="s">
        <v>2625</v>
      </c>
      <c r="N310" s="4"/>
      <c r="O310" s="4" t="s">
        <v>2626</v>
      </c>
      <c r="P310" s="2" t="s">
        <v>2627</v>
      </c>
      <c r="Q310" s="2" t="s">
        <v>2628</v>
      </c>
      <c r="R310" s="4" t="s">
        <v>50</v>
      </c>
      <c r="S310" s="4" t="s">
        <v>2629</v>
      </c>
      <c r="T310" s="4" t="s">
        <v>52</v>
      </c>
      <c r="U310" s="4"/>
      <c r="V310" s="4" t="s">
        <v>2630</v>
      </c>
      <c r="W310" s="4"/>
      <c r="X310" s="2" t="s">
        <v>2631</v>
      </c>
      <c r="Y310" s="4" t="s">
        <v>69</v>
      </c>
      <c r="Z310" s="4"/>
      <c r="AA310" s="4"/>
      <c r="AB310" s="4"/>
    </row>
    <row r="311" customFormat="false" ht="75" hidden="false" customHeight="true" outlineLevel="0" collapsed="false">
      <c r="A311" s="4" t="s">
        <v>2632</v>
      </c>
      <c r="B311" s="4" t="s">
        <v>2040</v>
      </c>
      <c r="C311" s="4" t="s">
        <v>2633</v>
      </c>
      <c r="D311" s="4" t="n">
        <v>2026</v>
      </c>
      <c r="E311" s="4" t="s">
        <v>41</v>
      </c>
      <c r="F311" s="4" t="s">
        <v>42</v>
      </c>
      <c r="G311" s="4" t="str">
        <f aca="false">IF(LEFT(I311,3)="R1 ","L6",IF(D311&gt;=2014,"L1",IF(D311&gt;=1998,"L2",IF(D311&gt;=1987,"L3",IF(D311&gt;=1978,"L4",IF(D311&gt;=1965,"L5","L6"))))))</f>
        <v>L1</v>
      </c>
      <c r="H311" s="4" t="str">
        <f aca="false">IFERROR(INDEX(Lanes!$C$2:$C$60,MATCH(LEFT(I311,FIND(" ",I311)-1),Lanes!$A$2:$A$60,0)),"?")</f>
        <v>Core</v>
      </c>
      <c r="I311" s="4" t="s">
        <v>1337</v>
      </c>
      <c r="J311" s="4"/>
      <c r="K311" s="4" t="s">
        <v>400</v>
      </c>
      <c r="L311" s="4" t="s">
        <v>45</v>
      </c>
      <c r="M311" s="4" t="s">
        <v>2042</v>
      </c>
      <c r="N311" s="4"/>
      <c r="O311" s="4" t="s">
        <v>2634</v>
      </c>
      <c r="P311" s="2" t="s">
        <v>2635</v>
      </c>
      <c r="Q311" s="2" t="s">
        <v>2636</v>
      </c>
      <c r="R311" s="4" t="s">
        <v>50</v>
      </c>
      <c r="S311" s="4" t="s">
        <v>2637</v>
      </c>
      <c r="T311" s="4" t="s">
        <v>84</v>
      </c>
      <c r="U311" s="4"/>
      <c r="V311" s="4" t="s">
        <v>2638</v>
      </c>
      <c r="W311" s="4" t="s">
        <v>53</v>
      </c>
      <c r="X311" s="2" t="s">
        <v>2639</v>
      </c>
      <c r="Y311" s="4" t="s">
        <v>69</v>
      </c>
      <c r="Z311" s="4"/>
      <c r="AA311" s="4"/>
      <c r="AB311" s="4"/>
    </row>
    <row r="312" customFormat="false" ht="75" hidden="false" customHeight="true" outlineLevel="0" collapsed="false">
      <c r="A312" s="4" t="s">
        <v>2640</v>
      </c>
      <c r="B312" s="4" t="s">
        <v>2059</v>
      </c>
      <c r="C312" s="4" t="s">
        <v>2059</v>
      </c>
      <c r="D312" s="4" t="n">
        <v>2026</v>
      </c>
      <c r="E312" s="4" t="s">
        <v>41</v>
      </c>
      <c r="F312" s="4" t="s">
        <v>1378</v>
      </c>
      <c r="G312" s="4" t="str">
        <f aca="false">IF(LEFT(I312,3)="R1 ","L6",IF(D312&gt;=2014,"L1",IF(D312&gt;=1998,"L2",IF(D312&gt;=1987,"L3",IF(D312&gt;=1978,"L4",IF(D312&gt;=1965,"L5","L6"))))))</f>
        <v>L1</v>
      </c>
      <c r="H312" s="4" t="str">
        <f aca="false">IFERROR(INDEX(Lanes!$C$2:$C$60,MATCH(LEFT(I312,FIND(" ",I312)-1),Lanes!$A$2:$A$60,0)),"?")</f>
        <v>Core</v>
      </c>
      <c r="I312" s="4" t="s">
        <v>1337</v>
      </c>
      <c r="J312" s="4"/>
      <c r="K312" s="4" t="s">
        <v>400</v>
      </c>
      <c r="L312" s="4" t="s">
        <v>163</v>
      </c>
      <c r="M312" s="4" t="s">
        <v>2061</v>
      </c>
      <c r="N312" s="4"/>
      <c r="O312" s="4" t="s">
        <v>2641</v>
      </c>
      <c r="P312" s="2" t="s">
        <v>2642</v>
      </c>
      <c r="Q312" s="2" t="s">
        <v>2643</v>
      </c>
      <c r="R312" s="4" t="s">
        <v>50</v>
      </c>
      <c r="S312" s="4" t="s">
        <v>2644</v>
      </c>
      <c r="T312" s="4" t="s">
        <v>84</v>
      </c>
      <c r="U312" s="4"/>
      <c r="V312" s="4" t="s">
        <v>2645</v>
      </c>
      <c r="W312" s="4" t="s">
        <v>53</v>
      </c>
      <c r="X312" s="2" t="s">
        <v>2646</v>
      </c>
      <c r="Y312" s="4" t="s">
        <v>69</v>
      </c>
      <c r="Z312" s="4"/>
      <c r="AA312" s="4"/>
      <c r="AB312" s="4"/>
    </row>
    <row r="313" customFormat="false" ht="75" hidden="false" customHeight="true" outlineLevel="0" collapsed="false">
      <c r="A313" s="4" t="s">
        <v>2647</v>
      </c>
      <c r="B313" s="4" t="s">
        <v>2248</v>
      </c>
      <c r="C313" s="4" t="s">
        <v>2648</v>
      </c>
      <c r="D313" s="4" t="n">
        <v>2026</v>
      </c>
      <c r="E313" s="4" t="s">
        <v>41</v>
      </c>
      <c r="F313" s="4" t="s">
        <v>150</v>
      </c>
      <c r="G313" s="4" t="str">
        <f aca="false">IF(LEFT(I313,3)="R1 ","L6",IF(D313&gt;=2014,"L1",IF(D313&gt;=1998,"L2",IF(D313&gt;=1987,"L3",IF(D313&gt;=1978,"L4",IF(D313&gt;=1965,"L5","L6"))))))</f>
        <v>L1</v>
      </c>
      <c r="H313" s="4" t="str">
        <f aca="false">IFERROR(INDEX(Lanes!$C$2:$C$60,MATCH(LEFT(I313,FIND(" ",I313)-1),Lanes!$A$2:$A$60,0)),"?")</f>
        <v>Core</v>
      </c>
      <c r="I313" s="4" t="s">
        <v>1337</v>
      </c>
      <c r="J313" s="4" t="s">
        <v>566</v>
      </c>
      <c r="K313" s="4" t="s">
        <v>400</v>
      </c>
      <c r="L313" s="4" t="s">
        <v>174</v>
      </c>
      <c r="M313" s="4" t="s">
        <v>2250</v>
      </c>
      <c r="N313" s="4" t="s">
        <v>174</v>
      </c>
      <c r="O313" s="4" t="s">
        <v>2649</v>
      </c>
      <c r="P313" s="2" t="s">
        <v>2650</v>
      </c>
      <c r="Q313" s="2" t="s">
        <v>2651</v>
      </c>
      <c r="R313" s="4" t="s">
        <v>65</v>
      </c>
      <c r="S313" s="4" t="s">
        <v>2652</v>
      </c>
      <c r="T313" s="4" t="s">
        <v>84</v>
      </c>
      <c r="U313" s="4"/>
      <c r="V313" s="4" t="s">
        <v>2653</v>
      </c>
      <c r="W313" s="4" t="s">
        <v>53</v>
      </c>
      <c r="X313" s="2" t="s">
        <v>2654</v>
      </c>
      <c r="Y313" s="4" t="s">
        <v>69</v>
      </c>
      <c r="Z313" s="4"/>
      <c r="AA313" s="4"/>
      <c r="AB313" s="4"/>
    </row>
    <row r="314" customFormat="false" ht="75" hidden="false" customHeight="true" outlineLevel="0" collapsed="false">
      <c r="A314" s="4" t="s">
        <v>2655</v>
      </c>
      <c r="B314" s="4" t="s">
        <v>1681</v>
      </c>
      <c r="C314" s="4" t="s">
        <v>2656</v>
      </c>
      <c r="D314" s="4" t="n">
        <v>2026</v>
      </c>
      <c r="E314" s="4" t="s">
        <v>41</v>
      </c>
      <c r="F314" s="4" t="s">
        <v>127</v>
      </c>
      <c r="G314" s="4" t="str">
        <f aca="false">IF(LEFT(I314,3)="R1 ","L6",IF(D314&gt;=2014,"L1",IF(D314&gt;=1998,"L2",IF(D314&gt;=1987,"L3",IF(D314&gt;=1978,"L4",IF(D314&gt;=1965,"L5","L6"))))))</f>
        <v>L1</v>
      </c>
      <c r="H314" s="4" t="str">
        <f aca="false">IFERROR(INDEX(Lanes!$C$2:$C$60,MATCH(LEFT(I314,FIND(" ",I314)-1),Lanes!$A$2:$A$60,0)),"?")</f>
        <v>Core</v>
      </c>
      <c r="I314" s="4" t="s">
        <v>1337</v>
      </c>
      <c r="J314" s="4"/>
      <c r="K314" s="4" t="s">
        <v>996</v>
      </c>
      <c r="L314" s="4" t="s">
        <v>90</v>
      </c>
      <c r="M314" s="4" t="s">
        <v>1683</v>
      </c>
      <c r="N314" s="4"/>
      <c r="O314" s="4" t="s">
        <v>2657</v>
      </c>
      <c r="P314" s="2" t="s">
        <v>2658</v>
      </c>
      <c r="Q314" s="2" t="s">
        <v>2659</v>
      </c>
      <c r="R314" s="4" t="s">
        <v>50</v>
      </c>
      <c r="S314" s="4" t="s">
        <v>2660</v>
      </c>
      <c r="T314" s="4" t="s">
        <v>110</v>
      </c>
      <c r="U314" s="4"/>
      <c r="V314" s="4" t="s">
        <v>2638</v>
      </c>
      <c r="W314" s="4" t="s">
        <v>53</v>
      </c>
      <c r="X314" s="2" t="s">
        <v>2661</v>
      </c>
      <c r="Y314" s="4" t="s">
        <v>69</v>
      </c>
      <c r="Z314" s="4"/>
      <c r="AA314" s="4"/>
      <c r="AB314" s="4"/>
    </row>
    <row r="315" customFormat="false" ht="75" hidden="false" customHeight="true" outlineLevel="0" collapsed="false">
      <c r="A315" s="4" t="s">
        <v>2662</v>
      </c>
      <c r="B315" s="4" t="s">
        <v>2663</v>
      </c>
      <c r="C315" s="4" t="s">
        <v>2664</v>
      </c>
      <c r="D315" s="4" t="n">
        <v>2026</v>
      </c>
      <c r="E315" s="4" t="s">
        <v>41</v>
      </c>
      <c r="F315" s="4" t="s">
        <v>2665</v>
      </c>
      <c r="G315" s="4" t="str">
        <f aca="false">IF(LEFT(I315,3)="R1 ","L6",IF(D315&gt;=2014,"L1",IF(D315&gt;=1998,"L2",IF(D315&gt;=1987,"L3",IF(D315&gt;=1978,"L4",IF(D315&gt;=1965,"L5","L6"))))))</f>
        <v>L1</v>
      </c>
      <c r="H315" s="4" t="str">
        <f aca="false">IFERROR(INDEX(Lanes!$C$2:$C$60,MATCH(LEFT(I315,FIND(" ",I315)-1),Lanes!$A$2:$A$60,0)),"?")</f>
        <v>Core</v>
      </c>
      <c r="I315" s="4" t="s">
        <v>1337</v>
      </c>
      <c r="J315" s="4"/>
      <c r="K315" s="4" t="s">
        <v>400</v>
      </c>
      <c r="L315" s="4" t="s">
        <v>961</v>
      </c>
      <c r="M315" s="4"/>
      <c r="N315" s="4"/>
      <c r="O315" s="4" t="s">
        <v>2666</v>
      </c>
      <c r="P315" s="2" t="s">
        <v>2667</v>
      </c>
      <c r="Q315" s="2" t="s">
        <v>2668</v>
      </c>
      <c r="R315" s="4" t="s">
        <v>122</v>
      </c>
      <c r="S315" s="4" t="s">
        <v>2669</v>
      </c>
      <c r="T315" s="4" t="s">
        <v>52</v>
      </c>
      <c r="U315" s="4"/>
      <c r="V315" s="4" t="s">
        <v>2670</v>
      </c>
      <c r="W315" s="4"/>
      <c r="X315" s="2" t="s">
        <v>2671</v>
      </c>
      <c r="Y315" s="4" t="s">
        <v>69</v>
      </c>
      <c r="Z315" s="4"/>
      <c r="AA315" s="4"/>
      <c r="AB315" s="4"/>
    </row>
    <row r="316" customFormat="false" ht="75" hidden="false" customHeight="true" outlineLevel="0" collapsed="false">
      <c r="A316" s="4" t="s">
        <v>2672</v>
      </c>
      <c r="B316" s="4" t="s">
        <v>2673</v>
      </c>
      <c r="C316" s="4" t="s">
        <v>2674</v>
      </c>
      <c r="D316" s="4" t="n">
        <v>2026</v>
      </c>
      <c r="E316" s="4" t="s">
        <v>41</v>
      </c>
      <c r="F316" s="4" t="s">
        <v>42</v>
      </c>
      <c r="G316" s="4" t="str">
        <f aca="false">IF(LEFT(I316,3)="R1 ","L6",IF(D316&gt;=2014,"L1",IF(D316&gt;=1998,"L2",IF(D316&gt;=1987,"L3",IF(D316&gt;=1978,"L4",IF(D316&gt;=1965,"L5","L6"))))))</f>
        <v>L1</v>
      </c>
      <c r="H316" s="4" t="str">
        <f aca="false">IFERROR(INDEX(Lanes!$C$2:$C$60,MATCH(LEFT(I316,FIND(" ",I316)-1),Lanes!$A$2:$A$60,0)),"?")</f>
        <v>Core</v>
      </c>
      <c r="I316" s="4" t="s">
        <v>1337</v>
      </c>
      <c r="J316" s="4"/>
      <c r="K316" s="4" t="s">
        <v>400</v>
      </c>
      <c r="L316" s="4" t="s">
        <v>116</v>
      </c>
      <c r="M316" s="4" t="s">
        <v>117</v>
      </c>
      <c r="N316" s="4"/>
      <c r="O316" s="4" t="s">
        <v>2675</v>
      </c>
      <c r="P316" s="2" t="s">
        <v>2676</v>
      </c>
      <c r="Q316" s="2" t="s">
        <v>2677</v>
      </c>
      <c r="R316" s="4" t="s">
        <v>50</v>
      </c>
      <c r="S316" s="4" t="s">
        <v>2678</v>
      </c>
      <c r="T316" s="4" t="s">
        <v>52</v>
      </c>
      <c r="U316" s="4"/>
      <c r="V316" s="4" t="s">
        <v>642</v>
      </c>
      <c r="W316" s="4"/>
      <c r="X316" s="2" t="s">
        <v>2679</v>
      </c>
      <c r="Y316" s="4" t="s">
        <v>69</v>
      </c>
      <c r="Z316" s="4"/>
      <c r="AA316" s="4"/>
      <c r="AB316" s="4"/>
    </row>
    <row r="317" customFormat="false" ht="75" hidden="false" customHeight="true" outlineLevel="0" collapsed="false">
      <c r="A317" s="4" t="s">
        <v>2680</v>
      </c>
      <c r="B317" s="4" t="s">
        <v>2681</v>
      </c>
      <c r="C317" s="4" t="s">
        <v>2682</v>
      </c>
      <c r="D317" s="4" t="n">
        <v>2026</v>
      </c>
      <c r="E317" s="4" t="s">
        <v>41</v>
      </c>
      <c r="F317" s="4" t="s">
        <v>42</v>
      </c>
      <c r="G317" s="4" t="str">
        <f aca="false">IF(LEFT(I317,3)="R1 ","L6",IF(D317&gt;=2014,"L1",IF(D317&gt;=1998,"L2",IF(D317&gt;=1987,"L3",IF(D317&gt;=1978,"L4",IF(D317&gt;=1965,"L5","L6"))))))</f>
        <v>L1</v>
      </c>
      <c r="H317" s="4" t="str">
        <f aca="false">IFERROR(INDEX(Lanes!$C$2:$C$60,MATCH(LEFT(I317,FIND(" ",I317)-1),Lanes!$A$2:$A$60,0)),"?")</f>
        <v>Core</v>
      </c>
      <c r="I317" s="4" t="s">
        <v>1337</v>
      </c>
      <c r="J317" s="4" t="s">
        <v>151</v>
      </c>
      <c r="K317" s="4" t="s">
        <v>44</v>
      </c>
      <c r="L317" s="4" t="s">
        <v>152</v>
      </c>
      <c r="M317" s="4" t="s">
        <v>2683</v>
      </c>
      <c r="N317" s="4" t="s">
        <v>2684</v>
      </c>
      <c r="O317" s="4" t="s">
        <v>2685</v>
      </c>
      <c r="P317" s="2" t="s">
        <v>2686</v>
      </c>
      <c r="Q317" s="2" t="s">
        <v>2687</v>
      </c>
      <c r="R317" s="4" t="s">
        <v>50</v>
      </c>
      <c r="S317" s="4" t="s">
        <v>2688</v>
      </c>
      <c r="T317" s="4" t="s">
        <v>52</v>
      </c>
      <c r="U317" s="4"/>
      <c r="V317" s="4" t="s">
        <v>2689</v>
      </c>
      <c r="W317" s="4"/>
      <c r="X317" s="2" t="s">
        <v>2690</v>
      </c>
      <c r="Y317" s="4" t="s">
        <v>55</v>
      </c>
      <c r="Z317" s="4"/>
      <c r="AA317" s="4"/>
      <c r="AB317" s="4"/>
    </row>
    <row r="318" customFormat="false" ht="75" hidden="false" customHeight="true" outlineLevel="0" collapsed="false">
      <c r="A318" s="4" t="s">
        <v>2691</v>
      </c>
      <c r="B318" s="4" t="s">
        <v>1490</v>
      </c>
      <c r="C318" s="4" t="s">
        <v>2692</v>
      </c>
      <c r="D318" s="4" t="n">
        <v>2026</v>
      </c>
      <c r="E318" s="4" t="s">
        <v>41</v>
      </c>
      <c r="F318" s="4" t="s">
        <v>2693</v>
      </c>
      <c r="G318" s="4" t="str">
        <f aca="false">IF(LEFT(I318,3)="R1 ","L6",IF(D318&gt;=2014,"L1",IF(D318&gt;=1998,"L2",IF(D318&gt;=1987,"L3",IF(D318&gt;=1978,"L4",IF(D318&gt;=1965,"L5","L6"))))))</f>
        <v>L1</v>
      </c>
      <c r="H318" s="4" t="str">
        <f aca="false">IFERROR(INDEX(Lanes!$C$2:$C$60,MATCH(LEFT(I318,FIND(" ",I318)-1),Lanes!$A$2:$A$60,0)),"?")</f>
        <v>Core</v>
      </c>
      <c r="I318" s="4" t="s">
        <v>1337</v>
      </c>
      <c r="J318" s="4"/>
      <c r="K318" s="4" t="s">
        <v>400</v>
      </c>
      <c r="L318" s="4" t="s">
        <v>603</v>
      </c>
      <c r="M318" s="4" t="s">
        <v>1205</v>
      </c>
      <c r="N318" s="4"/>
      <c r="O318" s="4" t="s">
        <v>2694</v>
      </c>
      <c r="P318" s="2" t="s">
        <v>2695</v>
      </c>
      <c r="Q318" s="2" t="s">
        <v>2696</v>
      </c>
      <c r="R318" s="4" t="s">
        <v>50</v>
      </c>
      <c r="S318" s="4" t="s">
        <v>2692</v>
      </c>
      <c r="T318" s="4" t="s">
        <v>84</v>
      </c>
      <c r="U318" s="4"/>
      <c r="V318" s="4" t="s">
        <v>2697</v>
      </c>
      <c r="W318" s="4"/>
      <c r="X318" s="2" t="s">
        <v>2698</v>
      </c>
      <c r="Y318" s="4" t="s">
        <v>69</v>
      </c>
      <c r="Z318" s="4"/>
      <c r="AA318" s="4"/>
      <c r="AB318" s="4"/>
    </row>
    <row r="319" customFormat="false" ht="75" hidden="false" customHeight="true" outlineLevel="0" collapsed="false">
      <c r="A319" s="4" t="s">
        <v>2699</v>
      </c>
      <c r="B319" s="4" t="s">
        <v>2700</v>
      </c>
      <c r="C319" s="4" t="s">
        <v>2701</v>
      </c>
      <c r="D319" s="4" t="n">
        <v>2026</v>
      </c>
      <c r="E319" s="4" t="s">
        <v>41</v>
      </c>
      <c r="F319" s="4" t="s">
        <v>2702</v>
      </c>
      <c r="G319" s="4" t="str">
        <f aca="false">IF(LEFT(I319,3)="R1 ","L6",IF(D319&gt;=2014,"L1",IF(D319&gt;=1998,"L2",IF(D319&gt;=1987,"L3",IF(D319&gt;=1978,"L4",IF(D319&gt;=1965,"L5","L6"))))))</f>
        <v>L1</v>
      </c>
      <c r="H319" s="4" t="str">
        <f aca="false">IFERROR(INDEX(Lanes!$C$2:$C$60,MATCH(LEFT(I319,FIND(" ",I319)-1),Lanes!$A$2:$A$60,0)),"?")</f>
        <v>Core</v>
      </c>
      <c r="I319" s="4" t="s">
        <v>1337</v>
      </c>
      <c r="J319" s="4"/>
      <c r="K319" s="4" t="s">
        <v>400</v>
      </c>
      <c r="L319" s="4" t="s">
        <v>603</v>
      </c>
      <c r="M319" s="4" t="s">
        <v>1205</v>
      </c>
      <c r="N319" s="4"/>
      <c r="O319" s="4" t="s">
        <v>2703</v>
      </c>
      <c r="P319" s="2" t="s">
        <v>2704</v>
      </c>
      <c r="Q319" s="2" t="s">
        <v>2705</v>
      </c>
      <c r="R319" s="4" t="s">
        <v>50</v>
      </c>
      <c r="S319" s="4" t="s">
        <v>2701</v>
      </c>
      <c r="T319" s="4" t="s">
        <v>52</v>
      </c>
      <c r="U319" s="4"/>
      <c r="V319" s="4" t="s">
        <v>2706</v>
      </c>
      <c r="W319" s="4"/>
      <c r="X319" s="2" t="s">
        <v>2707</v>
      </c>
      <c r="Y319" s="4" t="s">
        <v>55</v>
      </c>
      <c r="Z319" s="4"/>
      <c r="AA319" s="4"/>
      <c r="AB319" s="4"/>
    </row>
    <row r="320" customFormat="false" ht="75" hidden="false" customHeight="true" outlineLevel="0" collapsed="false">
      <c r="A320" s="4" t="s">
        <v>2708</v>
      </c>
      <c r="B320" s="4" t="s">
        <v>2709</v>
      </c>
      <c r="C320" s="4" t="s">
        <v>2710</v>
      </c>
      <c r="D320" s="4" t="n">
        <v>2026</v>
      </c>
      <c r="E320" s="4" t="s">
        <v>41</v>
      </c>
      <c r="F320" s="4" t="s">
        <v>42</v>
      </c>
      <c r="G320" s="4" t="str">
        <f aca="false">IF(LEFT(I320,3)="R1 ","L6",IF(D320&gt;=2014,"L1",IF(D320&gt;=1998,"L2",IF(D320&gt;=1987,"L3",IF(D320&gt;=1978,"L4",IF(D320&gt;=1965,"L5","L6"))))))</f>
        <v>L1</v>
      </c>
      <c r="H320" s="4" t="str">
        <f aca="false">IFERROR(INDEX(Lanes!$C$2:$C$60,MATCH(LEFT(I320,FIND(" ",I320)-1),Lanes!$A$2:$A$60,0)),"?")</f>
        <v>Core</v>
      </c>
      <c r="I320" s="4" t="s">
        <v>1337</v>
      </c>
      <c r="J320" s="4"/>
      <c r="K320" s="4" t="s">
        <v>400</v>
      </c>
      <c r="L320" s="4" t="s">
        <v>116</v>
      </c>
      <c r="M320" s="4" t="s">
        <v>2711</v>
      </c>
      <c r="N320" s="4"/>
      <c r="O320" s="4" t="s">
        <v>2712</v>
      </c>
      <c r="P320" s="2" t="s">
        <v>2713</v>
      </c>
      <c r="Q320" s="2" t="s">
        <v>2714</v>
      </c>
      <c r="R320" s="4" t="s">
        <v>50</v>
      </c>
      <c r="S320" s="4" t="s">
        <v>2715</v>
      </c>
      <c r="T320" s="4" t="s">
        <v>52</v>
      </c>
      <c r="U320" s="4"/>
      <c r="V320" s="4"/>
      <c r="W320" s="4" t="s">
        <v>53</v>
      </c>
      <c r="X320" s="2" t="s">
        <v>2716</v>
      </c>
      <c r="Y320" s="4" t="s">
        <v>55</v>
      </c>
      <c r="Z320" s="4"/>
      <c r="AA320" s="4"/>
      <c r="AB320" s="4"/>
    </row>
    <row r="321" customFormat="false" ht="75" hidden="false" customHeight="true" outlineLevel="0" collapsed="false">
      <c r="A321" s="4" t="s">
        <v>2717</v>
      </c>
      <c r="B321" s="4" t="s">
        <v>2718</v>
      </c>
      <c r="C321" s="4" t="s">
        <v>2719</v>
      </c>
      <c r="D321" s="4" t="n">
        <v>2026</v>
      </c>
      <c r="E321" s="4" t="s">
        <v>89</v>
      </c>
      <c r="F321" s="4" t="s">
        <v>2720</v>
      </c>
      <c r="G321" s="4" t="str">
        <f aca="false">IF(LEFT(I321,3)="R1 ","L6",IF(D321&gt;=2014,"L1",IF(D321&gt;=1998,"L2",IF(D321&gt;=1987,"L3",IF(D321&gt;=1978,"L4",IF(D321&gt;=1965,"L5","L6"))))))</f>
        <v>L1</v>
      </c>
      <c r="H321" s="4" t="str">
        <f aca="false">IFERROR(INDEX(Lanes!$C$2:$C$60,MATCH(LEFT(I321,FIND(" ",I321)-1),Lanes!$A$2:$A$60,0)),"?")</f>
        <v>Core</v>
      </c>
      <c r="I321" s="4" t="s">
        <v>1337</v>
      </c>
      <c r="J321" s="4"/>
      <c r="K321" s="4" t="s">
        <v>400</v>
      </c>
      <c r="L321" s="4" t="s">
        <v>603</v>
      </c>
      <c r="M321" s="4" t="s">
        <v>2500</v>
      </c>
      <c r="N321" s="4"/>
      <c r="O321" s="4" t="s">
        <v>2721</v>
      </c>
      <c r="P321" s="2" t="s">
        <v>2722</v>
      </c>
      <c r="Q321" s="2" t="s">
        <v>2723</v>
      </c>
      <c r="R321" s="4" t="s">
        <v>50</v>
      </c>
      <c r="S321" s="4" t="s">
        <v>2724</v>
      </c>
      <c r="T321" s="4" t="s">
        <v>52</v>
      </c>
      <c r="U321" s="4"/>
      <c r="V321" s="4"/>
      <c r="W321" s="4" t="s">
        <v>53</v>
      </c>
      <c r="X321" s="2" t="s">
        <v>2725</v>
      </c>
      <c r="Y321" s="4" t="s">
        <v>55</v>
      </c>
      <c r="Z321" s="4"/>
      <c r="AA321" s="4"/>
      <c r="AB321" s="4"/>
    </row>
    <row r="322" customFormat="false" ht="75" hidden="false" customHeight="true" outlineLevel="0" collapsed="false">
      <c r="A322" s="4" t="s">
        <v>2726</v>
      </c>
      <c r="B322" s="4" t="s">
        <v>1805</v>
      </c>
      <c r="C322" s="4" t="s">
        <v>2727</v>
      </c>
      <c r="D322" s="4" t="n">
        <v>2026</v>
      </c>
      <c r="E322" s="4" t="s">
        <v>41</v>
      </c>
      <c r="F322" s="4" t="s">
        <v>42</v>
      </c>
      <c r="G322" s="4" t="str">
        <f aca="false">IF(LEFT(I322,3)="R1 ","L6",IF(D322&gt;=2014,"L1",IF(D322&gt;=1998,"L2",IF(D322&gt;=1987,"L3",IF(D322&gt;=1978,"L4",IF(D322&gt;=1965,"L5","L6"))))))</f>
        <v>L1</v>
      </c>
      <c r="H322" s="4" t="str">
        <f aca="false">IFERROR(INDEX(Lanes!$C$2:$C$60,MATCH(LEFT(I322,FIND(" ",I322)-1),Lanes!$A$2:$A$60,0)),"?")</f>
        <v>Core</v>
      </c>
      <c r="I322" s="4" t="s">
        <v>1337</v>
      </c>
      <c r="J322" s="4"/>
      <c r="K322" s="4" t="s">
        <v>400</v>
      </c>
      <c r="L322" s="4" t="s">
        <v>45</v>
      </c>
      <c r="M322" s="4" t="s">
        <v>346</v>
      </c>
      <c r="N322" s="4" t="s">
        <v>1386</v>
      </c>
      <c r="O322" s="4" t="s">
        <v>2728</v>
      </c>
      <c r="P322" s="2" t="s">
        <v>2729</v>
      </c>
      <c r="Q322" s="2" t="s">
        <v>2730</v>
      </c>
      <c r="R322" s="4" t="s">
        <v>50</v>
      </c>
      <c r="S322" s="4" t="s">
        <v>2731</v>
      </c>
      <c r="T322" s="4" t="s">
        <v>84</v>
      </c>
      <c r="U322" s="4"/>
      <c r="V322" s="4" t="s">
        <v>428</v>
      </c>
      <c r="W322" s="4" t="s">
        <v>53</v>
      </c>
      <c r="X322" s="2" t="s">
        <v>2732</v>
      </c>
      <c r="Y322" s="4" t="s">
        <v>69</v>
      </c>
      <c r="Z322" s="4"/>
      <c r="AA322" s="4"/>
      <c r="AB322" s="4"/>
    </row>
    <row r="323" customFormat="false" ht="75" hidden="false" customHeight="true" outlineLevel="0" collapsed="false">
      <c r="A323" s="4" t="s">
        <v>2733</v>
      </c>
      <c r="B323" s="4" t="s">
        <v>2734</v>
      </c>
      <c r="C323" s="4" t="s">
        <v>2734</v>
      </c>
      <c r="D323" s="4" t="n">
        <v>2006</v>
      </c>
      <c r="E323" s="4" t="s">
        <v>41</v>
      </c>
      <c r="F323" s="4" t="s">
        <v>2735</v>
      </c>
      <c r="G323" s="4" t="str">
        <f aca="false">IF(LEFT(I323,3)="R1 ","L6",IF(D323&gt;=2014,"L1",IF(D323&gt;=1998,"L2",IF(D323&gt;=1987,"L3",IF(D323&gt;=1978,"L4",IF(D323&gt;=1965,"L5","L6"))))))</f>
        <v>L2</v>
      </c>
      <c r="H323" s="4" t="str">
        <f aca="false">IFERROR(INDEX(Lanes!$C$2:$C$60,MATCH(LEFT(I323,FIND(" ",I323)-1),Lanes!$A$2:$A$60,0)),"?")</f>
        <v>Core</v>
      </c>
      <c r="I323" s="4" t="s">
        <v>2736</v>
      </c>
      <c r="J323" s="4"/>
      <c r="K323" s="4" t="s">
        <v>451</v>
      </c>
      <c r="L323" s="4" t="s">
        <v>603</v>
      </c>
      <c r="M323" s="4" t="s">
        <v>788</v>
      </c>
      <c r="N323" s="4"/>
      <c r="O323" s="4" t="s">
        <v>2737</v>
      </c>
      <c r="P323" s="2" t="s">
        <v>2738</v>
      </c>
      <c r="Q323" s="2" t="s">
        <v>2739</v>
      </c>
      <c r="R323" s="4" t="s">
        <v>122</v>
      </c>
      <c r="S323" s="4" t="s">
        <v>2740</v>
      </c>
      <c r="T323" s="4" t="s">
        <v>84</v>
      </c>
      <c r="U323" s="4"/>
      <c r="V323" s="4"/>
      <c r="W323" s="4"/>
      <c r="X323" s="2" t="s">
        <v>2741</v>
      </c>
      <c r="Y323" s="4" t="s">
        <v>69</v>
      </c>
      <c r="Z323" s="4"/>
      <c r="AA323" s="4"/>
      <c r="AB323" s="4"/>
    </row>
    <row r="324" customFormat="false" ht="75" hidden="false" customHeight="true" outlineLevel="0" collapsed="false">
      <c r="A324" s="4" t="s">
        <v>2742</v>
      </c>
      <c r="B324" s="4" t="s">
        <v>2743</v>
      </c>
      <c r="C324" s="4" t="s">
        <v>2744</v>
      </c>
      <c r="D324" s="4" t="n">
        <v>2007</v>
      </c>
      <c r="E324" s="4" t="s">
        <v>41</v>
      </c>
      <c r="F324" s="4" t="s">
        <v>2745</v>
      </c>
      <c r="G324" s="4" t="str">
        <f aca="false">IF(LEFT(I324,3)="R1 ","L6",IF(D324&gt;=2014,"L1",IF(D324&gt;=1998,"L2",IF(D324&gt;=1987,"L3",IF(D324&gt;=1978,"L4",IF(D324&gt;=1965,"L5","L6"))))))</f>
        <v>L2</v>
      </c>
      <c r="H324" s="4" t="str">
        <f aca="false">IFERROR(INDEX(Lanes!$C$2:$C$60,MATCH(LEFT(I324,FIND(" ",I324)-1),Lanes!$A$2:$A$60,0)),"?")</f>
        <v>Core</v>
      </c>
      <c r="I324" s="4" t="s">
        <v>2736</v>
      </c>
      <c r="J324" s="4" t="s">
        <v>2746</v>
      </c>
      <c r="K324" s="4" t="s">
        <v>44</v>
      </c>
      <c r="L324" s="4" t="s">
        <v>152</v>
      </c>
      <c r="M324" s="4" t="s">
        <v>549</v>
      </c>
      <c r="N324" s="4" t="s">
        <v>2684</v>
      </c>
      <c r="O324" s="4" t="s">
        <v>2747</v>
      </c>
      <c r="P324" s="2" t="s">
        <v>2748</v>
      </c>
      <c r="Q324" s="2" t="s">
        <v>2749</v>
      </c>
      <c r="R324" s="4" t="s">
        <v>65</v>
      </c>
      <c r="S324" s="4" t="s">
        <v>2750</v>
      </c>
      <c r="T324" s="4" t="s">
        <v>52</v>
      </c>
      <c r="U324" s="4"/>
      <c r="V324" s="4"/>
      <c r="W324" s="4"/>
      <c r="X324" s="2" t="s">
        <v>2751</v>
      </c>
      <c r="Y324" s="4" t="s">
        <v>55</v>
      </c>
      <c r="Z324" s="4"/>
      <c r="AA324" s="4"/>
      <c r="AB324" s="4"/>
    </row>
    <row r="325" customFormat="false" ht="75" hidden="false" customHeight="true" outlineLevel="0" collapsed="false">
      <c r="A325" s="4" t="s">
        <v>2752</v>
      </c>
      <c r="B325" s="4" t="s">
        <v>2734</v>
      </c>
      <c r="C325" s="4" t="s">
        <v>2753</v>
      </c>
      <c r="D325" s="4" t="n">
        <v>2008</v>
      </c>
      <c r="E325" s="4" t="s">
        <v>41</v>
      </c>
      <c r="F325" s="4" t="s">
        <v>2754</v>
      </c>
      <c r="G325" s="4" t="str">
        <f aca="false">IF(LEFT(I325,3)="R1 ","L6",IF(D325&gt;=2014,"L1",IF(D325&gt;=1998,"L2",IF(D325&gt;=1987,"L3",IF(D325&gt;=1978,"L4",IF(D325&gt;=1965,"L5","L6"))))))</f>
        <v>L2</v>
      </c>
      <c r="H325" s="4" t="str">
        <f aca="false">IFERROR(INDEX(Lanes!$C$2:$C$60,MATCH(LEFT(I325,FIND(" ",I325)-1),Lanes!$A$2:$A$60,0)),"?")</f>
        <v>Core</v>
      </c>
      <c r="I325" s="4" t="s">
        <v>2736</v>
      </c>
      <c r="J325" s="4"/>
      <c r="K325" s="4" t="s">
        <v>996</v>
      </c>
      <c r="L325" s="4" t="s">
        <v>603</v>
      </c>
      <c r="M325" s="4" t="s">
        <v>788</v>
      </c>
      <c r="N325" s="4"/>
      <c r="O325" s="4" t="s">
        <v>2755</v>
      </c>
      <c r="P325" s="2" t="s">
        <v>2756</v>
      </c>
      <c r="Q325" s="2" t="s">
        <v>2757</v>
      </c>
      <c r="R325" s="4" t="s">
        <v>122</v>
      </c>
      <c r="S325" s="4" t="s">
        <v>2758</v>
      </c>
      <c r="T325" s="4" t="s">
        <v>84</v>
      </c>
      <c r="U325" s="4"/>
      <c r="V325" s="4"/>
      <c r="W325" s="4"/>
      <c r="X325" s="2" t="s">
        <v>2759</v>
      </c>
      <c r="Y325" s="4" t="s">
        <v>55</v>
      </c>
      <c r="Z325" s="4"/>
      <c r="AA325" s="4"/>
      <c r="AB325" s="4"/>
    </row>
    <row r="326" customFormat="false" ht="75" hidden="false" customHeight="true" outlineLevel="0" collapsed="false">
      <c r="A326" s="4" t="s">
        <v>2760</v>
      </c>
      <c r="B326" s="4" t="s">
        <v>2761</v>
      </c>
      <c r="C326" s="4" t="s">
        <v>2762</v>
      </c>
      <c r="D326" s="4" t="n">
        <v>2008</v>
      </c>
      <c r="E326" s="4" t="s">
        <v>41</v>
      </c>
      <c r="F326" s="4" t="s">
        <v>1624</v>
      </c>
      <c r="G326" s="4" t="str">
        <f aca="false">IF(LEFT(I326,3)="R1 ","L6",IF(D326&gt;=2014,"L1",IF(D326&gt;=1998,"L2",IF(D326&gt;=1987,"L3",IF(D326&gt;=1978,"L4",IF(D326&gt;=1965,"L5","L6"))))))</f>
        <v>L2</v>
      </c>
      <c r="H326" s="4" t="str">
        <f aca="false">IFERROR(INDEX(Lanes!$C$2:$C$60,MATCH(LEFT(I326,FIND(" ",I326)-1),Lanes!$A$2:$A$60,0)),"?")</f>
        <v>Core</v>
      </c>
      <c r="I326" s="4" t="s">
        <v>2736</v>
      </c>
      <c r="J326" s="4"/>
      <c r="K326" s="4" t="s">
        <v>996</v>
      </c>
      <c r="L326" s="4" t="s">
        <v>116</v>
      </c>
      <c r="M326" s="4" t="s">
        <v>117</v>
      </c>
      <c r="N326" s="4"/>
      <c r="O326" s="4" t="s">
        <v>2763</v>
      </c>
      <c r="P326" s="2" t="s">
        <v>2764</v>
      </c>
      <c r="Q326" s="2" t="s">
        <v>2765</v>
      </c>
      <c r="R326" s="4" t="s">
        <v>122</v>
      </c>
      <c r="S326" s="4" t="s">
        <v>2766</v>
      </c>
      <c r="T326" s="4" t="s">
        <v>84</v>
      </c>
      <c r="U326" s="4"/>
      <c r="V326" s="4"/>
      <c r="W326" s="4" t="s">
        <v>53</v>
      </c>
      <c r="X326" s="2" t="s">
        <v>2767</v>
      </c>
      <c r="Y326" s="4" t="s">
        <v>55</v>
      </c>
      <c r="Z326" s="4"/>
      <c r="AA326" s="4"/>
      <c r="AB326" s="4"/>
    </row>
    <row r="327" customFormat="false" ht="75" hidden="false" customHeight="true" outlineLevel="0" collapsed="false">
      <c r="A327" s="4" t="s">
        <v>2768</v>
      </c>
      <c r="B327" s="4" t="s">
        <v>2743</v>
      </c>
      <c r="C327" s="4" t="s">
        <v>2769</v>
      </c>
      <c r="D327" s="4" t="n">
        <v>2008</v>
      </c>
      <c r="E327" s="4" t="s">
        <v>41</v>
      </c>
      <c r="F327" s="4" t="s">
        <v>2745</v>
      </c>
      <c r="G327" s="4" t="str">
        <f aca="false">IF(LEFT(I327,3)="R1 ","L6",IF(D327&gt;=2014,"L1",IF(D327&gt;=1998,"L2",IF(D327&gt;=1987,"L3",IF(D327&gt;=1978,"L4",IF(D327&gt;=1965,"L5","L6"))))))</f>
        <v>L2</v>
      </c>
      <c r="H327" s="4" t="str">
        <f aca="false">IFERROR(INDEX(Lanes!$C$2:$C$60,MATCH(LEFT(I327,FIND(" ",I327)-1),Lanes!$A$2:$A$60,0)),"?")</f>
        <v>Core</v>
      </c>
      <c r="I327" s="4" t="s">
        <v>2736</v>
      </c>
      <c r="J327" s="4" t="s">
        <v>2746</v>
      </c>
      <c r="K327" s="4" t="s">
        <v>44</v>
      </c>
      <c r="L327" s="4" t="s">
        <v>152</v>
      </c>
      <c r="M327" s="4" t="s">
        <v>549</v>
      </c>
      <c r="N327" s="4" t="s">
        <v>2684</v>
      </c>
      <c r="O327" s="4" t="s">
        <v>2770</v>
      </c>
      <c r="P327" s="2" t="s">
        <v>2771</v>
      </c>
      <c r="Q327" s="2" t="s">
        <v>2772</v>
      </c>
      <c r="R327" s="4" t="s">
        <v>65</v>
      </c>
      <c r="S327" s="4" t="s">
        <v>2773</v>
      </c>
      <c r="T327" s="4" t="s">
        <v>52</v>
      </c>
      <c r="U327" s="4"/>
      <c r="V327" s="4"/>
      <c r="W327" s="4"/>
      <c r="X327" s="2" t="s">
        <v>2751</v>
      </c>
      <c r="Y327" s="4" t="s">
        <v>55</v>
      </c>
      <c r="Z327" s="4"/>
      <c r="AA327" s="4"/>
      <c r="AB327" s="4"/>
    </row>
    <row r="328" customFormat="false" ht="75" hidden="false" customHeight="true" outlineLevel="0" collapsed="false">
      <c r="A328" s="4" t="s">
        <v>2774</v>
      </c>
      <c r="B328" s="4" t="s">
        <v>2775</v>
      </c>
      <c r="C328" s="4" t="s">
        <v>2776</v>
      </c>
      <c r="D328" s="4" t="n">
        <v>2009</v>
      </c>
      <c r="E328" s="4" t="s">
        <v>41</v>
      </c>
      <c r="F328" s="4" t="s">
        <v>2777</v>
      </c>
      <c r="G328" s="4" t="str">
        <f aca="false">IF(LEFT(I328,3)="R1 ","L6",IF(D328&gt;=2014,"L1",IF(D328&gt;=1998,"L2",IF(D328&gt;=1987,"L3",IF(D328&gt;=1978,"L4",IF(D328&gt;=1965,"L5","L6"))))))</f>
        <v>L2</v>
      </c>
      <c r="H328" s="4" t="str">
        <f aca="false">IFERROR(INDEX(Lanes!$C$2:$C$60,MATCH(LEFT(I328,FIND(" ",I328)-1),Lanes!$A$2:$A$60,0)),"?")</f>
        <v>Core</v>
      </c>
      <c r="I328" s="4" t="s">
        <v>2736</v>
      </c>
      <c r="J328" s="4" t="s">
        <v>2778</v>
      </c>
      <c r="K328" s="4" t="s">
        <v>996</v>
      </c>
      <c r="L328" s="4" t="s">
        <v>603</v>
      </c>
      <c r="M328" s="4" t="s">
        <v>2779</v>
      </c>
      <c r="N328" s="4"/>
      <c r="O328" s="4" t="s">
        <v>2780</v>
      </c>
      <c r="P328" s="2" t="s">
        <v>2781</v>
      </c>
      <c r="Q328" s="2" t="s">
        <v>2782</v>
      </c>
      <c r="R328" s="4" t="s">
        <v>65</v>
      </c>
      <c r="S328" s="4" t="s">
        <v>2776</v>
      </c>
      <c r="T328" s="4" t="s">
        <v>52</v>
      </c>
      <c r="U328" s="4"/>
      <c r="V328" s="4"/>
      <c r="W328" s="4"/>
      <c r="X328" s="2" t="s">
        <v>2783</v>
      </c>
      <c r="Y328" s="4" t="s">
        <v>55</v>
      </c>
      <c r="Z328" s="4"/>
      <c r="AA328" s="4"/>
      <c r="AB328" s="4"/>
    </row>
    <row r="329" customFormat="false" ht="75" hidden="false" customHeight="true" outlineLevel="0" collapsed="false">
      <c r="A329" s="4" t="s">
        <v>2784</v>
      </c>
      <c r="B329" s="4" t="s">
        <v>2743</v>
      </c>
      <c r="C329" s="4" t="s">
        <v>2785</v>
      </c>
      <c r="D329" s="4" t="n">
        <v>2009</v>
      </c>
      <c r="E329" s="4" t="s">
        <v>41</v>
      </c>
      <c r="F329" s="4" t="s">
        <v>2745</v>
      </c>
      <c r="G329" s="4" t="str">
        <f aca="false">IF(LEFT(I329,3)="R1 ","L6",IF(D329&gt;=2014,"L1",IF(D329&gt;=1998,"L2",IF(D329&gt;=1987,"L3",IF(D329&gt;=1978,"L4",IF(D329&gt;=1965,"L5","L6"))))))</f>
        <v>L2</v>
      </c>
      <c r="H329" s="4" t="str">
        <f aca="false">IFERROR(INDEX(Lanes!$C$2:$C$60,MATCH(LEFT(I329,FIND(" ",I329)-1),Lanes!$A$2:$A$60,0)),"?")</f>
        <v>Core</v>
      </c>
      <c r="I329" s="4" t="s">
        <v>2736</v>
      </c>
      <c r="J329" s="4"/>
      <c r="K329" s="4" t="s">
        <v>996</v>
      </c>
      <c r="L329" s="4" t="s">
        <v>152</v>
      </c>
      <c r="M329" s="4" t="s">
        <v>549</v>
      </c>
      <c r="N329" s="4" t="s">
        <v>2684</v>
      </c>
      <c r="O329" s="4" t="s">
        <v>2786</v>
      </c>
      <c r="P329" s="2" t="s">
        <v>2787</v>
      </c>
      <c r="Q329" s="2" t="s">
        <v>2788</v>
      </c>
      <c r="R329" s="4" t="s">
        <v>122</v>
      </c>
      <c r="S329" s="4" t="s">
        <v>2789</v>
      </c>
      <c r="T329" s="4" t="s">
        <v>110</v>
      </c>
      <c r="U329" s="4"/>
      <c r="V329" s="4"/>
      <c r="W329" s="4"/>
      <c r="X329" s="2" t="s">
        <v>2790</v>
      </c>
      <c r="Y329" s="4" t="s">
        <v>69</v>
      </c>
      <c r="Z329" s="4"/>
      <c r="AA329" s="4"/>
      <c r="AB329" s="4"/>
    </row>
    <row r="330" customFormat="false" ht="75" hidden="false" customHeight="true" outlineLevel="0" collapsed="false">
      <c r="A330" s="4" t="s">
        <v>2791</v>
      </c>
      <c r="B330" s="4" t="s">
        <v>2743</v>
      </c>
      <c r="C330" s="4" t="s">
        <v>2792</v>
      </c>
      <c r="D330" s="4" t="n">
        <v>2010</v>
      </c>
      <c r="E330" s="4" t="s">
        <v>41</v>
      </c>
      <c r="F330" s="4" t="s">
        <v>2745</v>
      </c>
      <c r="G330" s="4" t="str">
        <f aca="false">IF(LEFT(I330,3)="R1 ","L6",IF(D330&gt;=2014,"L1",IF(D330&gt;=1998,"L2",IF(D330&gt;=1987,"L3",IF(D330&gt;=1978,"L4",IF(D330&gt;=1965,"L5","L6"))))))</f>
        <v>L2</v>
      </c>
      <c r="H330" s="4" t="str">
        <f aca="false">IFERROR(INDEX(Lanes!$C$2:$C$60,MATCH(LEFT(I330,FIND(" ",I330)-1),Lanes!$A$2:$A$60,0)),"?")</f>
        <v>Core</v>
      </c>
      <c r="I330" s="4" t="s">
        <v>2736</v>
      </c>
      <c r="J330" s="4"/>
      <c r="K330" s="4" t="s">
        <v>996</v>
      </c>
      <c r="L330" s="4" t="s">
        <v>152</v>
      </c>
      <c r="M330" s="4" t="s">
        <v>549</v>
      </c>
      <c r="N330" s="4" t="s">
        <v>2684</v>
      </c>
      <c r="O330" s="4" t="s">
        <v>2793</v>
      </c>
      <c r="P330" s="2" t="s">
        <v>2794</v>
      </c>
      <c r="Q330" s="2" t="s">
        <v>2795</v>
      </c>
      <c r="R330" s="4" t="s">
        <v>50</v>
      </c>
      <c r="S330" s="4" t="s">
        <v>2796</v>
      </c>
      <c r="T330" s="4" t="s">
        <v>84</v>
      </c>
      <c r="U330" s="4"/>
      <c r="V330" s="4"/>
      <c r="W330" s="4"/>
      <c r="X330" s="2" t="s">
        <v>2797</v>
      </c>
      <c r="Y330" s="4" t="s">
        <v>69</v>
      </c>
      <c r="Z330" s="4"/>
      <c r="AA330" s="4"/>
      <c r="AB330" s="4"/>
    </row>
    <row r="331" customFormat="false" ht="75" hidden="false" customHeight="true" outlineLevel="0" collapsed="false">
      <c r="A331" s="4" t="s">
        <v>2798</v>
      </c>
      <c r="B331" s="4" t="s">
        <v>2799</v>
      </c>
      <c r="C331" s="4" t="s">
        <v>2800</v>
      </c>
      <c r="D331" s="4" t="n">
        <v>2011</v>
      </c>
      <c r="E331" s="4" t="s">
        <v>41</v>
      </c>
      <c r="F331" s="4" t="s">
        <v>2801</v>
      </c>
      <c r="G331" s="4" t="str">
        <f aca="false">IF(LEFT(I331,3)="R1 ","L6",IF(D331&gt;=2014,"L1",IF(D331&gt;=1998,"L2",IF(D331&gt;=1987,"L3",IF(D331&gt;=1978,"L4",IF(D331&gt;=1965,"L5","L6"))))))</f>
        <v>L2</v>
      </c>
      <c r="H331" s="4" t="str">
        <f aca="false">IFERROR(INDEX(Lanes!$C$2:$C$60,MATCH(LEFT(I331,FIND(" ",I331)-1),Lanes!$A$2:$A$60,0)),"?")</f>
        <v>Core</v>
      </c>
      <c r="I331" s="4" t="s">
        <v>2736</v>
      </c>
      <c r="J331" s="4" t="s">
        <v>2778</v>
      </c>
      <c r="K331" s="4" t="s">
        <v>996</v>
      </c>
      <c r="L331" s="4" t="s">
        <v>603</v>
      </c>
      <c r="M331" s="4" t="s">
        <v>2802</v>
      </c>
      <c r="N331" s="4"/>
      <c r="O331" s="4" t="s">
        <v>2803</v>
      </c>
      <c r="P331" s="2" t="s">
        <v>2804</v>
      </c>
      <c r="Q331" s="2" t="s">
        <v>2805</v>
      </c>
      <c r="R331" s="4" t="s">
        <v>122</v>
      </c>
      <c r="S331" s="4" t="s">
        <v>2806</v>
      </c>
      <c r="T331" s="4" t="s">
        <v>52</v>
      </c>
      <c r="U331" s="4"/>
      <c r="V331" s="4"/>
      <c r="W331" s="4"/>
      <c r="X331" s="2" t="s">
        <v>2807</v>
      </c>
      <c r="Y331" s="4" t="s">
        <v>55</v>
      </c>
      <c r="Z331" s="4"/>
      <c r="AA331" s="4"/>
      <c r="AB331" s="4"/>
    </row>
    <row r="332" customFormat="false" ht="75" hidden="false" customHeight="true" outlineLevel="0" collapsed="false">
      <c r="A332" s="4" t="s">
        <v>2808</v>
      </c>
      <c r="B332" s="4" t="s">
        <v>2809</v>
      </c>
      <c r="C332" s="4" t="s">
        <v>2810</v>
      </c>
      <c r="D332" s="4" t="n">
        <v>2011</v>
      </c>
      <c r="E332" s="4" t="s">
        <v>41</v>
      </c>
      <c r="F332" s="4" t="s">
        <v>1504</v>
      </c>
      <c r="G332" s="4" t="str">
        <f aca="false">IF(LEFT(I332,3)="R1 ","L6",IF(D332&gt;=2014,"L1",IF(D332&gt;=1998,"L2",IF(D332&gt;=1987,"L3",IF(D332&gt;=1978,"L4",IF(D332&gt;=1965,"L5","L6"))))))</f>
        <v>L2</v>
      </c>
      <c r="H332" s="4" t="str">
        <f aca="false">IFERROR(INDEX(Lanes!$C$2:$C$60,MATCH(LEFT(I332,FIND(" ",I332)-1),Lanes!$A$2:$A$60,0)),"?")</f>
        <v>Core</v>
      </c>
      <c r="I332" s="4" t="s">
        <v>2736</v>
      </c>
      <c r="J332" s="4"/>
      <c r="K332" s="4" t="s">
        <v>996</v>
      </c>
      <c r="L332" s="4" t="s">
        <v>603</v>
      </c>
      <c r="M332" s="4" t="s">
        <v>1205</v>
      </c>
      <c r="N332" s="4" t="s">
        <v>2811</v>
      </c>
      <c r="O332" s="4" t="s">
        <v>2812</v>
      </c>
      <c r="P332" s="2" t="s">
        <v>2813</v>
      </c>
      <c r="Q332" s="2" t="s">
        <v>2814</v>
      </c>
      <c r="R332" s="4" t="s">
        <v>50</v>
      </c>
      <c r="S332" s="4" t="s">
        <v>2815</v>
      </c>
      <c r="T332" s="4" t="s">
        <v>110</v>
      </c>
      <c r="U332" s="4"/>
      <c r="V332" s="4"/>
      <c r="W332" s="4"/>
      <c r="X332" s="2" t="s">
        <v>2816</v>
      </c>
      <c r="Y332" s="4" t="s">
        <v>55</v>
      </c>
      <c r="Z332" s="4"/>
      <c r="AA332" s="4"/>
      <c r="AB332" s="4"/>
    </row>
    <row r="333" customFormat="false" ht="75" hidden="false" customHeight="true" outlineLevel="0" collapsed="false">
      <c r="A333" s="4" t="s">
        <v>2817</v>
      </c>
      <c r="B333" s="4" t="s">
        <v>2761</v>
      </c>
      <c r="C333" s="4" t="s">
        <v>2818</v>
      </c>
      <c r="D333" s="4" t="n">
        <v>2011</v>
      </c>
      <c r="E333" s="4" t="s">
        <v>41</v>
      </c>
      <c r="F333" s="4" t="s">
        <v>1624</v>
      </c>
      <c r="G333" s="4" t="str">
        <f aca="false">IF(LEFT(I333,3)="R1 ","L6",IF(D333&gt;=2014,"L1",IF(D333&gt;=1998,"L2",IF(D333&gt;=1987,"L3",IF(D333&gt;=1978,"L4",IF(D333&gt;=1965,"L5","L6"))))))</f>
        <v>L2</v>
      </c>
      <c r="H333" s="4" t="str">
        <f aca="false">IFERROR(INDEX(Lanes!$C$2:$C$60,MATCH(LEFT(I333,FIND(" ",I333)-1),Lanes!$A$2:$A$60,0)),"?")</f>
        <v>Core</v>
      </c>
      <c r="I333" s="4" t="s">
        <v>2736</v>
      </c>
      <c r="J333" s="4"/>
      <c r="K333" s="4" t="s">
        <v>996</v>
      </c>
      <c r="L333" s="4" t="s">
        <v>116</v>
      </c>
      <c r="M333" s="4" t="s">
        <v>117</v>
      </c>
      <c r="N333" s="4"/>
      <c r="O333" s="4" t="s">
        <v>2819</v>
      </c>
      <c r="P333" s="2" t="s">
        <v>2820</v>
      </c>
      <c r="Q333" s="2" t="s">
        <v>2821</v>
      </c>
      <c r="R333" s="4" t="s">
        <v>50</v>
      </c>
      <c r="S333" s="4" t="s">
        <v>2822</v>
      </c>
      <c r="T333" s="4" t="s">
        <v>84</v>
      </c>
      <c r="U333" s="4"/>
      <c r="V333" s="4"/>
      <c r="W333" s="4" t="s">
        <v>53</v>
      </c>
      <c r="X333" s="2" t="s">
        <v>2767</v>
      </c>
      <c r="Y333" s="4" t="s">
        <v>55</v>
      </c>
      <c r="Z333" s="4"/>
      <c r="AA333" s="4"/>
      <c r="AB333" s="4"/>
    </row>
    <row r="334" customFormat="false" ht="75" hidden="false" customHeight="true" outlineLevel="0" collapsed="false">
      <c r="A334" s="4" t="s">
        <v>2823</v>
      </c>
      <c r="B334" s="4" t="s">
        <v>2743</v>
      </c>
      <c r="C334" s="4" t="s">
        <v>2824</v>
      </c>
      <c r="D334" s="4" t="n">
        <v>2011</v>
      </c>
      <c r="E334" s="4" t="s">
        <v>41</v>
      </c>
      <c r="F334" s="4" t="s">
        <v>2745</v>
      </c>
      <c r="G334" s="4" t="str">
        <f aca="false">IF(LEFT(I334,3)="R1 ","L6",IF(D334&gt;=2014,"L1",IF(D334&gt;=1998,"L2",IF(D334&gt;=1987,"L3",IF(D334&gt;=1978,"L4",IF(D334&gt;=1965,"L5","L6"))))))</f>
        <v>L2</v>
      </c>
      <c r="H334" s="4" t="str">
        <f aca="false">IFERROR(INDEX(Lanes!$C$2:$C$60,MATCH(LEFT(I334,FIND(" ",I334)-1),Lanes!$A$2:$A$60,0)),"?")</f>
        <v>Core</v>
      </c>
      <c r="I334" s="4" t="s">
        <v>2736</v>
      </c>
      <c r="J334" s="4"/>
      <c r="K334" s="4" t="s">
        <v>996</v>
      </c>
      <c r="L334" s="4" t="s">
        <v>152</v>
      </c>
      <c r="M334" s="4" t="s">
        <v>549</v>
      </c>
      <c r="N334" s="4" t="s">
        <v>2684</v>
      </c>
      <c r="O334" s="4" t="s">
        <v>2825</v>
      </c>
      <c r="P334" s="2" t="s">
        <v>2826</v>
      </c>
      <c r="Q334" s="2" t="s">
        <v>2827</v>
      </c>
      <c r="R334" s="4" t="s">
        <v>65</v>
      </c>
      <c r="S334" s="4" t="s">
        <v>2828</v>
      </c>
      <c r="T334" s="4" t="s">
        <v>84</v>
      </c>
      <c r="U334" s="4"/>
      <c r="V334" s="4"/>
      <c r="W334" s="4"/>
      <c r="X334" s="2" t="s">
        <v>2829</v>
      </c>
      <c r="Y334" s="4" t="s">
        <v>69</v>
      </c>
      <c r="Z334" s="4"/>
      <c r="AA334" s="4"/>
      <c r="AB334" s="4"/>
    </row>
    <row r="335" customFormat="false" ht="75" hidden="false" customHeight="true" outlineLevel="0" collapsed="false">
      <c r="A335" s="4" t="s">
        <v>2830</v>
      </c>
      <c r="B335" s="4" t="s">
        <v>2831</v>
      </c>
      <c r="C335" s="4" t="s">
        <v>2832</v>
      </c>
      <c r="D335" s="4" t="n">
        <v>2012</v>
      </c>
      <c r="E335" s="4" t="s">
        <v>41</v>
      </c>
      <c r="F335" s="4" t="s">
        <v>519</v>
      </c>
      <c r="G335" s="4" t="str">
        <f aca="false">IF(LEFT(I335,3)="R1 ","L6",IF(D335&gt;=2014,"L1",IF(D335&gt;=1998,"L2",IF(D335&gt;=1987,"L3",IF(D335&gt;=1978,"L4",IF(D335&gt;=1965,"L5","L6"))))))</f>
        <v>L2</v>
      </c>
      <c r="H335" s="4" t="str">
        <f aca="false">IFERROR(INDEX(Lanes!$C$2:$C$60,MATCH(LEFT(I335,FIND(" ",I335)-1),Lanes!$A$2:$A$60,0)),"?")</f>
        <v>Core</v>
      </c>
      <c r="I335" s="4" t="s">
        <v>2736</v>
      </c>
      <c r="J335" s="4" t="s">
        <v>2778</v>
      </c>
      <c r="K335" s="4" t="s">
        <v>996</v>
      </c>
      <c r="L335" s="4" t="s">
        <v>603</v>
      </c>
      <c r="M335" s="4" t="s">
        <v>1205</v>
      </c>
      <c r="N335" s="4"/>
      <c r="O335" s="4" t="s">
        <v>2833</v>
      </c>
      <c r="P335" s="2" t="s">
        <v>2834</v>
      </c>
      <c r="Q335" s="2" t="s">
        <v>2835</v>
      </c>
      <c r="R335" s="4" t="s">
        <v>122</v>
      </c>
      <c r="S335" s="4" t="s">
        <v>2836</v>
      </c>
      <c r="T335" s="4" t="s">
        <v>84</v>
      </c>
      <c r="U335" s="4"/>
      <c r="V335" s="4"/>
      <c r="W335" s="4"/>
      <c r="X335" s="2" t="s">
        <v>2837</v>
      </c>
      <c r="Y335" s="4" t="s">
        <v>55</v>
      </c>
      <c r="Z335" s="4"/>
      <c r="AA335" s="4"/>
      <c r="AB335" s="4"/>
    </row>
    <row r="336" customFormat="false" ht="75" hidden="false" customHeight="true" outlineLevel="0" collapsed="false">
      <c r="A336" s="4" t="s">
        <v>2838</v>
      </c>
      <c r="B336" s="4" t="s">
        <v>2839</v>
      </c>
      <c r="C336" s="4" t="s">
        <v>2840</v>
      </c>
      <c r="D336" s="4" t="n">
        <v>2012</v>
      </c>
      <c r="E336" s="4" t="s">
        <v>41</v>
      </c>
      <c r="F336" s="4" t="s">
        <v>2841</v>
      </c>
      <c r="G336" s="4" t="str">
        <f aca="false">IF(LEFT(I336,3)="R1 ","L6",IF(D336&gt;=2014,"L1",IF(D336&gt;=1998,"L2",IF(D336&gt;=1987,"L3",IF(D336&gt;=1978,"L4",IF(D336&gt;=1965,"L5","L6"))))))</f>
        <v>L2</v>
      </c>
      <c r="H336" s="4" t="str">
        <f aca="false">IFERROR(INDEX(Lanes!$C$2:$C$60,MATCH(LEFT(I336,FIND(" ",I336)-1),Lanes!$A$2:$A$60,0)),"?")</f>
        <v>Core</v>
      </c>
      <c r="I336" s="4" t="s">
        <v>2736</v>
      </c>
      <c r="J336" s="4"/>
      <c r="K336" s="4" t="s">
        <v>996</v>
      </c>
      <c r="L336" s="4" t="s">
        <v>603</v>
      </c>
      <c r="M336" s="4" t="s">
        <v>1205</v>
      </c>
      <c r="N336" s="4"/>
      <c r="O336" s="4" t="s">
        <v>2842</v>
      </c>
      <c r="P336" s="2" t="s">
        <v>2843</v>
      </c>
      <c r="Q336" s="2" t="s">
        <v>2844</v>
      </c>
      <c r="R336" s="4" t="s">
        <v>50</v>
      </c>
      <c r="S336" s="4" t="s">
        <v>2845</v>
      </c>
      <c r="T336" s="4" t="s">
        <v>84</v>
      </c>
      <c r="U336" s="4"/>
      <c r="V336" s="4"/>
      <c r="W336" s="4"/>
      <c r="X336" s="2" t="s">
        <v>2846</v>
      </c>
      <c r="Y336" s="4" t="s">
        <v>69</v>
      </c>
      <c r="Z336" s="4"/>
      <c r="AA336" s="4"/>
      <c r="AB336" s="4"/>
    </row>
    <row r="337" customFormat="false" ht="75" hidden="false" customHeight="true" outlineLevel="0" collapsed="false">
      <c r="A337" s="4" t="s">
        <v>2847</v>
      </c>
      <c r="B337" s="4" t="s">
        <v>2734</v>
      </c>
      <c r="C337" s="4" t="s">
        <v>2848</v>
      </c>
      <c r="D337" s="4" t="n">
        <v>2012</v>
      </c>
      <c r="E337" s="4" t="s">
        <v>41</v>
      </c>
      <c r="F337" s="4" t="s">
        <v>2754</v>
      </c>
      <c r="G337" s="4" t="str">
        <f aca="false">IF(LEFT(I337,3)="R1 ","L6",IF(D337&gt;=2014,"L1",IF(D337&gt;=1998,"L2",IF(D337&gt;=1987,"L3",IF(D337&gt;=1978,"L4",IF(D337&gt;=1965,"L5","L6"))))))</f>
        <v>L2</v>
      </c>
      <c r="H337" s="4" t="str">
        <f aca="false">IFERROR(INDEX(Lanes!$C$2:$C$60,MATCH(LEFT(I337,FIND(" ",I337)-1),Lanes!$A$2:$A$60,0)),"?")</f>
        <v>Core</v>
      </c>
      <c r="I337" s="4" t="s">
        <v>2736</v>
      </c>
      <c r="J337" s="4"/>
      <c r="K337" s="4" t="s">
        <v>996</v>
      </c>
      <c r="L337" s="4" t="s">
        <v>603</v>
      </c>
      <c r="M337" s="4" t="s">
        <v>788</v>
      </c>
      <c r="N337" s="4"/>
      <c r="O337" s="4" t="s">
        <v>2755</v>
      </c>
      <c r="P337" s="2" t="s">
        <v>2849</v>
      </c>
      <c r="Q337" s="2" t="s">
        <v>2850</v>
      </c>
      <c r="R337" s="4" t="s">
        <v>50</v>
      </c>
      <c r="S337" s="4" t="s">
        <v>2851</v>
      </c>
      <c r="T337" s="4" t="s">
        <v>52</v>
      </c>
      <c r="U337" s="4"/>
      <c r="V337" s="4"/>
      <c r="W337" s="4"/>
      <c r="X337" s="2" t="s">
        <v>2759</v>
      </c>
      <c r="Y337" s="4" t="s">
        <v>55</v>
      </c>
      <c r="Z337" s="4"/>
      <c r="AA337" s="4"/>
      <c r="AB337" s="4"/>
    </row>
    <row r="338" customFormat="false" ht="75" hidden="false" customHeight="true" outlineLevel="0" collapsed="false">
      <c r="A338" s="4" t="s">
        <v>2852</v>
      </c>
      <c r="B338" s="4" t="s">
        <v>2743</v>
      </c>
      <c r="C338" s="4" t="s">
        <v>2853</v>
      </c>
      <c r="D338" s="4" t="n">
        <v>2012</v>
      </c>
      <c r="E338" s="4" t="s">
        <v>41</v>
      </c>
      <c r="F338" s="4" t="s">
        <v>2745</v>
      </c>
      <c r="G338" s="4" t="str">
        <f aca="false">IF(LEFT(I338,3)="R1 ","L6",IF(D338&gt;=2014,"L1",IF(D338&gt;=1998,"L2",IF(D338&gt;=1987,"L3",IF(D338&gt;=1978,"L4",IF(D338&gt;=1965,"L5","L6"))))))</f>
        <v>L2</v>
      </c>
      <c r="H338" s="4" t="str">
        <f aca="false">IFERROR(INDEX(Lanes!$C$2:$C$60,MATCH(LEFT(I338,FIND(" ",I338)-1),Lanes!$A$2:$A$60,0)),"?")</f>
        <v>Core</v>
      </c>
      <c r="I338" s="4" t="s">
        <v>2736</v>
      </c>
      <c r="J338" s="4"/>
      <c r="K338" s="4" t="s">
        <v>996</v>
      </c>
      <c r="L338" s="4" t="s">
        <v>152</v>
      </c>
      <c r="M338" s="4" t="s">
        <v>549</v>
      </c>
      <c r="N338" s="4" t="s">
        <v>2684</v>
      </c>
      <c r="O338" s="4" t="s">
        <v>2854</v>
      </c>
      <c r="P338" s="2" t="s">
        <v>2855</v>
      </c>
      <c r="Q338" s="2" t="s">
        <v>2856</v>
      </c>
      <c r="R338" s="4" t="s">
        <v>65</v>
      </c>
      <c r="S338" s="4" t="s">
        <v>2857</v>
      </c>
      <c r="T338" s="4" t="s">
        <v>110</v>
      </c>
      <c r="U338" s="4"/>
      <c r="V338" s="4"/>
      <c r="W338" s="4"/>
      <c r="X338" s="2" t="s">
        <v>2829</v>
      </c>
      <c r="Y338" s="4" t="s">
        <v>69</v>
      </c>
      <c r="Z338" s="4"/>
      <c r="AA338" s="4"/>
      <c r="AB338" s="4"/>
    </row>
    <row r="339" customFormat="false" ht="75" hidden="false" customHeight="true" outlineLevel="0" collapsed="false">
      <c r="A339" s="4" t="s">
        <v>2858</v>
      </c>
      <c r="B339" s="4" t="s">
        <v>2799</v>
      </c>
      <c r="C339" s="4" t="s">
        <v>2859</v>
      </c>
      <c r="D339" s="4" t="n">
        <v>2013</v>
      </c>
      <c r="E339" s="4" t="s">
        <v>41</v>
      </c>
      <c r="F339" s="4" t="s">
        <v>2801</v>
      </c>
      <c r="G339" s="4" t="str">
        <f aca="false">IF(LEFT(I339,3)="R1 ","L6",IF(D339&gt;=2014,"L1",IF(D339&gt;=1998,"L2",IF(D339&gt;=1987,"L3",IF(D339&gt;=1978,"L4",IF(D339&gt;=1965,"L5","L6"))))))</f>
        <v>L2</v>
      </c>
      <c r="H339" s="4" t="str">
        <f aca="false">IFERROR(INDEX(Lanes!$C$2:$C$60,MATCH(LEFT(I339,FIND(" ",I339)-1),Lanes!$A$2:$A$60,0)),"?")</f>
        <v>Core</v>
      </c>
      <c r="I339" s="4" t="s">
        <v>2736</v>
      </c>
      <c r="J339" s="4" t="s">
        <v>2778</v>
      </c>
      <c r="K339" s="4" t="s">
        <v>996</v>
      </c>
      <c r="L339" s="4" t="s">
        <v>603</v>
      </c>
      <c r="M339" s="4" t="s">
        <v>2802</v>
      </c>
      <c r="N339" s="4"/>
      <c r="O339" s="4" t="s">
        <v>2860</v>
      </c>
      <c r="P339" s="2" t="s">
        <v>2861</v>
      </c>
      <c r="Q339" s="2" t="s">
        <v>2862</v>
      </c>
      <c r="R339" s="4" t="s">
        <v>65</v>
      </c>
      <c r="S339" s="4" t="s">
        <v>2863</v>
      </c>
      <c r="T339" s="4" t="s">
        <v>84</v>
      </c>
      <c r="U339" s="4"/>
      <c r="V339" s="4"/>
      <c r="W339" s="4"/>
      <c r="X339" s="2" t="s">
        <v>2807</v>
      </c>
      <c r="Y339" s="4" t="s">
        <v>55</v>
      </c>
      <c r="Z339" s="4"/>
      <c r="AA339" s="4"/>
      <c r="AB339" s="4"/>
    </row>
    <row r="340" customFormat="false" ht="75" hidden="false" customHeight="true" outlineLevel="0" collapsed="false">
      <c r="A340" s="4" t="s">
        <v>2864</v>
      </c>
      <c r="B340" s="4" t="s">
        <v>2865</v>
      </c>
      <c r="C340" s="4" t="s">
        <v>2866</v>
      </c>
      <c r="D340" s="4" t="n">
        <v>2013</v>
      </c>
      <c r="E340" s="4" t="s">
        <v>41</v>
      </c>
      <c r="F340" s="4" t="s">
        <v>1776</v>
      </c>
      <c r="G340" s="4" t="str">
        <f aca="false">IF(LEFT(I340,3)="R1 ","L6",IF(D340&gt;=2014,"L1",IF(D340&gt;=1998,"L2",IF(D340&gt;=1987,"L3",IF(D340&gt;=1978,"L4",IF(D340&gt;=1965,"L5","L6"))))))</f>
        <v>L2</v>
      </c>
      <c r="H340" s="4" t="str">
        <f aca="false">IFERROR(INDEX(Lanes!$C$2:$C$60,MATCH(LEFT(I340,FIND(" ",I340)-1),Lanes!$A$2:$A$60,0)),"?")</f>
        <v>Core</v>
      </c>
      <c r="I340" s="4" t="s">
        <v>2736</v>
      </c>
      <c r="J340" s="4" t="s">
        <v>2199</v>
      </c>
      <c r="K340" s="4" t="s">
        <v>996</v>
      </c>
      <c r="L340" s="4" t="s">
        <v>116</v>
      </c>
      <c r="M340" s="4" t="s">
        <v>117</v>
      </c>
      <c r="N340" s="4"/>
      <c r="O340" s="4" t="s">
        <v>2867</v>
      </c>
      <c r="P340" s="2" t="s">
        <v>2868</v>
      </c>
      <c r="Q340" s="2" t="s">
        <v>2869</v>
      </c>
      <c r="R340" s="4" t="s">
        <v>65</v>
      </c>
      <c r="S340" s="4" t="s">
        <v>2870</v>
      </c>
      <c r="T340" s="4" t="s">
        <v>84</v>
      </c>
      <c r="U340" s="4"/>
      <c r="V340" s="4"/>
      <c r="W340" s="4"/>
      <c r="X340" s="2" t="s">
        <v>2871</v>
      </c>
      <c r="Y340" s="4" t="s">
        <v>55</v>
      </c>
      <c r="Z340" s="4"/>
      <c r="AA340" s="4"/>
      <c r="AB340" s="4"/>
    </row>
    <row r="341" customFormat="false" ht="75" hidden="false" customHeight="true" outlineLevel="0" collapsed="false">
      <c r="A341" s="4" t="s">
        <v>2872</v>
      </c>
      <c r="B341" s="4" t="s">
        <v>2809</v>
      </c>
      <c r="C341" s="4" t="s">
        <v>2873</v>
      </c>
      <c r="D341" s="4" t="n">
        <v>2013</v>
      </c>
      <c r="E341" s="4" t="s">
        <v>41</v>
      </c>
      <c r="F341" s="4" t="s">
        <v>1504</v>
      </c>
      <c r="G341" s="4" t="str">
        <f aca="false">IF(LEFT(I341,3)="R1 ","L6",IF(D341&gt;=2014,"L1",IF(D341&gt;=1998,"L2",IF(D341&gt;=1987,"L3",IF(D341&gt;=1978,"L4",IF(D341&gt;=1965,"L5","L6"))))))</f>
        <v>L2</v>
      </c>
      <c r="H341" s="4" t="str">
        <f aca="false">IFERROR(INDEX(Lanes!$C$2:$C$60,MATCH(LEFT(I341,FIND(" ",I341)-1),Lanes!$A$2:$A$60,0)),"?")</f>
        <v>Core</v>
      </c>
      <c r="I341" s="4" t="s">
        <v>2736</v>
      </c>
      <c r="J341" s="4"/>
      <c r="K341" s="4" t="s">
        <v>996</v>
      </c>
      <c r="L341" s="4" t="s">
        <v>603</v>
      </c>
      <c r="M341" s="4" t="s">
        <v>1205</v>
      </c>
      <c r="N341" s="4" t="s">
        <v>2811</v>
      </c>
      <c r="O341" s="4" t="s">
        <v>2874</v>
      </c>
      <c r="P341" s="2" t="s">
        <v>2875</v>
      </c>
      <c r="Q341" s="2" t="s">
        <v>2876</v>
      </c>
      <c r="R341" s="4" t="s">
        <v>50</v>
      </c>
      <c r="S341" s="4" t="s">
        <v>2877</v>
      </c>
      <c r="T341" s="4" t="s">
        <v>84</v>
      </c>
      <c r="U341" s="4"/>
      <c r="V341" s="4"/>
      <c r="W341" s="4"/>
      <c r="X341" s="2" t="s">
        <v>2816</v>
      </c>
      <c r="Y341" s="4" t="s">
        <v>55</v>
      </c>
      <c r="Z341" s="4"/>
      <c r="AA341" s="4"/>
      <c r="AB341" s="4"/>
    </row>
    <row r="342" customFormat="false" ht="75" hidden="false" customHeight="true" outlineLevel="0" collapsed="false">
      <c r="A342" s="4" t="s">
        <v>2878</v>
      </c>
      <c r="B342" s="4" t="s">
        <v>2879</v>
      </c>
      <c r="C342" s="4" t="s">
        <v>2880</v>
      </c>
      <c r="D342" s="4" t="n">
        <v>2013</v>
      </c>
      <c r="E342" s="4" t="s">
        <v>41</v>
      </c>
      <c r="F342" s="4" t="s">
        <v>2745</v>
      </c>
      <c r="G342" s="4" t="str">
        <f aca="false">IF(LEFT(I342,3)="R1 ","L6",IF(D342&gt;=2014,"L1",IF(D342&gt;=1998,"L2",IF(D342&gt;=1987,"L3",IF(D342&gt;=1978,"L4",IF(D342&gt;=1965,"L5","L6"))))))</f>
        <v>L2</v>
      </c>
      <c r="H342" s="4" t="str">
        <f aca="false">IFERROR(INDEX(Lanes!$C$2:$C$60,MATCH(LEFT(I342,FIND(" ",I342)-1),Lanes!$A$2:$A$60,0)),"?")</f>
        <v>Core</v>
      </c>
      <c r="I342" s="4" t="s">
        <v>2736</v>
      </c>
      <c r="J342" s="4" t="s">
        <v>2778</v>
      </c>
      <c r="K342" s="4" t="s">
        <v>996</v>
      </c>
      <c r="L342" s="4" t="s">
        <v>45</v>
      </c>
      <c r="M342" s="4" t="s">
        <v>2881</v>
      </c>
      <c r="N342" s="4"/>
      <c r="O342" s="4" t="s">
        <v>2882</v>
      </c>
      <c r="P342" s="2" t="s">
        <v>2883</v>
      </c>
      <c r="Q342" s="2" t="s">
        <v>2884</v>
      </c>
      <c r="R342" s="4" t="s">
        <v>122</v>
      </c>
      <c r="S342" s="4" t="s">
        <v>2885</v>
      </c>
      <c r="T342" s="4" t="s">
        <v>84</v>
      </c>
      <c r="U342" s="4"/>
      <c r="V342" s="4"/>
      <c r="W342" s="4" t="s">
        <v>53</v>
      </c>
      <c r="X342" s="2" t="s">
        <v>2886</v>
      </c>
      <c r="Y342" s="4" t="s">
        <v>69</v>
      </c>
      <c r="Z342" s="4"/>
      <c r="AA342" s="4"/>
      <c r="AB342" s="4"/>
    </row>
    <row r="343" customFormat="false" ht="75" hidden="false" customHeight="true" outlineLevel="0" collapsed="false">
      <c r="A343" s="4" t="s">
        <v>2887</v>
      </c>
      <c r="B343" s="4" t="s">
        <v>2888</v>
      </c>
      <c r="C343" s="4" t="s">
        <v>2889</v>
      </c>
      <c r="D343" s="4" t="n">
        <v>2013</v>
      </c>
      <c r="E343" s="4" t="s">
        <v>41</v>
      </c>
      <c r="F343" s="4" t="s">
        <v>1776</v>
      </c>
      <c r="G343" s="4" t="str">
        <f aca="false">IF(LEFT(I343,3)="R1 ","L6",IF(D343&gt;=2014,"L1",IF(D343&gt;=1998,"L2",IF(D343&gt;=1987,"L3",IF(D343&gt;=1978,"L4",IF(D343&gt;=1965,"L5","L6"))))))</f>
        <v>L2</v>
      </c>
      <c r="H343" s="4" t="str">
        <f aca="false">IFERROR(INDEX(Lanes!$C$2:$C$60,MATCH(LEFT(I343,FIND(" ",I343)-1),Lanes!$A$2:$A$60,0)),"?")</f>
        <v>Core</v>
      </c>
      <c r="I343" s="4" t="s">
        <v>2736</v>
      </c>
      <c r="J343" s="4" t="s">
        <v>2199</v>
      </c>
      <c r="K343" s="4" t="s">
        <v>996</v>
      </c>
      <c r="L343" s="4" t="s">
        <v>116</v>
      </c>
      <c r="M343" s="4" t="s">
        <v>2890</v>
      </c>
      <c r="N343" s="4"/>
      <c r="O343" s="4" t="s">
        <v>2891</v>
      </c>
      <c r="P343" s="2" t="s">
        <v>2892</v>
      </c>
      <c r="Q343" s="2" t="s">
        <v>2893</v>
      </c>
      <c r="R343" s="4" t="s">
        <v>65</v>
      </c>
      <c r="S343" s="4" t="s">
        <v>2894</v>
      </c>
      <c r="T343" s="4" t="s">
        <v>84</v>
      </c>
      <c r="U343" s="4"/>
      <c r="V343" s="4"/>
      <c r="W343" s="4"/>
      <c r="X343" s="2" t="s">
        <v>2895</v>
      </c>
      <c r="Y343" s="4" t="s">
        <v>55</v>
      </c>
      <c r="Z343" s="4"/>
      <c r="AA343" s="4"/>
      <c r="AB343" s="4"/>
    </row>
    <row r="344" customFormat="false" ht="75" hidden="false" customHeight="true" outlineLevel="0" collapsed="false">
      <c r="A344" s="4" t="s">
        <v>2896</v>
      </c>
      <c r="B344" s="4" t="s">
        <v>2897</v>
      </c>
      <c r="C344" s="4" t="s">
        <v>2898</v>
      </c>
      <c r="D344" s="4" t="n">
        <v>2014</v>
      </c>
      <c r="E344" s="4" t="s">
        <v>41</v>
      </c>
      <c r="F344" s="4" t="s">
        <v>2899</v>
      </c>
      <c r="G344" s="4" t="str">
        <f aca="false">IF(LEFT(I344,3)="R1 ","L6",IF(D344&gt;=2014,"L1",IF(D344&gt;=1998,"L2",IF(D344&gt;=1987,"L3",IF(D344&gt;=1978,"L4",IF(D344&gt;=1965,"L5","L6"))))))</f>
        <v>L1</v>
      </c>
      <c r="H344" s="4" t="str">
        <f aca="false">IFERROR(INDEX(Lanes!$C$2:$C$60,MATCH(LEFT(I344,FIND(" ",I344)-1),Lanes!$A$2:$A$60,0)),"?")</f>
        <v>Core</v>
      </c>
      <c r="I344" s="4" t="s">
        <v>2736</v>
      </c>
      <c r="J344" s="4"/>
      <c r="K344" s="4" t="s">
        <v>996</v>
      </c>
      <c r="L344" s="4" t="s">
        <v>152</v>
      </c>
      <c r="M344" s="4" t="s">
        <v>153</v>
      </c>
      <c r="N344" s="4"/>
      <c r="O344" s="4" t="s">
        <v>2900</v>
      </c>
      <c r="P344" s="2" t="s">
        <v>2901</v>
      </c>
      <c r="Q344" s="2" t="s">
        <v>2902</v>
      </c>
      <c r="R344" s="4" t="s">
        <v>50</v>
      </c>
      <c r="S344" s="4" t="s">
        <v>2903</v>
      </c>
      <c r="T344" s="4" t="s">
        <v>84</v>
      </c>
      <c r="U344" s="4"/>
      <c r="V344" s="4"/>
      <c r="W344" s="4"/>
      <c r="X344" s="2" t="s">
        <v>2904</v>
      </c>
      <c r="Y344" s="4" t="s">
        <v>69</v>
      </c>
      <c r="Z344" s="4"/>
      <c r="AA344" s="4"/>
      <c r="AB344" s="4"/>
    </row>
    <row r="345" customFormat="false" ht="75" hidden="false" customHeight="true" outlineLevel="0" collapsed="false">
      <c r="A345" s="4" t="s">
        <v>2905</v>
      </c>
      <c r="B345" s="4" t="s">
        <v>2865</v>
      </c>
      <c r="C345" s="4" t="s">
        <v>2906</v>
      </c>
      <c r="D345" s="4" t="n">
        <v>2014</v>
      </c>
      <c r="E345" s="4" t="s">
        <v>41</v>
      </c>
      <c r="F345" s="4" t="s">
        <v>1378</v>
      </c>
      <c r="G345" s="4" t="str">
        <f aca="false">IF(LEFT(I345,3)="R1 ","L6",IF(D345&gt;=2014,"L1",IF(D345&gt;=1998,"L2",IF(D345&gt;=1987,"L3",IF(D345&gt;=1978,"L4",IF(D345&gt;=1965,"L5","L6"))))))</f>
        <v>L1</v>
      </c>
      <c r="H345" s="4" t="str">
        <f aca="false">IFERROR(INDEX(Lanes!$C$2:$C$60,MATCH(LEFT(I345,FIND(" ",I345)-1),Lanes!$A$2:$A$60,0)),"?")</f>
        <v>Core</v>
      </c>
      <c r="I345" s="4" t="s">
        <v>2736</v>
      </c>
      <c r="J345" s="4"/>
      <c r="K345" s="4" t="s">
        <v>996</v>
      </c>
      <c r="L345" s="4" t="s">
        <v>116</v>
      </c>
      <c r="M345" s="4" t="s">
        <v>117</v>
      </c>
      <c r="N345" s="4"/>
      <c r="O345" s="4" t="s">
        <v>2867</v>
      </c>
      <c r="P345" s="2" t="s">
        <v>2907</v>
      </c>
      <c r="Q345" s="2" t="s">
        <v>2908</v>
      </c>
      <c r="R345" s="4" t="s">
        <v>122</v>
      </c>
      <c r="S345" s="4" t="s">
        <v>2909</v>
      </c>
      <c r="T345" s="4" t="s">
        <v>84</v>
      </c>
      <c r="U345" s="4"/>
      <c r="V345" s="4"/>
      <c r="W345" s="4"/>
      <c r="X345" s="2" t="s">
        <v>2910</v>
      </c>
      <c r="Y345" s="4" t="s">
        <v>69</v>
      </c>
      <c r="Z345" s="4"/>
      <c r="AA345" s="4"/>
      <c r="AB345" s="4"/>
    </row>
    <row r="346" customFormat="false" ht="75" hidden="false" customHeight="true" outlineLevel="0" collapsed="false">
      <c r="A346" s="4" t="s">
        <v>2911</v>
      </c>
      <c r="B346" s="4" t="s">
        <v>2912</v>
      </c>
      <c r="C346" s="4" t="s">
        <v>2913</v>
      </c>
      <c r="D346" s="4" t="n">
        <v>2014</v>
      </c>
      <c r="E346" s="4" t="s">
        <v>41</v>
      </c>
      <c r="F346" s="4" t="s">
        <v>898</v>
      </c>
      <c r="G346" s="4" t="str">
        <f aca="false">IF(LEFT(I346,3)="R1 ","L6",IF(D346&gt;=2014,"L1",IF(D346&gt;=1998,"L2",IF(D346&gt;=1987,"L3",IF(D346&gt;=1978,"L4",IF(D346&gt;=1965,"L5","L6"))))))</f>
        <v>L1</v>
      </c>
      <c r="H346" s="4" t="str">
        <f aca="false">IFERROR(INDEX(Lanes!$C$2:$C$60,MATCH(LEFT(I346,FIND(" ",I346)-1),Lanes!$A$2:$A$60,0)),"?")</f>
        <v>Core</v>
      </c>
      <c r="I346" s="4" t="s">
        <v>2736</v>
      </c>
      <c r="J346" s="4" t="s">
        <v>2778</v>
      </c>
      <c r="K346" s="4" t="s">
        <v>996</v>
      </c>
      <c r="L346" s="4" t="s">
        <v>90</v>
      </c>
      <c r="M346" s="4" t="s">
        <v>706</v>
      </c>
      <c r="N346" s="4" t="s">
        <v>2914</v>
      </c>
      <c r="O346" s="4" t="s">
        <v>2915</v>
      </c>
      <c r="P346" s="2" t="s">
        <v>2916</v>
      </c>
      <c r="Q346" s="2" t="s">
        <v>2917</v>
      </c>
      <c r="R346" s="4" t="s">
        <v>122</v>
      </c>
      <c r="S346" s="4" t="s">
        <v>2918</v>
      </c>
      <c r="T346" s="4" t="s">
        <v>110</v>
      </c>
      <c r="U346" s="4" t="s">
        <v>53</v>
      </c>
      <c r="V346" s="4"/>
      <c r="W346" s="4" t="s">
        <v>53</v>
      </c>
      <c r="X346" s="2" t="s">
        <v>2919</v>
      </c>
      <c r="Y346" s="4" t="s">
        <v>69</v>
      </c>
      <c r="Z346" s="4"/>
      <c r="AA346" s="4"/>
      <c r="AB346" s="4"/>
    </row>
    <row r="347" customFormat="false" ht="75" hidden="false" customHeight="true" outlineLevel="0" collapsed="false">
      <c r="A347" s="4" t="s">
        <v>2920</v>
      </c>
      <c r="B347" s="4" t="s">
        <v>2879</v>
      </c>
      <c r="C347" s="4" t="s">
        <v>2921</v>
      </c>
      <c r="D347" s="4" t="n">
        <v>2014</v>
      </c>
      <c r="E347" s="4" t="s">
        <v>41</v>
      </c>
      <c r="F347" s="4" t="s">
        <v>2745</v>
      </c>
      <c r="G347" s="4" t="str">
        <f aca="false">IF(LEFT(I347,3)="R1 ","L6",IF(D347&gt;=2014,"L1",IF(D347&gt;=1998,"L2",IF(D347&gt;=1987,"L3",IF(D347&gt;=1978,"L4",IF(D347&gt;=1965,"L5","L6"))))))</f>
        <v>L1</v>
      </c>
      <c r="H347" s="4" t="str">
        <f aca="false">IFERROR(INDEX(Lanes!$C$2:$C$60,MATCH(LEFT(I347,FIND(" ",I347)-1),Lanes!$A$2:$A$60,0)),"?")</f>
        <v>Core</v>
      </c>
      <c r="I347" s="4" t="s">
        <v>2736</v>
      </c>
      <c r="J347" s="4"/>
      <c r="K347" s="4" t="s">
        <v>996</v>
      </c>
      <c r="L347" s="4" t="s">
        <v>45</v>
      </c>
      <c r="M347" s="4" t="s">
        <v>2881</v>
      </c>
      <c r="N347" s="4"/>
      <c r="O347" s="4" t="s">
        <v>2922</v>
      </c>
      <c r="P347" s="2" t="s">
        <v>2923</v>
      </c>
      <c r="Q347" s="2" t="s">
        <v>2924</v>
      </c>
      <c r="R347" s="4" t="s">
        <v>65</v>
      </c>
      <c r="S347" s="4" t="s">
        <v>2925</v>
      </c>
      <c r="T347" s="4" t="s">
        <v>84</v>
      </c>
      <c r="U347" s="4"/>
      <c r="V347" s="4"/>
      <c r="W347" s="4" t="s">
        <v>53</v>
      </c>
      <c r="X347" s="2" t="s">
        <v>2926</v>
      </c>
      <c r="Y347" s="4" t="s">
        <v>69</v>
      </c>
      <c r="Z347" s="4"/>
      <c r="AA347" s="4"/>
      <c r="AB347" s="4"/>
    </row>
    <row r="348" customFormat="false" ht="75" hidden="false" customHeight="true" outlineLevel="0" collapsed="false">
      <c r="A348" s="4" t="s">
        <v>2927</v>
      </c>
      <c r="B348" s="4" t="s">
        <v>2888</v>
      </c>
      <c r="C348" s="4" t="s">
        <v>2928</v>
      </c>
      <c r="D348" s="4" t="n">
        <v>2014</v>
      </c>
      <c r="E348" s="4" t="s">
        <v>41</v>
      </c>
      <c r="F348" s="4" t="s">
        <v>1776</v>
      </c>
      <c r="G348" s="4" t="str">
        <f aca="false">IF(LEFT(I348,3)="R1 ","L6",IF(D348&gt;=2014,"L1",IF(D348&gt;=1998,"L2",IF(D348&gt;=1987,"L3",IF(D348&gt;=1978,"L4",IF(D348&gt;=1965,"L5","L6"))))))</f>
        <v>L1</v>
      </c>
      <c r="H348" s="4" t="str">
        <f aca="false">IFERROR(INDEX(Lanes!$C$2:$C$60,MATCH(LEFT(I348,FIND(" ",I348)-1),Lanes!$A$2:$A$60,0)),"?")</f>
        <v>Core</v>
      </c>
      <c r="I348" s="4" t="s">
        <v>2736</v>
      </c>
      <c r="J348" s="4"/>
      <c r="K348" s="4" t="s">
        <v>996</v>
      </c>
      <c r="L348" s="4" t="s">
        <v>116</v>
      </c>
      <c r="M348" s="4" t="s">
        <v>2890</v>
      </c>
      <c r="N348" s="4"/>
      <c r="O348" s="4" t="s">
        <v>2929</v>
      </c>
      <c r="P348" s="2" t="s">
        <v>2930</v>
      </c>
      <c r="Q348" s="2" t="s">
        <v>2931</v>
      </c>
      <c r="R348" s="4" t="s">
        <v>65</v>
      </c>
      <c r="S348" s="4" t="s">
        <v>2932</v>
      </c>
      <c r="T348" s="4" t="s">
        <v>110</v>
      </c>
      <c r="U348" s="4"/>
      <c r="V348" s="4"/>
      <c r="W348" s="4"/>
      <c r="X348" s="2" t="s">
        <v>2895</v>
      </c>
      <c r="Y348" s="4" t="s">
        <v>55</v>
      </c>
      <c r="Z348" s="4"/>
      <c r="AA348" s="4"/>
      <c r="AB348" s="4"/>
    </row>
    <row r="349" customFormat="false" ht="75" hidden="false" customHeight="true" outlineLevel="0" collapsed="false">
      <c r="A349" s="4" t="s">
        <v>2933</v>
      </c>
      <c r="B349" s="4" t="s">
        <v>2761</v>
      </c>
      <c r="C349" s="4" t="s">
        <v>2934</v>
      </c>
      <c r="D349" s="4" t="n">
        <v>2014</v>
      </c>
      <c r="E349" s="4" t="s">
        <v>41</v>
      </c>
      <c r="F349" s="4" t="s">
        <v>1624</v>
      </c>
      <c r="G349" s="4" t="str">
        <f aca="false">IF(LEFT(I349,3)="R1 ","L6",IF(D349&gt;=2014,"L1",IF(D349&gt;=1998,"L2",IF(D349&gt;=1987,"L3",IF(D349&gt;=1978,"L4",IF(D349&gt;=1965,"L5","L6"))))))</f>
        <v>L1</v>
      </c>
      <c r="H349" s="4" t="str">
        <f aca="false">IFERROR(INDEX(Lanes!$C$2:$C$60,MATCH(LEFT(I349,FIND(" ",I349)-1),Lanes!$A$2:$A$60,0)),"?")</f>
        <v>Core</v>
      </c>
      <c r="I349" s="4" t="s">
        <v>2736</v>
      </c>
      <c r="J349" s="4"/>
      <c r="K349" s="4" t="s">
        <v>996</v>
      </c>
      <c r="L349" s="4" t="s">
        <v>116</v>
      </c>
      <c r="M349" s="4" t="s">
        <v>117</v>
      </c>
      <c r="N349" s="4"/>
      <c r="O349" s="4" t="s">
        <v>2935</v>
      </c>
      <c r="P349" s="2" t="s">
        <v>2936</v>
      </c>
      <c r="Q349" s="2" t="s">
        <v>2937</v>
      </c>
      <c r="R349" s="4" t="s">
        <v>50</v>
      </c>
      <c r="S349" s="4" t="s">
        <v>2938</v>
      </c>
      <c r="T349" s="4" t="s">
        <v>110</v>
      </c>
      <c r="U349" s="4" t="s">
        <v>53</v>
      </c>
      <c r="V349" s="4" t="s">
        <v>2939</v>
      </c>
      <c r="W349" s="4" t="s">
        <v>53</v>
      </c>
      <c r="X349" s="2" t="s">
        <v>2767</v>
      </c>
      <c r="Y349" s="4" t="s">
        <v>55</v>
      </c>
      <c r="Z349" s="4"/>
      <c r="AA349" s="4"/>
      <c r="AB349" s="4"/>
    </row>
    <row r="350" customFormat="false" ht="75" hidden="false" customHeight="true" outlineLevel="0" collapsed="false">
      <c r="A350" s="4" t="s">
        <v>2940</v>
      </c>
      <c r="B350" s="4" t="s">
        <v>2743</v>
      </c>
      <c r="C350" s="4" t="s">
        <v>2941</v>
      </c>
      <c r="D350" s="4" t="n">
        <v>2014</v>
      </c>
      <c r="E350" s="4" t="s">
        <v>41</v>
      </c>
      <c r="F350" s="4" t="s">
        <v>2745</v>
      </c>
      <c r="G350" s="4" t="str">
        <f aca="false">IF(LEFT(I350,3)="R1 ","L6",IF(D350&gt;=2014,"L1",IF(D350&gt;=1998,"L2",IF(D350&gt;=1987,"L3",IF(D350&gt;=1978,"L4",IF(D350&gt;=1965,"L5","L6"))))))</f>
        <v>L1</v>
      </c>
      <c r="H350" s="4" t="str">
        <f aca="false">IFERROR(INDEX(Lanes!$C$2:$C$60,MATCH(LEFT(I350,FIND(" ",I350)-1),Lanes!$A$2:$A$60,0)),"?")</f>
        <v>Core</v>
      </c>
      <c r="I350" s="4" t="s">
        <v>2736</v>
      </c>
      <c r="J350" s="4"/>
      <c r="K350" s="4" t="s">
        <v>996</v>
      </c>
      <c r="L350" s="4" t="s">
        <v>152</v>
      </c>
      <c r="M350" s="4" t="s">
        <v>549</v>
      </c>
      <c r="N350" s="4" t="s">
        <v>2684</v>
      </c>
      <c r="O350" s="4" t="s">
        <v>2942</v>
      </c>
      <c r="P350" s="2" t="s">
        <v>2943</v>
      </c>
      <c r="Q350" s="2" t="s">
        <v>2944</v>
      </c>
      <c r="R350" s="4" t="s">
        <v>65</v>
      </c>
      <c r="S350" s="4" t="s">
        <v>2945</v>
      </c>
      <c r="T350" s="4" t="s">
        <v>84</v>
      </c>
      <c r="U350" s="4"/>
      <c r="V350" s="4"/>
      <c r="W350" s="4"/>
      <c r="X350" s="2" t="s">
        <v>2751</v>
      </c>
      <c r="Y350" s="4" t="s">
        <v>55</v>
      </c>
      <c r="Z350" s="4"/>
      <c r="AA350" s="4"/>
      <c r="AB350" s="4"/>
    </row>
    <row r="351" customFormat="false" ht="75" hidden="false" customHeight="true" outlineLevel="0" collapsed="false">
      <c r="A351" s="4" t="s">
        <v>2946</v>
      </c>
      <c r="B351" s="4" t="s">
        <v>2734</v>
      </c>
      <c r="C351" s="4" t="s">
        <v>2947</v>
      </c>
      <c r="D351" s="4" t="n">
        <v>2015</v>
      </c>
      <c r="E351" s="4" t="s">
        <v>41</v>
      </c>
      <c r="F351" s="4" t="s">
        <v>2948</v>
      </c>
      <c r="G351" s="4" t="str">
        <f aca="false">IF(LEFT(I351,3)="R1 ","L6",IF(D351&gt;=2014,"L1",IF(D351&gt;=1998,"L2",IF(D351&gt;=1987,"L3",IF(D351&gt;=1978,"L4",IF(D351&gt;=1965,"L5","L6"))))))</f>
        <v>L1</v>
      </c>
      <c r="H351" s="4" t="str">
        <f aca="false">IFERROR(INDEX(Lanes!$C$2:$C$60,MATCH(LEFT(I351,FIND(" ",I351)-1),Lanes!$A$2:$A$60,0)),"?")</f>
        <v>Core</v>
      </c>
      <c r="I351" s="4" t="s">
        <v>2736</v>
      </c>
      <c r="J351" s="4"/>
      <c r="K351" s="4" t="s">
        <v>996</v>
      </c>
      <c r="L351" s="4" t="s">
        <v>603</v>
      </c>
      <c r="M351" s="4" t="s">
        <v>788</v>
      </c>
      <c r="N351" s="4"/>
      <c r="O351" s="4" t="s">
        <v>2949</v>
      </c>
      <c r="P351" s="2" t="s">
        <v>2950</v>
      </c>
      <c r="Q351" s="2" t="s">
        <v>2951</v>
      </c>
      <c r="R351" s="4" t="s">
        <v>50</v>
      </c>
      <c r="S351" s="4" t="s">
        <v>2952</v>
      </c>
      <c r="T351" s="4" t="s">
        <v>52</v>
      </c>
      <c r="U351" s="4"/>
      <c r="V351" s="4"/>
      <c r="W351" s="4"/>
      <c r="X351" s="2" t="s">
        <v>2759</v>
      </c>
      <c r="Y351" s="4" t="s">
        <v>55</v>
      </c>
      <c r="Z351" s="4"/>
      <c r="AA351" s="4"/>
      <c r="AB351" s="4"/>
    </row>
    <row r="352" customFormat="false" ht="75" hidden="false" customHeight="true" outlineLevel="0" collapsed="false">
      <c r="A352" s="4" t="s">
        <v>2953</v>
      </c>
      <c r="B352" s="4" t="s">
        <v>2954</v>
      </c>
      <c r="C352" s="4" t="s">
        <v>2955</v>
      </c>
      <c r="D352" s="4" t="n">
        <v>2015</v>
      </c>
      <c r="E352" s="4" t="s">
        <v>41</v>
      </c>
      <c r="F352" s="4" t="s">
        <v>1776</v>
      </c>
      <c r="G352" s="4" t="str">
        <f aca="false">IF(LEFT(I352,3)="R1 ","L6",IF(D352&gt;=2014,"L1",IF(D352&gt;=1998,"L2",IF(D352&gt;=1987,"L3",IF(D352&gt;=1978,"L4",IF(D352&gt;=1965,"L5","L6"))))))</f>
        <v>L1</v>
      </c>
      <c r="H352" s="4" t="str">
        <f aca="false">IFERROR(INDEX(Lanes!$C$2:$C$60,MATCH(LEFT(I352,FIND(" ",I352)-1),Lanes!$A$2:$A$60,0)),"?")</f>
        <v>Core</v>
      </c>
      <c r="I352" s="4" t="s">
        <v>2736</v>
      </c>
      <c r="J352" s="4"/>
      <c r="K352" s="4" t="s">
        <v>996</v>
      </c>
      <c r="L352" s="4" t="s">
        <v>193</v>
      </c>
      <c r="M352" s="4" t="s">
        <v>289</v>
      </c>
      <c r="N352" s="4"/>
      <c r="O352" s="4" t="s">
        <v>2956</v>
      </c>
      <c r="P352" s="2" t="s">
        <v>2957</v>
      </c>
      <c r="Q352" s="2" t="s">
        <v>2958</v>
      </c>
      <c r="R352" s="4" t="s">
        <v>122</v>
      </c>
      <c r="S352" s="4" t="s">
        <v>2959</v>
      </c>
      <c r="T352" s="4" t="s">
        <v>52</v>
      </c>
      <c r="U352" s="4"/>
      <c r="V352" s="4"/>
      <c r="W352" s="4"/>
      <c r="X352" s="2" t="s">
        <v>2960</v>
      </c>
      <c r="Y352" s="4" t="s">
        <v>69</v>
      </c>
      <c r="Z352" s="4"/>
      <c r="AA352" s="4"/>
      <c r="AB352" s="4"/>
    </row>
    <row r="353" customFormat="false" ht="75" hidden="false" customHeight="true" outlineLevel="0" collapsed="false">
      <c r="A353" s="4" t="s">
        <v>2961</v>
      </c>
      <c r="B353" s="4" t="s">
        <v>2962</v>
      </c>
      <c r="C353" s="4" t="s">
        <v>2963</v>
      </c>
      <c r="D353" s="4" t="n">
        <v>2015</v>
      </c>
      <c r="E353" s="4" t="s">
        <v>41</v>
      </c>
      <c r="F353" s="4" t="s">
        <v>1297</v>
      </c>
      <c r="G353" s="4" t="str">
        <f aca="false">IF(LEFT(I353,3)="R1 ","L6",IF(D353&gt;=2014,"L1",IF(D353&gt;=1998,"L2",IF(D353&gt;=1987,"L3",IF(D353&gt;=1978,"L4",IF(D353&gt;=1965,"L5","L6"))))))</f>
        <v>L1</v>
      </c>
      <c r="H353" s="4" t="str">
        <f aca="false">IFERROR(INDEX(Lanes!$C$2:$C$60,MATCH(LEFT(I353,FIND(" ",I353)-1),Lanes!$A$2:$A$60,0)),"?")</f>
        <v>Core</v>
      </c>
      <c r="I353" s="4" t="s">
        <v>2736</v>
      </c>
      <c r="J353" s="4" t="s">
        <v>2964</v>
      </c>
      <c r="K353" s="4" t="s">
        <v>996</v>
      </c>
      <c r="L353" s="4" t="s">
        <v>45</v>
      </c>
      <c r="M353" s="4" t="s">
        <v>61</v>
      </c>
      <c r="N353" s="4" t="s">
        <v>1919</v>
      </c>
      <c r="O353" s="4" t="s">
        <v>2965</v>
      </c>
      <c r="P353" s="2" t="s">
        <v>2966</v>
      </c>
      <c r="Q353" s="2" t="s">
        <v>2967</v>
      </c>
      <c r="R353" s="4" t="s">
        <v>50</v>
      </c>
      <c r="S353" s="4" t="s">
        <v>2968</v>
      </c>
      <c r="T353" s="4" t="s">
        <v>110</v>
      </c>
      <c r="U353" s="4"/>
      <c r="V353" s="4"/>
      <c r="W353" s="4"/>
      <c r="X353" s="2" t="s">
        <v>2969</v>
      </c>
      <c r="Y353" s="4" t="s">
        <v>55</v>
      </c>
      <c r="Z353" s="4"/>
      <c r="AA353" s="4"/>
      <c r="AB353" s="4"/>
    </row>
    <row r="354" customFormat="false" ht="75" hidden="false" customHeight="true" outlineLevel="0" collapsed="false">
      <c r="A354" s="4" t="s">
        <v>2970</v>
      </c>
      <c r="B354" s="4" t="s">
        <v>2971</v>
      </c>
      <c r="C354" s="4" t="s">
        <v>2972</v>
      </c>
      <c r="D354" s="4" t="n">
        <v>2016</v>
      </c>
      <c r="E354" s="4" t="s">
        <v>41</v>
      </c>
      <c r="F354" s="4" t="s">
        <v>519</v>
      </c>
      <c r="G354" s="4" t="str">
        <f aca="false">IF(LEFT(I354,3)="R1 ","L6",IF(D354&gt;=2014,"L1",IF(D354&gt;=1998,"L2",IF(D354&gt;=1987,"L3",IF(D354&gt;=1978,"L4",IF(D354&gt;=1965,"L5","L6"))))))</f>
        <v>L1</v>
      </c>
      <c r="H354" s="4" t="str">
        <f aca="false">IFERROR(INDEX(Lanes!$C$2:$C$60,MATCH(LEFT(I354,FIND(" ",I354)-1),Lanes!$A$2:$A$60,0)),"?")</f>
        <v>Core</v>
      </c>
      <c r="I354" s="4" t="s">
        <v>2736</v>
      </c>
      <c r="J354" s="4" t="s">
        <v>2973</v>
      </c>
      <c r="K354" s="4" t="s">
        <v>996</v>
      </c>
      <c r="L354" s="4" t="s">
        <v>193</v>
      </c>
      <c r="M354" s="4" t="s">
        <v>2974</v>
      </c>
      <c r="N354" s="4"/>
      <c r="O354" s="4" t="s">
        <v>2975</v>
      </c>
      <c r="P354" s="2" t="s">
        <v>2976</v>
      </c>
      <c r="Q354" s="2" t="s">
        <v>2977</v>
      </c>
      <c r="R354" s="4" t="s">
        <v>50</v>
      </c>
      <c r="S354" s="4" t="s">
        <v>2978</v>
      </c>
      <c r="T354" s="4" t="s">
        <v>84</v>
      </c>
      <c r="U354" s="4"/>
      <c r="V354" s="4"/>
      <c r="W354" s="4" t="s">
        <v>53</v>
      </c>
      <c r="X354" s="2" t="s">
        <v>2979</v>
      </c>
      <c r="Y354" s="4" t="s">
        <v>55</v>
      </c>
      <c r="Z354" s="4"/>
      <c r="AA354" s="4"/>
      <c r="AB354" s="4"/>
    </row>
    <row r="355" customFormat="false" ht="75" hidden="false" customHeight="true" outlineLevel="0" collapsed="false">
      <c r="A355" s="4" t="s">
        <v>2980</v>
      </c>
      <c r="B355" s="4" t="s">
        <v>2799</v>
      </c>
      <c r="C355" s="4" t="s">
        <v>2981</v>
      </c>
      <c r="D355" s="4" t="n">
        <v>2016</v>
      </c>
      <c r="E355" s="4" t="s">
        <v>41</v>
      </c>
      <c r="F355" s="4" t="s">
        <v>228</v>
      </c>
      <c r="G355" s="4" t="str">
        <f aca="false">IF(LEFT(I355,3)="R1 ","L6",IF(D355&gt;=2014,"L1",IF(D355&gt;=1998,"L2",IF(D355&gt;=1987,"L3",IF(D355&gt;=1978,"L4",IF(D355&gt;=1965,"L5","L6"))))))</f>
        <v>L1</v>
      </c>
      <c r="H355" s="4" t="str">
        <f aca="false">IFERROR(INDEX(Lanes!$C$2:$C$60,MATCH(LEFT(I355,FIND(" ",I355)-1),Lanes!$A$2:$A$60,0)),"?")</f>
        <v>Core</v>
      </c>
      <c r="I355" s="4" t="s">
        <v>2736</v>
      </c>
      <c r="J355" s="4"/>
      <c r="K355" s="4" t="s">
        <v>996</v>
      </c>
      <c r="L355" s="4" t="s">
        <v>603</v>
      </c>
      <c r="M355" s="4" t="s">
        <v>2982</v>
      </c>
      <c r="N355" s="4"/>
      <c r="O355" s="4" t="s">
        <v>2983</v>
      </c>
      <c r="P355" s="2" t="s">
        <v>2984</v>
      </c>
      <c r="Q355" s="2" t="s">
        <v>2985</v>
      </c>
      <c r="R355" s="4" t="s">
        <v>122</v>
      </c>
      <c r="S355" s="4" t="s">
        <v>2986</v>
      </c>
      <c r="T355" s="4" t="s">
        <v>84</v>
      </c>
      <c r="U355" s="4"/>
      <c r="V355" s="4"/>
      <c r="W355" s="4"/>
      <c r="X355" s="2" t="s">
        <v>2987</v>
      </c>
      <c r="Y355" s="4" t="s">
        <v>69</v>
      </c>
      <c r="Z355" s="4"/>
      <c r="AA355" s="4"/>
      <c r="AB355" s="4"/>
    </row>
    <row r="356" customFormat="false" ht="75" hidden="false" customHeight="true" outlineLevel="0" collapsed="false">
      <c r="A356" s="4" t="s">
        <v>2988</v>
      </c>
      <c r="B356" s="4" t="s">
        <v>2839</v>
      </c>
      <c r="C356" s="4" t="s">
        <v>2989</v>
      </c>
      <c r="D356" s="4" t="n">
        <v>2016</v>
      </c>
      <c r="E356" s="4" t="s">
        <v>41</v>
      </c>
      <c r="F356" s="4" t="s">
        <v>2841</v>
      </c>
      <c r="G356" s="4" t="str">
        <f aca="false">IF(LEFT(I356,3)="R1 ","L6",IF(D356&gt;=2014,"L1",IF(D356&gt;=1998,"L2",IF(D356&gt;=1987,"L3",IF(D356&gt;=1978,"L4",IF(D356&gt;=1965,"L5","L6"))))))</f>
        <v>L1</v>
      </c>
      <c r="H356" s="4" t="str">
        <f aca="false">IFERROR(INDEX(Lanes!$C$2:$C$60,MATCH(LEFT(I356,FIND(" ",I356)-1),Lanes!$A$2:$A$60,0)),"?")</f>
        <v>Core</v>
      </c>
      <c r="I356" s="4" t="s">
        <v>2736</v>
      </c>
      <c r="J356" s="4"/>
      <c r="K356" s="4" t="s">
        <v>996</v>
      </c>
      <c r="L356" s="4" t="s">
        <v>603</v>
      </c>
      <c r="M356" s="4" t="s">
        <v>1205</v>
      </c>
      <c r="N356" s="4"/>
      <c r="O356" s="4" t="s">
        <v>2900</v>
      </c>
      <c r="P356" s="2" t="s">
        <v>2990</v>
      </c>
      <c r="Q356" s="2" t="s">
        <v>2991</v>
      </c>
      <c r="R356" s="4" t="s">
        <v>50</v>
      </c>
      <c r="S356" s="4" t="s">
        <v>2992</v>
      </c>
      <c r="T356" s="4" t="s">
        <v>52</v>
      </c>
      <c r="U356" s="4"/>
      <c r="V356" s="4"/>
      <c r="W356" s="4"/>
      <c r="X356" s="2" t="s">
        <v>2993</v>
      </c>
      <c r="Y356" s="4" t="s">
        <v>69</v>
      </c>
      <c r="Z356" s="4"/>
      <c r="AA356" s="4"/>
      <c r="AB356" s="4"/>
    </row>
    <row r="357" customFormat="false" ht="75" hidden="false" customHeight="true" outlineLevel="0" collapsed="false">
      <c r="A357" s="4" t="s">
        <v>2994</v>
      </c>
      <c r="B357" s="4" t="s">
        <v>2995</v>
      </c>
      <c r="C357" s="4" t="s">
        <v>2996</v>
      </c>
      <c r="D357" s="4" t="n">
        <v>2016</v>
      </c>
      <c r="E357" s="4" t="s">
        <v>41</v>
      </c>
      <c r="F357" s="4" t="s">
        <v>583</v>
      </c>
      <c r="G357" s="4" t="str">
        <f aca="false">IF(LEFT(I357,3)="R1 ","L6",IF(D357&gt;=2014,"L1",IF(D357&gt;=1998,"L2",IF(D357&gt;=1987,"L3",IF(D357&gt;=1978,"L4",IF(D357&gt;=1965,"L5","L6"))))))</f>
        <v>L1</v>
      </c>
      <c r="H357" s="4" t="str">
        <f aca="false">IFERROR(INDEX(Lanes!$C$2:$C$60,MATCH(LEFT(I357,FIND(" ",I357)-1),Lanes!$A$2:$A$60,0)),"?")</f>
        <v>Core</v>
      </c>
      <c r="I357" s="4" t="s">
        <v>2736</v>
      </c>
      <c r="J357" s="4"/>
      <c r="K357" s="4" t="s">
        <v>996</v>
      </c>
      <c r="L357" s="4" t="s">
        <v>603</v>
      </c>
      <c r="M357" s="4" t="s">
        <v>1205</v>
      </c>
      <c r="N357" s="4"/>
      <c r="O357" s="4" t="s">
        <v>2997</v>
      </c>
      <c r="P357" s="2" t="s">
        <v>2998</v>
      </c>
      <c r="Q357" s="2" t="s">
        <v>2999</v>
      </c>
      <c r="R357" s="4" t="s">
        <v>50</v>
      </c>
      <c r="S357" s="4" t="s">
        <v>3000</v>
      </c>
      <c r="T357" s="4" t="s">
        <v>52</v>
      </c>
      <c r="U357" s="4"/>
      <c r="V357" s="4"/>
      <c r="W357" s="4"/>
      <c r="X357" s="2" t="s">
        <v>3001</v>
      </c>
      <c r="Y357" s="4" t="s">
        <v>69</v>
      </c>
      <c r="Z357" s="4"/>
      <c r="AA357" s="4"/>
      <c r="AB357" s="4"/>
    </row>
    <row r="358" customFormat="false" ht="75" hidden="false" customHeight="true" outlineLevel="0" collapsed="false">
      <c r="A358" s="4" t="s">
        <v>3002</v>
      </c>
      <c r="B358" s="4" t="s">
        <v>2912</v>
      </c>
      <c r="C358" s="4" t="s">
        <v>3003</v>
      </c>
      <c r="D358" s="4" t="n">
        <v>2016</v>
      </c>
      <c r="E358" s="4" t="s">
        <v>41</v>
      </c>
      <c r="F358" s="4" t="s">
        <v>898</v>
      </c>
      <c r="G358" s="4" t="str">
        <f aca="false">IF(LEFT(I358,3)="R1 ","L6",IF(D358&gt;=2014,"L1",IF(D358&gt;=1998,"L2",IF(D358&gt;=1987,"L3",IF(D358&gt;=1978,"L4",IF(D358&gt;=1965,"L5","L6"))))))</f>
        <v>L1</v>
      </c>
      <c r="H358" s="4" t="str">
        <f aca="false">IFERROR(INDEX(Lanes!$C$2:$C$60,MATCH(LEFT(I358,FIND(" ",I358)-1),Lanes!$A$2:$A$60,0)),"?")</f>
        <v>Core</v>
      </c>
      <c r="I358" s="4" t="s">
        <v>2736</v>
      </c>
      <c r="J358" s="4"/>
      <c r="K358" s="4" t="s">
        <v>996</v>
      </c>
      <c r="L358" s="4" t="s">
        <v>90</v>
      </c>
      <c r="M358" s="4" t="s">
        <v>706</v>
      </c>
      <c r="N358" s="4" t="s">
        <v>2914</v>
      </c>
      <c r="O358" s="4" t="s">
        <v>3004</v>
      </c>
      <c r="P358" s="2" t="s">
        <v>3005</v>
      </c>
      <c r="Q358" s="2" t="s">
        <v>3006</v>
      </c>
      <c r="R358" s="4" t="s">
        <v>50</v>
      </c>
      <c r="S358" s="4" t="s">
        <v>3007</v>
      </c>
      <c r="T358" s="4" t="s">
        <v>110</v>
      </c>
      <c r="U358" s="4"/>
      <c r="V358" s="4"/>
      <c r="W358" s="4" t="s">
        <v>53</v>
      </c>
      <c r="X358" s="2" t="s">
        <v>2919</v>
      </c>
      <c r="Y358" s="4" t="s">
        <v>69</v>
      </c>
      <c r="Z358" s="4"/>
      <c r="AA358" s="4"/>
      <c r="AB358" s="4"/>
    </row>
    <row r="359" customFormat="false" ht="75" hidden="false" customHeight="true" outlineLevel="0" collapsed="false">
      <c r="A359" s="4" t="s">
        <v>3008</v>
      </c>
      <c r="B359" s="4" t="s">
        <v>1366</v>
      </c>
      <c r="C359" s="4" t="s">
        <v>3009</v>
      </c>
      <c r="D359" s="4" t="n">
        <v>2016</v>
      </c>
      <c r="E359" s="4" t="s">
        <v>41</v>
      </c>
      <c r="F359" s="4" t="s">
        <v>1368</v>
      </c>
      <c r="G359" s="4" t="str">
        <f aca="false">IF(LEFT(I359,3)="R1 ","L6",IF(D359&gt;=2014,"L1",IF(D359&gt;=1998,"L2",IF(D359&gt;=1987,"L3",IF(D359&gt;=1978,"L4",IF(D359&gt;=1965,"L5","L6"))))))</f>
        <v>L1</v>
      </c>
      <c r="H359" s="4" t="str">
        <f aca="false">IFERROR(INDEX(Lanes!$C$2:$C$60,MATCH(LEFT(I359,FIND(" ",I359)-1),Lanes!$A$2:$A$60,0)),"?")</f>
        <v>Core</v>
      </c>
      <c r="I359" s="4" t="s">
        <v>2736</v>
      </c>
      <c r="J359" s="4" t="s">
        <v>399</v>
      </c>
      <c r="K359" s="4" t="s">
        <v>996</v>
      </c>
      <c r="L359" s="4" t="s">
        <v>163</v>
      </c>
      <c r="M359" s="4" t="s">
        <v>164</v>
      </c>
      <c r="N359" s="4"/>
      <c r="O359" s="4" t="s">
        <v>3010</v>
      </c>
      <c r="P359" s="2" t="s">
        <v>3011</v>
      </c>
      <c r="Q359" s="2" t="s">
        <v>3012</v>
      </c>
      <c r="R359" s="4" t="s">
        <v>65</v>
      </c>
      <c r="S359" s="4" t="s">
        <v>3013</v>
      </c>
      <c r="T359" s="4" t="s">
        <v>52</v>
      </c>
      <c r="U359" s="4"/>
      <c r="V359" s="4"/>
      <c r="W359" s="4" t="s">
        <v>53</v>
      </c>
      <c r="X359" s="2" t="s">
        <v>3014</v>
      </c>
      <c r="Y359" s="4" t="s">
        <v>69</v>
      </c>
      <c r="Z359" s="4"/>
      <c r="AA359" s="4"/>
      <c r="AB359" s="4"/>
    </row>
    <row r="360" customFormat="false" ht="75" hidden="false" customHeight="true" outlineLevel="0" collapsed="false">
      <c r="A360" s="4" t="s">
        <v>3015</v>
      </c>
      <c r="B360" s="4" t="s">
        <v>2879</v>
      </c>
      <c r="C360" s="4" t="s">
        <v>3016</v>
      </c>
      <c r="D360" s="4" t="n">
        <v>2016</v>
      </c>
      <c r="E360" s="4" t="s">
        <v>41</v>
      </c>
      <c r="F360" s="4" t="s">
        <v>1297</v>
      </c>
      <c r="G360" s="4" t="str">
        <f aca="false">IF(LEFT(I360,3)="R1 ","L6",IF(D360&gt;=2014,"L1",IF(D360&gt;=1998,"L2",IF(D360&gt;=1987,"L3",IF(D360&gt;=1978,"L4",IF(D360&gt;=1965,"L5","L6"))))))</f>
        <v>L1</v>
      </c>
      <c r="H360" s="4" t="str">
        <f aca="false">IFERROR(INDEX(Lanes!$C$2:$C$60,MATCH(LEFT(I360,FIND(" ",I360)-1),Lanes!$A$2:$A$60,0)),"?")</f>
        <v>Core</v>
      </c>
      <c r="I360" s="4" t="s">
        <v>2736</v>
      </c>
      <c r="J360" s="4"/>
      <c r="K360" s="4" t="s">
        <v>996</v>
      </c>
      <c r="L360" s="4" t="s">
        <v>45</v>
      </c>
      <c r="M360" s="4" t="s">
        <v>2881</v>
      </c>
      <c r="N360" s="4"/>
      <c r="O360" s="4" t="s">
        <v>3017</v>
      </c>
      <c r="P360" s="2" t="s">
        <v>3018</v>
      </c>
      <c r="Q360" s="2" t="s">
        <v>3019</v>
      </c>
      <c r="R360" s="4" t="s">
        <v>122</v>
      </c>
      <c r="S360" s="4" t="s">
        <v>3020</v>
      </c>
      <c r="T360" s="4" t="s">
        <v>110</v>
      </c>
      <c r="U360" s="4"/>
      <c r="V360" s="4"/>
      <c r="W360" s="4" t="s">
        <v>53</v>
      </c>
      <c r="X360" s="2" t="s">
        <v>3021</v>
      </c>
      <c r="Y360" s="4" t="s">
        <v>69</v>
      </c>
      <c r="Z360" s="4"/>
      <c r="AA360" s="4"/>
      <c r="AB360" s="4"/>
    </row>
    <row r="361" customFormat="false" ht="75" hidden="false" customHeight="true" outlineLevel="0" collapsed="false">
      <c r="A361" s="4" t="s">
        <v>3022</v>
      </c>
      <c r="B361" s="4" t="s">
        <v>2962</v>
      </c>
      <c r="C361" s="4" t="s">
        <v>3023</v>
      </c>
      <c r="D361" s="4" t="n">
        <v>2016</v>
      </c>
      <c r="E361" s="4" t="s">
        <v>41</v>
      </c>
      <c r="F361" s="4" t="s">
        <v>1297</v>
      </c>
      <c r="G361" s="4" t="str">
        <f aca="false">IF(LEFT(I361,3)="R1 ","L6",IF(D361&gt;=2014,"L1",IF(D361&gt;=1998,"L2",IF(D361&gt;=1987,"L3",IF(D361&gt;=1978,"L4",IF(D361&gt;=1965,"L5","L6"))))))</f>
        <v>L1</v>
      </c>
      <c r="H361" s="4" t="str">
        <f aca="false">IFERROR(INDEX(Lanes!$C$2:$C$60,MATCH(LEFT(I361,FIND(" ",I361)-1),Lanes!$A$2:$A$60,0)),"?")</f>
        <v>Core</v>
      </c>
      <c r="I361" s="4" t="s">
        <v>2736</v>
      </c>
      <c r="J361" s="4" t="s">
        <v>2964</v>
      </c>
      <c r="K361" s="4" t="s">
        <v>996</v>
      </c>
      <c r="L361" s="4" t="s">
        <v>45</v>
      </c>
      <c r="M361" s="4" t="s">
        <v>61</v>
      </c>
      <c r="N361" s="4" t="s">
        <v>1919</v>
      </c>
      <c r="O361" s="4" t="s">
        <v>3024</v>
      </c>
      <c r="P361" s="2" t="s">
        <v>3025</v>
      </c>
      <c r="Q361" s="2" t="s">
        <v>3026</v>
      </c>
      <c r="R361" s="4" t="s">
        <v>65</v>
      </c>
      <c r="S361" s="4" t="s">
        <v>3027</v>
      </c>
      <c r="T361" s="4" t="s">
        <v>84</v>
      </c>
      <c r="U361" s="4"/>
      <c r="V361" s="4"/>
      <c r="W361" s="4"/>
      <c r="X361" s="2" t="s">
        <v>2969</v>
      </c>
      <c r="Y361" s="4" t="s">
        <v>55</v>
      </c>
      <c r="Z361" s="4"/>
      <c r="AA361" s="4"/>
      <c r="AB361" s="4"/>
    </row>
    <row r="362" customFormat="false" ht="75" hidden="false" customHeight="true" outlineLevel="0" collapsed="false">
      <c r="A362" s="4" t="s">
        <v>3028</v>
      </c>
      <c r="B362" s="4" t="s">
        <v>3029</v>
      </c>
      <c r="C362" s="4" t="s">
        <v>3030</v>
      </c>
      <c r="D362" s="4" t="n">
        <v>2016</v>
      </c>
      <c r="E362" s="4" t="s">
        <v>41</v>
      </c>
      <c r="F362" s="4" t="s">
        <v>1353</v>
      </c>
      <c r="G362" s="4" t="str">
        <f aca="false">IF(LEFT(I362,3)="R1 ","L6",IF(D362&gt;=2014,"L1",IF(D362&gt;=1998,"L2",IF(D362&gt;=1987,"L3",IF(D362&gt;=1978,"L4",IF(D362&gt;=1965,"L5","L6"))))))</f>
        <v>L1</v>
      </c>
      <c r="H362" s="4" t="str">
        <f aca="false">IFERROR(INDEX(Lanes!$C$2:$C$60,MATCH(LEFT(I362,FIND(" ",I362)-1),Lanes!$A$2:$A$60,0)),"?")</f>
        <v>Core</v>
      </c>
      <c r="I362" s="4" t="s">
        <v>2736</v>
      </c>
      <c r="J362" s="4" t="s">
        <v>399</v>
      </c>
      <c r="K362" s="4" t="s">
        <v>400</v>
      </c>
      <c r="L362" s="4" t="s">
        <v>152</v>
      </c>
      <c r="M362" s="4" t="s">
        <v>3031</v>
      </c>
      <c r="N362" s="4"/>
      <c r="O362" s="4" t="s">
        <v>3032</v>
      </c>
      <c r="P362" s="2" t="s">
        <v>3033</v>
      </c>
      <c r="Q362" s="2" t="s">
        <v>3034</v>
      </c>
      <c r="R362" s="4" t="s">
        <v>65</v>
      </c>
      <c r="S362" s="4" t="s">
        <v>3035</v>
      </c>
      <c r="T362" s="4" t="s">
        <v>52</v>
      </c>
      <c r="U362" s="4"/>
      <c r="V362" s="4" t="s">
        <v>771</v>
      </c>
      <c r="W362" s="4"/>
      <c r="X362" s="2" t="s">
        <v>3036</v>
      </c>
      <c r="Y362" s="4" t="s">
        <v>69</v>
      </c>
      <c r="Z362" s="4"/>
      <c r="AA362" s="4"/>
      <c r="AB362" s="4"/>
    </row>
    <row r="363" customFormat="false" ht="75" hidden="false" customHeight="true" outlineLevel="0" collapsed="false">
      <c r="A363" s="4" t="s">
        <v>3037</v>
      </c>
      <c r="B363" s="4" t="s">
        <v>2888</v>
      </c>
      <c r="C363" s="4" t="s">
        <v>3038</v>
      </c>
      <c r="D363" s="4" t="n">
        <v>2016</v>
      </c>
      <c r="E363" s="4" t="s">
        <v>41</v>
      </c>
      <c r="F363" s="4" t="s">
        <v>3039</v>
      </c>
      <c r="G363" s="4" t="str">
        <f aca="false">IF(LEFT(I363,3)="R1 ","L6",IF(D363&gt;=2014,"L1",IF(D363&gt;=1998,"L2",IF(D363&gt;=1987,"L3",IF(D363&gt;=1978,"L4",IF(D363&gt;=1965,"L5","L6"))))))</f>
        <v>L1</v>
      </c>
      <c r="H363" s="4" t="str">
        <f aca="false">IFERROR(INDEX(Lanes!$C$2:$C$60,MATCH(LEFT(I363,FIND(" ",I363)-1),Lanes!$A$2:$A$60,0)),"?")</f>
        <v>Core</v>
      </c>
      <c r="I363" s="4" t="s">
        <v>2736</v>
      </c>
      <c r="J363" s="4"/>
      <c r="K363" s="4" t="s">
        <v>996</v>
      </c>
      <c r="L363" s="4" t="s">
        <v>116</v>
      </c>
      <c r="M363" s="4" t="s">
        <v>2890</v>
      </c>
      <c r="N363" s="4"/>
      <c r="O363" s="4" t="s">
        <v>3040</v>
      </c>
      <c r="P363" s="2" t="s">
        <v>3041</v>
      </c>
      <c r="Q363" s="2" t="s">
        <v>3042</v>
      </c>
      <c r="R363" s="4" t="s">
        <v>65</v>
      </c>
      <c r="S363" s="4" t="s">
        <v>3043</v>
      </c>
      <c r="T363" s="4" t="s">
        <v>84</v>
      </c>
      <c r="U363" s="4"/>
      <c r="V363" s="4"/>
      <c r="W363" s="4"/>
      <c r="X363" s="2" t="s">
        <v>2895</v>
      </c>
      <c r="Y363" s="4" t="s">
        <v>55</v>
      </c>
      <c r="Z363" s="4"/>
      <c r="AA363" s="4"/>
      <c r="AB363" s="4"/>
    </row>
    <row r="364" customFormat="false" ht="75" hidden="false" customHeight="true" outlineLevel="0" collapsed="false">
      <c r="A364" s="4" t="s">
        <v>3044</v>
      </c>
      <c r="B364" s="4" t="s">
        <v>3045</v>
      </c>
      <c r="C364" s="4" t="s">
        <v>3046</v>
      </c>
      <c r="D364" s="4" t="n">
        <v>2016</v>
      </c>
      <c r="E364" s="4" t="s">
        <v>41</v>
      </c>
      <c r="F364" s="4" t="s">
        <v>1624</v>
      </c>
      <c r="G364" s="4" t="str">
        <f aca="false">IF(LEFT(I364,3)="R1 ","L6",IF(D364&gt;=2014,"L1",IF(D364&gt;=1998,"L2",IF(D364&gt;=1987,"L3",IF(D364&gt;=1978,"L4",IF(D364&gt;=1965,"L5","L6"))))))</f>
        <v>L1</v>
      </c>
      <c r="H364" s="4" t="str">
        <f aca="false">IFERROR(INDEX(Lanes!$C$2:$C$60,MATCH(LEFT(I364,FIND(" ",I364)-1),Lanes!$A$2:$A$60,0)),"?")</f>
        <v>Core</v>
      </c>
      <c r="I364" s="4" t="s">
        <v>2736</v>
      </c>
      <c r="J364" s="4" t="s">
        <v>151</v>
      </c>
      <c r="K364" s="4" t="s">
        <v>268</v>
      </c>
      <c r="L364" s="4" t="s">
        <v>45</v>
      </c>
      <c r="M364" s="4" t="s">
        <v>61</v>
      </c>
      <c r="N364" s="4"/>
      <c r="O364" s="4" t="s">
        <v>3047</v>
      </c>
      <c r="P364" s="2" t="s">
        <v>3048</v>
      </c>
      <c r="Q364" s="2" t="s">
        <v>3049</v>
      </c>
      <c r="R364" s="4" t="s">
        <v>65</v>
      </c>
      <c r="S364" s="4" t="s">
        <v>3050</v>
      </c>
      <c r="T364" s="4" t="s">
        <v>110</v>
      </c>
      <c r="U364" s="4"/>
      <c r="V364" s="4"/>
      <c r="W364" s="4"/>
      <c r="X364" s="2" t="s">
        <v>3051</v>
      </c>
      <c r="Y364" s="4" t="s">
        <v>69</v>
      </c>
      <c r="Z364" s="4"/>
      <c r="AA364" s="4"/>
      <c r="AB364" s="4"/>
    </row>
    <row r="365" customFormat="false" ht="75" hidden="false" customHeight="true" outlineLevel="0" collapsed="false">
      <c r="A365" s="4" t="s">
        <v>3052</v>
      </c>
      <c r="B365" s="4" t="s">
        <v>2743</v>
      </c>
      <c r="C365" s="4" t="s">
        <v>3053</v>
      </c>
      <c r="D365" s="4" t="n">
        <v>2016</v>
      </c>
      <c r="E365" s="4" t="s">
        <v>41</v>
      </c>
      <c r="F365" s="4" t="s">
        <v>2745</v>
      </c>
      <c r="G365" s="4" t="str">
        <f aca="false">IF(LEFT(I365,3)="R1 ","L6",IF(D365&gt;=2014,"L1",IF(D365&gt;=1998,"L2",IF(D365&gt;=1987,"L3",IF(D365&gt;=1978,"L4",IF(D365&gt;=1965,"L5","L6"))))))</f>
        <v>L1</v>
      </c>
      <c r="H365" s="4" t="str">
        <f aca="false">IFERROR(INDEX(Lanes!$C$2:$C$60,MATCH(LEFT(I365,FIND(" ",I365)-1),Lanes!$A$2:$A$60,0)),"?")</f>
        <v>Core</v>
      </c>
      <c r="I365" s="4" t="s">
        <v>2736</v>
      </c>
      <c r="J365" s="4"/>
      <c r="K365" s="4" t="s">
        <v>996</v>
      </c>
      <c r="L365" s="4" t="s">
        <v>152</v>
      </c>
      <c r="M365" s="4" t="s">
        <v>549</v>
      </c>
      <c r="N365" s="4" t="s">
        <v>2684</v>
      </c>
      <c r="O365" s="4" t="s">
        <v>3054</v>
      </c>
      <c r="P365" s="2" t="s">
        <v>3055</v>
      </c>
      <c r="Q365" s="2" t="s">
        <v>3056</v>
      </c>
      <c r="R365" s="4" t="s">
        <v>65</v>
      </c>
      <c r="S365" s="4" t="s">
        <v>3057</v>
      </c>
      <c r="T365" s="4" t="s">
        <v>84</v>
      </c>
      <c r="U365" s="4"/>
      <c r="V365" s="4"/>
      <c r="W365" s="4"/>
      <c r="X365" s="2" t="s">
        <v>2751</v>
      </c>
      <c r="Y365" s="4" t="s">
        <v>55</v>
      </c>
      <c r="Z365" s="4"/>
      <c r="AA365" s="4"/>
      <c r="AB365" s="4"/>
    </row>
    <row r="366" customFormat="false" ht="75" hidden="false" customHeight="true" outlineLevel="0" collapsed="false">
      <c r="A366" s="4" t="s">
        <v>3058</v>
      </c>
      <c r="B366" s="4" t="s">
        <v>3059</v>
      </c>
      <c r="C366" s="4" t="s">
        <v>3059</v>
      </c>
      <c r="D366" s="4" t="n">
        <v>2017</v>
      </c>
      <c r="E366" s="4" t="s">
        <v>41</v>
      </c>
      <c r="F366" s="4" t="s">
        <v>3060</v>
      </c>
      <c r="G366" s="4" t="str">
        <f aca="false">IF(LEFT(I366,3)="R1 ","L6",IF(D366&gt;=2014,"L1",IF(D366&gt;=1998,"L2",IF(D366&gt;=1987,"L3",IF(D366&gt;=1978,"L4",IF(D366&gt;=1965,"L5","L6"))))))</f>
        <v>L1</v>
      </c>
      <c r="H366" s="4" t="str">
        <f aca="false">IFERROR(INDEX(Lanes!$C$2:$C$60,MATCH(LEFT(I366,FIND(" ",I366)-1),Lanes!$A$2:$A$60,0)),"?")</f>
        <v>Core</v>
      </c>
      <c r="I366" s="4" t="s">
        <v>2736</v>
      </c>
      <c r="J366" s="4" t="s">
        <v>151</v>
      </c>
      <c r="K366" s="4" t="s">
        <v>364</v>
      </c>
      <c r="L366" s="4" t="s">
        <v>45</v>
      </c>
      <c r="M366" s="4" t="s">
        <v>3061</v>
      </c>
      <c r="N366" s="4"/>
      <c r="O366" s="4" t="s">
        <v>3062</v>
      </c>
      <c r="P366" s="2" t="s">
        <v>3063</v>
      </c>
      <c r="Q366" s="2" t="s">
        <v>3064</v>
      </c>
      <c r="R366" s="4" t="s">
        <v>65</v>
      </c>
      <c r="S366" s="4" t="s">
        <v>3065</v>
      </c>
      <c r="T366" s="4" t="s">
        <v>52</v>
      </c>
      <c r="U366" s="4"/>
      <c r="V366" s="4"/>
      <c r="W366" s="4" t="s">
        <v>53</v>
      </c>
      <c r="X366" s="2" t="s">
        <v>3066</v>
      </c>
      <c r="Y366" s="4" t="s">
        <v>69</v>
      </c>
      <c r="Z366" s="4"/>
      <c r="AA366" s="4"/>
      <c r="AB366" s="4"/>
    </row>
    <row r="367" customFormat="false" ht="75" hidden="false" customHeight="true" outlineLevel="0" collapsed="false">
      <c r="A367" s="4" t="s">
        <v>3067</v>
      </c>
      <c r="B367" s="4" t="s">
        <v>2912</v>
      </c>
      <c r="C367" s="4" t="s">
        <v>3068</v>
      </c>
      <c r="D367" s="4" t="n">
        <v>2017</v>
      </c>
      <c r="E367" s="4" t="s">
        <v>41</v>
      </c>
      <c r="F367" s="4" t="s">
        <v>898</v>
      </c>
      <c r="G367" s="4" t="str">
        <f aca="false">IF(LEFT(I367,3)="R1 ","L6",IF(D367&gt;=2014,"L1",IF(D367&gt;=1998,"L2",IF(D367&gt;=1987,"L3",IF(D367&gt;=1978,"L4",IF(D367&gt;=1965,"L5","L6"))))))</f>
        <v>L1</v>
      </c>
      <c r="H367" s="4" t="str">
        <f aca="false">IFERROR(INDEX(Lanes!$C$2:$C$60,MATCH(LEFT(I367,FIND(" ",I367)-1),Lanes!$A$2:$A$60,0)),"?")</f>
        <v>Core</v>
      </c>
      <c r="I367" s="4" t="s">
        <v>2736</v>
      </c>
      <c r="J367" s="4"/>
      <c r="K367" s="4" t="s">
        <v>996</v>
      </c>
      <c r="L367" s="4" t="s">
        <v>90</v>
      </c>
      <c r="M367" s="4" t="s">
        <v>706</v>
      </c>
      <c r="N367" s="4" t="s">
        <v>2914</v>
      </c>
      <c r="O367" s="4" t="s">
        <v>3069</v>
      </c>
      <c r="P367" s="2" t="s">
        <v>3070</v>
      </c>
      <c r="Q367" s="2" t="s">
        <v>3071</v>
      </c>
      <c r="R367" s="4" t="s">
        <v>50</v>
      </c>
      <c r="S367" s="4" t="s">
        <v>3072</v>
      </c>
      <c r="T367" s="4" t="s">
        <v>84</v>
      </c>
      <c r="U367" s="4"/>
      <c r="V367" s="4"/>
      <c r="W367" s="4" t="s">
        <v>53</v>
      </c>
      <c r="X367" s="2" t="s">
        <v>2919</v>
      </c>
      <c r="Y367" s="4" t="s">
        <v>69</v>
      </c>
      <c r="Z367" s="4"/>
      <c r="AA367" s="4"/>
      <c r="AB367" s="4"/>
    </row>
    <row r="368" customFormat="false" ht="75" hidden="false" customHeight="true" outlineLevel="0" collapsed="false">
      <c r="A368" s="4" t="s">
        <v>3073</v>
      </c>
      <c r="B368" s="4" t="s">
        <v>877</v>
      </c>
      <c r="C368" s="4" t="s">
        <v>3074</v>
      </c>
      <c r="D368" s="4" t="n">
        <v>2017</v>
      </c>
      <c r="E368" s="4" t="s">
        <v>41</v>
      </c>
      <c r="F368" s="4" t="s">
        <v>476</v>
      </c>
      <c r="G368" s="4" t="str">
        <f aca="false">IF(LEFT(I368,3)="R1 ","L6",IF(D368&gt;=2014,"L1",IF(D368&gt;=1998,"L2",IF(D368&gt;=1987,"L3",IF(D368&gt;=1978,"L4",IF(D368&gt;=1965,"L5","L6"))))))</f>
        <v>L1</v>
      </c>
      <c r="H368" s="4" t="str">
        <f aca="false">IFERROR(INDEX(Lanes!$C$2:$C$60,MATCH(LEFT(I368,FIND(" ",I368)-1),Lanes!$A$2:$A$60,0)),"?")</f>
        <v>Core</v>
      </c>
      <c r="I368" s="4" t="s">
        <v>2736</v>
      </c>
      <c r="J368" s="4" t="s">
        <v>3075</v>
      </c>
      <c r="K368" s="4" t="s">
        <v>364</v>
      </c>
      <c r="L368" s="4" t="s">
        <v>257</v>
      </c>
      <c r="M368" s="4" t="s">
        <v>3076</v>
      </c>
      <c r="N368" s="4"/>
      <c r="O368" s="4" t="s">
        <v>3077</v>
      </c>
      <c r="P368" s="2" t="s">
        <v>3078</v>
      </c>
      <c r="Q368" s="2" t="s">
        <v>3079</v>
      </c>
      <c r="R368" s="4" t="s">
        <v>122</v>
      </c>
      <c r="S368" s="4" t="s">
        <v>3080</v>
      </c>
      <c r="T368" s="4" t="s">
        <v>84</v>
      </c>
      <c r="U368" s="4"/>
      <c r="V368" s="4"/>
      <c r="W368" s="4"/>
      <c r="X368" s="2" t="s">
        <v>884</v>
      </c>
      <c r="Y368" s="4" t="s">
        <v>55</v>
      </c>
      <c r="Z368" s="4"/>
      <c r="AA368" s="4"/>
      <c r="AB368" s="4"/>
    </row>
    <row r="369" customFormat="false" ht="75" hidden="false" customHeight="true" outlineLevel="0" collapsed="false">
      <c r="A369" s="4" t="s">
        <v>3081</v>
      </c>
      <c r="B369" s="4" t="s">
        <v>2879</v>
      </c>
      <c r="C369" s="4" t="s">
        <v>3082</v>
      </c>
      <c r="D369" s="4" t="n">
        <v>2017</v>
      </c>
      <c r="E369" s="4" t="s">
        <v>41</v>
      </c>
      <c r="F369" s="4" t="s">
        <v>1297</v>
      </c>
      <c r="G369" s="4" t="str">
        <f aca="false">IF(LEFT(I369,3)="R1 ","L6",IF(D369&gt;=2014,"L1",IF(D369&gt;=1998,"L2",IF(D369&gt;=1987,"L3",IF(D369&gt;=1978,"L4",IF(D369&gt;=1965,"L5","L6"))))))</f>
        <v>L1</v>
      </c>
      <c r="H369" s="4" t="str">
        <f aca="false">IFERROR(INDEX(Lanes!$C$2:$C$60,MATCH(LEFT(I369,FIND(" ",I369)-1),Lanes!$A$2:$A$60,0)),"?")</f>
        <v>Core</v>
      </c>
      <c r="I369" s="4" t="s">
        <v>2736</v>
      </c>
      <c r="J369" s="4"/>
      <c r="K369" s="4" t="s">
        <v>996</v>
      </c>
      <c r="L369" s="4" t="s">
        <v>45</v>
      </c>
      <c r="M369" s="4" t="s">
        <v>2881</v>
      </c>
      <c r="N369" s="4"/>
      <c r="O369" s="4" t="s">
        <v>3083</v>
      </c>
      <c r="P369" s="2" t="s">
        <v>3084</v>
      </c>
      <c r="Q369" s="2" t="s">
        <v>3085</v>
      </c>
      <c r="R369" s="4" t="s">
        <v>122</v>
      </c>
      <c r="S369" s="4" t="s">
        <v>3086</v>
      </c>
      <c r="T369" s="4" t="s">
        <v>84</v>
      </c>
      <c r="U369" s="4"/>
      <c r="V369" s="4"/>
      <c r="W369" s="4" t="s">
        <v>53</v>
      </c>
      <c r="X369" s="2" t="s">
        <v>3087</v>
      </c>
      <c r="Y369" s="4" t="s">
        <v>69</v>
      </c>
      <c r="Z369" s="4"/>
      <c r="AA369" s="4"/>
      <c r="AB369" s="4"/>
    </row>
    <row r="370" customFormat="false" ht="75" hidden="false" customHeight="true" outlineLevel="0" collapsed="false">
      <c r="A370" s="4" t="s">
        <v>3088</v>
      </c>
      <c r="B370" s="4" t="s">
        <v>3089</v>
      </c>
      <c r="C370" s="4" t="s">
        <v>3089</v>
      </c>
      <c r="D370" s="4" t="n">
        <v>2017</v>
      </c>
      <c r="E370" s="4" t="s">
        <v>41</v>
      </c>
      <c r="F370" s="4" t="s">
        <v>3090</v>
      </c>
      <c r="G370" s="4" t="str">
        <f aca="false">IF(LEFT(I370,3)="R1 ","L6",IF(D370&gt;=2014,"L1",IF(D370&gt;=1998,"L2",IF(D370&gt;=1987,"L3",IF(D370&gt;=1978,"L4",IF(D370&gt;=1965,"L5","L6"))))))</f>
        <v>L1</v>
      </c>
      <c r="H370" s="4" t="str">
        <f aca="false">IFERROR(INDEX(Lanes!$C$2:$C$60,MATCH(LEFT(I370,FIND(" ",I370)-1),Lanes!$A$2:$A$60,0)),"?")</f>
        <v>Core</v>
      </c>
      <c r="I370" s="4" t="s">
        <v>2736</v>
      </c>
      <c r="J370" s="4"/>
      <c r="K370" s="4" t="s">
        <v>996</v>
      </c>
      <c r="L370" s="4" t="s">
        <v>603</v>
      </c>
      <c r="M370" s="4" t="s">
        <v>1205</v>
      </c>
      <c r="N370" s="4"/>
      <c r="O370" s="4" t="s">
        <v>3091</v>
      </c>
      <c r="P370" s="2" t="s">
        <v>3092</v>
      </c>
      <c r="Q370" s="2" t="s">
        <v>3093</v>
      </c>
      <c r="R370" s="4" t="s">
        <v>50</v>
      </c>
      <c r="S370" s="4" t="s">
        <v>3094</v>
      </c>
      <c r="T370" s="4" t="s">
        <v>110</v>
      </c>
      <c r="U370" s="4"/>
      <c r="V370" s="4"/>
      <c r="W370" s="4"/>
      <c r="X370" s="2" t="s">
        <v>3095</v>
      </c>
      <c r="Y370" s="4" t="s">
        <v>69</v>
      </c>
      <c r="Z370" s="4"/>
      <c r="AA370" s="4"/>
      <c r="AB370" s="4"/>
    </row>
    <row r="371" customFormat="false" ht="75" hidden="false" customHeight="true" outlineLevel="0" collapsed="false">
      <c r="A371" s="4" t="s">
        <v>3096</v>
      </c>
      <c r="B371" s="4" t="s">
        <v>3097</v>
      </c>
      <c r="C371" s="4" t="s">
        <v>3098</v>
      </c>
      <c r="D371" s="4" t="n">
        <v>2017</v>
      </c>
      <c r="E371" s="4" t="s">
        <v>41</v>
      </c>
      <c r="F371" s="4" t="s">
        <v>162</v>
      </c>
      <c r="G371" s="4" t="str">
        <f aca="false">IF(LEFT(I371,3)="R1 ","L6",IF(D371&gt;=2014,"L1",IF(D371&gt;=1998,"L2",IF(D371&gt;=1987,"L3",IF(D371&gt;=1978,"L4",IF(D371&gt;=1965,"L5","L6"))))))</f>
        <v>L1</v>
      </c>
      <c r="H371" s="4" t="str">
        <f aca="false">IFERROR(INDEX(Lanes!$C$2:$C$60,MATCH(LEFT(I371,FIND(" ",I371)-1),Lanes!$A$2:$A$60,0)),"?")</f>
        <v>Core</v>
      </c>
      <c r="I371" s="4" t="s">
        <v>2736</v>
      </c>
      <c r="J371" s="4" t="s">
        <v>399</v>
      </c>
      <c r="K371" s="4" t="s">
        <v>996</v>
      </c>
      <c r="L371" s="4" t="s">
        <v>193</v>
      </c>
      <c r="M371" s="4" t="s">
        <v>91</v>
      </c>
      <c r="N371" s="4"/>
      <c r="O371" s="4" t="s">
        <v>3099</v>
      </c>
      <c r="P371" s="2" t="s">
        <v>3100</v>
      </c>
      <c r="Q371" s="2" t="s">
        <v>3101</v>
      </c>
      <c r="R371" s="4" t="s">
        <v>50</v>
      </c>
      <c r="S371" s="4" t="s">
        <v>3102</v>
      </c>
      <c r="T371" s="4" t="s">
        <v>84</v>
      </c>
      <c r="U371" s="4"/>
      <c r="V371" s="4"/>
      <c r="W371" s="4"/>
      <c r="X371" s="2" t="s">
        <v>3103</v>
      </c>
      <c r="Y371" s="4" t="s">
        <v>69</v>
      </c>
      <c r="Z371" s="4"/>
      <c r="AA371" s="4"/>
      <c r="AB371" s="4"/>
    </row>
    <row r="372" customFormat="false" ht="75" hidden="false" customHeight="true" outlineLevel="0" collapsed="false">
      <c r="A372" s="4" t="s">
        <v>3104</v>
      </c>
      <c r="B372" s="4" t="s">
        <v>2761</v>
      </c>
      <c r="C372" s="4" t="s">
        <v>3105</v>
      </c>
      <c r="D372" s="4" t="n">
        <v>2017</v>
      </c>
      <c r="E372" s="4" t="s">
        <v>41</v>
      </c>
      <c r="F372" s="4" t="s">
        <v>3106</v>
      </c>
      <c r="G372" s="4" t="str">
        <f aca="false">IF(LEFT(I372,3)="R1 ","L6",IF(D372&gt;=2014,"L1",IF(D372&gt;=1998,"L2",IF(D372&gt;=1987,"L3",IF(D372&gt;=1978,"L4",IF(D372&gt;=1965,"L5","L6"))))))</f>
        <v>L1</v>
      </c>
      <c r="H372" s="4" t="str">
        <f aca="false">IFERROR(INDEX(Lanes!$C$2:$C$60,MATCH(LEFT(I372,FIND(" ",I372)-1),Lanes!$A$2:$A$60,0)),"?")</f>
        <v>Core</v>
      </c>
      <c r="I372" s="4" t="s">
        <v>2736</v>
      </c>
      <c r="J372" s="4"/>
      <c r="K372" s="4" t="s">
        <v>996</v>
      </c>
      <c r="L372" s="4" t="s">
        <v>116</v>
      </c>
      <c r="M372" s="4" t="s">
        <v>117</v>
      </c>
      <c r="N372" s="4"/>
      <c r="O372" s="4" t="s">
        <v>3107</v>
      </c>
      <c r="P372" s="2" t="s">
        <v>3108</v>
      </c>
      <c r="Q372" s="2" t="s">
        <v>3109</v>
      </c>
      <c r="R372" s="4" t="s">
        <v>65</v>
      </c>
      <c r="S372" s="4" t="s">
        <v>3110</v>
      </c>
      <c r="T372" s="4" t="s">
        <v>84</v>
      </c>
      <c r="U372" s="4"/>
      <c r="V372" s="4"/>
      <c r="W372" s="4" t="s">
        <v>53</v>
      </c>
      <c r="X372" s="2" t="s">
        <v>2767</v>
      </c>
      <c r="Y372" s="4" t="s">
        <v>55</v>
      </c>
      <c r="Z372" s="4"/>
      <c r="AA372" s="4"/>
      <c r="AB372" s="4"/>
    </row>
    <row r="373" customFormat="false" ht="75" hidden="false" customHeight="true" outlineLevel="0" collapsed="false">
      <c r="A373" s="4" t="s">
        <v>3111</v>
      </c>
      <c r="B373" s="4" t="s">
        <v>498</v>
      </c>
      <c r="C373" s="4" t="s">
        <v>498</v>
      </c>
      <c r="D373" s="4" t="n">
        <v>2017</v>
      </c>
      <c r="E373" s="4" t="s">
        <v>41</v>
      </c>
      <c r="F373" s="4" t="s">
        <v>2157</v>
      </c>
      <c r="G373" s="4" t="str">
        <f aca="false">IF(LEFT(I373,3)="R1 ","L6",IF(D373&gt;=2014,"L1",IF(D373&gt;=1998,"L2",IF(D373&gt;=1987,"L3",IF(D373&gt;=1978,"L4",IF(D373&gt;=1965,"L5","L6"))))))</f>
        <v>L1</v>
      </c>
      <c r="H373" s="4" t="str">
        <f aca="false">IFERROR(INDEX(Lanes!$C$2:$C$60,MATCH(LEFT(I373,FIND(" ",I373)-1),Lanes!$A$2:$A$60,0)),"?")</f>
        <v>Core</v>
      </c>
      <c r="I373" s="4" t="s">
        <v>2736</v>
      </c>
      <c r="J373" s="4" t="s">
        <v>705</v>
      </c>
      <c r="K373" s="4" t="s">
        <v>60</v>
      </c>
      <c r="L373" s="4" t="s">
        <v>152</v>
      </c>
      <c r="M373" s="4" t="s">
        <v>153</v>
      </c>
      <c r="N373" s="4"/>
      <c r="O373" s="4" t="s">
        <v>3112</v>
      </c>
      <c r="P373" s="2" t="s">
        <v>3113</v>
      </c>
      <c r="Q373" s="2" t="s">
        <v>3114</v>
      </c>
      <c r="R373" s="4" t="s">
        <v>65</v>
      </c>
      <c r="S373" s="4" t="s">
        <v>3115</v>
      </c>
      <c r="T373" s="4" t="s">
        <v>52</v>
      </c>
      <c r="U373" s="4"/>
      <c r="V373" s="4"/>
      <c r="W373" s="4"/>
      <c r="X373" s="2" t="s">
        <v>3116</v>
      </c>
      <c r="Y373" s="4" t="s">
        <v>55</v>
      </c>
      <c r="Z373" s="4"/>
      <c r="AA373" s="4"/>
      <c r="AB373" s="4"/>
    </row>
    <row r="374" customFormat="false" ht="75" hidden="false" customHeight="true" outlineLevel="0" collapsed="false">
      <c r="A374" s="4" t="s">
        <v>3117</v>
      </c>
      <c r="B374" s="4" t="s">
        <v>2743</v>
      </c>
      <c r="C374" s="4" t="s">
        <v>3118</v>
      </c>
      <c r="D374" s="4" t="n">
        <v>2017</v>
      </c>
      <c r="E374" s="4" t="s">
        <v>41</v>
      </c>
      <c r="F374" s="4" t="s">
        <v>2745</v>
      </c>
      <c r="G374" s="4" t="str">
        <f aca="false">IF(LEFT(I374,3)="R1 ","L6",IF(D374&gt;=2014,"L1",IF(D374&gt;=1998,"L2",IF(D374&gt;=1987,"L3",IF(D374&gt;=1978,"L4",IF(D374&gt;=1965,"L5","L6"))))))</f>
        <v>L1</v>
      </c>
      <c r="H374" s="4" t="str">
        <f aca="false">IFERROR(INDEX(Lanes!$C$2:$C$60,MATCH(LEFT(I374,FIND(" ",I374)-1),Lanes!$A$2:$A$60,0)),"?")</f>
        <v>Core</v>
      </c>
      <c r="I374" s="4" t="s">
        <v>2736</v>
      </c>
      <c r="J374" s="4"/>
      <c r="K374" s="4" t="s">
        <v>996</v>
      </c>
      <c r="L374" s="4" t="s">
        <v>152</v>
      </c>
      <c r="M374" s="4" t="s">
        <v>549</v>
      </c>
      <c r="N374" s="4" t="s">
        <v>2684</v>
      </c>
      <c r="O374" s="4" t="s">
        <v>3119</v>
      </c>
      <c r="P374" s="2" t="s">
        <v>3120</v>
      </c>
      <c r="Q374" s="2" t="s">
        <v>3121</v>
      </c>
      <c r="R374" s="4" t="s">
        <v>65</v>
      </c>
      <c r="S374" s="4" t="s">
        <v>3122</v>
      </c>
      <c r="T374" s="4" t="s">
        <v>52</v>
      </c>
      <c r="U374" s="4"/>
      <c r="V374" s="4"/>
      <c r="W374" s="4"/>
      <c r="X374" s="2" t="s">
        <v>2751</v>
      </c>
      <c r="Y374" s="4" t="s">
        <v>55</v>
      </c>
      <c r="Z374" s="4"/>
      <c r="AA374" s="4"/>
      <c r="AB374" s="4"/>
    </row>
    <row r="375" customFormat="false" ht="75" hidden="false" customHeight="true" outlineLevel="0" collapsed="false">
      <c r="A375" s="4" t="s">
        <v>3123</v>
      </c>
      <c r="B375" s="4" t="s">
        <v>2897</v>
      </c>
      <c r="C375" s="4" t="s">
        <v>3124</v>
      </c>
      <c r="D375" s="4" t="n">
        <v>2018</v>
      </c>
      <c r="E375" s="4" t="s">
        <v>41</v>
      </c>
      <c r="F375" s="4" t="s">
        <v>2899</v>
      </c>
      <c r="G375" s="4" t="str">
        <f aca="false">IF(LEFT(I375,3)="R1 ","L6",IF(D375&gt;=2014,"L1",IF(D375&gt;=1998,"L2",IF(D375&gt;=1987,"L3",IF(D375&gt;=1978,"L4",IF(D375&gt;=1965,"L5","L6"))))))</f>
        <v>L1</v>
      </c>
      <c r="H375" s="4" t="str">
        <f aca="false">IFERROR(INDEX(Lanes!$C$2:$C$60,MATCH(LEFT(I375,FIND(" ",I375)-1),Lanes!$A$2:$A$60,0)),"?")</f>
        <v>Core</v>
      </c>
      <c r="I375" s="4" t="s">
        <v>2736</v>
      </c>
      <c r="J375" s="4"/>
      <c r="K375" s="4" t="s">
        <v>996</v>
      </c>
      <c r="L375" s="4" t="s">
        <v>152</v>
      </c>
      <c r="M375" s="4" t="s">
        <v>153</v>
      </c>
      <c r="N375" s="4"/>
      <c r="O375" s="4" t="s">
        <v>3125</v>
      </c>
      <c r="P375" s="2" t="s">
        <v>3126</v>
      </c>
      <c r="Q375" s="2" t="s">
        <v>3127</v>
      </c>
      <c r="R375" s="4" t="s">
        <v>50</v>
      </c>
      <c r="S375" s="4" t="s">
        <v>3128</v>
      </c>
      <c r="T375" s="4" t="s">
        <v>84</v>
      </c>
      <c r="U375" s="4"/>
      <c r="V375" s="4" t="s">
        <v>2212</v>
      </c>
      <c r="W375" s="4"/>
      <c r="X375" s="2" t="s">
        <v>2904</v>
      </c>
      <c r="Y375" s="4" t="s">
        <v>69</v>
      </c>
      <c r="Z375" s="4"/>
      <c r="AA375" s="4"/>
      <c r="AB375" s="4"/>
    </row>
    <row r="376" customFormat="false" ht="75" hidden="false" customHeight="true" outlineLevel="0" collapsed="false">
      <c r="A376" s="4" t="s">
        <v>3129</v>
      </c>
      <c r="B376" s="4" t="s">
        <v>3130</v>
      </c>
      <c r="C376" s="4" t="s">
        <v>3131</v>
      </c>
      <c r="D376" s="4" t="n">
        <v>2018</v>
      </c>
      <c r="E376" s="4" t="s">
        <v>41</v>
      </c>
      <c r="F376" s="4" t="s">
        <v>2413</v>
      </c>
      <c r="G376" s="4" t="str">
        <f aca="false">IF(LEFT(I376,3)="R1 ","L6",IF(D376&gt;=2014,"L1",IF(D376&gt;=1998,"L2",IF(D376&gt;=1987,"L3",IF(D376&gt;=1978,"L4",IF(D376&gt;=1965,"L5","L6"))))))</f>
        <v>L1</v>
      </c>
      <c r="H376" s="4" t="str">
        <f aca="false">IFERROR(INDEX(Lanes!$C$2:$C$60,MATCH(LEFT(I376,FIND(" ",I376)-1),Lanes!$A$2:$A$60,0)),"?")</f>
        <v>Core</v>
      </c>
      <c r="I376" s="4" t="s">
        <v>2736</v>
      </c>
      <c r="J376" s="4"/>
      <c r="K376" s="4" t="s">
        <v>364</v>
      </c>
      <c r="L376" s="4" t="s">
        <v>152</v>
      </c>
      <c r="M376" s="4" t="s">
        <v>549</v>
      </c>
      <c r="N376" s="4"/>
      <c r="O376" s="4" t="s">
        <v>3132</v>
      </c>
      <c r="P376" s="2" t="s">
        <v>3133</v>
      </c>
      <c r="Q376" s="2" t="s">
        <v>3134</v>
      </c>
      <c r="R376" s="4" t="s">
        <v>50</v>
      </c>
      <c r="S376" s="4" t="s">
        <v>3135</v>
      </c>
      <c r="T376" s="4" t="s">
        <v>84</v>
      </c>
      <c r="U376" s="4"/>
      <c r="V376" s="4"/>
      <c r="W376" s="4" t="s">
        <v>53</v>
      </c>
      <c r="X376" s="2" t="s">
        <v>3136</v>
      </c>
      <c r="Y376" s="4" t="s">
        <v>69</v>
      </c>
      <c r="Z376" s="4"/>
      <c r="AA376" s="4"/>
      <c r="AB376" s="4"/>
    </row>
    <row r="377" customFormat="false" ht="75" hidden="false" customHeight="true" outlineLevel="0" collapsed="false">
      <c r="A377" s="4" t="s">
        <v>3137</v>
      </c>
      <c r="B377" s="4" t="s">
        <v>3138</v>
      </c>
      <c r="C377" s="4" t="s">
        <v>3139</v>
      </c>
      <c r="D377" s="4" t="n">
        <v>2018</v>
      </c>
      <c r="E377" s="4" t="s">
        <v>41</v>
      </c>
      <c r="F377" s="4" t="s">
        <v>2370</v>
      </c>
      <c r="G377" s="4" t="str">
        <f aca="false">IF(LEFT(I377,3)="R1 ","L6",IF(D377&gt;=2014,"L1",IF(D377&gt;=1998,"L2",IF(D377&gt;=1987,"L3",IF(D377&gt;=1978,"L4",IF(D377&gt;=1965,"L5","L6"))))))</f>
        <v>L1</v>
      </c>
      <c r="H377" s="4" t="str">
        <f aca="false">IFERROR(INDEX(Lanes!$C$2:$C$60,MATCH(LEFT(I377,FIND(" ",I377)-1),Lanes!$A$2:$A$60,0)),"?")</f>
        <v>Core</v>
      </c>
      <c r="I377" s="4" t="s">
        <v>2736</v>
      </c>
      <c r="J377" s="4" t="s">
        <v>3140</v>
      </c>
      <c r="K377" s="4" t="s">
        <v>996</v>
      </c>
      <c r="L377" s="4" t="s">
        <v>90</v>
      </c>
      <c r="M377" s="4" t="s">
        <v>91</v>
      </c>
      <c r="N377" s="4" t="s">
        <v>92</v>
      </c>
      <c r="O377" s="4" t="s">
        <v>3141</v>
      </c>
      <c r="P377" s="2" t="s">
        <v>3142</v>
      </c>
      <c r="Q377" s="2" t="s">
        <v>3143</v>
      </c>
      <c r="R377" s="4" t="s">
        <v>65</v>
      </c>
      <c r="S377" s="4" t="s">
        <v>3144</v>
      </c>
      <c r="T377" s="4" t="s">
        <v>84</v>
      </c>
      <c r="U377" s="4"/>
      <c r="V377" s="4"/>
      <c r="W377" s="4"/>
      <c r="X377" s="2" t="s">
        <v>3145</v>
      </c>
      <c r="Y377" s="4" t="s">
        <v>55</v>
      </c>
      <c r="Z377" s="4"/>
      <c r="AA377" s="4"/>
      <c r="AB377" s="4"/>
    </row>
    <row r="378" customFormat="false" ht="75" hidden="false" customHeight="true" outlineLevel="0" collapsed="false">
      <c r="A378" s="4" t="s">
        <v>3146</v>
      </c>
      <c r="B378" s="4" t="s">
        <v>2734</v>
      </c>
      <c r="C378" s="4" t="s">
        <v>3147</v>
      </c>
      <c r="D378" s="4" t="n">
        <v>2018</v>
      </c>
      <c r="E378" s="4" t="s">
        <v>41</v>
      </c>
      <c r="F378" s="4" t="s">
        <v>2948</v>
      </c>
      <c r="G378" s="4" t="str">
        <f aca="false">IF(LEFT(I378,3)="R1 ","L6",IF(D378&gt;=2014,"L1",IF(D378&gt;=1998,"L2",IF(D378&gt;=1987,"L3",IF(D378&gt;=1978,"L4",IF(D378&gt;=1965,"L5","L6"))))))</f>
        <v>L1</v>
      </c>
      <c r="H378" s="4" t="str">
        <f aca="false">IFERROR(INDEX(Lanes!$C$2:$C$60,MATCH(LEFT(I378,FIND(" ",I378)-1),Lanes!$A$2:$A$60,0)),"?")</f>
        <v>Core</v>
      </c>
      <c r="I378" s="4" t="s">
        <v>2736</v>
      </c>
      <c r="J378" s="4"/>
      <c r="K378" s="4" t="s">
        <v>996</v>
      </c>
      <c r="L378" s="4" t="s">
        <v>603</v>
      </c>
      <c r="M378" s="4" t="s">
        <v>788</v>
      </c>
      <c r="N378" s="4"/>
      <c r="O378" s="4" t="s">
        <v>3148</v>
      </c>
      <c r="P378" s="2" t="s">
        <v>3149</v>
      </c>
      <c r="Q378" s="2" t="s">
        <v>3150</v>
      </c>
      <c r="R378" s="4" t="s">
        <v>50</v>
      </c>
      <c r="S378" s="4" t="s">
        <v>3151</v>
      </c>
      <c r="T378" s="4" t="s">
        <v>52</v>
      </c>
      <c r="U378" s="4"/>
      <c r="V378" s="4"/>
      <c r="W378" s="4"/>
      <c r="X378" s="2" t="s">
        <v>2759</v>
      </c>
      <c r="Y378" s="4" t="s">
        <v>55</v>
      </c>
      <c r="Z378" s="4"/>
      <c r="AA378" s="4"/>
      <c r="AB378" s="4"/>
    </row>
    <row r="379" customFormat="false" ht="75" hidden="false" customHeight="true" outlineLevel="0" collapsed="false">
      <c r="A379" s="4" t="s">
        <v>3152</v>
      </c>
      <c r="B379" s="4" t="s">
        <v>1366</v>
      </c>
      <c r="C379" s="4" t="s">
        <v>3153</v>
      </c>
      <c r="D379" s="4" t="n">
        <v>2018</v>
      </c>
      <c r="E379" s="4" t="s">
        <v>41</v>
      </c>
      <c r="F379" s="4" t="s">
        <v>2226</v>
      </c>
      <c r="G379" s="4" t="str">
        <f aca="false">IF(LEFT(I379,3)="R1 ","L6",IF(D379&gt;=2014,"L1",IF(D379&gt;=1998,"L2",IF(D379&gt;=1987,"L3",IF(D379&gt;=1978,"L4",IF(D379&gt;=1965,"L5","L6"))))))</f>
        <v>L1</v>
      </c>
      <c r="H379" s="4" t="str">
        <f aca="false">IFERROR(INDEX(Lanes!$C$2:$C$60,MATCH(LEFT(I379,FIND(" ",I379)-1),Lanes!$A$2:$A$60,0)),"?")</f>
        <v>Core</v>
      </c>
      <c r="I379" s="4" t="s">
        <v>2736</v>
      </c>
      <c r="J379" s="4"/>
      <c r="K379" s="4" t="s">
        <v>996</v>
      </c>
      <c r="L379" s="4" t="s">
        <v>163</v>
      </c>
      <c r="M379" s="4" t="s">
        <v>164</v>
      </c>
      <c r="N379" s="4"/>
      <c r="O379" s="4" t="s">
        <v>3154</v>
      </c>
      <c r="P379" s="2" t="s">
        <v>3155</v>
      </c>
      <c r="Q379" s="2" t="s">
        <v>3156</v>
      </c>
      <c r="R379" s="4" t="s">
        <v>122</v>
      </c>
      <c r="S379" s="4" t="s">
        <v>3157</v>
      </c>
      <c r="T379" s="4" t="s">
        <v>84</v>
      </c>
      <c r="U379" s="4"/>
      <c r="V379" s="4"/>
      <c r="W379" s="4" t="s">
        <v>53</v>
      </c>
      <c r="X379" s="2" t="s">
        <v>3158</v>
      </c>
      <c r="Y379" s="4" t="s">
        <v>69</v>
      </c>
      <c r="Z379" s="4"/>
      <c r="AA379" s="4"/>
      <c r="AB379" s="4"/>
    </row>
    <row r="380" customFormat="false" ht="75" hidden="false" customHeight="true" outlineLevel="0" collapsed="false">
      <c r="A380" s="4" t="s">
        <v>3159</v>
      </c>
      <c r="B380" s="4" t="s">
        <v>2809</v>
      </c>
      <c r="C380" s="4" t="s">
        <v>3160</v>
      </c>
      <c r="D380" s="4" t="n">
        <v>2018</v>
      </c>
      <c r="E380" s="4" t="s">
        <v>41</v>
      </c>
      <c r="F380" s="4" t="s">
        <v>1504</v>
      </c>
      <c r="G380" s="4" t="str">
        <f aca="false">IF(LEFT(I380,3)="R1 ","L6",IF(D380&gt;=2014,"L1",IF(D380&gt;=1998,"L2",IF(D380&gt;=1987,"L3",IF(D380&gt;=1978,"L4",IF(D380&gt;=1965,"L5","L6"))))))</f>
        <v>L1</v>
      </c>
      <c r="H380" s="4" t="str">
        <f aca="false">IFERROR(INDEX(Lanes!$C$2:$C$60,MATCH(LEFT(I380,FIND(" ",I380)-1),Lanes!$A$2:$A$60,0)),"?")</f>
        <v>Core</v>
      </c>
      <c r="I380" s="4" t="s">
        <v>2736</v>
      </c>
      <c r="J380" s="4"/>
      <c r="K380" s="4" t="s">
        <v>996</v>
      </c>
      <c r="L380" s="4" t="s">
        <v>603</v>
      </c>
      <c r="M380" s="4" t="s">
        <v>1205</v>
      </c>
      <c r="N380" s="4" t="s">
        <v>2811</v>
      </c>
      <c r="O380" s="4" t="s">
        <v>3161</v>
      </c>
      <c r="P380" s="2" t="s">
        <v>3162</v>
      </c>
      <c r="Q380" s="2" t="s">
        <v>3163</v>
      </c>
      <c r="R380" s="4" t="s">
        <v>50</v>
      </c>
      <c r="S380" s="4" t="s">
        <v>3164</v>
      </c>
      <c r="T380" s="4" t="s">
        <v>52</v>
      </c>
      <c r="U380" s="4"/>
      <c r="V380" s="4"/>
      <c r="W380" s="4"/>
      <c r="X380" s="2" t="s">
        <v>2816</v>
      </c>
      <c r="Y380" s="4" t="s">
        <v>55</v>
      </c>
      <c r="Z380" s="4"/>
      <c r="AA380" s="4"/>
      <c r="AB380" s="4"/>
    </row>
    <row r="381" customFormat="false" ht="75" hidden="false" customHeight="true" outlineLevel="0" collapsed="false">
      <c r="A381" s="4" t="s">
        <v>3165</v>
      </c>
      <c r="B381" s="4" t="s">
        <v>3166</v>
      </c>
      <c r="C381" s="4" t="s">
        <v>3167</v>
      </c>
      <c r="D381" s="4" t="n">
        <v>2018</v>
      </c>
      <c r="E381" s="4" t="s">
        <v>41</v>
      </c>
      <c r="F381" s="4" t="s">
        <v>3168</v>
      </c>
      <c r="G381" s="4" t="str">
        <f aca="false">IF(LEFT(I381,3)="R1 ","L6",IF(D381&gt;=2014,"L1",IF(D381&gt;=1998,"L2",IF(D381&gt;=1987,"L3",IF(D381&gt;=1978,"L4",IF(D381&gt;=1965,"L5","L6"))))))</f>
        <v>L1</v>
      </c>
      <c r="H381" s="4" t="str">
        <f aca="false">IFERROR(INDEX(Lanes!$C$2:$C$60,MATCH(LEFT(I381,FIND(" ",I381)-1),Lanes!$A$2:$A$60,0)),"?")</f>
        <v>Core</v>
      </c>
      <c r="I381" s="4" t="s">
        <v>2736</v>
      </c>
      <c r="J381" s="4" t="s">
        <v>584</v>
      </c>
      <c r="K381" s="4" t="s">
        <v>996</v>
      </c>
      <c r="L381" s="4" t="s">
        <v>193</v>
      </c>
      <c r="M381" s="4" t="s">
        <v>3169</v>
      </c>
      <c r="N381" s="4"/>
      <c r="O381" s="4" t="s">
        <v>3170</v>
      </c>
      <c r="P381" s="2" t="s">
        <v>3171</v>
      </c>
      <c r="Q381" s="2" t="s">
        <v>3172</v>
      </c>
      <c r="R381" s="4" t="s">
        <v>65</v>
      </c>
      <c r="S381" s="4" t="s">
        <v>3167</v>
      </c>
      <c r="T381" s="4" t="s">
        <v>52</v>
      </c>
      <c r="U381" s="4"/>
      <c r="V381" s="4"/>
      <c r="W381" s="4"/>
      <c r="X381" s="2" t="s">
        <v>3173</v>
      </c>
      <c r="Y381" s="4" t="s">
        <v>55</v>
      </c>
      <c r="Z381" s="4"/>
      <c r="AA381" s="4"/>
      <c r="AB381" s="4"/>
    </row>
    <row r="382" customFormat="false" ht="75" hidden="false" customHeight="true" outlineLevel="0" collapsed="false">
      <c r="A382" s="4" t="s">
        <v>3174</v>
      </c>
      <c r="B382" s="4" t="s">
        <v>2962</v>
      </c>
      <c r="C382" s="4" t="s">
        <v>3175</v>
      </c>
      <c r="D382" s="4" t="n">
        <v>2018</v>
      </c>
      <c r="E382" s="4" t="s">
        <v>41</v>
      </c>
      <c r="F382" s="4" t="s">
        <v>1297</v>
      </c>
      <c r="G382" s="4" t="str">
        <f aca="false">IF(LEFT(I382,3)="R1 ","L6",IF(D382&gt;=2014,"L1",IF(D382&gt;=1998,"L2",IF(D382&gt;=1987,"L3",IF(D382&gt;=1978,"L4",IF(D382&gt;=1965,"L5","L6"))))))</f>
        <v>L1</v>
      </c>
      <c r="H382" s="4" t="str">
        <f aca="false">IFERROR(INDEX(Lanes!$C$2:$C$60,MATCH(LEFT(I382,FIND(" ",I382)-1),Lanes!$A$2:$A$60,0)),"?")</f>
        <v>Core</v>
      </c>
      <c r="I382" s="4" t="s">
        <v>2736</v>
      </c>
      <c r="J382" s="4" t="s">
        <v>2199</v>
      </c>
      <c r="K382" s="4" t="s">
        <v>996</v>
      </c>
      <c r="L382" s="4" t="s">
        <v>45</v>
      </c>
      <c r="M382" s="4" t="s">
        <v>61</v>
      </c>
      <c r="N382" s="4"/>
      <c r="O382" s="4" t="s">
        <v>3176</v>
      </c>
      <c r="P382" s="2" t="s">
        <v>3177</v>
      </c>
      <c r="Q382" s="2" t="s">
        <v>3178</v>
      </c>
      <c r="R382" s="4" t="s">
        <v>65</v>
      </c>
      <c r="S382" s="4" t="s">
        <v>3179</v>
      </c>
      <c r="T382" s="4" t="s">
        <v>84</v>
      </c>
      <c r="U382" s="4"/>
      <c r="V382" s="4"/>
      <c r="W382" s="4"/>
      <c r="X382" s="2" t="s">
        <v>3180</v>
      </c>
      <c r="Y382" s="4" t="s">
        <v>69</v>
      </c>
      <c r="Z382" s="4"/>
      <c r="AA382" s="4"/>
      <c r="AB382" s="4"/>
    </row>
    <row r="383" customFormat="false" ht="75" hidden="false" customHeight="true" outlineLevel="0" collapsed="false">
      <c r="A383" s="4" t="s">
        <v>3181</v>
      </c>
      <c r="B383" s="4" t="s">
        <v>3182</v>
      </c>
      <c r="C383" s="4" t="s">
        <v>3183</v>
      </c>
      <c r="D383" s="4" t="n">
        <v>2018</v>
      </c>
      <c r="E383" s="4" t="s">
        <v>89</v>
      </c>
      <c r="F383" s="4" t="s">
        <v>42</v>
      </c>
      <c r="G383" s="4" t="str">
        <f aca="false">IF(LEFT(I383,3)="R1 ","L6",IF(D383&gt;=2014,"L1",IF(D383&gt;=1998,"L2",IF(D383&gt;=1987,"L3",IF(D383&gt;=1978,"L4",IF(D383&gt;=1965,"L5","L6"))))))</f>
        <v>L1</v>
      </c>
      <c r="H383" s="4" t="str">
        <f aca="false">IFERROR(INDEX(Lanes!$C$2:$C$60,MATCH(LEFT(I383,FIND(" ",I383)-1),Lanes!$A$2:$A$60,0)),"?")</f>
        <v>Core</v>
      </c>
      <c r="I383" s="4" t="s">
        <v>2736</v>
      </c>
      <c r="J383" s="4"/>
      <c r="K383" s="4" t="s">
        <v>996</v>
      </c>
      <c r="L383" s="4" t="s">
        <v>193</v>
      </c>
      <c r="M383" s="4" t="s">
        <v>289</v>
      </c>
      <c r="N383" s="4" t="s">
        <v>3184</v>
      </c>
      <c r="O383" s="4" t="s">
        <v>3185</v>
      </c>
      <c r="P383" s="2" t="s">
        <v>3186</v>
      </c>
      <c r="Q383" s="2" t="s">
        <v>3187</v>
      </c>
      <c r="R383" s="4" t="s">
        <v>50</v>
      </c>
      <c r="S383" s="4" t="s">
        <v>3188</v>
      </c>
      <c r="T383" s="4" t="s">
        <v>52</v>
      </c>
      <c r="U383" s="4"/>
      <c r="V383" s="4"/>
      <c r="W383" s="4" t="s">
        <v>53</v>
      </c>
      <c r="X383" s="2" t="s">
        <v>3189</v>
      </c>
      <c r="Y383" s="4" t="s">
        <v>55</v>
      </c>
      <c r="Z383" s="4"/>
      <c r="AA383" s="4"/>
      <c r="AB383" s="4"/>
    </row>
    <row r="384" customFormat="false" ht="75" hidden="false" customHeight="true" outlineLevel="0" collapsed="false">
      <c r="A384" s="4" t="s">
        <v>3190</v>
      </c>
      <c r="B384" s="4" t="s">
        <v>498</v>
      </c>
      <c r="C384" s="4" t="s">
        <v>3191</v>
      </c>
      <c r="D384" s="4" t="n">
        <v>2018</v>
      </c>
      <c r="E384" s="4" t="s">
        <v>41</v>
      </c>
      <c r="F384" s="4" t="s">
        <v>2157</v>
      </c>
      <c r="G384" s="4" t="str">
        <f aca="false">IF(LEFT(I384,3)="R1 ","L6",IF(D384&gt;=2014,"L1",IF(D384&gt;=1998,"L2",IF(D384&gt;=1987,"L3",IF(D384&gt;=1978,"L4",IF(D384&gt;=1965,"L5","L6"))))))</f>
        <v>L1</v>
      </c>
      <c r="H384" s="4" t="str">
        <f aca="false">IFERROR(INDEX(Lanes!$C$2:$C$60,MATCH(LEFT(I384,FIND(" ",I384)-1),Lanes!$A$2:$A$60,0)),"?")</f>
        <v>Core</v>
      </c>
      <c r="I384" s="4" t="s">
        <v>2736</v>
      </c>
      <c r="J384" s="4" t="s">
        <v>705</v>
      </c>
      <c r="K384" s="4" t="s">
        <v>60</v>
      </c>
      <c r="L384" s="4" t="s">
        <v>152</v>
      </c>
      <c r="M384" s="4" t="s">
        <v>153</v>
      </c>
      <c r="N384" s="4"/>
      <c r="O384" s="4" t="s">
        <v>3192</v>
      </c>
      <c r="P384" s="2" t="s">
        <v>3193</v>
      </c>
      <c r="Q384" s="2" t="s">
        <v>3194</v>
      </c>
      <c r="R384" s="4" t="s">
        <v>50</v>
      </c>
      <c r="S384" s="4" t="s">
        <v>3195</v>
      </c>
      <c r="T384" s="4" t="s">
        <v>84</v>
      </c>
      <c r="U384" s="4"/>
      <c r="V384" s="4"/>
      <c r="W384" s="4"/>
      <c r="X384" s="2" t="s">
        <v>3116</v>
      </c>
      <c r="Y384" s="4" t="s">
        <v>55</v>
      </c>
      <c r="Z384" s="4"/>
      <c r="AA384" s="4"/>
      <c r="AB384" s="4"/>
    </row>
    <row r="385" customFormat="false" ht="75" hidden="false" customHeight="true" outlineLevel="0" collapsed="false">
      <c r="A385" s="4" t="s">
        <v>3196</v>
      </c>
      <c r="B385" s="4" t="s">
        <v>2799</v>
      </c>
      <c r="C385" s="4" t="s">
        <v>3197</v>
      </c>
      <c r="D385" s="4" t="n">
        <v>2019</v>
      </c>
      <c r="E385" s="4" t="s">
        <v>41</v>
      </c>
      <c r="F385" s="4" t="s">
        <v>228</v>
      </c>
      <c r="G385" s="4" t="str">
        <f aca="false">IF(LEFT(I385,3)="R1 ","L6",IF(D385&gt;=2014,"L1",IF(D385&gt;=1998,"L2",IF(D385&gt;=1987,"L3",IF(D385&gt;=1978,"L4",IF(D385&gt;=1965,"L5","L6"))))))</f>
        <v>L1</v>
      </c>
      <c r="H385" s="4" t="str">
        <f aca="false">IFERROR(INDEX(Lanes!$C$2:$C$60,MATCH(LEFT(I385,FIND(" ",I385)-1),Lanes!$A$2:$A$60,0)),"?")</f>
        <v>Core</v>
      </c>
      <c r="I385" s="4" t="s">
        <v>2736</v>
      </c>
      <c r="J385" s="4"/>
      <c r="K385" s="4" t="s">
        <v>996</v>
      </c>
      <c r="L385" s="4" t="s">
        <v>603</v>
      </c>
      <c r="M385" s="4" t="s">
        <v>2982</v>
      </c>
      <c r="N385" s="4"/>
      <c r="O385" s="4" t="s">
        <v>3198</v>
      </c>
      <c r="P385" s="2" t="s">
        <v>3199</v>
      </c>
      <c r="Q385" s="2" t="s">
        <v>3200</v>
      </c>
      <c r="R385" s="4" t="s">
        <v>50</v>
      </c>
      <c r="S385" s="4" t="s">
        <v>3201</v>
      </c>
      <c r="T385" s="4" t="s">
        <v>110</v>
      </c>
      <c r="U385" s="4"/>
      <c r="V385" s="4"/>
      <c r="W385" s="4"/>
      <c r="X385" s="2" t="s">
        <v>2987</v>
      </c>
      <c r="Y385" s="4" t="s">
        <v>69</v>
      </c>
      <c r="Z385" s="4"/>
      <c r="AA385" s="4"/>
      <c r="AB385" s="4"/>
    </row>
    <row r="386" customFormat="false" ht="75" hidden="false" customHeight="true" outlineLevel="0" collapsed="false">
      <c r="A386" s="4" t="s">
        <v>3202</v>
      </c>
      <c r="B386" s="4" t="s">
        <v>2839</v>
      </c>
      <c r="C386" s="4" t="s">
        <v>2839</v>
      </c>
      <c r="D386" s="4" t="n">
        <v>2019</v>
      </c>
      <c r="E386" s="4" t="s">
        <v>41</v>
      </c>
      <c r="F386" s="4" t="s">
        <v>2841</v>
      </c>
      <c r="G386" s="4" t="str">
        <f aca="false">IF(LEFT(I386,3)="R1 ","L6",IF(D386&gt;=2014,"L1",IF(D386&gt;=1998,"L2",IF(D386&gt;=1987,"L3",IF(D386&gt;=1978,"L4",IF(D386&gt;=1965,"L5","L6"))))))</f>
        <v>L1</v>
      </c>
      <c r="H386" s="4" t="str">
        <f aca="false">IFERROR(INDEX(Lanes!$C$2:$C$60,MATCH(LEFT(I386,FIND(" ",I386)-1),Lanes!$A$2:$A$60,0)),"?")</f>
        <v>Core</v>
      </c>
      <c r="I386" s="4" t="s">
        <v>2736</v>
      </c>
      <c r="J386" s="4"/>
      <c r="K386" s="4" t="s">
        <v>996</v>
      </c>
      <c r="L386" s="4" t="s">
        <v>603</v>
      </c>
      <c r="M386" s="4" t="s">
        <v>1205</v>
      </c>
      <c r="N386" s="4"/>
      <c r="O386" s="4" t="s">
        <v>3203</v>
      </c>
      <c r="P386" s="2" t="s">
        <v>3204</v>
      </c>
      <c r="Q386" s="2" t="s">
        <v>3205</v>
      </c>
      <c r="R386" s="4" t="s">
        <v>50</v>
      </c>
      <c r="S386" s="4" t="s">
        <v>3206</v>
      </c>
      <c r="T386" s="4" t="s">
        <v>84</v>
      </c>
      <c r="U386" s="4"/>
      <c r="V386" s="4"/>
      <c r="W386" s="4"/>
      <c r="X386" s="2" t="s">
        <v>2846</v>
      </c>
      <c r="Y386" s="4" t="s">
        <v>69</v>
      </c>
      <c r="Z386" s="4"/>
      <c r="AA386" s="4"/>
      <c r="AB386" s="4"/>
    </row>
    <row r="387" customFormat="false" ht="75" hidden="false" customHeight="true" outlineLevel="0" collapsed="false">
      <c r="A387" s="4" t="s">
        <v>3207</v>
      </c>
      <c r="B387" s="4" t="s">
        <v>3208</v>
      </c>
      <c r="C387" s="4" t="s">
        <v>3209</v>
      </c>
      <c r="D387" s="4" t="n">
        <v>2019</v>
      </c>
      <c r="E387" s="4" t="s">
        <v>41</v>
      </c>
      <c r="F387" s="4" t="s">
        <v>42</v>
      </c>
      <c r="G387" s="4" t="str">
        <f aca="false">IF(LEFT(I387,3)="R1 ","L6",IF(D387&gt;=2014,"L1",IF(D387&gt;=1998,"L2",IF(D387&gt;=1987,"L3",IF(D387&gt;=1978,"L4",IF(D387&gt;=1965,"L5","L6"))))))</f>
        <v>L1</v>
      </c>
      <c r="H387" s="4" t="str">
        <f aca="false">IFERROR(INDEX(Lanes!$C$2:$C$60,MATCH(LEFT(I387,FIND(" ",I387)-1),Lanes!$A$2:$A$60,0)),"?")</f>
        <v>Core</v>
      </c>
      <c r="I387" s="4" t="s">
        <v>2736</v>
      </c>
      <c r="J387" s="4"/>
      <c r="K387" s="4" t="s">
        <v>996</v>
      </c>
      <c r="L387" s="4" t="s">
        <v>152</v>
      </c>
      <c r="M387" s="4" t="s">
        <v>3210</v>
      </c>
      <c r="N387" s="4"/>
      <c r="O387" s="4" t="s">
        <v>3211</v>
      </c>
      <c r="P387" s="2" t="s">
        <v>3212</v>
      </c>
      <c r="Q387" s="2" t="s">
        <v>3213</v>
      </c>
      <c r="R387" s="4" t="s">
        <v>50</v>
      </c>
      <c r="S387" s="4" t="s">
        <v>3214</v>
      </c>
      <c r="T387" s="4" t="s">
        <v>84</v>
      </c>
      <c r="U387" s="4"/>
      <c r="V387" s="4"/>
      <c r="W387" s="4"/>
      <c r="X387" s="2" t="s">
        <v>3215</v>
      </c>
      <c r="Y387" s="4" t="s">
        <v>55</v>
      </c>
      <c r="Z387" s="4"/>
      <c r="AA387" s="4"/>
      <c r="AB387" s="4"/>
    </row>
    <row r="388" customFormat="false" ht="75" hidden="false" customHeight="true" outlineLevel="0" collapsed="false">
      <c r="A388" s="4" t="s">
        <v>3216</v>
      </c>
      <c r="B388" s="4" t="s">
        <v>3217</v>
      </c>
      <c r="C388" s="4" t="s">
        <v>3218</v>
      </c>
      <c r="D388" s="4" t="n">
        <v>2019</v>
      </c>
      <c r="E388" s="4" t="s">
        <v>41</v>
      </c>
      <c r="F388" s="4" t="s">
        <v>3219</v>
      </c>
      <c r="G388" s="4" t="str">
        <f aca="false">IF(LEFT(I388,3)="R1 ","L6",IF(D388&gt;=2014,"L1",IF(D388&gt;=1998,"L2",IF(D388&gt;=1987,"L3",IF(D388&gt;=1978,"L4",IF(D388&gt;=1965,"L5","L6"))))))</f>
        <v>L1</v>
      </c>
      <c r="H388" s="4" t="str">
        <f aca="false">IFERROR(INDEX(Lanes!$C$2:$C$60,MATCH(LEFT(I388,FIND(" ",I388)-1),Lanes!$A$2:$A$60,0)),"?")</f>
        <v>Core</v>
      </c>
      <c r="I388" s="4" t="s">
        <v>2736</v>
      </c>
      <c r="J388" s="4"/>
      <c r="K388" s="4" t="s">
        <v>996</v>
      </c>
      <c r="L388" s="4" t="s">
        <v>603</v>
      </c>
      <c r="M388" s="4" t="s">
        <v>1205</v>
      </c>
      <c r="N388" s="4"/>
      <c r="O388" s="4" t="s">
        <v>3220</v>
      </c>
      <c r="P388" s="2" t="s">
        <v>3221</v>
      </c>
      <c r="Q388" s="2" t="s">
        <v>3222</v>
      </c>
      <c r="R388" s="4" t="s">
        <v>65</v>
      </c>
      <c r="S388" s="4" t="s">
        <v>3223</v>
      </c>
      <c r="T388" s="4" t="s">
        <v>84</v>
      </c>
      <c r="U388" s="4"/>
      <c r="V388" s="4"/>
      <c r="W388" s="4"/>
      <c r="X388" s="2" t="s">
        <v>3224</v>
      </c>
      <c r="Y388" s="4" t="s">
        <v>69</v>
      </c>
      <c r="Z388" s="4"/>
      <c r="AA388" s="4"/>
      <c r="AB388" s="4"/>
    </row>
    <row r="389" customFormat="false" ht="75" hidden="false" customHeight="true" outlineLevel="0" collapsed="false">
      <c r="A389" s="4" t="s">
        <v>3225</v>
      </c>
      <c r="B389" s="4" t="s">
        <v>2912</v>
      </c>
      <c r="C389" s="4" t="s">
        <v>3226</v>
      </c>
      <c r="D389" s="4" t="n">
        <v>2019</v>
      </c>
      <c r="E389" s="4" t="s">
        <v>41</v>
      </c>
      <c r="F389" s="4" t="s">
        <v>898</v>
      </c>
      <c r="G389" s="4" t="str">
        <f aca="false">IF(LEFT(I389,3)="R1 ","L6",IF(D389&gt;=2014,"L1",IF(D389&gt;=1998,"L2",IF(D389&gt;=1987,"L3",IF(D389&gt;=1978,"L4",IF(D389&gt;=1965,"L5","L6"))))))</f>
        <v>L1</v>
      </c>
      <c r="H389" s="4" t="str">
        <f aca="false">IFERROR(INDEX(Lanes!$C$2:$C$60,MATCH(LEFT(I389,FIND(" ",I389)-1),Lanes!$A$2:$A$60,0)),"?")</f>
        <v>Core</v>
      </c>
      <c r="I389" s="4" t="s">
        <v>2736</v>
      </c>
      <c r="J389" s="4"/>
      <c r="K389" s="4" t="s">
        <v>996</v>
      </c>
      <c r="L389" s="4" t="s">
        <v>90</v>
      </c>
      <c r="M389" s="4" t="s">
        <v>706</v>
      </c>
      <c r="N389" s="4" t="s">
        <v>2914</v>
      </c>
      <c r="O389" s="4" t="s">
        <v>3227</v>
      </c>
      <c r="P389" s="2" t="s">
        <v>3228</v>
      </c>
      <c r="Q389" s="2" t="s">
        <v>3229</v>
      </c>
      <c r="R389" s="4" t="s">
        <v>50</v>
      </c>
      <c r="S389" s="4" t="s">
        <v>3230</v>
      </c>
      <c r="T389" s="4" t="s">
        <v>84</v>
      </c>
      <c r="U389" s="4"/>
      <c r="V389" s="4"/>
      <c r="W389" s="4" t="s">
        <v>53</v>
      </c>
      <c r="X389" s="2" t="s">
        <v>2919</v>
      </c>
      <c r="Y389" s="4" t="s">
        <v>69</v>
      </c>
      <c r="Z389" s="4"/>
      <c r="AA389" s="4"/>
      <c r="AB389" s="4"/>
    </row>
    <row r="390" customFormat="false" ht="75" hidden="false" customHeight="true" outlineLevel="0" collapsed="false">
      <c r="A390" s="4" t="s">
        <v>3231</v>
      </c>
      <c r="B390" s="4" t="s">
        <v>877</v>
      </c>
      <c r="C390" s="4" t="s">
        <v>3232</v>
      </c>
      <c r="D390" s="4" t="n">
        <v>2019</v>
      </c>
      <c r="E390" s="4" t="s">
        <v>41</v>
      </c>
      <c r="F390" s="4" t="s">
        <v>476</v>
      </c>
      <c r="G390" s="4" t="str">
        <f aca="false">IF(LEFT(I390,3)="R1 ","L6",IF(D390&gt;=2014,"L1",IF(D390&gt;=1998,"L2",IF(D390&gt;=1987,"L3",IF(D390&gt;=1978,"L4",IF(D390&gt;=1965,"L5","L6"))))))</f>
        <v>L1</v>
      </c>
      <c r="H390" s="4" t="str">
        <f aca="false">IFERROR(INDEX(Lanes!$C$2:$C$60,MATCH(LEFT(I390,FIND(" ",I390)-1),Lanes!$A$2:$A$60,0)),"?")</f>
        <v>Core</v>
      </c>
      <c r="I390" s="4" t="s">
        <v>2736</v>
      </c>
      <c r="J390" s="4" t="s">
        <v>3075</v>
      </c>
      <c r="K390" s="4" t="s">
        <v>364</v>
      </c>
      <c r="L390" s="4" t="s">
        <v>257</v>
      </c>
      <c r="M390" s="4" t="s">
        <v>3076</v>
      </c>
      <c r="N390" s="4"/>
      <c r="O390" s="4" t="s">
        <v>3233</v>
      </c>
      <c r="P390" s="2" t="s">
        <v>3234</v>
      </c>
      <c r="Q390" s="2" t="s">
        <v>3235</v>
      </c>
      <c r="R390" s="4" t="s">
        <v>50</v>
      </c>
      <c r="S390" s="4" t="s">
        <v>3236</v>
      </c>
      <c r="T390" s="4" t="s">
        <v>52</v>
      </c>
      <c r="U390" s="4"/>
      <c r="V390" s="4"/>
      <c r="W390" s="4"/>
      <c r="X390" s="2" t="s">
        <v>884</v>
      </c>
      <c r="Y390" s="4" t="s">
        <v>55</v>
      </c>
      <c r="Z390" s="4"/>
      <c r="AA390" s="4"/>
      <c r="AB390" s="4"/>
    </row>
    <row r="391" customFormat="false" ht="75" hidden="false" customHeight="true" outlineLevel="0" collapsed="false">
      <c r="A391" s="4" t="s">
        <v>3237</v>
      </c>
      <c r="B391" s="4" t="s">
        <v>2879</v>
      </c>
      <c r="C391" s="4" t="s">
        <v>3238</v>
      </c>
      <c r="D391" s="4" t="n">
        <v>2019</v>
      </c>
      <c r="E391" s="4" t="s">
        <v>41</v>
      </c>
      <c r="F391" s="4" t="s">
        <v>1297</v>
      </c>
      <c r="G391" s="4" t="str">
        <f aca="false">IF(LEFT(I391,3)="R1 ","L6",IF(D391&gt;=2014,"L1",IF(D391&gt;=1998,"L2",IF(D391&gt;=1987,"L3",IF(D391&gt;=1978,"L4",IF(D391&gt;=1965,"L5","L6"))))))</f>
        <v>L1</v>
      </c>
      <c r="H391" s="4" t="str">
        <f aca="false">IFERROR(INDEX(Lanes!$C$2:$C$60,MATCH(LEFT(I391,FIND(" ",I391)-1),Lanes!$A$2:$A$60,0)),"?")</f>
        <v>Core</v>
      </c>
      <c r="I391" s="4" t="s">
        <v>2736</v>
      </c>
      <c r="J391" s="4"/>
      <c r="K391" s="4" t="s">
        <v>996</v>
      </c>
      <c r="L391" s="4" t="s">
        <v>45</v>
      </c>
      <c r="M391" s="4" t="s">
        <v>2881</v>
      </c>
      <c r="N391" s="4"/>
      <c r="O391" s="4" t="s">
        <v>3239</v>
      </c>
      <c r="P391" s="2" t="s">
        <v>3240</v>
      </c>
      <c r="Q391" s="2" t="s">
        <v>3241</v>
      </c>
      <c r="R391" s="4" t="s">
        <v>50</v>
      </c>
      <c r="S391" s="4" t="s">
        <v>3242</v>
      </c>
      <c r="T391" s="4" t="s">
        <v>84</v>
      </c>
      <c r="U391" s="4"/>
      <c r="V391" s="4"/>
      <c r="W391" s="4" t="s">
        <v>53</v>
      </c>
      <c r="X391" s="2" t="s">
        <v>3243</v>
      </c>
      <c r="Y391" s="4" t="s">
        <v>55</v>
      </c>
      <c r="Z391" s="4"/>
      <c r="AA391" s="4"/>
      <c r="AB391" s="4"/>
    </row>
    <row r="392" customFormat="false" ht="75" hidden="false" customHeight="true" outlineLevel="0" collapsed="false">
      <c r="A392" s="4" t="s">
        <v>3244</v>
      </c>
      <c r="B392" s="4" t="s">
        <v>3245</v>
      </c>
      <c r="C392" s="4" t="s">
        <v>3246</v>
      </c>
      <c r="D392" s="4" t="n">
        <v>2019</v>
      </c>
      <c r="E392" s="4" t="s">
        <v>41</v>
      </c>
      <c r="F392" s="4" t="s">
        <v>162</v>
      </c>
      <c r="G392" s="4" t="str">
        <f aca="false">IF(LEFT(I392,3)="R1 ","L6",IF(D392&gt;=2014,"L1",IF(D392&gt;=1998,"L2",IF(D392&gt;=1987,"L3",IF(D392&gt;=1978,"L4",IF(D392&gt;=1965,"L5","L6"))))))</f>
        <v>L1</v>
      </c>
      <c r="H392" s="4" t="str">
        <f aca="false">IFERROR(INDEX(Lanes!$C$2:$C$60,MATCH(LEFT(I392,FIND(" ",I392)-1),Lanes!$A$2:$A$60,0)),"?")</f>
        <v>Core</v>
      </c>
      <c r="I392" s="4" t="s">
        <v>2736</v>
      </c>
      <c r="J392" s="4"/>
      <c r="K392" s="4" t="s">
        <v>996</v>
      </c>
      <c r="L392" s="4" t="s">
        <v>163</v>
      </c>
      <c r="M392" s="4" t="s">
        <v>164</v>
      </c>
      <c r="N392" s="4"/>
      <c r="O392" s="4" t="s">
        <v>3247</v>
      </c>
      <c r="P392" s="2" t="s">
        <v>3248</v>
      </c>
      <c r="Q392" s="2" t="s">
        <v>3249</v>
      </c>
      <c r="R392" s="4" t="s">
        <v>50</v>
      </c>
      <c r="S392" s="4" t="s">
        <v>3250</v>
      </c>
      <c r="T392" s="4" t="s">
        <v>84</v>
      </c>
      <c r="U392" s="4"/>
      <c r="V392" s="4"/>
      <c r="W392" s="4"/>
      <c r="X392" s="2" t="s">
        <v>3251</v>
      </c>
      <c r="Y392" s="4" t="s">
        <v>69</v>
      </c>
      <c r="Z392" s="4"/>
      <c r="AA392" s="4"/>
      <c r="AB392" s="4"/>
    </row>
    <row r="393" customFormat="false" ht="75" hidden="false" customHeight="true" outlineLevel="0" collapsed="false">
      <c r="A393" s="4" t="s">
        <v>3252</v>
      </c>
      <c r="B393" s="4" t="s">
        <v>3253</v>
      </c>
      <c r="C393" s="4" t="s">
        <v>3253</v>
      </c>
      <c r="D393" s="4" t="n">
        <v>2019</v>
      </c>
      <c r="E393" s="4" t="s">
        <v>41</v>
      </c>
      <c r="F393" s="4" t="s">
        <v>3254</v>
      </c>
      <c r="G393" s="4" t="str">
        <f aca="false">IF(LEFT(I393,3)="R1 ","L6",IF(D393&gt;=2014,"L1",IF(D393&gt;=1998,"L2",IF(D393&gt;=1987,"L3",IF(D393&gt;=1978,"L4",IF(D393&gt;=1965,"L5","L6"))))))</f>
        <v>L1</v>
      </c>
      <c r="H393" s="4" t="str">
        <f aca="false">IFERROR(INDEX(Lanes!$C$2:$C$60,MATCH(LEFT(I393,FIND(" ",I393)-1),Lanes!$A$2:$A$60,0)),"?")</f>
        <v>Core</v>
      </c>
      <c r="I393" s="4" t="s">
        <v>2736</v>
      </c>
      <c r="J393" s="4"/>
      <c r="K393" s="4" t="s">
        <v>996</v>
      </c>
      <c r="L393" s="4" t="s">
        <v>603</v>
      </c>
      <c r="M393" s="4" t="s">
        <v>1528</v>
      </c>
      <c r="N393" s="4"/>
      <c r="O393" s="4" t="s">
        <v>2780</v>
      </c>
      <c r="P393" s="2" t="s">
        <v>3255</v>
      </c>
      <c r="Q393" s="2" t="s">
        <v>3256</v>
      </c>
      <c r="R393" s="4" t="s">
        <v>122</v>
      </c>
      <c r="S393" s="4" t="s">
        <v>3257</v>
      </c>
      <c r="T393" s="4" t="s">
        <v>110</v>
      </c>
      <c r="U393" s="4"/>
      <c r="V393" s="4"/>
      <c r="W393" s="4" t="s">
        <v>53</v>
      </c>
      <c r="X393" s="2" t="s">
        <v>3258</v>
      </c>
      <c r="Y393" s="4" t="s">
        <v>55</v>
      </c>
      <c r="Z393" s="4"/>
      <c r="AA393" s="4"/>
      <c r="AB393" s="4"/>
    </row>
    <row r="394" customFormat="false" ht="75" hidden="false" customHeight="true" outlineLevel="0" collapsed="false">
      <c r="A394" s="4" t="s">
        <v>3259</v>
      </c>
      <c r="B394" s="4" t="s">
        <v>2888</v>
      </c>
      <c r="C394" s="4" t="s">
        <v>3260</v>
      </c>
      <c r="D394" s="4" t="n">
        <v>2019</v>
      </c>
      <c r="E394" s="4" t="s">
        <v>41</v>
      </c>
      <c r="F394" s="4" t="s">
        <v>3039</v>
      </c>
      <c r="G394" s="4" t="str">
        <f aca="false">IF(LEFT(I394,3)="R1 ","L6",IF(D394&gt;=2014,"L1",IF(D394&gt;=1998,"L2",IF(D394&gt;=1987,"L3",IF(D394&gt;=1978,"L4",IF(D394&gt;=1965,"L5","L6"))))))</f>
        <v>L1</v>
      </c>
      <c r="H394" s="4" t="str">
        <f aca="false">IFERROR(INDEX(Lanes!$C$2:$C$60,MATCH(LEFT(I394,FIND(" ",I394)-1),Lanes!$A$2:$A$60,0)),"?")</f>
        <v>Core</v>
      </c>
      <c r="I394" s="4" t="s">
        <v>2736</v>
      </c>
      <c r="J394" s="4"/>
      <c r="K394" s="4" t="s">
        <v>996</v>
      </c>
      <c r="L394" s="4" t="s">
        <v>116</v>
      </c>
      <c r="M394" s="4" t="s">
        <v>2890</v>
      </c>
      <c r="N394" s="4"/>
      <c r="O394" s="4" t="s">
        <v>3261</v>
      </c>
      <c r="P394" s="2" t="s">
        <v>3262</v>
      </c>
      <c r="Q394" s="2" t="s">
        <v>3263</v>
      </c>
      <c r="R394" s="4" t="s">
        <v>65</v>
      </c>
      <c r="S394" s="4" t="s">
        <v>3264</v>
      </c>
      <c r="T394" s="4" t="s">
        <v>84</v>
      </c>
      <c r="U394" s="4"/>
      <c r="V394" s="4"/>
      <c r="W394" s="4"/>
      <c r="X394" s="2" t="s">
        <v>2895</v>
      </c>
      <c r="Y394" s="4" t="s">
        <v>55</v>
      </c>
      <c r="Z394" s="4"/>
      <c r="AA394" s="4"/>
      <c r="AB394" s="4"/>
    </row>
    <row r="395" customFormat="false" ht="75" hidden="false" customHeight="true" outlineLevel="0" collapsed="false">
      <c r="A395" s="4" t="s">
        <v>3265</v>
      </c>
      <c r="B395" s="4" t="s">
        <v>3266</v>
      </c>
      <c r="C395" s="4" t="s">
        <v>3267</v>
      </c>
      <c r="D395" s="4" t="n">
        <v>2019</v>
      </c>
      <c r="E395" s="4" t="s">
        <v>41</v>
      </c>
      <c r="F395" s="4" t="s">
        <v>42</v>
      </c>
      <c r="G395" s="4" t="str">
        <f aca="false">IF(LEFT(I395,3)="R1 ","L6",IF(D395&gt;=2014,"L1",IF(D395&gt;=1998,"L2",IF(D395&gt;=1987,"L3",IF(D395&gt;=1978,"L4",IF(D395&gt;=1965,"L5","L6"))))))</f>
        <v>L1</v>
      </c>
      <c r="H395" s="4" t="str">
        <f aca="false">IFERROR(INDEX(Lanes!$C$2:$C$60,MATCH(LEFT(I395,FIND(" ",I395)-1),Lanes!$A$2:$A$60,0)),"?")</f>
        <v>Core</v>
      </c>
      <c r="I395" s="4" t="s">
        <v>2736</v>
      </c>
      <c r="J395" s="4"/>
      <c r="K395" s="4" t="s">
        <v>996</v>
      </c>
      <c r="L395" s="4" t="s">
        <v>193</v>
      </c>
      <c r="M395" s="4" t="s">
        <v>289</v>
      </c>
      <c r="N395" s="4" t="s">
        <v>3184</v>
      </c>
      <c r="O395" s="4" t="s">
        <v>3268</v>
      </c>
      <c r="P395" s="2" t="s">
        <v>3269</v>
      </c>
      <c r="Q395" s="2" t="s">
        <v>3270</v>
      </c>
      <c r="R395" s="4" t="s">
        <v>50</v>
      </c>
      <c r="S395" s="4" t="s">
        <v>3271</v>
      </c>
      <c r="T395" s="4" t="s">
        <v>84</v>
      </c>
      <c r="U395" s="4"/>
      <c r="V395" s="4" t="s">
        <v>728</v>
      </c>
      <c r="W395" s="4"/>
      <c r="X395" s="2" t="s">
        <v>3272</v>
      </c>
      <c r="Y395" s="4" t="s">
        <v>55</v>
      </c>
      <c r="Z395" s="4"/>
      <c r="AA395" s="4"/>
      <c r="AB395" s="4"/>
    </row>
    <row r="396" customFormat="false" ht="75" hidden="false" customHeight="true" outlineLevel="0" collapsed="false">
      <c r="A396" s="4" t="s">
        <v>3273</v>
      </c>
      <c r="B396" s="4" t="s">
        <v>3097</v>
      </c>
      <c r="C396" s="4" t="s">
        <v>3274</v>
      </c>
      <c r="D396" s="4" t="n">
        <v>2019</v>
      </c>
      <c r="E396" s="4" t="s">
        <v>41</v>
      </c>
      <c r="F396" s="4" t="s">
        <v>162</v>
      </c>
      <c r="G396" s="4" t="str">
        <f aca="false">IF(LEFT(I396,3)="R1 ","L6",IF(D396&gt;=2014,"L1",IF(D396&gt;=1998,"L2",IF(D396&gt;=1987,"L3",IF(D396&gt;=1978,"L4",IF(D396&gt;=1965,"L5","L6"))))))</f>
        <v>L1</v>
      </c>
      <c r="H396" s="4" t="str">
        <f aca="false">IFERROR(INDEX(Lanes!$C$2:$C$60,MATCH(LEFT(I396,FIND(" ",I396)-1),Lanes!$A$2:$A$60,0)),"?")</f>
        <v>Core</v>
      </c>
      <c r="I396" s="4" t="s">
        <v>2736</v>
      </c>
      <c r="J396" s="4" t="s">
        <v>399</v>
      </c>
      <c r="K396" s="4" t="s">
        <v>996</v>
      </c>
      <c r="L396" s="4" t="s">
        <v>193</v>
      </c>
      <c r="M396" s="4" t="s">
        <v>91</v>
      </c>
      <c r="N396" s="4"/>
      <c r="O396" s="4" t="s">
        <v>3275</v>
      </c>
      <c r="P396" s="2" t="s">
        <v>3276</v>
      </c>
      <c r="Q396" s="2" t="s">
        <v>3277</v>
      </c>
      <c r="R396" s="4" t="s">
        <v>50</v>
      </c>
      <c r="S396" s="4" t="s">
        <v>3278</v>
      </c>
      <c r="T396" s="4" t="s">
        <v>52</v>
      </c>
      <c r="U396" s="4"/>
      <c r="V396" s="4"/>
      <c r="W396" s="4"/>
      <c r="X396" s="2" t="s">
        <v>3279</v>
      </c>
      <c r="Y396" s="4" t="s">
        <v>69</v>
      </c>
      <c r="Z396" s="4"/>
      <c r="AA396" s="4"/>
      <c r="AB396" s="4"/>
    </row>
    <row r="397" customFormat="false" ht="75" hidden="false" customHeight="true" outlineLevel="0" collapsed="false">
      <c r="A397" s="4" t="s">
        <v>3280</v>
      </c>
      <c r="B397" s="4" t="s">
        <v>2971</v>
      </c>
      <c r="C397" s="4" t="s">
        <v>3281</v>
      </c>
      <c r="D397" s="4" t="n">
        <v>2020</v>
      </c>
      <c r="E397" s="4" t="s">
        <v>41</v>
      </c>
      <c r="F397" s="4" t="s">
        <v>3282</v>
      </c>
      <c r="G397" s="4" t="str">
        <f aca="false">IF(LEFT(I397,3)="R1 ","L6",IF(D397&gt;=2014,"L1",IF(D397&gt;=1998,"L2",IF(D397&gt;=1987,"L3",IF(D397&gt;=1978,"L4",IF(D397&gt;=1965,"L5","L6"))))))</f>
        <v>L1</v>
      </c>
      <c r="H397" s="4" t="str">
        <f aca="false">IFERROR(INDEX(Lanes!$C$2:$C$60,MATCH(LEFT(I397,FIND(" ",I397)-1),Lanes!$A$2:$A$60,0)),"?")</f>
        <v>Core</v>
      </c>
      <c r="I397" s="4" t="s">
        <v>2736</v>
      </c>
      <c r="J397" s="4"/>
      <c r="K397" s="4" t="s">
        <v>996</v>
      </c>
      <c r="L397" s="4" t="s">
        <v>193</v>
      </c>
      <c r="M397" s="4" t="s">
        <v>2974</v>
      </c>
      <c r="N397" s="4"/>
      <c r="O397" s="4" t="s">
        <v>3283</v>
      </c>
      <c r="P397" s="2" t="s">
        <v>3284</v>
      </c>
      <c r="Q397" s="2" t="s">
        <v>3285</v>
      </c>
      <c r="R397" s="4" t="s">
        <v>50</v>
      </c>
      <c r="S397" s="4" t="s">
        <v>3286</v>
      </c>
      <c r="T397" s="4" t="s">
        <v>84</v>
      </c>
      <c r="U397" s="4"/>
      <c r="V397" s="4"/>
      <c r="W397" s="4" t="s">
        <v>53</v>
      </c>
      <c r="X397" s="2" t="s">
        <v>3287</v>
      </c>
      <c r="Y397" s="4" t="s">
        <v>69</v>
      </c>
      <c r="Z397" s="4"/>
      <c r="AA397" s="4"/>
      <c r="AB397" s="4"/>
    </row>
    <row r="398" customFormat="false" ht="75" hidden="false" customHeight="true" outlineLevel="0" collapsed="false">
      <c r="A398" s="4" t="s">
        <v>3288</v>
      </c>
      <c r="B398" s="4" t="s">
        <v>3289</v>
      </c>
      <c r="C398" s="4" t="s">
        <v>3289</v>
      </c>
      <c r="D398" s="4" t="n">
        <v>2020</v>
      </c>
      <c r="E398" s="4" t="s">
        <v>41</v>
      </c>
      <c r="F398" s="4" t="s">
        <v>3290</v>
      </c>
      <c r="G398" s="4" t="str">
        <f aca="false">IF(LEFT(I398,3)="R1 ","L6",IF(D398&gt;=2014,"L1",IF(D398&gt;=1998,"L2",IF(D398&gt;=1987,"L3",IF(D398&gt;=1978,"L4",IF(D398&gt;=1965,"L5","L6"))))))</f>
        <v>L1</v>
      </c>
      <c r="H398" s="4" t="str">
        <f aca="false">IFERROR(INDEX(Lanes!$C$2:$C$60,MATCH(LEFT(I398,FIND(" ",I398)-1),Lanes!$A$2:$A$60,0)),"?")</f>
        <v>Core</v>
      </c>
      <c r="I398" s="4" t="s">
        <v>2736</v>
      </c>
      <c r="J398" s="4"/>
      <c r="K398" s="4" t="s">
        <v>996</v>
      </c>
      <c r="L398" s="4" t="s">
        <v>603</v>
      </c>
      <c r="M398" s="4" t="s">
        <v>1205</v>
      </c>
      <c r="N398" s="4"/>
      <c r="O398" s="4" t="s">
        <v>3291</v>
      </c>
      <c r="P398" s="2" t="s">
        <v>3292</v>
      </c>
      <c r="Q398" s="2" t="s">
        <v>3293</v>
      </c>
      <c r="R398" s="4" t="s">
        <v>65</v>
      </c>
      <c r="S398" s="4" t="s">
        <v>3294</v>
      </c>
      <c r="T398" s="4" t="s">
        <v>52</v>
      </c>
      <c r="U398" s="4"/>
      <c r="V398" s="4"/>
      <c r="W398" s="4"/>
      <c r="X398" s="2" t="s">
        <v>3295</v>
      </c>
      <c r="Y398" s="4" t="s">
        <v>55</v>
      </c>
      <c r="Z398" s="4"/>
      <c r="AA398" s="4"/>
      <c r="AB398" s="4"/>
    </row>
    <row r="399" customFormat="false" ht="75" hidden="false" customHeight="true" outlineLevel="0" collapsed="false">
      <c r="A399" s="4" t="s">
        <v>3296</v>
      </c>
      <c r="B399" s="4" t="s">
        <v>3130</v>
      </c>
      <c r="C399" s="4" t="s">
        <v>3297</v>
      </c>
      <c r="D399" s="4" t="n">
        <v>2020</v>
      </c>
      <c r="E399" s="4" t="s">
        <v>41</v>
      </c>
      <c r="F399" s="4" t="s">
        <v>2413</v>
      </c>
      <c r="G399" s="4" t="str">
        <f aca="false">IF(LEFT(I399,3)="R1 ","L6",IF(D399&gt;=2014,"L1",IF(D399&gt;=1998,"L2",IF(D399&gt;=1987,"L3",IF(D399&gt;=1978,"L4",IF(D399&gt;=1965,"L5","L6"))))))</f>
        <v>L1</v>
      </c>
      <c r="H399" s="4" t="str">
        <f aca="false">IFERROR(INDEX(Lanes!$C$2:$C$60,MATCH(LEFT(I399,FIND(" ",I399)-1),Lanes!$A$2:$A$60,0)),"?")</f>
        <v>Core</v>
      </c>
      <c r="I399" s="4" t="s">
        <v>2736</v>
      </c>
      <c r="J399" s="4"/>
      <c r="K399" s="4" t="s">
        <v>364</v>
      </c>
      <c r="L399" s="4" t="s">
        <v>152</v>
      </c>
      <c r="M399" s="4" t="s">
        <v>549</v>
      </c>
      <c r="N399" s="4"/>
      <c r="O399" s="4" t="s">
        <v>3298</v>
      </c>
      <c r="P399" s="2" t="s">
        <v>3299</v>
      </c>
      <c r="Q399" s="2" t="s">
        <v>3300</v>
      </c>
      <c r="R399" s="4" t="s">
        <v>50</v>
      </c>
      <c r="S399" s="4" t="s">
        <v>3301</v>
      </c>
      <c r="T399" s="4" t="s">
        <v>84</v>
      </c>
      <c r="U399" s="4"/>
      <c r="V399" s="4"/>
      <c r="W399" s="4" t="s">
        <v>53</v>
      </c>
      <c r="X399" s="2" t="s">
        <v>3136</v>
      </c>
      <c r="Y399" s="4" t="s">
        <v>69</v>
      </c>
      <c r="Z399" s="4"/>
      <c r="AA399" s="4"/>
      <c r="AB399" s="4"/>
    </row>
    <row r="400" customFormat="false" ht="75" hidden="false" customHeight="true" outlineLevel="0" collapsed="false">
      <c r="A400" s="4" t="s">
        <v>3302</v>
      </c>
      <c r="B400" s="4" t="s">
        <v>3138</v>
      </c>
      <c r="C400" s="4" t="s">
        <v>3303</v>
      </c>
      <c r="D400" s="4" t="n">
        <v>2020</v>
      </c>
      <c r="E400" s="4" t="s">
        <v>41</v>
      </c>
      <c r="F400" s="4" t="s">
        <v>2370</v>
      </c>
      <c r="G400" s="4" t="str">
        <f aca="false">IF(LEFT(I400,3)="R1 ","L6",IF(D400&gt;=2014,"L1",IF(D400&gt;=1998,"L2",IF(D400&gt;=1987,"L3",IF(D400&gt;=1978,"L4",IF(D400&gt;=1965,"L5","L6"))))))</f>
        <v>L1</v>
      </c>
      <c r="H400" s="4" t="str">
        <f aca="false">IFERROR(INDEX(Lanes!$C$2:$C$60,MATCH(LEFT(I400,FIND(" ",I400)-1),Lanes!$A$2:$A$60,0)),"?")</f>
        <v>Core</v>
      </c>
      <c r="I400" s="4" t="s">
        <v>2736</v>
      </c>
      <c r="J400" s="4" t="s">
        <v>3140</v>
      </c>
      <c r="K400" s="4" t="s">
        <v>996</v>
      </c>
      <c r="L400" s="4" t="s">
        <v>90</v>
      </c>
      <c r="M400" s="4" t="s">
        <v>91</v>
      </c>
      <c r="N400" s="4" t="s">
        <v>92</v>
      </c>
      <c r="O400" s="4" t="s">
        <v>3304</v>
      </c>
      <c r="P400" s="2" t="s">
        <v>3305</v>
      </c>
      <c r="Q400" s="2" t="s">
        <v>3306</v>
      </c>
      <c r="R400" s="4" t="s">
        <v>50</v>
      </c>
      <c r="S400" s="4" t="s">
        <v>3307</v>
      </c>
      <c r="T400" s="4" t="s">
        <v>110</v>
      </c>
      <c r="U400" s="4"/>
      <c r="V400" s="4"/>
      <c r="W400" s="4"/>
      <c r="X400" s="2" t="s">
        <v>3308</v>
      </c>
      <c r="Y400" s="4" t="s">
        <v>55</v>
      </c>
      <c r="Z400" s="4"/>
      <c r="AA400" s="4"/>
      <c r="AB400" s="4"/>
    </row>
    <row r="401" customFormat="false" ht="75" hidden="false" customHeight="true" outlineLevel="0" collapsed="false">
      <c r="A401" s="4" t="s">
        <v>3309</v>
      </c>
      <c r="B401" s="4" t="s">
        <v>3208</v>
      </c>
      <c r="C401" s="4" t="s">
        <v>3310</v>
      </c>
      <c r="D401" s="4" t="n">
        <v>2020</v>
      </c>
      <c r="E401" s="4" t="s">
        <v>41</v>
      </c>
      <c r="F401" s="4" t="s">
        <v>42</v>
      </c>
      <c r="G401" s="4" t="str">
        <f aca="false">IF(LEFT(I401,3)="R1 ","L6",IF(D401&gt;=2014,"L1",IF(D401&gt;=1998,"L2",IF(D401&gt;=1987,"L3",IF(D401&gt;=1978,"L4",IF(D401&gt;=1965,"L5","L6"))))))</f>
        <v>L1</v>
      </c>
      <c r="H401" s="4" t="str">
        <f aca="false">IFERROR(INDEX(Lanes!$C$2:$C$60,MATCH(LEFT(I401,FIND(" ",I401)-1),Lanes!$A$2:$A$60,0)),"?")</f>
        <v>Core</v>
      </c>
      <c r="I401" s="4" t="s">
        <v>2736</v>
      </c>
      <c r="J401" s="4"/>
      <c r="K401" s="4" t="s">
        <v>996</v>
      </c>
      <c r="L401" s="4" t="s">
        <v>152</v>
      </c>
      <c r="M401" s="4" t="s">
        <v>3210</v>
      </c>
      <c r="N401" s="4"/>
      <c r="O401" s="4" t="s">
        <v>3311</v>
      </c>
      <c r="P401" s="2" t="s">
        <v>3312</v>
      </c>
      <c r="Q401" s="2" t="s">
        <v>3313</v>
      </c>
      <c r="R401" s="4" t="s">
        <v>122</v>
      </c>
      <c r="S401" s="4" t="s">
        <v>3314</v>
      </c>
      <c r="T401" s="4" t="s">
        <v>52</v>
      </c>
      <c r="U401" s="4"/>
      <c r="V401" s="4"/>
      <c r="W401" s="4"/>
      <c r="X401" s="2" t="s">
        <v>3315</v>
      </c>
      <c r="Y401" s="4" t="s">
        <v>69</v>
      </c>
      <c r="Z401" s="4"/>
      <c r="AA401" s="4"/>
      <c r="AB401" s="4"/>
    </row>
    <row r="402" customFormat="false" ht="75" hidden="false" customHeight="true" outlineLevel="0" collapsed="false">
      <c r="A402" s="4" t="s">
        <v>3316</v>
      </c>
      <c r="B402" s="4" t="s">
        <v>1366</v>
      </c>
      <c r="C402" s="4" t="s">
        <v>3317</v>
      </c>
      <c r="D402" s="4" t="n">
        <v>2020</v>
      </c>
      <c r="E402" s="4" t="s">
        <v>41</v>
      </c>
      <c r="F402" s="4" t="s">
        <v>2226</v>
      </c>
      <c r="G402" s="4" t="str">
        <f aca="false">IF(LEFT(I402,3)="R1 ","L6",IF(D402&gt;=2014,"L1",IF(D402&gt;=1998,"L2",IF(D402&gt;=1987,"L3",IF(D402&gt;=1978,"L4",IF(D402&gt;=1965,"L5","L6"))))))</f>
        <v>L1</v>
      </c>
      <c r="H402" s="4" t="str">
        <f aca="false">IFERROR(INDEX(Lanes!$C$2:$C$60,MATCH(LEFT(I402,FIND(" ",I402)-1),Lanes!$A$2:$A$60,0)),"?")</f>
        <v>Core</v>
      </c>
      <c r="I402" s="4" t="s">
        <v>2736</v>
      </c>
      <c r="J402" s="4"/>
      <c r="K402" s="4" t="s">
        <v>996</v>
      </c>
      <c r="L402" s="4" t="s">
        <v>163</v>
      </c>
      <c r="M402" s="4" t="s">
        <v>164</v>
      </c>
      <c r="N402" s="4"/>
      <c r="O402" s="4" t="s">
        <v>3318</v>
      </c>
      <c r="P402" s="2" t="s">
        <v>3319</v>
      </c>
      <c r="Q402" s="2" t="s">
        <v>3320</v>
      </c>
      <c r="R402" s="4" t="s">
        <v>122</v>
      </c>
      <c r="S402" s="4" t="s">
        <v>3321</v>
      </c>
      <c r="T402" s="4" t="s">
        <v>84</v>
      </c>
      <c r="U402" s="4"/>
      <c r="V402" s="4"/>
      <c r="W402" s="4" t="s">
        <v>53</v>
      </c>
      <c r="X402" s="2" t="s">
        <v>3322</v>
      </c>
      <c r="Y402" s="4" t="s">
        <v>69</v>
      </c>
      <c r="Z402" s="4"/>
      <c r="AA402" s="4"/>
      <c r="AB402" s="4"/>
    </row>
    <row r="403" customFormat="false" ht="75" hidden="false" customHeight="true" outlineLevel="0" collapsed="false">
      <c r="A403" s="4" t="s">
        <v>3323</v>
      </c>
      <c r="B403" s="4" t="s">
        <v>2809</v>
      </c>
      <c r="C403" s="4" t="s">
        <v>3324</v>
      </c>
      <c r="D403" s="4" t="n">
        <v>2020</v>
      </c>
      <c r="E403" s="4" t="s">
        <v>41</v>
      </c>
      <c r="F403" s="4" t="s">
        <v>3325</v>
      </c>
      <c r="G403" s="4" t="str">
        <f aca="false">IF(LEFT(I403,3)="R1 ","L6",IF(D403&gt;=2014,"L1",IF(D403&gt;=1998,"L2",IF(D403&gt;=1987,"L3",IF(D403&gt;=1978,"L4",IF(D403&gt;=1965,"L5","L6"))))))</f>
        <v>L1</v>
      </c>
      <c r="H403" s="4" t="str">
        <f aca="false">IFERROR(INDEX(Lanes!$C$2:$C$60,MATCH(LEFT(I403,FIND(" ",I403)-1),Lanes!$A$2:$A$60,0)),"?")</f>
        <v>Core</v>
      </c>
      <c r="I403" s="4" t="s">
        <v>2736</v>
      </c>
      <c r="J403" s="4"/>
      <c r="K403" s="4" t="s">
        <v>996</v>
      </c>
      <c r="L403" s="4" t="s">
        <v>603</v>
      </c>
      <c r="M403" s="4" t="s">
        <v>1205</v>
      </c>
      <c r="N403" s="4" t="s">
        <v>2811</v>
      </c>
      <c r="O403" s="4" t="s">
        <v>3326</v>
      </c>
      <c r="P403" s="2" t="s">
        <v>3327</v>
      </c>
      <c r="Q403" s="2" t="s">
        <v>3328</v>
      </c>
      <c r="R403" s="4" t="s">
        <v>50</v>
      </c>
      <c r="S403" s="4" t="s">
        <v>3329</v>
      </c>
      <c r="T403" s="4" t="s">
        <v>84</v>
      </c>
      <c r="U403" s="4"/>
      <c r="V403" s="4"/>
      <c r="W403" s="4"/>
      <c r="X403" s="2" t="s">
        <v>2816</v>
      </c>
      <c r="Y403" s="4" t="s">
        <v>55</v>
      </c>
      <c r="Z403" s="4"/>
      <c r="AA403" s="4"/>
      <c r="AB403" s="4"/>
    </row>
    <row r="404" customFormat="false" ht="75" hidden="false" customHeight="true" outlineLevel="0" collapsed="false">
      <c r="A404" s="4" t="s">
        <v>3330</v>
      </c>
      <c r="B404" s="4" t="s">
        <v>2879</v>
      </c>
      <c r="C404" s="4" t="s">
        <v>3331</v>
      </c>
      <c r="D404" s="4" t="n">
        <v>2020</v>
      </c>
      <c r="E404" s="4" t="s">
        <v>41</v>
      </c>
      <c r="F404" s="4" t="s">
        <v>1297</v>
      </c>
      <c r="G404" s="4" t="str">
        <f aca="false">IF(LEFT(I404,3)="R1 ","L6",IF(D404&gt;=2014,"L1",IF(D404&gt;=1998,"L2",IF(D404&gt;=1987,"L3",IF(D404&gt;=1978,"L4",IF(D404&gt;=1965,"L5","L6"))))))</f>
        <v>L1</v>
      </c>
      <c r="H404" s="4" t="str">
        <f aca="false">IFERROR(INDEX(Lanes!$C$2:$C$60,MATCH(LEFT(I404,FIND(" ",I404)-1),Lanes!$A$2:$A$60,0)),"?")</f>
        <v>Core</v>
      </c>
      <c r="I404" s="4" t="s">
        <v>2736</v>
      </c>
      <c r="J404" s="4"/>
      <c r="K404" s="4" t="s">
        <v>996</v>
      </c>
      <c r="L404" s="4" t="s">
        <v>603</v>
      </c>
      <c r="M404" s="4" t="s">
        <v>2881</v>
      </c>
      <c r="N404" s="4"/>
      <c r="O404" s="4" t="s">
        <v>3332</v>
      </c>
      <c r="P404" s="2" t="s">
        <v>3333</v>
      </c>
      <c r="Q404" s="2" t="s">
        <v>3334</v>
      </c>
      <c r="R404" s="4" t="s">
        <v>65</v>
      </c>
      <c r="S404" s="4" t="s">
        <v>3335</v>
      </c>
      <c r="T404" s="4" t="s">
        <v>84</v>
      </c>
      <c r="U404" s="4"/>
      <c r="V404" s="4"/>
      <c r="W404" s="4" t="s">
        <v>53</v>
      </c>
      <c r="X404" s="2" t="s">
        <v>3336</v>
      </c>
      <c r="Y404" s="4" t="s">
        <v>69</v>
      </c>
      <c r="Z404" s="4"/>
      <c r="AA404" s="4"/>
      <c r="AB404" s="4"/>
    </row>
    <row r="405" customFormat="false" ht="75" hidden="false" customHeight="true" outlineLevel="0" collapsed="false">
      <c r="A405" s="4" t="s">
        <v>3337</v>
      </c>
      <c r="B405" s="4" t="s">
        <v>3089</v>
      </c>
      <c r="C405" s="4" t="s">
        <v>3338</v>
      </c>
      <c r="D405" s="4" t="n">
        <v>2020</v>
      </c>
      <c r="E405" s="4" t="s">
        <v>41</v>
      </c>
      <c r="F405" s="4" t="s">
        <v>3339</v>
      </c>
      <c r="G405" s="4" t="str">
        <f aca="false">IF(LEFT(I405,3)="R1 ","L6",IF(D405&gt;=2014,"L1",IF(D405&gt;=1998,"L2",IF(D405&gt;=1987,"L3",IF(D405&gt;=1978,"L4",IF(D405&gt;=1965,"L5","L6"))))))</f>
        <v>L1</v>
      </c>
      <c r="H405" s="4" t="str">
        <f aca="false">IFERROR(INDEX(Lanes!$C$2:$C$60,MATCH(LEFT(I405,FIND(" ",I405)-1),Lanes!$A$2:$A$60,0)),"?")</f>
        <v>Core</v>
      </c>
      <c r="I405" s="4" t="s">
        <v>2736</v>
      </c>
      <c r="J405" s="4"/>
      <c r="K405" s="4" t="s">
        <v>996</v>
      </c>
      <c r="L405" s="4" t="s">
        <v>603</v>
      </c>
      <c r="M405" s="4" t="s">
        <v>1205</v>
      </c>
      <c r="N405" s="4"/>
      <c r="O405" s="4" t="s">
        <v>3091</v>
      </c>
      <c r="P405" s="2" t="s">
        <v>3340</v>
      </c>
      <c r="Q405" s="2" t="s">
        <v>3341</v>
      </c>
      <c r="R405" s="4" t="s">
        <v>50</v>
      </c>
      <c r="S405" s="4" t="s">
        <v>3342</v>
      </c>
      <c r="T405" s="4" t="s">
        <v>84</v>
      </c>
      <c r="U405" s="4"/>
      <c r="V405" s="4"/>
      <c r="W405" s="4"/>
      <c r="X405" s="2" t="s">
        <v>3343</v>
      </c>
      <c r="Y405" s="4" t="s">
        <v>55</v>
      </c>
      <c r="Z405" s="4"/>
      <c r="AA405" s="4"/>
      <c r="AB405" s="4"/>
    </row>
    <row r="406" customFormat="false" ht="75" hidden="false" customHeight="true" outlineLevel="0" collapsed="false">
      <c r="A406" s="4" t="s">
        <v>3344</v>
      </c>
      <c r="B406" s="4" t="s">
        <v>3253</v>
      </c>
      <c r="C406" s="4" t="s">
        <v>3345</v>
      </c>
      <c r="D406" s="4" t="n">
        <v>2020</v>
      </c>
      <c r="E406" s="4" t="s">
        <v>41</v>
      </c>
      <c r="F406" s="4" t="s">
        <v>3254</v>
      </c>
      <c r="G406" s="4" t="str">
        <f aca="false">IF(LEFT(I406,3)="R1 ","L6",IF(D406&gt;=2014,"L1",IF(D406&gt;=1998,"L2",IF(D406&gt;=1987,"L3",IF(D406&gt;=1978,"L4",IF(D406&gt;=1965,"L5","L6"))))))</f>
        <v>L1</v>
      </c>
      <c r="H406" s="4" t="str">
        <f aca="false">IFERROR(INDEX(Lanes!$C$2:$C$60,MATCH(LEFT(I406,FIND(" ",I406)-1),Lanes!$A$2:$A$60,0)),"?")</f>
        <v>Core</v>
      </c>
      <c r="I406" s="4" t="s">
        <v>2736</v>
      </c>
      <c r="J406" s="4"/>
      <c r="K406" s="4" t="s">
        <v>996</v>
      </c>
      <c r="L406" s="4" t="s">
        <v>603</v>
      </c>
      <c r="M406" s="4" t="s">
        <v>1528</v>
      </c>
      <c r="N406" s="4"/>
      <c r="O406" s="4" t="s">
        <v>3346</v>
      </c>
      <c r="P406" s="2" t="s">
        <v>3347</v>
      </c>
      <c r="Q406" s="2" t="s">
        <v>3348</v>
      </c>
      <c r="R406" s="4" t="s">
        <v>50</v>
      </c>
      <c r="S406" s="4" t="s">
        <v>3349</v>
      </c>
      <c r="T406" s="4" t="s">
        <v>84</v>
      </c>
      <c r="U406" s="4"/>
      <c r="V406" s="4"/>
      <c r="W406" s="4" t="s">
        <v>53</v>
      </c>
      <c r="X406" s="2" t="s">
        <v>3350</v>
      </c>
      <c r="Y406" s="4" t="s">
        <v>55</v>
      </c>
      <c r="Z406" s="4"/>
      <c r="AA406" s="4"/>
      <c r="AB406" s="4"/>
    </row>
    <row r="407" customFormat="false" ht="75" hidden="false" customHeight="true" outlineLevel="0" collapsed="false">
      <c r="A407" s="4" t="s">
        <v>3351</v>
      </c>
      <c r="B407" s="4" t="s">
        <v>3352</v>
      </c>
      <c r="C407" s="4" t="s">
        <v>3353</v>
      </c>
      <c r="D407" s="4" t="n">
        <v>2020</v>
      </c>
      <c r="E407" s="4" t="s">
        <v>41</v>
      </c>
      <c r="F407" s="4" t="s">
        <v>3354</v>
      </c>
      <c r="G407" s="4" t="str">
        <f aca="false">IF(LEFT(I407,3)="R1 ","L6",IF(D407&gt;=2014,"L1",IF(D407&gt;=1998,"L2",IF(D407&gt;=1987,"L3",IF(D407&gt;=1978,"L4",IF(D407&gt;=1965,"L5","L6"))))))</f>
        <v>L1</v>
      </c>
      <c r="H407" s="4" t="str">
        <f aca="false">IFERROR(INDEX(Lanes!$C$2:$C$60,MATCH(LEFT(I407,FIND(" ",I407)-1),Lanes!$A$2:$A$60,0)),"?")</f>
        <v>Core</v>
      </c>
      <c r="I407" s="4" t="s">
        <v>2736</v>
      </c>
      <c r="J407" s="4"/>
      <c r="K407" s="4" t="s">
        <v>996</v>
      </c>
      <c r="L407" s="4" t="s">
        <v>603</v>
      </c>
      <c r="M407" s="4" t="s">
        <v>3355</v>
      </c>
      <c r="N407" s="4"/>
      <c r="O407" s="4" t="s">
        <v>3356</v>
      </c>
      <c r="P407" s="2" t="s">
        <v>3357</v>
      </c>
      <c r="Q407" s="2" t="s">
        <v>3358</v>
      </c>
      <c r="R407" s="4" t="s">
        <v>50</v>
      </c>
      <c r="S407" s="4" t="s">
        <v>3359</v>
      </c>
      <c r="T407" s="4" t="s">
        <v>84</v>
      </c>
      <c r="U407" s="4"/>
      <c r="V407" s="4"/>
      <c r="W407" s="4" t="s">
        <v>53</v>
      </c>
      <c r="X407" s="2" t="s">
        <v>3360</v>
      </c>
      <c r="Y407" s="4" t="s">
        <v>69</v>
      </c>
      <c r="Z407" s="4"/>
      <c r="AA407" s="4"/>
      <c r="AB407" s="4"/>
    </row>
    <row r="408" customFormat="false" ht="75" hidden="false" customHeight="true" outlineLevel="0" collapsed="false">
      <c r="A408" s="4" t="s">
        <v>3361</v>
      </c>
      <c r="B408" s="4" t="s">
        <v>3362</v>
      </c>
      <c r="C408" s="4" t="s">
        <v>3362</v>
      </c>
      <c r="D408" s="4" t="n">
        <v>2020</v>
      </c>
      <c r="E408" s="4" t="s">
        <v>41</v>
      </c>
      <c r="F408" s="4" t="s">
        <v>3363</v>
      </c>
      <c r="G408" s="4" t="str">
        <f aca="false">IF(LEFT(I408,3)="R1 ","L6",IF(D408&gt;=2014,"L1",IF(D408&gt;=1998,"L2",IF(D408&gt;=1987,"L3",IF(D408&gt;=1978,"L4",IF(D408&gt;=1965,"L5","L6"))))))</f>
        <v>L1</v>
      </c>
      <c r="H408" s="4" t="str">
        <f aca="false">IFERROR(INDEX(Lanes!$C$2:$C$60,MATCH(LEFT(I408,FIND(" ",I408)-1),Lanes!$A$2:$A$60,0)),"?")</f>
        <v>Core</v>
      </c>
      <c r="I408" s="4" t="s">
        <v>2736</v>
      </c>
      <c r="J408" s="4"/>
      <c r="K408" s="4" t="s">
        <v>996</v>
      </c>
      <c r="L408" s="4" t="s">
        <v>193</v>
      </c>
      <c r="M408" s="4" t="s">
        <v>289</v>
      </c>
      <c r="N408" s="4"/>
      <c r="O408" s="4" t="s">
        <v>3364</v>
      </c>
      <c r="P408" s="2" t="s">
        <v>3365</v>
      </c>
      <c r="Q408" s="2" t="s">
        <v>3366</v>
      </c>
      <c r="R408" s="4" t="s">
        <v>65</v>
      </c>
      <c r="S408" s="4" t="s">
        <v>3367</v>
      </c>
      <c r="T408" s="4" t="s">
        <v>84</v>
      </c>
      <c r="U408" s="4"/>
      <c r="V408" s="4"/>
      <c r="W408" s="4" t="s">
        <v>53</v>
      </c>
      <c r="X408" s="2" t="s">
        <v>3368</v>
      </c>
      <c r="Y408" s="4" t="s">
        <v>55</v>
      </c>
      <c r="Z408" s="4"/>
      <c r="AA408" s="4"/>
      <c r="AB408" s="4"/>
    </row>
    <row r="409" customFormat="false" ht="75" hidden="false" customHeight="true" outlineLevel="0" collapsed="false">
      <c r="A409" s="4" t="s">
        <v>3369</v>
      </c>
      <c r="B409" s="4" t="s">
        <v>2761</v>
      </c>
      <c r="C409" s="4" t="s">
        <v>3370</v>
      </c>
      <c r="D409" s="4" t="n">
        <v>2020</v>
      </c>
      <c r="E409" s="4" t="s">
        <v>227</v>
      </c>
      <c r="F409" s="4" t="s">
        <v>3106</v>
      </c>
      <c r="G409" s="4" t="str">
        <f aca="false">IF(LEFT(I409,3)="R1 ","L6",IF(D409&gt;=2014,"L1",IF(D409&gt;=1998,"L2",IF(D409&gt;=1987,"L3",IF(D409&gt;=1978,"L4",IF(D409&gt;=1965,"L5","L6"))))))</f>
        <v>L1</v>
      </c>
      <c r="H409" s="4" t="str">
        <f aca="false">IFERROR(INDEX(Lanes!$C$2:$C$60,MATCH(LEFT(I409,FIND(" ",I409)-1),Lanes!$A$2:$A$60,0)),"?")</f>
        <v>Core</v>
      </c>
      <c r="I409" s="4" t="s">
        <v>2736</v>
      </c>
      <c r="J409" s="4"/>
      <c r="K409" s="4" t="s">
        <v>996</v>
      </c>
      <c r="L409" s="4" t="s">
        <v>116</v>
      </c>
      <c r="M409" s="4" t="s">
        <v>117</v>
      </c>
      <c r="N409" s="4"/>
      <c r="O409" s="4" t="s">
        <v>3371</v>
      </c>
      <c r="P409" s="2" t="s">
        <v>3372</v>
      </c>
      <c r="Q409" s="2" t="s">
        <v>3373</v>
      </c>
      <c r="R409" s="4" t="s">
        <v>50</v>
      </c>
      <c r="S409" s="4" t="s">
        <v>3374</v>
      </c>
      <c r="T409" s="4" t="s">
        <v>84</v>
      </c>
      <c r="U409" s="4"/>
      <c r="V409" s="4"/>
      <c r="W409" s="4" t="s">
        <v>53</v>
      </c>
      <c r="X409" s="2" t="s">
        <v>2767</v>
      </c>
      <c r="Y409" s="4" t="s">
        <v>55</v>
      </c>
      <c r="Z409" s="4"/>
      <c r="AA409" s="4"/>
      <c r="AB409" s="4"/>
    </row>
    <row r="410" customFormat="false" ht="75" hidden="false" customHeight="true" outlineLevel="0" collapsed="false">
      <c r="A410" s="4" t="s">
        <v>3375</v>
      </c>
      <c r="B410" s="4" t="s">
        <v>2743</v>
      </c>
      <c r="C410" s="4" t="s">
        <v>3376</v>
      </c>
      <c r="D410" s="4" t="n">
        <v>2020</v>
      </c>
      <c r="E410" s="4" t="s">
        <v>41</v>
      </c>
      <c r="F410" s="4" t="s">
        <v>2745</v>
      </c>
      <c r="G410" s="4" t="str">
        <f aca="false">IF(LEFT(I410,3)="R1 ","L6",IF(D410&gt;=2014,"L1",IF(D410&gt;=1998,"L2",IF(D410&gt;=1987,"L3",IF(D410&gt;=1978,"L4",IF(D410&gt;=1965,"L5","L6"))))))</f>
        <v>L1</v>
      </c>
      <c r="H410" s="4" t="str">
        <f aca="false">IFERROR(INDEX(Lanes!$C$2:$C$60,MATCH(LEFT(I410,FIND(" ",I410)-1),Lanes!$A$2:$A$60,0)),"?")</f>
        <v>Core</v>
      </c>
      <c r="I410" s="4" t="s">
        <v>2736</v>
      </c>
      <c r="J410" s="4"/>
      <c r="K410" s="4" t="s">
        <v>996</v>
      </c>
      <c r="L410" s="4" t="s">
        <v>152</v>
      </c>
      <c r="M410" s="4" t="s">
        <v>549</v>
      </c>
      <c r="N410" s="4" t="s">
        <v>2684</v>
      </c>
      <c r="O410" s="4" t="s">
        <v>3377</v>
      </c>
      <c r="P410" s="2" t="s">
        <v>3378</v>
      </c>
      <c r="Q410" s="2" t="s">
        <v>3379</v>
      </c>
      <c r="R410" s="4" t="s">
        <v>50</v>
      </c>
      <c r="S410" s="4" t="s">
        <v>3380</v>
      </c>
      <c r="T410" s="4" t="s">
        <v>52</v>
      </c>
      <c r="U410" s="4"/>
      <c r="V410" s="4"/>
      <c r="W410" s="4"/>
      <c r="X410" s="2" t="s">
        <v>2751</v>
      </c>
      <c r="Y410" s="4" t="s">
        <v>55</v>
      </c>
      <c r="Z410" s="4"/>
      <c r="AA410" s="4"/>
      <c r="AB410" s="4"/>
    </row>
    <row r="411" customFormat="false" ht="75" hidden="false" customHeight="true" outlineLevel="0" collapsed="false">
      <c r="A411" s="4" t="s">
        <v>3381</v>
      </c>
      <c r="B411" s="4" t="s">
        <v>2995</v>
      </c>
      <c r="C411" s="4" t="s">
        <v>3382</v>
      </c>
      <c r="D411" s="4" t="n">
        <v>2021</v>
      </c>
      <c r="E411" s="4" t="s">
        <v>41</v>
      </c>
      <c r="F411" s="4" t="s">
        <v>583</v>
      </c>
      <c r="G411" s="4" t="str">
        <f aca="false">IF(LEFT(I411,3)="R1 ","L6",IF(D411&gt;=2014,"L1",IF(D411&gt;=1998,"L2",IF(D411&gt;=1987,"L3",IF(D411&gt;=1978,"L4",IF(D411&gt;=1965,"L5","L6"))))))</f>
        <v>L1</v>
      </c>
      <c r="H411" s="4" t="str">
        <f aca="false">IFERROR(INDEX(Lanes!$C$2:$C$60,MATCH(LEFT(I411,FIND(" ",I411)-1),Lanes!$A$2:$A$60,0)),"?")</f>
        <v>Core</v>
      </c>
      <c r="I411" s="4" t="s">
        <v>2736</v>
      </c>
      <c r="J411" s="4"/>
      <c r="K411" s="4" t="s">
        <v>996</v>
      </c>
      <c r="L411" s="4" t="s">
        <v>603</v>
      </c>
      <c r="M411" s="4" t="s">
        <v>1205</v>
      </c>
      <c r="N411" s="4"/>
      <c r="O411" s="4" t="s">
        <v>3383</v>
      </c>
      <c r="P411" s="2" t="s">
        <v>3384</v>
      </c>
      <c r="Q411" s="2" t="s">
        <v>3385</v>
      </c>
      <c r="R411" s="4" t="s">
        <v>50</v>
      </c>
      <c r="S411" s="4" t="s">
        <v>3386</v>
      </c>
      <c r="T411" s="4" t="s">
        <v>84</v>
      </c>
      <c r="U411" s="4"/>
      <c r="V411" s="4"/>
      <c r="W411" s="4"/>
      <c r="X411" s="2" t="s">
        <v>3387</v>
      </c>
      <c r="Y411" s="4" t="s">
        <v>69</v>
      </c>
      <c r="Z411" s="4"/>
      <c r="AA411" s="4"/>
      <c r="AB411" s="4"/>
    </row>
    <row r="412" customFormat="false" ht="75" hidden="false" customHeight="true" outlineLevel="0" collapsed="false">
      <c r="A412" s="4" t="s">
        <v>3388</v>
      </c>
      <c r="B412" s="4" t="s">
        <v>2912</v>
      </c>
      <c r="C412" s="4" t="s">
        <v>3389</v>
      </c>
      <c r="D412" s="4" t="n">
        <v>2021</v>
      </c>
      <c r="E412" s="4" t="s">
        <v>41</v>
      </c>
      <c r="F412" s="4" t="s">
        <v>898</v>
      </c>
      <c r="G412" s="4" t="str">
        <f aca="false">IF(LEFT(I412,3)="R1 ","L6",IF(D412&gt;=2014,"L1",IF(D412&gt;=1998,"L2",IF(D412&gt;=1987,"L3",IF(D412&gt;=1978,"L4",IF(D412&gt;=1965,"L5","L6"))))))</f>
        <v>L1</v>
      </c>
      <c r="H412" s="4" t="str">
        <f aca="false">IFERROR(INDEX(Lanes!$C$2:$C$60,MATCH(LEFT(I412,FIND(" ",I412)-1),Lanes!$A$2:$A$60,0)),"?")</f>
        <v>Core</v>
      </c>
      <c r="I412" s="4" t="s">
        <v>2736</v>
      </c>
      <c r="J412" s="4"/>
      <c r="K412" s="4" t="s">
        <v>996</v>
      </c>
      <c r="L412" s="4" t="s">
        <v>90</v>
      </c>
      <c r="M412" s="4" t="s">
        <v>706</v>
      </c>
      <c r="N412" s="4" t="s">
        <v>2914</v>
      </c>
      <c r="O412" s="4" t="s">
        <v>3390</v>
      </c>
      <c r="P412" s="2" t="s">
        <v>3391</v>
      </c>
      <c r="Q412" s="2" t="s">
        <v>3392</v>
      </c>
      <c r="R412" s="4" t="s">
        <v>50</v>
      </c>
      <c r="S412" s="4" t="s">
        <v>3393</v>
      </c>
      <c r="T412" s="4" t="s">
        <v>84</v>
      </c>
      <c r="U412" s="4"/>
      <c r="V412" s="4"/>
      <c r="W412" s="4" t="s">
        <v>53</v>
      </c>
      <c r="X412" s="2" t="s">
        <v>2919</v>
      </c>
      <c r="Y412" s="4" t="s">
        <v>69</v>
      </c>
      <c r="Z412" s="4"/>
      <c r="AA412" s="4"/>
      <c r="AB412" s="4"/>
    </row>
    <row r="413" customFormat="false" ht="75" hidden="false" customHeight="true" outlineLevel="0" collapsed="false">
      <c r="A413" s="4" t="s">
        <v>3394</v>
      </c>
      <c r="B413" s="4" t="s">
        <v>3395</v>
      </c>
      <c r="C413" s="4" t="s">
        <v>3396</v>
      </c>
      <c r="D413" s="4" t="n">
        <v>2021</v>
      </c>
      <c r="E413" s="4" t="s">
        <v>41</v>
      </c>
      <c r="F413" s="4" t="s">
        <v>2745</v>
      </c>
      <c r="G413" s="4" t="str">
        <f aca="false">IF(LEFT(I413,3)="R1 ","L6",IF(D413&gt;=2014,"L1",IF(D413&gt;=1998,"L2",IF(D413&gt;=1987,"L3",IF(D413&gt;=1978,"L4",IF(D413&gt;=1965,"L5","L6"))))))</f>
        <v>L1</v>
      </c>
      <c r="H413" s="4" t="str">
        <f aca="false">IFERROR(INDEX(Lanes!$C$2:$C$60,MATCH(LEFT(I413,FIND(" ",I413)-1),Lanes!$A$2:$A$60,0)),"?")</f>
        <v>Core</v>
      </c>
      <c r="I413" s="4" t="s">
        <v>2736</v>
      </c>
      <c r="J413" s="4"/>
      <c r="K413" s="4" t="s">
        <v>364</v>
      </c>
      <c r="L413" s="4" t="s">
        <v>152</v>
      </c>
      <c r="M413" s="4" t="s">
        <v>3397</v>
      </c>
      <c r="N413" s="4"/>
      <c r="O413" s="4" t="s">
        <v>3398</v>
      </c>
      <c r="P413" s="2" t="s">
        <v>3399</v>
      </c>
      <c r="Q413" s="2" t="s">
        <v>3400</v>
      </c>
      <c r="R413" s="4" t="s">
        <v>50</v>
      </c>
      <c r="S413" s="4" t="s">
        <v>3401</v>
      </c>
      <c r="T413" s="4" t="s">
        <v>52</v>
      </c>
      <c r="U413" s="4"/>
      <c r="V413" s="4"/>
      <c r="W413" s="4" t="s">
        <v>53</v>
      </c>
      <c r="X413" s="2" t="s">
        <v>3402</v>
      </c>
      <c r="Y413" s="4" t="s">
        <v>69</v>
      </c>
      <c r="Z413" s="4"/>
      <c r="AA413" s="4"/>
      <c r="AB413" s="4"/>
    </row>
    <row r="414" customFormat="false" ht="75" hidden="false" customHeight="true" outlineLevel="0" collapsed="false">
      <c r="A414" s="4" t="s">
        <v>3403</v>
      </c>
      <c r="B414" s="4" t="s">
        <v>3404</v>
      </c>
      <c r="C414" s="4" t="s">
        <v>3405</v>
      </c>
      <c r="D414" s="4" t="n">
        <v>2021</v>
      </c>
      <c r="E414" s="4" t="s">
        <v>41</v>
      </c>
      <c r="F414" s="4" t="s">
        <v>1492</v>
      </c>
      <c r="G414" s="4" t="str">
        <f aca="false">IF(LEFT(I414,3)="R1 ","L6",IF(D414&gt;=2014,"L1",IF(D414&gt;=1998,"L2",IF(D414&gt;=1987,"L3",IF(D414&gt;=1978,"L4",IF(D414&gt;=1965,"L5","L6"))))))</f>
        <v>L1</v>
      </c>
      <c r="H414" s="4" t="str">
        <f aca="false">IFERROR(INDEX(Lanes!$C$2:$C$60,MATCH(LEFT(I414,FIND(" ",I414)-1),Lanes!$A$2:$A$60,0)),"?")</f>
        <v>Core</v>
      </c>
      <c r="I414" s="4" t="s">
        <v>2736</v>
      </c>
      <c r="J414" s="4"/>
      <c r="K414" s="4" t="s">
        <v>996</v>
      </c>
      <c r="L414" s="4" t="s">
        <v>45</v>
      </c>
      <c r="M414" s="4" t="s">
        <v>61</v>
      </c>
      <c r="N414" s="4"/>
      <c r="O414" s="4" t="s">
        <v>3406</v>
      </c>
      <c r="P414" s="2" t="s">
        <v>3407</v>
      </c>
      <c r="Q414" s="2" t="s">
        <v>3408</v>
      </c>
      <c r="R414" s="4" t="s">
        <v>122</v>
      </c>
      <c r="S414" s="4" t="s">
        <v>3409</v>
      </c>
      <c r="T414" s="4" t="s">
        <v>84</v>
      </c>
      <c r="U414" s="4"/>
      <c r="V414" s="4" t="s">
        <v>3410</v>
      </c>
      <c r="W414" s="4" t="s">
        <v>53</v>
      </c>
      <c r="X414" s="2" t="s">
        <v>3411</v>
      </c>
      <c r="Y414" s="4" t="s">
        <v>55</v>
      </c>
      <c r="Z414" s="4"/>
      <c r="AA414" s="4"/>
      <c r="AB414" s="4"/>
    </row>
    <row r="415" customFormat="false" ht="75" hidden="false" customHeight="true" outlineLevel="0" collapsed="false">
      <c r="A415" s="4" t="s">
        <v>3412</v>
      </c>
      <c r="B415" s="4" t="s">
        <v>3089</v>
      </c>
      <c r="C415" s="4" t="s">
        <v>3413</v>
      </c>
      <c r="D415" s="4" t="n">
        <v>2021</v>
      </c>
      <c r="E415" s="4" t="s">
        <v>41</v>
      </c>
      <c r="F415" s="4" t="s">
        <v>3414</v>
      </c>
      <c r="G415" s="4" t="str">
        <f aca="false">IF(LEFT(I415,3)="R1 ","L6",IF(D415&gt;=2014,"L1",IF(D415&gt;=1998,"L2",IF(D415&gt;=1987,"L3",IF(D415&gt;=1978,"L4",IF(D415&gt;=1965,"L5","L6"))))))</f>
        <v>L1</v>
      </c>
      <c r="H415" s="4" t="str">
        <f aca="false">IFERROR(INDEX(Lanes!$C$2:$C$60,MATCH(LEFT(I415,FIND(" ",I415)-1),Lanes!$A$2:$A$60,0)),"?")</f>
        <v>Core</v>
      </c>
      <c r="I415" s="4" t="s">
        <v>2736</v>
      </c>
      <c r="J415" s="4"/>
      <c r="K415" s="4" t="s">
        <v>996</v>
      </c>
      <c r="L415" s="4" t="s">
        <v>603</v>
      </c>
      <c r="M415" s="4" t="s">
        <v>1205</v>
      </c>
      <c r="N415" s="4"/>
      <c r="O415" s="4" t="s">
        <v>3091</v>
      </c>
      <c r="P415" s="2" t="s">
        <v>3415</v>
      </c>
      <c r="Q415" s="2" t="s">
        <v>3416</v>
      </c>
      <c r="R415" s="4" t="s">
        <v>50</v>
      </c>
      <c r="S415" s="4" t="s">
        <v>3417</v>
      </c>
      <c r="T415" s="4" t="s">
        <v>84</v>
      </c>
      <c r="U415" s="4"/>
      <c r="V415" s="4"/>
      <c r="W415" s="4"/>
      <c r="X415" s="2" t="s">
        <v>3343</v>
      </c>
      <c r="Y415" s="4" t="s">
        <v>55</v>
      </c>
      <c r="Z415" s="4"/>
      <c r="AA415" s="4"/>
      <c r="AB415" s="4"/>
    </row>
    <row r="416" customFormat="false" ht="75" hidden="false" customHeight="true" outlineLevel="0" collapsed="false">
      <c r="A416" s="4" t="s">
        <v>3418</v>
      </c>
      <c r="B416" s="4" t="s">
        <v>3166</v>
      </c>
      <c r="C416" s="4" t="s">
        <v>3419</v>
      </c>
      <c r="D416" s="4" t="n">
        <v>2021</v>
      </c>
      <c r="E416" s="4" t="s">
        <v>41</v>
      </c>
      <c r="F416" s="4" t="s">
        <v>3420</v>
      </c>
      <c r="G416" s="4" t="str">
        <f aca="false">IF(LEFT(I416,3)="R1 ","L6",IF(D416&gt;=2014,"L1",IF(D416&gt;=1998,"L2",IF(D416&gt;=1987,"L3",IF(D416&gt;=1978,"L4",IF(D416&gt;=1965,"L5","L6"))))))</f>
        <v>L1</v>
      </c>
      <c r="H416" s="4" t="str">
        <f aca="false">IFERROR(INDEX(Lanes!$C$2:$C$60,MATCH(LEFT(I416,FIND(" ",I416)-1),Lanes!$A$2:$A$60,0)),"?")</f>
        <v>Core</v>
      </c>
      <c r="I416" s="4" t="s">
        <v>2736</v>
      </c>
      <c r="J416" s="4" t="s">
        <v>584</v>
      </c>
      <c r="K416" s="4" t="s">
        <v>996</v>
      </c>
      <c r="L416" s="4" t="s">
        <v>193</v>
      </c>
      <c r="M416" s="4" t="s">
        <v>3169</v>
      </c>
      <c r="N416" s="4"/>
      <c r="O416" s="4" t="s">
        <v>3421</v>
      </c>
      <c r="P416" s="2" t="s">
        <v>3422</v>
      </c>
      <c r="Q416" s="2" t="s">
        <v>3423</v>
      </c>
      <c r="R416" s="4" t="s">
        <v>65</v>
      </c>
      <c r="S416" s="4" t="s">
        <v>3424</v>
      </c>
      <c r="T416" s="4" t="s">
        <v>110</v>
      </c>
      <c r="U416" s="4"/>
      <c r="V416" s="4" t="s">
        <v>3410</v>
      </c>
      <c r="W416" s="4"/>
      <c r="X416" s="2" t="s">
        <v>3173</v>
      </c>
      <c r="Y416" s="4" t="s">
        <v>55</v>
      </c>
      <c r="Z416" s="4"/>
      <c r="AA416" s="4"/>
      <c r="AB416" s="4"/>
    </row>
    <row r="417" customFormat="false" ht="75" hidden="false" customHeight="true" outlineLevel="0" collapsed="false">
      <c r="A417" s="4" t="s">
        <v>3425</v>
      </c>
      <c r="B417" s="4" t="s">
        <v>3253</v>
      </c>
      <c r="C417" s="4" t="s">
        <v>3426</v>
      </c>
      <c r="D417" s="4" t="n">
        <v>2021</v>
      </c>
      <c r="E417" s="4" t="s">
        <v>41</v>
      </c>
      <c r="F417" s="4" t="s">
        <v>3254</v>
      </c>
      <c r="G417" s="4" t="str">
        <f aca="false">IF(LEFT(I417,3)="R1 ","L6",IF(D417&gt;=2014,"L1",IF(D417&gt;=1998,"L2",IF(D417&gt;=1987,"L3",IF(D417&gt;=1978,"L4",IF(D417&gt;=1965,"L5","L6"))))))</f>
        <v>L1</v>
      </c>
      <c r="H417" s="4" t="str">
        <f aca="false">IFERROR(INDEX(Lanes!$C$2:$C$60,MATCH(LEFT(I417,FIND(" ",I417)-1),Lanes!$A$2:$A$60,0)),"?")</f>
        <v>Core</v>
      </c>
      <c r="I417" s="4" t="s">
        <v>2736</v>
      </c>
      <c r="J417" s="4"/>
      <c r="K417" s="4" t="s">
        <v>996</v>
      </c>
      <c r="L417" s="4" t="s">
        <v>603</v>
      </c>
      <c r="M417" s="4" t="s">
        <v>1528</v>
      </c>
      <c r="N417" s="4"/>
      <c r="O417" s="4" t="s">
        <v>3383</v>
      </c>
      <c r="P417" s="2" t="s">
        <v>3427</v>
      </c>
      <c r="Q417" s="2" t="s">
        <v>3428</v>
      </c>
      <c r="R417" s="4" t="s">
        <v>65</v>
      </c>
      <c r="S417" s="4" t="s">
        <v>3429</v>
      </c>
      <c r="T417" s="4" t="s">
        <v>84</v>
      </c>
      <c r="U417" s="4"/>
      <c r="V417" s="4"/>
      <c r="W417" s="4" t="s">
        <v>53</v>
      </c>
      <c r="X417" s="2" t="s">
        <v>3350</v>
      </c>
      <c r="Y417" s="4" t="s">
        <v>55</v>
      </c>
      <c r="Z417" s="4"/>
      <c r="AA417" s="4"/>
      <c r="AB417" s="4"/>
    </row>
    <row r="418" customFormat="false" ht="75" hidden="false" customHeight="true" outlineLevel="0" collapsed="false">
      <c r="A418" s="4" t="s">
        <v>3430</v>
      </c>
      <c r="B418" s="4" t="s">
        <v>3431</v>
      </c>
      <c r="C418" s="4" t="s">
        <v>3431</v>
      </c>
      <c r="D418" s="4" t="n">
        <v>2021</v>
      </c>
      <c r="E418" s="4" t="s">
        <v>41</v>
      </c>
      <c r="F418" s="4" t="s">
        <v>42</v>
      </c>
      <c r="G418" s="4" t="str">
        <f aca="false">IF(LEFT(I418,3)="R1 ","L6",IF(D418&gt;=2014,"L1",IF(D418&gt;=1998,"L2",IF(D418&gt;=1987,"L3",IF(D418&gt;=1978,"L4",IF(D418&gt;=1965,"L5","L6"))))))</f>
        <v>L1</v>
      </c>
      <c r="H418" s="4" t="str">
        <f aca="false">IFERROR(INDEX(Lanes!$C$2:$C$60,MATCH(LEFT(I418,FIND(" ",I418)-1),Lanes!$A$2:$A$60,0)),"?")</f>
        <v>Core</v>
      </c>
      <c r="I418" s="4" t="s">
        <v>2736</v>
      </c>
      <c r="J418" s="4"/>
      <c r="K418" s="4" t="s">
        <v>996</v>
      </c>
      <c r="L418" s="4" t="s">
        <v>193</v>
      </c>
      <c r="M418" s="4" t="s">
        <v>194</v>
      </c>
      <c r="N418" s="4"/>
      <c r="O418" s="4" t="s">
        <v>3432</v>
      </c>
      <c r="P418" s="2" t="s">
        <v>3433</v>
      </c>
      <c r="Q418" s="2" t="s">
        <v>3434</v>
      </c>
      <c r="R418" s="4" t="s">
        <v>50</v>
      </c>
      <c r="S418" s="4" t="s">
        <v>3435</v>
      </c>
      <c r="T418" s="4" t="s">
        <v>84</v>
      </c>
      <c r="U418" s="4"/>
      <c r="V418" s="4"/>
      <c r="W418" s="4" t="s">
        <v>53</v>
      </c>
      <c r="X418" s="2" t="s">
        <v>3436</v>
      </c>
      <c r="Y418" s="4" t="s">
        <v>55</v>
      </c>
      <c r="Z418" s="4"/>
      <c r="AA418" s="4"/>
      <c r="AB418" s="4"/>
    </row>
    <row r="419" customFormat="false" ht="75" hidden="false" customHeight="true" outlineLevel="0" collapsed="false">
      <c r="A419" s="4" t="s">
        <v>3437</v>
      </c>
      <c r="B419" s="4" t="s">
        <v>2888</v>
      </c>
      <c r="C419" s="4" t="s">
        <v>3438</v>
      </c>
      <c r="D419" s="4" t="n">
        <v>2021</v>
      </c>
      <c r="E419" s="4" t="s">
        <v>41</v>
      </c>
      <c r="F419" s="4" t="s">
        <v>3039</v>
      </c>
      <c r="G419" s="4" t="str">
        <f aca="false">IF(LEFT(I419,3)="R1 ","L6",IF(D419&gt;=2014,"L1",IF(D419&gt;=1998,"L2",IF(D419&gt;=1987,"L3",IF(D419&gt;=1978,"L4",IF(D419&gt;=1965,"L5","L6"))))))</f>
        <v>L1</v>
      </c>
      <c r="H419" s="4" t="str">
        <f aca="false">IFERROR(INDEX(Lanes!$C$2:$C$60,MATCH(LEFT(I419,FIND(" ",I419)-1),Lanes!$A$2:$A$60,0)),"?")</f>
        <v>Core</v>
      </c>
      <c r="I419" s="4" t="s">
        <v>2736</v>
      </c>
      <c r="J419" s="4"/>
      <c r="K419" s="4" t="s">
        <v>996</v>
      </c>
      <c r="L419" s="4" t="s">
        <v>116</v>
      </c>
      <c r="M419" s="4" t="s">
        <v>2890</v>
      </c>
      <c r="N419" s="4"/>
      <c r="O419" s="4" t="s">
        <v>3439</v>
      </c>
      <c r="P419" s="2" t="s">
        <v>3440</v>
      </c>
      <c r="Q419" s="2" t="s">
        <v>3441</v>
      </c>
      <c r="R419" s="4" t="s">
        <v>65</v>
      </c>
      <c r="S419" s="4" t="s">
        <v>3442</v>
      </c>
      <c r="T419" s="4" t="s">
        <v>84</v>
      </c>
      <c r="U419" s="4"/>
      <c r="V419" s="4"/>
      <c r="W419" s="4"/>
      <c r="X419" s="2" t="s">
        <v>2895</v>
      </c>
      <c r="Y419" s="4" t="s">
        <v>55</v>
      </c>
      <c r="Z419" s="4"/>
      <c r="AA419" s="4"/>
      <c r="AB419" s="4"/>
    </row>
    <row r="420" customFormat="false" ht="75" hidden="false" customHeight="true" outlineLevel="0" collapsed="false">
      <c r="A420" s="4" t="s">
        <v>3443</v>
      </c>
      <c r="B420" s="4" t="s">
        <v>3444</v>
      </c>
      <c r="C420" s="4" t="s">
        <v>3444</v>
      </c>
      <c r="D420" s="4" t="n">
        <v>2021</v>
      </c>
      <c r="E420" s="4" t="s">
        <v>89</v>
      </c>
      <c r="F420" s="4" t="s">
        <v>3445</v>
      </c>
      <c r="G420" s="4" t="str">
        <f aca="false">IF(LEFT(I420,3)="R1 ","L6",IF(D420&gt;=2014,"L1",IF(D420&gt;=1998,"L2",IF(D420&gt;=1987,"L3",IF(D420&gt;=1978,"L4",IF(D420&gt;=1965,"L5","L6"))))))</f>
        <v>L1</v>
      </c>
      <c r="H420" s="4" t="str">
        <f aca="false">IFERROR(INDEX(Lanes!$C$2:$C$60,MATCH(LEFT(I420,FIND(" ",I420)-1),Lanes!$A$2:$A$60,0)),"?")</f>
        <v>Core</v>
      </c>
      <c r="I420" s="4" t="s">
        <v>2736</v>
      </c>
      <c r="J420" s="4"/>
      <c r="K420" s="4" t="s">
        <v>364</v>
      </c>
      <c r="L420" s="4" t="s">
        <v>603</v>
      </c>
      <c r="M420" s="4" t="s">
        <v>1205</v>
      </c>
      <c r="N420" s="4"/>
      <c r="O420" s="4" t="s">
        <v>3446</v>
      </c>
      <c r="P420" s="2" t="s">
        <v>3447</v>
      </c>
      <c r="Q420" s="2" t="s">
        <v>3448</v>
      </c>
      <c r="R420" s="4" t="s">
        <v>65</v>
      </c>
      <c r="S420" s="4" t="s">
        <v>3449</v>
      </c>
      <c r="T420" s="4" t="s">
        <v>52</v>
      </c>
      <c r="U420" s="4"/>
      <c r="V420" s="4" t="s">
        <v>3450</v>
      </c>
      <c r="W420" s="4"/>
      <c r="X420" s="2" t="s">
        <v>3451</v>
      </c>
      <c r="Y420" s="4" t="s">
        <v>55</v>
      </c>
      <c r="Z420" s="4"/>
      <c r="AA420" s="4"/>
      <c r="AB420" s="4"/>
    </row>
    <row r="421" customFormat="false" ht="75" hidden="false" customHeight="true" outlineLevel="0" collapsed="false">
      <c r="A421" s="4" t="s">
        <v>3452</v>
      </c>
      <c r="B421" s="4" t="s">
        <v>2761</v>
      </c>
      <c r="C421" s="4" t="s">
        <v>3453</v>
      </c>
      <c r="D421" s="4" t="n">
        <v>2021</v>
      </c>
      <c r="E421" s="4" t="s">
        <v>41</v>
      </c>
      <c r="F421" s="4" t="s">
        <v>3106</v>
      </c>
      <c r="G421" s="4" t="str">
        <f aca="false">IF(LEFT(I421,3)="R1 ","L6",IF(D421&gt;=2014,"L1",IF(D421&gt;=1998,"L2",IF(D421&gt;=1987,"L3",IF(D421&gt;=1978,"L4",IF(D421&gt;=1965,"L5","L6"))))))</f>
        <v>L1</v>
      </c>
      <c r="H421" s="4" t="str">
        <f aca="false">IFERROR(INDEX(Lanes!$C$2:$C$60,MATCH(LEFT(I421,FIND(" ",I421)-1),Lanes!$A$2:$A$60,0)),"?")</f>
        <v>Core</v>
      </c>
      <c r="I421" s="4" t="s">
        <v>2736</v>
      </c>
      <c r="J421" s="4"/>
      <c r="K421" s="4" t="s">
        <v>996</v>
      </c>
      <c r="L421" s="4" t="s">
        <v>116</v>
      </c>
      <c r="M421" s="4" t="s">
        <v>117</v>
      </c>
      <c r="N421" s="4"/>
      <c r="O421" s="4" t="s">
        <v>3454</v>
      </c>
      <c r="P421" s="2" t="s">
        <v>3455</v>
      </c>
      <c r="Q421" s="2" t="s">
        <v>3456</v>
      </c>
      <c r="R421" s="4" t="s">
        <v>65</v>
      </c>
      <c r="S421" s="4" t="s">
        <v>3457</v>
      </c>
      <c r="T421" s="4" t="s">
        <v>84</v>
      </c>
      <c r="U421" s="4"/>
      <c r="V421" s="4"/>
      <c r="W421" s="4" t="s">
        <v>53</v>
      </c>
      <c r="X421" s="2" t="s">
        <v>2767</v>
      </c>
      <c r="Y421" s="4" t="s">
        <v>55</v>
      </c>
      <c r="Z421" s="4"/>
      <c r="AA421" s="4"/>
      <c r="AB421" s="4"/>
    </row>
    <row r="422" customFormat="false" ht="75" hidden="false" customHeight="true" outlineLevel="0" collapsed="false">
      <c r="A422" s="4" t="s">
        <v>3458</v>
      </c>
      <c r="B422" s="4" t="s">
        <v>498</v>
      </c>
      <c r="C422" s="4" t="s">
        <v>3459</v>
      </c>
      <c r="D422" s="4" t="n">
        <v>2021</v>
      </c>
      <c r="E422" s="4" t="s">
        <v>41</v>
      </c>
      <c r="F422" s="4" t="s">
        <v>2665</v>
      </c>
      <c r="G422" s="4" t="str">
        <f aca="false">IF(LEFT(I422,3)="R1 ","L6",IF(D422&gt;=2014,"L1",IF(D422&gt;=1998,"L2",IF(D422&gt;=1987,"L3",IF(D422&gt;=1978,"L4",IF(D422&gt;=1965,"L5","L6"))))))</f>
        <v>L1</v>
      </c>
      <c r="H422" s="4" t="str">
        <f aca="false">IFERROR(INDEX(Lanes!$C$2:$C$60,MATCH(LEFT(I422,FIND(" ",I422)-1),Lanes!$A$2:$A$60,0)),"?")</f>
        <v>Core</v>
      </c>
      <c r="I422" s="4" t="s">
        <v>2736</v>
      </c>
      <c r="J422" s="4" t="s">
        <v>705</v>
      </c>
      <c r="K422" s="4" t="s">
        <v>60</v>
      </c>
      <c r="L422" s="4" t="s">
        <v>152</v>
      </c>
      <c r="M422" s="4" t="s">
        <v>153</v>
      </c>
      <c r="N422" s="4"/>
      <c r="O422" s="4" t="s">
        <v>3460</v>
      </c>
      <c r="P422" s="2" t="s">
        <v>3461</v>
      </c>
      <c r="Q422" s="2" t="s">
        <v>3462</v>
      </c>
      <c r="R422" s="4" t="s">
        <v>50</v>
      </c>
      <c r="S422" s="4" t="s">
        <v>3463</v>
      </c>
      <c r="T422" s="4" t="s">
        <v>110</v>
      </c>
      <c r="U422" s="4"/>
      <c r="V422" s="4" t="s">
        <v>3464</v>
      </c>
      <c r="W422" s="4"/>
      <c r="X422" s="2" t="s">
        <v>3465</v>
      </c>
      <c r="Y422" s="4" t="s">
        <v>69</v>
      </c>
      <c r="Z422" s="4"/>
      <c r="AA422" s="4"/>
      <c r="AB422" s="4"/>
    </row>
    <row r="423" customFormat="false" ht="75" hidden="false" customHeight="true" outlineLevel="0" collapsed="false">
      <c r="A423" s="4" t="s">
        <v>3466</v>
      </c>
      <c r="B423" s="4" t="s">
        <v>2799</v>
      </c>
      <c r="C423" s="4" t="s">
        <v>3467</v>
      </c>
      <c r="D423" s="4" t="n">
        <v>2022</v>
      </c>
      <c r="E423" s="4" t="s">
        <v>41</v>
      </c>
      <c r="F423" s="4" t="s">
        <v>228</v>
      </c>
      <c r="G423" s="4" t="str">
        <f aca="false">IF(LEFT(I423,3)="R1 ","L6",IF(D423&gt;=2014,"L1",IF(D423&gt;=1998,"L2",IF(D423&gt;=1987,"L3",IF(D423&gt;=1978,"L4",IF(D423&gt;=1965,"L5","L6"))))))</f>
        <v>L1</v>
      </c>
      <c r="H423" s="4" t="str">
        <f aca="false">IFERROR(INDEX(Lanes!$C$2:$C$60,MATCH(LEFT(I423,FIND(" ",I423)-1),Lanes!$A$2:$A$60,0)),"?")</f>
        <v>Core</v>
      </c>
      <c r="I423" s="4" t="s">
        <v>2736</v>
      </c>
      <c r="J423" s="4"/>
      <c r="K423" s="4" t="s">
        <v>996</v>
      </c>
      <c r="L423" s="4" t="s">
        <v>603</v>
      </c>
      <c r="M423" s="4" t="s">
        <v>2982</v>
      </c>
      <c r="N423" s="4"/>
      <c r="O423" s="4" t="s">
        <v>3468</v>
      </c>
      <c r="P423" s="2" t="s">
        <v>3469</v>
      </c>
      <c r="Q423" s="2" t="s">
        <v>3470</v>
      </c>
      <c r="R423" s="4" t="s">
        <v>122</v>
      </c>
      <c r="S423" s="4" t="s">
        <v>3471</v>
      </c>
      <c r="T423" s="4" t="s">
        <v>84</v>
      </c>
      <c r="U423" s="4"/>
      <c r="V423" s="4"/>
      <c r="W423" s="4"/>
      <c r="X423" s="2" t="s">
        <v>2987</v>
      </c>
      <c r="Y423" s="4" t="s">
        <v>69</v>
      </c>
      <c r="Z423" s="4"/>
      <c r="AA423" s="4"/>
      <c r="AB423" s="4"/>
    </row>
    <row r="424" customFormat="false" ht="75" hidden="false" customHeight="true" outlineLevel="0" collapsed="false">
      <c r="A424" s="4" t="s">
        <v>3472</v>
      </c>
      <c r="B424" s="4" t="s">
        <v>1672</v>
      </c>
      <c r="C424" s="4" t="s">
        <v>3473</v>
      </c>
      <c r="D424" s="4" t="n">
        <v>2022</v>
      </c>
      <c r="E424" s="4" t="s">
        <v>41</v>
      </c>
      <c r="F424" s="4" t="s">
        <v>1305</v>
      </c>
      <c r="G424" s="4" t="str">
        <f aca="false">IF(LEFT(I424,3)="R1 ","L6",IF(D424&gt;=2014,"L1",IF(D424&gt;=1998,"L2",IF(D424&gt;=1987,"L3",IF(D424&gt;=1978,"L4",IF(D424&gt;=1965,"L5","L6"))))))</f>
        <v>L1</v>
      </c>
      <c r="H424" s="4" t="str">
        <f aca="false">IFERROR(INDEX(Lanes!$C$2:$C$60,MATCH(LEFT(I424,FIND(" ",I424)-1),Lanes!$A$2:$A$60,0)),"?")</f>
        <v>Core</v>
      </c>
      <c r="I424" s="4" t="s">
        <v>2736</v>
      </c>
      <c r="J424" s="4" t="s">
        <v>399</v>
      </c>
      <c r="K424" s="4" t="s">
        <v>996</v>
      </c>
      <c r="L424" s="4" t="s">
        <v>603</v>
      </c>
      <c r="M424" s="4" t="s">
        <v>1674</v>
      </c>
      <c r="N424" s="4"/>
      <c r="O424" s="4" t="s">
        <v>3474</v>
      </c>
      <c r="P424" s="2" t="s">
        <v>3475</v>
      </c>
      <c r="Q424" s="2" t="s">
        <v>3476</v>
      </c>
      <c r="R424" s="4" t="s">
        <v>50</v>
      </c>
      <c r="S424" s="4" t="s">
        <v>3477</v>
      </c>
      <c r="T424" s="4" t="s">
        <v>84</v>
      </c>
      <c r="U424" s="4"/>
      <c r="V424" s="4"/>
      <c r="W424" s="4"/>
      <c r="X424" s="2" t="s">
        <v>1679</v>
      </c>
      <c r="Y424" s="4" t="s">
        <v>55</v>
      </c>
      <c r="Z424" s="4"/>
      <c r="AA424" s="4"/>
      <c r="AB424" s="4"/>
    </row>
    <row r="425" customFormat="false" ht="75" hidden="false" customHeight="true" outlineLevel="0" collapsed="false">
      <c r="A425" s="4" t="s">
        <v>3478</v>
      </c>
      <c r="B425" s="4" t="s">
        <v>1393</v>
      </c>
      <c r="C425" s="4" t="s">
        <v>3479</v>
      </c>
      <c r="D425" s="4" t="n">
        <v>2022</v>
      </c>
      <c r="E425" s="4" t="s">
        <v>41</v>
      </c>
      <c r="F425" s="4" t="s">
        <v>1520</v>
      </c>
      <c r="G425" s="4" t="str">
        <f aca="false">IF(LEFT(I425,3)="R1 ","L6",IF(D425&gt;=2014,"L1",IF(D425&gt;=1998,"L2",IF(D425&gt;=1987,"L3",IF(D425&gt;=1978,"L4",IF(D425&gt;=1965,"L5","L6"))))))</f>
        <v>L1</v>
      </c>
      <c r="H425" s="4" t="str">
        <f aca="false">IFERROR(INDEX(Lanes!$C$2:$C$60,MATCH(LEFT(I425,FIND(" ",I425)-1),Lanes!$A$2:$A$60,0)),"?")</f>
        <v>Core</v>
      </c>
      <c r="I425" s="4" t="s">
        <v>2736</v>
      </c>
      <c r="J425" s="4"/>
      <c r="K425" s="4" t="s">
        <v>364</v>
      </c>
      <c r="L425" s="4" t="s">
        <v>193</v>
      </c>
      <c r="M425" s="4" t="s">
        <v>289</v>
      </c>
      <c r="N425" s="4" t="s">
        <v>3184</v>
      </c>
      <c r="O425" s="4" t="s">
        <v>3480</v>
      </c>
      <c r="P425" s="2" t="s">
        <v>3481</v>
      </c>
      <c r="Q425" s="2" t="s">
        <v>3482</v>
      </c>
      <c r="R425" s="4" t="s">
        <v>50</v>
      </c>
      <c r="S425" s="4" t="s">
        <v>3483</v>
      </c>
      <c r="T425" s="4" t="s">
        <v>84</v>
      </c>
      <c r="U425" s="4"/>
      <c r="V425" s="4" t="s">
        <v>169</v>
      </c>
      <c r="W425" s="4"/>
      <c r="X425" s="2" t="s">
        <v>3484</v>
      </c>
      <c r="Y425" s="4" t="s">
        <v>69</v>
      </c>
      <c r="Z425" s="4"/>
      <c r="AA425" s="4"/>
      <c r="AB425" s="4"/>
    </row>
    <row r="426" customFormat="false" ht="75" hidden="false" customHeight="true" outlineLevel="0" collapsed="false">
      <c r="A426" s="4" t="s">
        <v>3485</v>
      </c>
      <c r="B426" s="4" t="s">
        <v>3208</v>
      </c>
      <c r="C426" s="4" t="s">
        <v>3486</v>
      </c>
      <c r="D426" s="4" t="n">
        <v>2022</v>
      </c>
      <c r="E426" s="4" t="s">
        <v>41</v>
      </c>
      <c r="F426" s="4" t="s">
        <v>42</v>
      </c>
      <c r="G426" s="4" t="str">
        <f aca="false">IF(LEFT(I426,3)="R1 ","L6",IF(D426&gt;=2014,"L1",IF(D426&gt;=1998,"L2",IF(D426&gt;=1987,"L3",IF(D426&gt;=1978,"L4",IF(D426&gt;=1965,"L5","L6"))))))</f>
        <v>L1</v>
      </c>
      <c r="H426" s="4" t="str">
        <f aca="false">IFERROR(INDEX(Lanes!$C$2:$C$60,MATCH(LEFT(I426,FIND(" ",I426)-1),Lanes!$A$2:$A$60,0)),"?")</f>
        <v>Core</v>
      </c>
      <c r="I426" s="4" t="s">
        <v>2736</v>
      </c>
      <c r="J426" s="4"/>
      <c r="K426" s="4" t="s">
        <v>996</v>
      </c>
      <c r="L426" s="4" t="s">
        <v>152</v>
      </c>
      <c r="M426" s="4" t="s">
        <v>3487</v>
      </c>
      <c r="N426" s="4"/>
      <c r="O426" s="4" t="s">
        <v>3488</v>
      </c>
      <c r="P426" s="2" t="s">
        <v>3489</v>
      </c>
      <c r="Q426" s="2" t="s">
        <v>3490</v>
      </c>
      <c r="R426" s="4" t="s">
        <v>122</v>
      </c>
      <c r="S426" s="4" t="s">
        <v>3486</v>
      </c>
      <c r="T426" s="4" t="s">
        <v>52</v>
      </c>
      <c r="U426" s="4"/>
      <c r="V426" s="4"/>
      <c r="W426" s="4"/>
      <c r="X426" s="2" t="s">
        <v>3215</v>
      </c>
      <c r="Y426" s="4" t="s">
        <v>55</v>
      </c>
      <c r="Z426" s="4"/>
      <c r="AA426" s="4"/>
      <c r="AB426" s="4"/>
    </row>
    <row r="427" customFormat="false" ht="75" hidden="false" customHeight="true" outlineLevel="0" collapsed="false">
      <c r="A427" s="4" t="s">
        <v>3491</v>
      </c>
      <c r="B427" s="4" t="s">
        <v>2879</v>
      </c>
      <c r="C427" s="4" t="s">
        <v>3492</v>
      </c>
      <c r="D427" s="4" t="n">
        <v>2022</v>
      </c>
      <c r="E427" s="4" t="s">
        <v>41</v>
      </c>
      <c r="F427" s="4" t="s">
        <v>1297</v>
      </c>
      <c r="G427" s="4" t="str">
        <f aca="false">IF(LEFT(I427,3)="R1 ","L6",IF(D427&gt;=2014,"L1",IF(D427&gt;=1998,"L2",IF(D427&gt;=1987,"L3",IF(D427&gt;=1978,"L4",IF(D427&gt;=1965,"L5","L6"))))))</f>
        <v>L1</v>
      </c>
      <c r="H427" s="4" t="str">
        <f aca="false">IFERROR(INDEX(Lanes!$C$2:$C$60,MATCH(LEFT(I427,FIND(" ",I427)-1),Lanes!$A$2:$A$60,0)),"?")</f>
        <v>Core</v>
      </c>
      <c r="I427" s="4" t="s">
        <v>2736</v>
      </c>
      <c r="J427" s="4"/>
      <c r="K427" s="4" t="s">
        <v>996</v>
      </c>
      <c r="L427" s="4" t="s">
        <v>603</v>
      </c>
      <c r="M427" s="4" t="s">
        <v>2881</v>
      </c>
      <c r="N427" s="4"/>
      <c r="O427" s="4" t="s">
        <v>3493</v>
      </c>
      <c r="P427" s="2" t="s">
        <v>3494</v>
      </c>
      <c r="Q427" s="2" t="s">
        <v>3495</v>
      </c>
      <c r="R427" s="4" t="s">
        <v>50</v>
      </c>
      <c r="S427" s="4" t="s">
        <v>3496</v>
      </c>
      <c r="T427" s="4" t="s">
        <v>110</v>
      </c>
      <c r="U427" s="4"/>
      <c r="V427" s="4" t="s">
        <v>169</v>
      </c>
      <c r="W427" s="4" t="s">
        <v>53</v>
      </c>
      <c r="X427" s="2" t="s">
        <v>3336</v>
      </c>
      <c r="Y427" s="4" t="s">
        <v>69</v>
      </c>
      <c r="Z427" s="4"/>
      <c r="AA427" s="4"/>
      <c r="AB427" s="4"/>
    </row>
    <row r="428" customFormat="false" ht="75" hidden="false" customHeight="true" outlineLevel="0" collapsed="false">
      <c r="A428" s="4" t="s">
        <v>3497</v>
      </c>
      <c r="B428" s="4" t="s">
        <v>3498</v>
      </c>
      <c r="C428" s="4" t="s">
        <v>3499</v>
      </c>
      <c r="D428" s="4" t="n">
        <v>2022</v>
      </c>
      <c r="E428" s="4" t="s">
        <v>41</v>
      </c>
      <c r="F428" s="4" t="s">
        <v>3500</v>
      </c>
      <c r="G428" s="4" t="str">
        <f aca="false">IF(LEFT(I428,3)="R1 ","L6",IF(D428&gt;=2014,"L1",IF(D428&gt;=1998,"L2",IF(D428&gt;=1987,"L3",IF(D428&gt;=1978,"L4",IF(D428&gt;=1965,"L5","L6"))))))</f>
        <v>L1</v>
      </c>
      <c r="H428" s="4" t="str">
        <f aca="false">IFERROR(INDEX(Lanes!$C$2:$C$60,MATCH(LEFT(I428,FIND(" ",I428)-1),Lanes!$A$2:$A$60,0)),"?")</f>
        <v>Core</v>
      </c>
      <c r="I428" s="4" t="s">
        <v>2736</v>
      </c>
      <c r="J428" s="4" t="s">
        <v>323</v>
      </c>
      <c r="K428" s="4" t="s">
        <v>996</v>
      </c>
      <c r="L428" s="4" t="s">
        <v>193</v>
      </c>
      <c r="M428" s="4" t="s">
        <v>289</v>
      </c>
      <c r="N428" s="4"/>
      <c r="O428" s="4" t="s">
        <v>3501</v>
      </c>
      <c r="P428" s="2" t="s">
        <v>3502</v>
      </c>
      <c r="Q428" s="2" t="s">
        <v>3503</v>
      </c>
      <c r="R428" s="4" t="s">
        <v>50</v>
      </c>
      <c r="S428" s="4" t="s">
        <v>3504</v>
      </c>
      <c r="T428" s="4" t="s">
        <v>84</v>
      </c>
      <c r="U428" s="4"/>
      <c r="V428" s="4" t="s">
        <v>1890</v>
      </c>
      <c r="W428" s="4"/>
      <c r="X428" s="2" t="s">
        <v>3505</v>
      </c>
      <c r="Y428" s="4" t="s">
        <v>69</v>
      </c>
      <c r="Z428" s="4"/>
      <c r="AA428" s="4"/>
      <c r="AB428" s="4"/>
    </row>
    <row r="429" customFormat="false" ht="75" hidden="false" customHeight="true" outlineLevel="0" collapsed="false">
      <c r="A429" s="4" t="s">
        <v>3506</v>
      </c>
      <c r="B429" s="4" t="s">
        <v>3089</v>
      </c>
      <c r="C429" s="4" t="s">
        <v>3507</v>
      </c>
      <c r="D429" s="4" t="n">
        <v>2022</v>
      </c>
      <c r="E429" s="4" t="s">
        <v>41</v>
      </c>
      <c r="F429" s="4" t="s">
        <v>3414</v>
      </c>
      <c r="G429" s="4" t="str">
        <f aca="false">IF(LEFT(I429,3)="R1 ","L6",IF(D429&gt;=2014,"L1",IF(D429&gt;=1998,"L2",IF(D429&gt;=1987,"L3",IF(D429&gt;=1978,"L4",IF(D429&gt;=1965,"L5","L6"))))))</f>
        <v>L1</v>
      </c>
      <c r="H429" s="4" t="str">
        <f aca="false">IFERROR(INDEX(Lanes!$C$2:$C$60,MATCH(LEFT(I429,FIND(" ",I429)-1),Lanes!$A$2:$A$60,0)),"?")</f>
        <v>Core</v>
      </c>
      <c r="I429" s="4" t="s">
        <v>2736</v>
      </c>
      <c r="J429" s="4"/>
      <c r="K429" s="4" t="s">
        <v>996</v>
      </c>
      <c r="L429" s="4" t="s">
        <v>603</v>
      </c>
      <c r="M429" s="4" t="s">
        <v>1205</v>
      </c>
      <c r="N429" s="4"/>
      <c r="O429" s="4" t="s">
        <v>3091</v>
      </c>
      <c r="P429" s="2" t="s">
        <v>3508</v>
      </c>
      <c r="Q429" s="2" t="s">
        <v>3509</v>
      </c>
      <c r="R429" s="4" t="s">
        <v>50</v>
      </c>
      <c r="S429" s="4" t="s">
        <v>3510</v>
      </c>
      <c r="T429" s="4" t="s">
        <v>84</v>
      </c>
      <c r="U429" s="4"/>
      <c r="V429" s="4" t="s">
        <v>3450</v>
      </c>
      <c r="W429" s="4"/>
      <c r="X429" s="2" t="s">
        <v>3343</v>
      </c>
      <c r="Y429" s="4" t="s">
        <v>55</v>
      </c>
      <c r="Z429" s="4"/>
      <c r="AA429" s="4"/>
      <c r="AB429" s="4"/>
    </row>
    <row r="430" customFormat="false" ht="75" hidden="false" customHeight="true" outlineLevel="0" collapsed="false">
      <c r="A430" s="4" t="s">
        <v>3511</v>
      </c>
      <c r="B430" s="4" t="s">
        <v>3045</v>
      </c>
      <c r="C430" s="4" t="s">
        <v>3512</v>
      </c>
      <c r="D430" s="4" t="n">
        <v>2022</v>
      </c>
      <c r="E430" s="4" t="s">
        <v>41</v>
      </c>
      <c r="F430" s="4" t="s">
        <v>1624</v>
      </c>
      <c r="G430" s="4" t="str">
        <f aca="false">IF(LEFT(I430,3)="R1 ","L6",IF(D430&gt;=2014,"L1",IF(D430&gt;=1998,"L2",IF(D430&gt;=1987,"L3",IF(D430&gt;=1978,"L4",IF(D430&gt;=1965,"L5","L6"))))))</f>
        <v>L1</v>
      </c>
      <c r="H430" s="4" t="str">
        <f aca="false">IFERROR(INDEX(Lanes!$C$2:$C$60,MATCH(LEFT(I430,FIND(" ",I430)-1),Lanes!$A$2:$A$60,0)),"?")</f>
        <v>Core</v>
      </c>
      <c r="I430" s="4" t="s">
        <v>2736</v>
      </c>
      <c r="J430" s="4"/>
      <c r="K430" s="4" t="s">
        <v>268</v>
      </c>
      <c r="L430" s="4" t="s">
        <v>45</v>
      </c>
      <c r="M430" s="4" t="s">
        <v>61</v>
      </c>
      <c r="N430" s="4"/>
      <c r="O430" s="4" t="s">
        <v>3513</v>
      </c>
      <c r="P430" s="2" t="s">
        <v>3514</v>
      </c>
      <c r="Q430" s="2" t="s">
        <v>3515</v>
      </c>
      <c r="R430" s="4" t="s">
        <v>65</v>
      </c>
      <c r="S430" s="4" t="s">
        <v>3516</v>
      </c>
      <c r="T430" s="4" t="s">
        <v>84</v>
      </c>
      <c r="U430" s="4"/>
      <c r="V430" s="4" t="s">
        <v>169</v>
      </c>
      <c r="W430" s="4"/>
      <c r="X430" s="2" t="s">
        <v>3517</v>
      </c>
      <c r="Y430" s="4" t="s">
        <v>69</v>
      </c>
      <c r="Z430" s="4"/>
      <c r="AA430" s="4"/>
      <c r="AB430" s="4"/>
    </row>
    <row r="431" customFormat="false" ht="75" hidden="false" customHeight="true" outlineLevel="0" collapsed="false">
      <c r="A431" s="4" t="s">
        <v>3518</v>
      </c>
      <c r="B431" s="4" t="s">
        <v>498</v>
      </c>
      <c r="C431" s="4" t="s">
        <v>3519</v>
      </c>
      <c r="D431" s="4" t="n">
        <v>2022</v>
      </c>
      <c r="E431" s="4" t="s">
        <v>41</v>
      </c>
      <c r="F431" s="4" t="s">
        <v>2665</v>
      </c>
      <c r="G431" s="4" t="str">
        <f aca="false">IF(LEFT(I431,3)="R1 ","L6",IF(D431&gt;=2014,"L1",IF(D431&gt;=1998,"L2",IF(D431&gt;=1987,"L3",IF(D431&gt;=1978,"L4",IF(D431&gt;=1965,"L5","L6"))))))</f>
        <v>L1</v>
      </c>
      <c r="H431" s="4" t="str">
        <f aca="false">IFERROR(INDEX(Lanes!$C$2:$C$60,MATCH(LEFT(I431,FIND(" ",I431)-1),Lanes!$A$2:$A$60,0)),"?")</f>
        <v>Core</v>
      </c>
      <c r="I431" s="4" t="s">
        <v>2736</v>
      </c>
      <c r="J431" s="4" t="s">
        <v>705</v>
      </c>
      <c r="K431" s="4" t="s">
        <v>60</v>
      </c>
      <c r="L431" s="4" t="s">
        <v>152</v>
      </c>
      <c r="M431" s="4" t="s">
        <v>153</v>
      </c>
      <c r="N431" s="4"/>
      <c r="O431" s="4" t="s">
        <v>3520</v>
      </c>
      <c r="P431" s="2" t="s">
        <v>3521</v>
      </c>
      <c r="Q431" s="2" t="s">
        <v>3522</v>
      </c>
      <c r="R431" s="4" t="s">
        <v>65</v>
      </c>
      <c r="S431" s="4" t="s">
        <v>3523</v>
      </c>
      <c r="T431" s="4" t="s">
        <v>84</v>
      </c>
      <c r="U431" s="4"/>
      <c r="V431" s="4" t="s">
        <v>3464</v>
      </c>
      <c r="W431" s="4"/>
      <c r="X431" s="2" t="s">
        <v>3465</v>
      </c>
      <c r="Y431" s="4" t="s">
        <v>69</v>
      </c>
      <c r="Z431" s="4"/>
      <c r="AA431" s="4"/>
      <c r="AB431" s="4"/>
    </row>
    <row r="432" customFormat="false" ht="75" hidden="false" customHeight="true" outlineLevel="0" collapsed="false">
      <c r="A432" s="4" t="s">
        <v>3524</v>
      </c>
      <c r="B432" s="4" t="s">
        <v>3525</v>
      </c>
      <c r="C432" s="4" t="s">
        <v>3526</v>
      </c>
      <c r="D432" s="4" t="n">
        <v>2022</v>
      </c>
      <c r="E432" s="4" t="s">
        <v>41</v>
      </c>
      <c r="F432" s="4" t="s">
        <v>42</v>
      </c>
      <c r="G432" s="4" t="str">
        <f aca="false">IF(LEFT(I432,3)="R1 ","L6",IF(D432&gt;=2014,"L1",IF(D432&gt;=1998,"L2",IF(D432&gt;=1987,"L3",IF(D432&gt;=1978,"L4",IF(D432&gt;=1965,"L5","L6"))))))</f>
        <v>L1</v>
      </c>
      <c r="H432" s="4" t="str">
        <f aca="false">IFERROR(INDEX(Lanes!$C$2:$C$60,MATCH(LEFT(I432,FIND(" ",I432)-1),Lanes!$A$2:$A$60,0)),"?")</f>
        <v>Core</v>
      </c>
      <c r="I432" s="4" t="s">
        <v>2736</v>
      </c>
      <c r="J432" s="4" t="s">
        <v>399</v>
      </c>
      <c r="K432" s="4" t="s">
        <v>996</v>
      </c>
      <c r="L432" s="4" t="s">
        <v>152</v>
      </c>
      <c r="M432" s="4" t="s">
        <v>153</v>
      </c>
      <c r="N432" s="4"/>
      <c r="O432" s="4" t="s">
        <v>3527</v>
      </c>
      <c r="P432" s="2" t="s">
        <v>3528</v>
      </c>
      <c r="Q432" s="2" t="s">
        <v>3529</v>
      </c>
      <c r="R432" s="4" t="s">
        <v>50</v>
      </c>
      <c r="S432" s="4" t="s">
        <v>3530</v>
      </c>
      <c r="T432" s="4" t="s">
        <v>84</v>
      </c>
      <c r="U432" s="4"/>
      <c r="V432" s="4"/>
      <c r="W432" s="4"/>
      <c r="X432" s="2" t="s">
        <v>3531</v>
      </c>
      <c r="Y432" s="4" t="s">
        <v>55</v>
      </c>
      <c r="Z432" s="4"/>
      <c r="AA432" s="4"/>
      <c r="AB432" s="4"/>
    </row>
    <row r="433" customFormat="false" ht="75" hidden="false" customHeight="true" outlineLevel="0" collapsed="false">
      <c r="A433" s="4" t="s">
        <v>3532</v>
      </c>
      <c r="B433" s="4" t="s">
        <v>3533</v>
      </c>
      <c r="C433" s="4" t="s">
        <v>3534</v>
      </c>
      <c r="D433" s="4" t="n">
        <v>2023</v>
      </c>
      <c r="E433" s="4" t="s">
        <v>41</v>
      </c>
      <c r="F433" s="4" t="s">
        <v>3535</v>
      </c>
      <c r="G433" s="4" t="str">
        <f aca="false">IF(LEFT(I433,3)="R1 ","L6",IF(D433&gt;=2014,"L1",IF(D433&gt;=1998,"L2",IF(D433&gt;=1987,"L3",IF(D433&gt;=1978,"L4",IF(D433&gt;=1965,"L5","L6"))))))</f>
        <v>L1</v>
      </c>
      <c r="H433" s="4" t="str">
        <f aca="false">IFERROR(INDEX(Lanes!$C$2:$C$60,MATCH(LEFT(I433,FIND(" ",I433)-1),Lanes!$A$2:$A$60,0)),"?")</f>
        <v>Core</v>
      </c>
      <c r="I433" s="4" t="s">
        <v>2736</v>
      </c>
      <c r="J433" s="4" t="s">
        <v>399</v>
      </c>
      <c r="K433" s="4" t="s">
        <v>400</v>
      </c>
      <c r="L433" s="4" t="s">
        <v>603</v>
      </c>
      <c r="M433" s="4" t="s">
        <v>1205</v>
      </c>
      <c r="N433" s="4"/>
      <c r="O433" s="4" t="s">
        <v>3536</v>
      </c>
      <c r="P433" s="2" t="s">
        <v>3537</v>
      </c>
      <c r="Q433" s="2" t="s">
        <v>3538</v>
      </c>
      <c r="R433" s="4" t="s">
        <v>122</v>
      </c>
      <c r="S433" s="4" t="s">
        <v>3539</v>
      </c>
      <c r="T433" s="4" t="s">
        <v>84</v>
      </c>
      <c r="U433" s="4"/>
      <c r="V433" s="4"/>
      <c r="W433" s="4"/>
      <c r="X433" s="2" t="s">
        <v>3540</v>
      </c>
      <c r="Y433" s="4" t="s">
        <v>69</v>
      </c>
      <c r="Z433" s="4"/>
      <c r="AA433" s="4"/>
      <c r="AB433" s="4"/>
    </row>
    <row r="434" customFormat="false" ht="75" hidden="false" customHeight="true" outlineLevel="0" collapsed="false">
      <c r="A434" s="4" t="s">
        <v>3541</v>
      </c>
      <c r="B434" s="4" t="s">
        <v>2971</v>
      </c>
      <c r="C434" s="4" t="s">
        <v>3542</v>
      </c>
      <c r="D434" s="4" t="n">
        <v>2023</v>
      </c>
      <c r="E434" s="4" t="s">
        <v>41</v>
      </c>
      <c r="F434" s="4" t="s">
        <v>529</v>
      </c>
      <c r="G434" s="4" t="str">
        <f aca="false">IF(LEFT(I434,3)="R1 ","L6",IF(D434&gt;=2014,"L1",IF(D434&gt;=1998,"L2",IF(D434&gt;=1987,"L3",IF(D434&gt;=1978,"L4",IF(D434&gt;=1965,"L5","L6"))))))</f>
        <v>L1</v>
      </c>
      <c r="H434" s="4" t="str">
        <f aca="false">IFERROR(INDEX(Lanes!$C$2:$C$60,MATCH(LEFT(I434,FIND(" ",I434)-1),Lanes!$A$2:$A$60,0)),"?")</f>
        <v>Core</v>
      </c>
      <c r="I434" s="4" t="s">
        <v>2736</v>
      </c>
      <c r="J434" s="4"/>
      <c r="K434" s="4" t="s">
        <v>996</v>
      </c>
      <c r="L434" s="4" t="s">
        <v>193</v>
      </c>
      <c r="M434" s="4" t="s">
        <v>2974</v>
      </c>
      <c r="N434" s="4"/>
      <c r="O434" s="4" t="s">
        <v>3543</v>
      </c>
      <c r="P434" s="2" t="s">
        <v>3544</v>
      </c>
      <c r="Q434" s="2" t="s">
        <v>3545</v>
      </c>
      <c r="R434" s="4" t="s">
        <v>50</v>
      </c>
      <c r="S434" s="4" t="s">
        <v>3546</v>
      </c>
      <c r="T434" s="4" t="s">
        <v>84</v>
      </c>
      <c r="U434" s="4"/>
      <c r="V434" s="4" t="s">
        <v>3547</v>
      </c>
      <c r="W434" s="4" t="s">
        <v>53</v>
      </c>
      <c r="X434" s="2" t="s">
        <v>3548</v>
      </c>
      <c r="Y434" s="4" t="s">
        <v>69</v>
      </c>
      <c r="Z434" s="4"/>
      <c r="AA434" s="4"/>
      <c r="AB434" s="4"/>
    </row>
    <row r="435" customFormat="false" ht="75" hidden="false" customHeight="true" outlineLevel="0" collapsed="false">
      <c r="A435" s="4" t="s">
        <v>3549</v>
      </c>
      <c r="B435" s="4" t="s">
        <v>2995</v>
      </c>
      <c r="C435" s="4" t="s">
        <v>3550</v>
      </c>
      <c r="D435" s="4" t="n">
        <v>2023</v>
      </c>
      <c r="E435" s="4" t="s">
        <v>41</v>
      </c>
      <c r="F435" s="4" t="s">
        <v>583</v>
      </c>
      <c r="G435" s="4" t="str">
        <f aca="false">IF(LEFT(I435,3)="R1 ","L6",IF(D435&gt;=2014,"L1",IF(D435&gt;=1998,"L2",IF(D435&gt;=1987,"L3",IF(D435&gt;=1978,"L4",IF(D435&gt;=1965,"L5","L6"))))))</f>
        <v>L1</v>
      </c>
      <c r="H435" s="4" t="str">
        <f aca="false">IFERROR(INDEX(Lanes!$C$2:$C$60,MATCH(LEFT(I435,FIND(" ",I435)-1),Lanes!$A$2:$A$60,0)),"?")</f>
        <v>Core</v>
      </c>
      <c r="I435" s="4" t="s">
        <v>2736</v>
      </c>
      <c r="J435" s="4"/>
      <c r="K435" s="4" t="s">
        <v>996</v>
      </c>
      <c r="L435" s="4" t="s">
        <v>603</v>
      </c>
      <c r="M435" s="4" t="s">
        <v>1205</v>
      </c>
      <c r="N435" s="4"/>
      <c r="O435" s="4" t="s">
        <v>3551</v>
      </c>
      <c r="P435" s="2" t="s">
        <v>3552</v>
      </c>
      <c r="Q435" s="2" t="s">
        <v>3553</v>
      </c>
      <c r="R435" s="4" t="s">
        <v>50</v>
      </c>
      <c r="S435" s="4" t="s">
        <v>3554</v>
      </c>
      <c r="T435" s="4" t="s">
        <v>84</v>
      </c>
      <c r="U435" s="4"/>
      <c r="V435" s="4" t="s">
        <v>207</v>
      </c>
      <c r="W435" s="4"/>
      <c r="X435" s="2" t="s">
        <v>3387</v>
      </c>
      <c r="Y435" s="4" t="s">
        <v>69</v>
      </c>
      <c r="Z435" s="4"/>
      <c r="AA435" s="4"/>
      <c r="AB435" s="4"/>
    </row>
    <row r="436" customFormat="false" ht="75" hidden="false" customHeight="true" outlineLevel="0" collapsed="false">
      <c r="A436" s="4" t="s">
        <v>3555</v>
      </c>
      <c r="B436" s="4" t="s">
        <v>3130</v>
      </c>
      <c r="C436" s="4" t="s">
        <v>3130</v>
      </c>
      <c r="D436" s="4" t="n">
        <v>2023</v>
      </c>
      <c r="E436" s="4" t="s">
        <v>41</v>
      </c>
      <c r="F436" s="4" t="s">
        <v>2413</v>
      </c>
      <c r="G436" s="4" t="str">
        <f aca="false">IF(LEFT(I436,3)="R1 ","L6",IF(D436&gt;=2014,"L1",IF(D436&gt;=1998,"L2",IF(D436&gt;=1987,"L3",IF(D436&gt;=1978,"L4",IF(D436&gt;=1965,"L5","L6"))))))</f>
        <v>L1</v>
      </c>
      <c r="H436" s="4" t="str">
        <f aca="false">IFERROR(INDEX(Lanes!$C$2:$C$60,MATCH(LEFT(I436,FIND(" ",I436)-1),Lanes!$A$2:$A$60,0)),"?")</f>
        <v>Core</v>
      </c>
      <c r="I436" s="4" t="s">
        <v>2736</v>
      </c>
      <c r="J436" s="4"/>
      <c r="K436" s="4" t="s">
        <v>364</v>
      </c>
      <c r="L436" s="4" t="s">
        <v>152</v>
      </c>
      <c r="M436" s="4" t="s">
        <v>549</v>
      </c>
      <c r="N436" s="4"/>
      <c r="O436" s="4" t="s">
        <v>3556</v>
      </c>
      <c r="P436" s="2" t="s">
        <v>3557</v>
      </c>
      <c r="Q436" s="2" t="s">
        <v>3558</v>
      </c>
      <c r="R436" s="4" t="s">
        <v>50</v>
      </c>
      <c r="S436" s="4" t="s">
        <v>3559</v>
      </c>
      <c r="T436" s="4" t="s">
        <v>84</v>
      </c>
      <c r="U436" s="4"/>
      <c r="V436" s="4"/>
      <c r="W436" s="4" t="s">
        <v>53</v>
      </c>
      <c r="X436" s="2" t="s">
        <v>3560</v>
      </c>
      <c r="Y436" s="4" t="s">
        <v>69</v>
      </c>
      <c r="Z436" s="4"/>
      <c r="AA436" s="4"/>
      <c r="AB436" s="4"/>
    </row>
    <row r="437" customFormat="false" ht="75" hidden="false" customHeight="true" outlineLevel="0" collapsed="false">
      <c r="A437" s="4" t="s">
        <v>3561</v>
      </c>
      <c r="B437" s="4" t="s">
        <v>3562</v>
      </c>
      <c r="C437" s="4" t="s">
        <v>3563</v>
      </c>
      <c r="D437" s="4" t="n">
        <v>2023</v>
      </c>
      <c r="E437" s="4" t="s">
        <v>41</v>
      </c>
      <c r="F437" s="4" t="s">
        <v>42</v>
      </c>
      <c r="G437" s="4" t="str">
        <f aca="false">IF(LEFT(I437,3)="R1 ","L6",IF(D437&gt;=2014,"L1",IF(D437&gt;=1998,"L2",IF(D437&gt;=1987,"L3",IF(D437&gt;=1978,"L4",IF(D437&gt;=1965,"L5","L6"))))))</f>
        <v>L1</v>
      </c>
      <c r="H437" s="4" t="str">
        <f aca="false">IFERROR(INDEX(Lanes!$C$2:$C$60,MATCH(LEFT(I437,FIND(" ",I437)-1),Lanes!$A$2:$A$60,0)),"?")</f>
        <v>Core</v>
      </c>
      <c r="I437" s="4" t="s">
        <v>2736</v>
      </c>
      <c r="J437" s="4"/>
      <c r="K437" s="4" t="s">
        <v>996</v>
      </c>
      <c r="L437" s="4" t="s">
        <v>45</v>
      </c>
      <c r="M437" s="4" t="s">
        <v>61</v>
      </c>
      <c r="N437" s="4"/>
      <c r="O437" s="4" t="s">
        <v>3564</v>
      </c>
      <c r="P437" s="2" t="s">
        <v>3565</v>
      </c>
      <c r="Q437" s="2" t="s">
        <v>3566</v>
      </c>
      <c r="R437" s="4" t="s">
        <v>50</v>
      </c>
      <c r="S437" s="4" t="s">
        <v>3563</v>
      </c>
      <c r="T437" s="4" t="s">
        <v>52</v>
      </c>
      <c r="U437" s="4"/>
      <c r="V437" s="4"/>
      <c r="W437" s="4"/>
      <c r="X437" s="2" t="s">
        <v>3567</v>
      </c>
      <c r="Y437" s="4" t="s">
        <v>55</v>
      </c>
      <c r="Z437" s="4"/>
      <c r="AA437" s="4"/>
      <c r="AB437" s="4"/>
    </row>
    <row r="438" customFormat="false" ht="75" hidden="false" customHeight="true" outlineLevel="0" collapsed="false">
      <c r="A438" s="4" t="s">
        <v>3568</v>
      </c>
      <c r="B438" s="4" t="s">
        <v>2912</v>
      </c>
      <c r="C438" s="4" t="s">
        <v>3569</v>
      </c>
      <c r="D438" s="4" t="n">
        <v>2023</v>
      </c>
      <c r="E438" s="4" t="s">
        <v>41</v>
      </c>
      <c r="F438" s="4" t="s">
        <v>898</v>
      </c>
      <c r="G438" s="4" t="str">
        <f aca="false">IF(LEFT(I438,3)="R1 ","L6",IF(D438&gt;=2014,"L1",IF(D438&gt;=1998,"L2",IF(D438&gt;=1987,"L3",IF(D438&gt;=1978,"L4",IF(D438&gt;=1965,"L5","L6"))))))</f>
        <v>L1</v>
      </c>
      <c r="H438" s="4" t="str">
        <f aca="false">IFERROR(INDEX(Lanes!$C$2:$C$60,MATCH(LEFT(I438,FIND(" ",I438)-1),Lanes!$A$2:$A$60,0)),"?")</f>
        <v>Core</v>
      </c>
      <c r="I438" s="4" t="s">
        <v>2736</v>
      </c>
      <c r="J438" s="4"/>
      <c r="K438" s="4" t="s">
        <v>996</v>
      </c>
      <c r="L438" s="4" t="s">
        <v>90</v>
      </c>
      <c r="M438" s="4" t="s">
        <v>706</v>
      </c>
      <c r="N438" s="4" t="s">
        <v>2914</v>
      </c>
      <c r="O438" s="4" t="s">
        <v>3570</v>
      </c>
      <c r="P438" s="2" t="s">
        <v>3571</v>
      </c>
      <c r="Q438" s="2" t="s">
        <v>3572</v>
      </c>
      <c r="R438" s="4" t="s">
        <v>50</v>
      </c>
      <c r="S438" s="4" t="s">
        <v>3573</v>
      </c>
      <c r="T438" s="4" t="s">
        <v>84</v>
      </c>
      <c r="U438" s="4"/>
      <c r="V438" s="4"/>
      <c r="W438" s="4" t="s">
        <v>53</v>
      </c>
      <c r="X438" s="2" t="s">
        <v>3574</v>
      </c>
      <c r="Y438" s="4" t="s">
        <v>69</v>
      </c>
      <c r="Z438" s="4"/>
      <c r="AA438" s="4"/>
      <c r="AB438" s="4"/>
    </row>
    <row r="439" customFormat="false" ht="75" hidden="false" customHeight="true" outlineLevel="0" collapsed="false">
      <c r="A439" s="4" t="s">
        <v>3575</v>
      </c>
      <c r="B439" s="4" t="s">
        <v>3576</v>
      </c>
      <c r="C439" s="4" t="s">
        <v>3577</v>
      </c>
      <c r="D439" s="4" t="n">
        <v>2023</v>
      </c>
      <c r="E439" s="4" t="s">
        <v>41</v>
      </c>
      <c r="F439" s="4" t="s">
        <v>3282</v>
      </c>
      <c r="G439" s="4" t="str">
        <f aca="false">IF(LEFT(I439,3)="R1 ","L6",IF(D439&gt;=2014,"L1",IF(D439&gt;=1998,"L2",IF(D439&gt;=1987,"L3",IF(D439&gt;=1978,"L4",IF(D439&gt;=1965,"L5","L6"))))))</f>
        <v>L1</v>
      </c>
      <c r="H439" s="4" t="str">
        <f aca="false">IFERROR(INDEX(Lanes!$C$2:$C$60,MATCH(LEFT(I439,FIND(" ",I439)-1),Lanes!$A$2:$A$60,0)),"?")</f>
        <v>Core</v>
      </c>
      <c r="I439" s="4" t="s">
        <v>2736</v>
      </c>
      <c r="J439" s="4" t="s">
        <v>2199</v>
      </c>
      <c r="K439" s="4" t="s">
        <v>996</v>
      </c>
      <c r="L439" s="4" t="s">
        <v>603</v>
      </c>
      <c r="M439" s="4" t="s">
        <v>1528</v>
      </c>
      <c r="N439" s="4"/>
      <c r="O439" s="4" t="s">
        <v>3578</v>
      </c>
      <c r="P439" s="2" t="s">
        <v>3579</v>
      </c>
      <c r="Q439" s="2" t="s">
        <v>3580</v>
      </c>
      <c r="R439" s="4" t="s">
        <v>50</v>
      </c>
      <c r="S439" s="4" t="s">
        <v>3581</v>
      </c>
      <c r="T439" s="4" t="s">
        <v>52</v>
      </c>
      <c r="U439" s="4"/>
      <c r="V439" s="4" t="s">
        <v>3582</v>
      </c>
      <c r="W439" s="4"/>
      <c r="X439" s="2" t="s">
        <v>3583</v>
      </c>
      <c r="Y439" s="4" t="s">
        <v>55</v>
      </c>
      <c r="Z439" s="4"/>
      <c r="AA439" s="4"/>
      <c r="AB439" s="4"/>
    </row>
    <row r="440" customFormat="false" ht="75" hidden="false" customHeight="true" outlineLevel="0" collapsed="false">
      <c r="A440" s="4" t="s">
        <v>3584</v>
      </c>
      <c r="B440" s="4" t="s">
        <v>1366</v>
      </c>
      <c r="C440" s="4" t="s">
        <v>3585</v>
      </c>
      <c r="D440" s="4" t="n">
        <v>2023</v>
      </c>
      <c r="E440" s="4" t="s">
        <v>41</v>
      </c>
      <c r="F440" s="4" t="s">
        <v>2226</v>
      </c>
      <c r="G440" s="4" t="str">
        <f aca="false">IF(LEFT(I440,3)="R1 ","L6",IF(D440&gt;=2014,"L1",IF(D440&gt;=1998,"L2",IF(D440&gt;=1987,"L3",IF(D440&gt;=1978,"L4",IF(D440&gt;=1965,"L5","L6"))))))</f>
        <v>L1</v>
      </c>
      <c r="H440" s="4" t="str">
        <f aca="false">IFERROR(INDEX(Lanes!$C$2:$C$60,MATCH(LEFT(I440,FIND(" ",I440)-1),Lanes!$A$2:$A$60,0)),"?")</f>
        <v>Core</v>
      </c>
      <c r="I440" s="4" t="s">
        <v>2736</v>
      </c>
      <c r="J440" s="4"/>
      <c r="K440" s="4" t="s">
        <v>996</v>
      </c>
      <c r="L440" s="4" t="s">
        <v>163</v>
      </c>
      <c r="M440" s="4" t="s">
        <v>3586</v>
      </c>
      <c r="N440" s="4"/>
      <c r="O440" s="4" t="s">
        <v>3587</v>
      </c>
      <c r="P440" s="2" t="s">
        <v>3588</v>
      </c>
      <c r="Q440" s="2" t="s">
        <v>3589</v>
      </c>
      <c r="R440" s="4" t="s">
        <v>122</v>
      </c>
      <c r="S440" s="4" t="s">
        <v>3590</v>
      </c>
      <c r="T440" s="4" t="s">
        <v>110</v>
      </c>
      <c r="U440" s="4"/>
      <c r="V440" s="4"/>
      <c r="W440" s="4" t="s">
        <v>53</v>
      </c>
      <c r="X440" s="2" t="s">
        <v>3591</v>
      </c>
      <c r="Y440" s="4" t="s">
        <v>69</v>
      </c>
      <c r="Z440" s="4"/>
      <c r="AA440" s="4"/>
      <c r="AB440" s="4"/>
    </row>
    <row r="441" customFormat="false" ht="75" hidden="false" customHeight="true" outlineLevel="0" collapsed="false">
      <c r="A441" s="4" t="s">
        <v>3592</v>
      </c>
      <c r="B441" s="4" t="s">
        <v>3593</v>
      </c>
      <c r="C441" s="4" t="s">
        <v>3594</v>
      </c>
      <c r="D441" s="4" t="n">
        <v>2023</v>
      </c>
      <c r="E441" s="4" t="s">
        <v>41</v>
      </c>
      <c r="F441" s="4" t="s">
        <v>3595</v>
      </c>
      <c r="G441" s="4" t="str">
        <f aca="false">IF(LEFT(I441,3)="R1 ","L6",IF(D441&gt;=2014,"L1",IF(D441&gt;=1998,"L2",IF(D441&gt;=1987,"L3",IF(D441&gt;=1978,"L4",IF(D441&gt;=1965,"L5","L6"))))))</f>
        <v>L1</v>
      </c>
      <c r="H441" s="4" t="str">
        <f aca="false">IFERROR(INDEX(Lanes!$C$2:$C$60,MATCH(LEFT(I441,FIND(" ",I441)-1),Lanes!$A$2:$A$60,0)),"?")</f>
        <v>Core</v>
      </c>
      <c r="I441" s="4" t="s">
        <v>2736</v>
      </c>
      <c r="J441" s="4" t="s">
        <v>399</v>
      </c>
      <c r="K441" s="4" t="s">
        <v>400</v>
      </c>
      <c r="L441" s="4" t="s">
        <v>603</v>
      </c>
      <c r="M441" s="4" t="s">
        <v>3596</v>
      </c>
      <c r="N441" s="4"/>
      <c r="O441" s="4" t="s">
        <v>3597</v>
      </c>
      <c r="P441" s="2" t="s">
        <v>3598</v>
      </c>
      <c r="Q441" s="2" t="s">
        <v>3599</v>
      </c>
      <c r="R441" s="4" t="s">
        <v>50</v>
      </c>
      <c r="S441" s="4" t="s">
        <v>3600</v>
      </c>
      <c r="T441" s="4" t="s">
        <v>52</v>
      </c>
      <c r="U441" s="4"/>
      <c r="V441" s="4"/>
      <c r="W441" s="4"/>
      <c r="X441" s="2" t="s">
        <v>3601</v>
      </c>
      <c r="Y441" s="4" t="s">
        <v>55</v>
      </c>
      <c r="Z441" s="4"/>
      <c r="AA441" s="4"/>
      <c r="AB441" s="4"/>
    </row>
    <row r="442" customFormat="false" ht="75" hidden="false" customHeight="true" outlineLevel="0" collapsed="false">
      <c r="A442" s="4" t="s">
        <v>3602</v>
      </c>
      <c r="B442" s="4" t="s">
        <v>3089</v>
      </c>
      <c r="C442" s="4" t="s">
        <v>3603</v>
      </c>
      <c r="D442" s="4" t="n">
        <v>2023</v>
      </c>
      <c r="E442" s="4" t="s">
        <v>41</v>
      </c>
      <c r="F442" s="4" t="s">
        <v>3414</v>
      </c>
      <c r="G442" s="4" t="str">
        <f aca="false">IF(LEFT(I442,3)="R1 ","L6",IF(D442&gt;=2014,"L1",IF(D442&gt;=1998,"L2",IF(D442&gt;=1987,"L3",IF(D442&gt;=1978,"L4",IF(D442&gt;=1965,"L5","L6"))))))</f>
        <v>L1</v>
      </c>
      <c r="H442" s="4" t="str">
        <f aca="false">IFERROR(INDEX(Lanes!$C$2:$C$60,MATCH(LEFT(I442,FIND(" ",I442)-1),Lanes!$A$2:$A$60,0)),"?")</f>
        <v>Core</v>
      </c>
      <c r="I442" s="4" t="s">
        <v>2736</v>
      </c>
      <c r="J442" s="4"/>
      <c r="K442" s="4" t="s">
        <v>996</v>
      </c>
      <c r="L442" s="4" t="s">
        <v>603</v>
      </c>
      <c r="M442" s="4" t="s">
        <v>1205</v>
      </c>
      <c r="N442" s="4"/>
      <c r="O442" s="4" t="s">
        <v>3091</v>
      </c>
      <c r="P442" s="2" t="s">
        <v>3604</v>
      </c>
      <c r="Q442" s="2" t="s">
        <v>3605</v>
      </c>
      <c r="R442" s="4" t="s">
        <v>50</v>
      </c>
      <c r="S442" s="4" t="s">
        <v>3606</v>
      </c>
      <c r="T442" s="4" t="s">
        <v>84</v>
      </c>
      <c r="U442" s="4"/>
      <c r="V442" s="4" t="s">
        <v>207</v>
      </c>
      <c r="W442" s="4"/>
      <c r="X442" s="2" t="s">
        <v>3343</v>
      </c>
      <c r="Y442" s="4" t="s">
        <v>55</v>
      </c>
      <c r="Z442" s="4"/>
      <c r="AA442" s="4"/>
      <c r="AB442" s="4"/>
    </row>
    <row r="443" customFormat="false" ht="75" hidden="false" customHeight="true" outlineLevel="0" collapsed="false">
      <c r="A443" s="4" t="s">
        <v>3607</v>
      </c>
      <c r="B443" s="4" t="s">
        <v>3608</v>
      </c>
      <c r="C443" s="4" t="s">
        <v>3609</v>
      </c>
      <c r="D443" s="4" t="n">
        <v>2023</v>
      </c>
      <c r="E443" s="4" t="s">
        <v>41</v>
      </c>
      <c r="F443" s="4" t="s">
        <v>3610</v>
      </c>
      <c r="G443" s="4" t="str">
        <f aca="false">IF(LEFT(I443,3)="R1 ","L6",IF(D443&gt;=2014,"L1",IF(D443&gt;=1998,"L2",IF(D443&gt;=1987,"L3",IF(D443&gt;=1978,"L4",IF(D443&gt;=1965,"L5","L6"))))))</f>
        <v>L1</v>
      </c>
      <c r="H443" s="4" t="str">
        <f aca="false">IFERROR(INDEX(Lanes!$C$2:$C$60,MATCH(LEFT(I443,FIND(" ",I443)-1),Lanes!$A$2:$A$60,0)),"?")</f>
        <v>Core</v>
      </c>
      <c r="I443" s="4" t="s">
        <v>2736</v>
      </c>
      <c r="J443" s="4"/>
      <c r="K443" s="4" t="s">
        <v>996</v>
      </c>
      <c r="L443" s="4" t="s">
        <v>152</v>
      </c>
      <c r="M443" s="4" t="s">
        <v>3611</v>
      </c>
      <c r="N443" s="4"/>
      <c r="O443" s="4" t="s">
        <v>3612</v>
      </c>
      <c r="P443" s="2" t="s">
        <v>3613</v>
      </c>
      <c r="Q443" s="2" t="s">
        <v>3614</v>
      </c>
      <c r="R443" s="4" t="s">
        <v>50</v>
      </c>
      <c r="S443" s="4" t="s">
        <v>3615</v>
      </c>
      <c r="T443" s="4" t="s">
        <v>84</v>
      </c>
      <c r="U443" s="4"/>
      <c r="V443" s="4"/>
      <c r="W443" s="4"/>
      <c r="X443" s="2" t="s">
        <v>3616</v>
      </c>
      <c r="Y443" s="4" t="s">
        <v>55</v>
      </c>
      <c r="Z443" s="4"/>
      <c r="AA443" s="4"/>
      <c r="AB443" s="4"/>
    </row>
    <row r="444" customFormat="false" ht="75" hidden="false" customHeight="true" outlineLevel="0" collapsed="false">
      <c r="A444" s="4" t="s">
        <v>3617</v>
      </c>
      <c r="B444" s="4" t="s">
        <v>3253</v>
      </c>
      <c r="C444" s="4" t="s">
        <v>3618</v>
      </c>
      <c r="D444" s="4" t="n">
        <v>2023</v>
      </c>
      <c r="E444" s="4" t="s">
        <v>41</v>
      </c>
      <c r="F444" s="4" t="s">
        <v>3254</v>
      </c>
      <c r="G444" s="4" t="str">
        <f aca="false">IF(LEFT(I444,3)="R1 ","L6",IF(D444&gt;=2014,"L1",IF(D444&gt;=1998,"L2",IF(D444&gt;=1987,"L3",IF(D444&gt;=1978,"L4",IF(D444&gt;=1965,"L5","L6"))))))</f>
        <v>L1</v>
      </c>
      <c r="H444" s="4" t="str">
        <f aca="false">IFERROR(INDEX(Lanes!$C$2:$C$60,MATCH(LEFT(I444,FIND(" ",I444)-1),Lanes!$A$2:$A$60,0)),"?")</f>
        <v>Core</v>
      </c>
      <c r="I444" s="4" t="s">
        <v>2736</v>
      </c>
      <c r="J444" s="4"/>
      <c r="K444" s="4" t="s">
        <v>996</v>
      </c>
      <c r="L444" s="4" t="s">
        <v>603</v>
      </c>
      <c r="M444" s="4" t="s">
        <v>1528</v>
      </c>
      <c r="N444" s="4"/>
      <c r="O444" s="4" t="s">
        <v>3619</v>
      </c>
      <c r="P444" s="2" t="s">
        <v>3620</v>
      </c>
      <c r="Q444" s="2" t="s">
        <v>3621</v>
      </c>
      <c r="R444" s="4" t="s">
        <v>50</v>
      </c>
      <c r="S444" s="4" t="s">
        <v>3622</v>
      </c>
      <c r="T444" s="4" t="s">
        <v>84</v>
      </c>
      <c r="U444" s="4"/>
      <c r="V444" s="4"/>
      <c r="W444" s="4" t="s">
        <v>53</v>
      </c>
      <c r="X444" s="2" t="s">
        <v>3350</v>
      </c>
      <c r="Y444" s="4" t="s">
        <v>55</v>
      </c>
      <c r="Z444" s="4"/>
      <c r="AA444" s="4"/>
      <c r="AB444" s="4"/>
    </row>
    <row r="445" customFormat="false" ht="75" hidden="false" customHeight="true" outlineLevel="0" collapsed="false">
      <c r="A445" s="4" t="s">
        <v>3623</v>
      </c>
      <c r="B445" s="4" t="s">
        <v>3624</v>
      </c>
      <c r="C445" s="4" t="s">
        <v>3625</v>
      </c>
      <c r="D445" s="4" t="n">
        <v>2023</v>
      </c>
      <c r="E445" s="4" t="s">
        <v>41</v>
      </c>
      <c r="F445" s="4" t="s">
        <v>42</v>
      </c>
      <c r="G445" s="4" t="str">
        <f aca="false">IF(LEFT(I445,3)="R1 ","L6",IF(D445&gt;=2014,"L1",IF(D445&gt;=1998,"L2",IF(D445&gt;=1987,"L3",IF(D445&gt;=1978,"L4",IF(D445&gt;=1965,"L5","L6"))))))</f>
        <v>L1</v>
      </c>
      <c r="H445" s="4" t="str">
        <f aca="false">IFERROR(INDEX(Lanes!$C$2:$C$60,MATCH(LEFT(I445,FIND(" ",I445)-1),Lanes!$A$2:$A$60,0)),"?")</f>
        <v>Core</v>
      </c>
      <c r="I445" s="4" t="s">
        <v>2736</v>
      </c>
      <c r="J445" s="4"/>
      <c r="K445" s="4" t="s">
        <v>996</v>
      </c>
      <c r="L445" s="4" t="s">
        <v>603</v>
      </c>
      <c r="M445" s="4" t="s">
        <v>3626</v>
      </c>
      <c r="N445" s="4"/>
      <c r="O445" s="4" t="s">
        <v>3627</v>
      </c>
      <c r="P445" s="2" t="s">
        <v>3628</v>
      </c>
      <c r="Q445" s="2" t="s">
        <v>3629</v>
      </c>
      <c r="R445" s="4" t="s">
        <v>65</v>
      </c>
      <c r="S445" s="4" t="s">
        <v>3630</v>
      </c>
      <c r="T445" s="4" t="s">
        <v>52</v>
      </c>
      <c r="U445" s="4"/>
      <c r="V445" s="4" t="s">
        <v>1890</v>
      </c>
      <c r="W445" s="4"/>
      <c r="X445" s="2" t="s">
        <v>3631</v>
      </c>
      <c r="Y445" s="4" t="s">
        <v>55</v>
      </c>
      <c r="Z445" s="4"/>
      <c r="AA445" s="4"/>
      <c r="AB445" s="4"/>
    </row>
    <row r="446" customFormat="false" ht="75" hidden="false" customHeight="true" outlineLevel="0" collapsed="false">
      <c r="A446" s="4" t="s">
        <v>3632</v>
      </c>
      <c r="B446" s="4" t="s">
        <v>3352</v>
      </c>
      <c r="C446" s="4" t="s">
        <v>3633</v>
      </c>
      <c r="D446" s="4" t="n">
        <v>2023</v>
      </c>
      <c r="E446" s="4" t="s">
        <v>41</v>
      </c>
      <c r="F446" s="4" t="s">
        <v>1768</v>
      </c>
      <c r="G446" s="4" t="str">
        <f aca="false">IF(LEFT(I446,3)="R1 ","L6",IF(D446&gt;=2014,"L1",IF(D446&gt;=1998,"L2",IF(D446&gt;=1987,"L3",IF(D446&gt;=1978,"L4",IF(D446&gt;=1965,"L5","L6"))))))</f>
        <v>L1</v>
      </c>
      <c r="H446" s="4" t="str">
        <f aca="false">IFERROR(INDEX(Lanes!$C$2:$C$60,MATCH(LEFT(I446,FIND(" ",I446)-1),Lanes!$A$2:$A$60,0)),"?")</f>
        <v>Core</v>
      </c>
      <c r="I446" s="4" t="s">
        <v>2736</v>
      </c>
      <c r="J446" s="4" t="s">
        <v>399</v>
      </c>
      <c r="K446" s="4" t="s">
        <v>364</v>
      </c>
      <c r="L446" s="4" t="s">
        <v>603</v>
      </c>
      <c r="M446" s="4" t="s">
        <v>1205</v>
      </c>
      <c r="N446" s="4"/>
      <c r="O446" s="4" t="s">
        <v>3634</v>
      </c>
      <c r="P446" s="2" t="s">
        <v>3635</v>
      </c>
      <c r="Q446" s="2" t="s">
        <v>3636</v>
      </c>
      <c r="R446" s="4" t="s">
        <v>122</v>
      </c>
      <c r="S446" s="4" t="s">
        <v>3637</v>
      </c>
      <c r="T446" s="4" t="s">
        <v>84</v>
      </c>
      <c r="U446" s="4"/>
      <c r="V446" s="4"/>
      <c r="W446" s="4" t="s">
        <v>53</v>
      </c>
      <c r="X446" s="2" t="s">
        <v>3638</v>
      </c>
      <c r="Y446" s="4" t="s">
        <v>69</v>
      </c>
      <c r="Z446" s="4"/>
      <c r="AA446" s="4"/>
      <c r="AB446" s="4"/>
    </row>
    <row r="447" customFormat="false" ht="75" hidden="false" customHeight="true" outlineLevel="0" collapsed="false">
      <c r="A447" s="4" t="s">
        <v>3639</v>
      </c>
      <c r="B447" s="4" t="s">
        <v>3640</v>
      </c>
      <c r="C447" s="4" t="s">
        <v>3641</v>
      </c>
      <c r="D447" s="4" t="n">
        <v>2023</v>
      </c>
      <c r="E447" s="4" t="s">
        <v>41</v>
      </c>
      <c r="F447" s="4" t="s">
        <v>658</v>
      </c>
      <c r="G447" s="4" t="str">
        <f aca="false">IF(LEFT(I447,3)="R1 ","L6",IF(D447&gt;=2014,"L1",IF(D447&gt;=1998,"L2",IF(D447&gt;=1987,"L3",IF(D447&gt;=1978,"L4",IF(D447&gt;=1965,"L5","L6"))))))</f>
        <v>L1</v>
      </c>
      <c r="H447" s="4" t="str">
        <f aca="false">IFERROR(INDEX(Lanes!$C$2:$C$60,MATCH(LEFT(I447,FIND(" ",I447)-1),Lanes!$A$2:$A$60,0)),"?")</f>
        <v>Core</v>
      </c>
      <c r="I447" s="4" t="s">
        <v>2736</v>
      </c>
      <c r="J447" s="4"/>
      <c r="K447" s="4" t="s">
        <v>996</v>
      </c>
      <c r="L447" s="4" t="s">
        <v>603</v>
      </c>
      <c r="M447" s="4" t="s">
        <v>788</v>
      </c>
      <c r="N447" s="4"/>
      <c r="O447" s="4" t="s">
        <v>3642</v>
      </c>
      <c r="P447" s="2" t="s">
        <v>3643</v>
      </c>
      <c r="Q447" s="2" t="s">
        <v>3644</v>
      </c>
      <c r="R447" s="4" t="s">
        <v>50</v>
      </c>
      <c r="S447" s="4" t="s">
        <v>3645</v>
      </c>
      <c r="T447" s="4" t="s">
        <v>84</v>
      </c>
      <c r="U447" s="4"/>
      <c r="V447" s="4" t="s">
        <v>3450</v>
      </c>
      <c r="W447" s="4"/>
      <c r="X447" s="2" t="s">
        <v>3646</v>
      </c>
      <c r="Y447" s="4" t="s">
        <v>55</v>
      </c>
      <c r="Z447" s="4"/>
      <c r="AA447" s="4"/>
      <c r="AB447" s="4"/>
    </row>
    <row r="448" customFormat="false" ht="75" hidden="false" customHeight="true" outlineLevel="0" collapsed="false">
      <c r="A448" s="4" t="s">
        <v>3647</v>
      </c>
      <c r="B448" s="4" t="s">
        <v>3362</v>
      </c>
      <c r="C448" s="4" t="s">
        <v>3648</v>
      </c>
      <c r="D448" s="4" t="n">
        <v>2023</v>
      </c>
      <c r="E448" s="4" t="s">
        <v>41</v>
      </c>
      <c r="F448" s="4" t="s">
        <v>1608</v>
      </c>
      <c r="G448" s="4" t="str">
        <f aca="false">IF(LEFT(I448,3)="R1 ","L6",IF(D448&gt;=2014,"L1",IF(D448&gt;=1998,"L2",IF(D448&gt;=1987,"L3",IF(D448&gt;=1978,"L4",IF(D448&gt;=1965,"L5","L6"))))))</f>
        <v>L1</v>
      </c>
      <c r="H448" s="4" t="str">
        <f aca="false">IFERROR(INDEX(Lanes!$C$2:$C$60,MATCH(LEFT(I448,FIND(" ",I448)-1),Lanes!$A$2:$A$60,0)),"?")</f>
        <v>Core</v>
      </c>
      <c r="I448" s="4" t="s">
        <v>2736</v>
      </c>
      <c r="J448" s="4"/>
      <c r="K448" s="4" t="s">
        <v>996</v>
      </c>
      <c r="L448" s="4" t="s">
        <v>193</v>
      </c>
      <c r="M448" s="4" t="s">
        <v>289</v>
      </c>
      <c r="N448" s="4"/>
      <c r="O448" s="4" t="s">
        <v>3649</v>
      </c>
      <c r="P448" s="2" t="s">
        <v>3650</v>
      </c>
      <c r="Q448" s="2" t="s">
        <v>3651</v>
      </c>
      <c r="R448" s="4" t="s">
        <v>65</v>
      </c>
      <c r="S448" s="4" t="s">
        <v>3652</v>
      </c>
      <c r="T448" s="4" t="s">
        <v>84</v>
      </c>
      <c r="U448" s="4"/>
      <c r="V448" s="4"/>
      <c r="W448" s="4" t="s">
        <v>53</v>
      </c>
      <c r="X448" s="2" t="s">
        <v>3653</v>
      </c>
      <c r="Y448" s="4" t="s">
        <v>55</v>
      </c>
      <c r="Z448" s="4"/>
      <c r="AA448" s="4"/>
      <c r="AB448" s="4"/>
    </row>
    <row r="449" customFormat="false" ht="75" hidden="false" customHeight="true" outlineLevel="0" collapsed="false">
      <c r="A449" s="4" t="s">
        <v>3654</v>
      </c>
      <c r="B449" s="4" t="s">
        <v>2743</v>
      </c>
      <c r="C449" s="4" t="s">
        <v>3655</v>
      </c>
      <c r="D449" s="4" t="n">
        <v>2023</v>
      </c>
      <c r="E449" s="4" t="s">
        <v>41</v>
      </c>
      <c r="F449" s="4" t="s">
        <v>2745</v>
      </c>
      <c r="G449" s="4" t="str">
        <f aca="false">IF(LEFT(I449,3)="R1 ","L6",IF(D449&gt;=2014,"L1",IF(D449&gt;=1998,"L2",IF(D449&gt;=1987,"L3",IF(D449&gt;=1978,"L4",IF(D449&gt;=1965,"L5","L6"))))))</f>
        <v>L1</v>
      </c>
      <c r="H449" s="4" t="str">
        <f aca="false">IFERROR(INDEX(Lanes!$C$2:$C$60,MATCH(LEFT(I449,FIND(" ",I449)-1),Lanes!$A$2:$A$60,0)),"?")</f>
        <v>Core</v>
      </c>
      <c r="I449" s="4" t="s">
        <v>2736</v>
      </c>
      <c r="J449" s="4"/>
      <c r="K449" s="4" t="s">
        <v>996</v>
      </c>
      <c r="L449" s="4" t="s">
        <v>152</v>
      </c>
      <c r="M449" s="4" t="s">
        <v>549</v>
      </c>
      <c r="N449" s="4" t="s">
        <v>2684</v>
      </c>
      <c r="O449" s="4" t="s">
        <v>3656</v>
      </c>
      <c r="P449" s="2" t="s">
        <v>3657</v>
      </c>
      <c r="Q449" s="2" t="s">
        <v>3658</v>
      </c>
      <c r="R449" s="4" t="s">
        <v>122</v>
      </c>
      <c r="S449" s="4" t="s">
        <v>3659</v>
      </c>
      <c r="T449" s="4" t="s">
        <v>84</v>
      </c>
      <c r="U449" s="4"/>
      <c r="V449" s="4"/>
      <c r="W449" s="4"/>
      <c r="X449" s="2" t="s">
        <v>2751</v>
      </c>
      <c r="Y449" s="4" t="s">
        <v>55</v>
      </c>
      <c r="Z449" s="4"/>
      <c r="AA449" s="4"/>
      <c r="AB449" s="4"/>
    </row>
    <row r="450" customFormat="false" ht="75" hidden="false" customHeight="true" outlineLevel="0" collapsed="false">
      <c r="A450" s="4" t="s">
        <v>3660</v>
      </c>
      <c r="B450" s="4" t="s">
        <v>2831</v>
      </c>
      <c r="C450" s="4" t="s">
        <v>3661</v>
      </c>
      <c r="D450" s="4" t="n">
        <v>2024</v>
      </c>
      <c r="E450" s="4" t="s">
        <v>41</v>
      </c>
      <c r="F450" s="4" t="s">
        <v>3662</v>
      </c>
      <c r="G450" s="4" t="str">
        <f aca="false">IF(LEFT(I450,3)="R1 ","L6",IF(D450&gt;=2014,"L1",IF(D450&gt;=1998,"L2",IF(D450&gt;=1987,"L3",IF(D450&gt;=1978,"L4",IF(D450&gt;=1965,"L5","L6"))))))</f>
        <v>L1</v>
      </c>
      <c r="H450" s="4" t="str">
        <f aca="false">IFERROR(INDEX(Lanes!$C$2:$C$60,MATCH(LEFT(I450,FIND(" ",I450)-1),Lanes!$A$2:$A$60,0)),"?")</f>
        <v>Core</v>
      </c>
      <c r="I450" s="4" t="s">
        <v>2736</v>
      </c>
      <c r="J450" s="4"/>
      <c r="K450" s="4" t="s">
        <v>996</v>
      </c>
      <c r="L450" s="4" t="s">
        <v>603</v>
      </c>
      <c r="M450" s="4" t="s">
        <v>1205</v>
      </c>
      <c r="N450" s="4"/>
      <c r="O450" s="4" t="s">
        <v>3663</v>
      </c>
      <c r="P450" s="2" t="s">
        <v>3664</v>
      </c>
      <c r="Q450" s="2" t="s">
        <v>3665</v>
      </c>
      <c r="R450" s="4" t="s">
        <v>50</v>
      </c>
      <c r="S450" s="4" t="s">
        <v>3666</v>
      </c>
      <c r="T450" s="4" t="s">
        <v>84</v>
      </c>
      <c r="U450" s="4"/>
      <c r="V450" s="4"/>
      <c r="W450" s="4"/>
      <c r="X450" s="2" t="s">
        <v>3667</v>
      </c>
      <c r="Y450" s="4" t="s">
        <v>69</v>
      </c>
      <c r="Z450" s="4"/>
      <c r="AA450" s="4"/>
      <c r="AB450" s="4"/>
    </row>
    <row r="451" customFormat="false" ht="75" hidden="false" customHeight="true" outlineLevel="0" collapsed="false">
      <c r="A451" s="4" t="s">
        <v>3668</v>
      </c>
      <c r="B451" s="4" t="s">
        <v>2839</v>
      </c>
      <c r="C451" s="4" t="s">
        <v>3669</v>
      </c>
      <c r="D451" s="4" t="n">
        <v>2024</v>
      </c>
      <c r="E451" s="4" t="s">
        <v>41</v>
      </c>
      <c r="F451" s="4" t="s">
        <v>3670</v>
      </c>
      <c r="G451" s="4" t="str">
        <f aca="false">IF(LEFT(I451,3)="R1 ","L6",IF(D451&gt;=2014,"L1",IF(D451&gt;=1998,"L2",IF(D451&gt;=1987,"L3",IF(D451&gt;=1978,"L4",IF(D451&gt;=1965,"L5","L6"))))))</f>
        <v>L1</v>
      </c>
      <c r="H451" s="4" t="str">
        <f aca="false">IFERROR(INDEX(Lanes!$C$2:$C$60,MATCH(LEFT(I451,FIND(" ",I451)-1),Lanes!$A$2:$A$60,0)),"?")</f>
        <v>Core</v>
      </c>
      <c r="I451" s="4" t="s">
        <v>2736</v>
      </c>
      <c r="J451" s="4"/>
      <c r="K451" s="4" t="s">
        <v>996</v>
      </c>
      <c r="L451" s="4" t="s">
        <v>603</v>
      </c>
      <c r="M451" s="4" t="s">
        <v>1205</v>
      </c>
      <c r="N451" s="4"/>
      <c r="O451" s="4" t="s">
        <v>3671</v>
      </c>
      <c r="P451" s="2" t="s">
        <v>3672</v>
      </c>
      <c r="Q451" s="2" t="s">
        <v>3673</v>
      </c>
      <c r="R451" s="4" t="s">
        <v>65</v>
      </c>
      <c r="S451" s="4" t="s">
        <v>3674</v>
      </c>
      <c r="T451" s="4" t="s">
        <v>84</v>
      </c>
      <c r="U451" s="4"/>
      <c r="V451" s="4" t="s">
        <v>2271</v>
      </c>
      <c r="W451" s="4"/>
      <c r="X451" s="2" t="s">
        <v>2846</v>
      </c>
      <c r="Y451" s="4" t="s">
        <v>69</v>
      </c>
      <c r="Z451" s="4"/>
      <c r="AA451" s="4"/>
      <c r="AB451" s="4"/>
    </row>
    <row r="452" customFormat="false" ht="75" hidden="false" customHeight="true" outlineLevel="0" collapsed="false">
      <c r="A452" s="4" t="s">
        <v>3675</v>
      </c>
      <c r="B452" s="4" t="s">
        <v>3676</v>
      </c>
      <c r="C452" s="4" t="s">
        <v>3677</v>
      </c>
      <c r="D452" s="4" t="n">
        <v>2024</v>
      </c>
      <c r="E452" s="4" t="s">
        <v>41</v>
      </c>
      <c r="F452" s="4" t="s">
        <v>476</v>
      </c>
      <c r="G452" s="4" t="str">
        <f aca="false">IF(LEFT(I452,3)="R1 ","L6",IF(D452&gt;=2014,"L1",IF(D452&gt;=1998,"L2",IF(D452&gt;=1987,"L3",IF(D452&gt;=1978,"L4",IF(D452&gt;=1965,"L5","L6"))))))</f>
        <v>L1</v>
      </c>
      <c r="H452" s="4" t="str">
        <f aca="false">IFERROR(INDEX(Lanes!$C$2:$C$60,MATCH(LEFT(I452,FIND(" ",I452)-1),Lanes!$A$2:$A$60,0)),"?")</f>
        <v>Core</v>
      </c>
      <c r="I452" s="4" t="s">
        <v>2736</v>
      </c>
      <c r="J452" s="4"/>
      <c r="K452" s="4" t="s">
        <v>996</v>
      </c>
      <c r="L452" s="4" t="s">
        <v>603</v>
      </c>
      <c r="M452" s="4" t="s">
        <v>1205</v>
      </c>
      <c r="N452" s="4"/>
      <c r="O452" s="4" t="s">
        <v>3678</v>
      </c>
      <c r="P452" s="2" t="s">
        <v>3679</v>
      </c>
      <c r="Q452" s="2" t="s">
        <v>3680</v>
      </c>
      <c r="R452" s="4" t="s">
        <v>50</v>
      </c>
      <c r="S452" s="4" t="s">
        <v>3681</v>
      </c>
      <c r="T452" s="4" t="s">
        <v>84</v>
      </c>
      <c r="U452" s="4"/>
      <c r="V452" s="4" t="s">
        <v>3450</v>
      </c>
      <c r="W452" s="4"/>
      <c r="X452" s="2" t="s">
        <v>3682</v>
      </c>
      <c r="Y452" s="4" t="s">
        <v>55</v>
      </c>
      <c r="Z452" s="4"/>
      <c r="AA452" s="4"/>
      <c r="AB452" s="4"/>
    </row>
    <row r="453" customFormat="false" ht="75" hidden="false" customHeight="true" outlineLevel="0" collapsed="false">
      <c r="A453" s="4" t="s">
        <v>3683</v>
      </c>
      <c r="B453" s="4" t="s">
        <v>3684</v>
      </c>
      <c r="C453" s="4" t="s">
        <v>3685</v>
      </c>
      <c r="D453" s="4" t="n">
        <v>2024</v>
      </c>
      <c r="E453" s="4" t="s">
        <v>41</v>
      </c>
      <c r="F453" s="4" t="s">
        <v>1537</v>
      </c>
      <c r="G453" s="4" t="str">
        <f aca="false">IF(LEFT(I453,3)="R1 ","L6",IF(D453&gt;=2014,"L1",IF(D453&gt;=1998,"L2",IF(D453&gt;=1987,"L3",IF(D453&gt;=1978,"L4",IF(D453&gt;=1965,"L5","L6"))))))</f>
        <v>L1</v>
      </c>
      <c r="H453" s="4" t="str">
        <f aca="false">IFERROR(INDEX(Lanes!$C$2:$C$60,MATCH(LEFT(I453,FIND(" ",I453)-1),Lanes!$A$2:$A$60,0)),"?")</f>
        <v>Core</v>
      </c>
      <c r="I453" s="4" t="s">
        <v>2736</v>
      </c>
      <c r="J453" s="4" t="s">
        <v>323</v>
      </c>
      <c r="K453" s="4" t="s">
        <v>364</v>
      </c>
      <c r="L453" s="4" t="s">
        <v>152</v>
      </c>
      <c r="M453" s="4" t="s">
        <v>549</v>
      </c>
      <c r="N453" s="4"/>
      <c r="O453" s="4" t="s">
        <v>3686</v>
      </c>
      <c r="P453" s="2" t="s">
        <v>3687</v>
      </c>
      <c r="Q453" s="2" t="s">
        <v>3688</v>
      </c>
      <c r="R453" s="4" t="s">
        <v>65</v>
      </c>
      <c r="S453" s="4" t="s">
        <v>3689</v>
      </c>
      <c r="T453" s="4" t="s">
        <v>52</v>
      </c>
      <c r="U453" s="4"/>
      <c r="V453" s="4" t="s">
        <v>3582</v>
      </c>
      <c r="W453" s="4"/>
      <c r="X453" s="2" t="s">
        <v>3690</v>
      </c>
      <c r="Y453" s="4" t="s">
        <v>55</v>
      </c>
      <c r="Z453" s="4"/>
      <c r="AA453" s="4"/>
      <c r="AB453" s="4"/>
    </row>
    <row r="454" customFormat="false" ht="75" hidden="false" customHeight="true" outlineLevel="0" collapsed="false">
      <c r="A454" s="4" t="s">
        <v>3691</v>
      </c>
      <c r="B454" s="4" t="s">
        <v>3692</v>
      </c>
      <c r="C454" s="4" t="s">
        <v>3693</v>
      </c>
      <c r="D454" s="4" t="n">
        <v>2024</v>
      </c>
      <c r="E454" s="4" t="s">
        <v>41</v>
      </c>
      <c r="F454" s="4" t="s">
        <v>3694</v>
      </c>
      <c r="G454" s="4" t="str">
        <f aca="false">IF(LEFT(I454,3)="R1 ","L6",IF(D454&gt;=2014,"L1",IF(D454&gt;=1998,"L2",IF(D454&gt;=1987,"L3",IF(D454&gt;=1978,"L4",IF(D454&gt;=1965,"L5","L6"))))))</f>
        <v>L1</v>
      </c>
      <c r="H454" s="4" t="str">
        <f aca="false">IFERROR(INDEX(Lanes!$C$2:$C$60,MATCH(LEFT(I454,FIND(" ",I454)-1),Lanes!$A$2:$A$60,0)),"?")</f>
        <v>Core</v>
      </c>
      <c r="I454" s="4" t="s">
        <v>2736</v>
      </c>
      <c r="J454" s="4"/>
      <c r="K454" s="4" t="s">
        <v>996</v>
      </c>
      <c r="L454" s="4" t="s">
        <v>603</v>
      </c>
      <c r="M454" s="4" t="s">
        <v>1205</v>
      </c>
      <c r="N454" s="4"/>
      <c r="O454" s="4" t="s">
        <v>3291</v>
      </c>
      <c r="P454" s="2" t="s">
        <v>3695</v>
      </c>
      <c r="Q454" s="2" t="s">
        <v>3696</v>
      </c>
      <c r="R454" s="4" t="s">
        <v>50</v>
      </c>
      <c r="S454" s="4" t="s">
        <v>3697</v>
      </c>
      <c r="T454" s="4" t="s">
        <v>52</v>
      </c>
      <c r="U454" s="4"/>
      <c r="V454" s="4" t="s">
        <v>284</v>
      </c>
      <c r="W454" s="4"/>
      <c r="X454" s="2" t="s">
        <v>3698</v>
      </c>
      <c r="Y454" s="4" t="s">
        <v>69</v>
      </c>
      <c r="Z454" s="4"/>
      <c r="AA454" s="4"/>
      <c r="AB454" s="4"/>
    </row>
    <row r="455" customFormat="false" ht="75" hidden="false" customHeight="true" outlineLevel="0" collapsed="false">
      <c r="A455" s="4" t="s">
        <v>3699</v>
      </c>
      <c r="B455" s="4" t="s">
        <v>3700</v>
      </c>
      <c r="C455" s="4" t="s">
        <v>3701</v>
      </c>
      <c r="D455" s="4" t="n">
        <v>2024</v>
      </c>
      <c r="E455" s="4" t="s">
        <v>41</v>
      </c>
      <c r="F455" s="4" t="s">
        <v>3702</v>
      </c>
      <c r="G455" s="4" t="str">
        <f aca="false">IF(LEFT(I455,3)="R1 ","L6",IF(D455&gt;=2014,"L1",IF(D455&gt;=1998,"L2",IF(D455&gt;=1987,"L3",IF(D455&gt;=1978,"L4",IF(D455&gt;=1965,"L5","L6"))))))</f>
        <v>L1</v>
      </c>
      <c r="H455" s="4" t="str">
        <f aca="false">IFERROR(INDEX(Lanes!$C$2:$C$60,MATCH(LEFT(I455,FIND(" ",I455)-1),Lanes!$A$2:$A$60,0)),"?")</f>
        <v>Core</v>
      </c>
      <c r="I455" s="4" t="s">
        <v>2736</v>
      </c>
      <c r="J455" s="4" t="s">
        <v>151</v>
      </c>
      <c r="K455" s="4" t="s">
        <v>364</v>
      </c>
      <c r="L455" s="4" t="s">
        <v>193</v>
      </c>
      <c r="M455" s="4" t="s">
        <v>3703</v>
      </c>
      <c r="N455" s="4"/>
      <c r="O455" s="4" t="s">
        <v>3704</v>
      </c>
      <c r="P455" s="2" t="s">
        <v>3705</v>
      </c>
      <c r="Q455" s="2" t="s">
        <v>3706</v>
      </c>
      <c r="R455" s="4" t="s">
        <v>50</v>
      </c>
      <c r="S455" s="4" t="s">
        <v>3707</v>
      </c>
      <c r="T455" s="4" t="s">
        <v>84</v>
      </c>
      <c r="U455" s="4"/>
      <c r="V455" s="4" t="s">
        <v>274</v>
      </c>
      <c r="W455" s="4"/>
      <c r="X455" s="2" t="s">
        <v>3708</v>
      </c>
      <c r="Y455" s="4" t="s">
        <v>69</v>
      </c>
      <c r="Z455" s="4"/>
      <c r="AA455" s="4"/>
      <c r="AB455" s="4"/>
    </row>
    <row r="456" customFormat="false" ht="75" hidden="false" customHeight="true" outlineLevel="0" collapsed="false">
      <c r="A456" s="4" t="s">
        <v>3709</v>
      </c>
      <c r="B456" s="4" t="s">
        <v>3710</v>
      </c>
      <c r="C456" s="4" t="s">
        <v>3711</v>
      </c>
      <c r="D456" s="4" t="n">
        <v>2024</v>
      </c>
      <c r="E456" s="4" t="s">
        <v>41</v>
      </c>
      <c r="F456" s="4" t="s">
        <v>3712</v>
      </c>
      <c r="G456" s="4" t="str">
        <f aca="false">IF(LEFT(I456,3)="R1 ","L6",IF(D456&gt;=2014,"L1",IF(D456&gt;=1998,"L2",IF(D456&gt;=1987,"L3",IF(D456&gt;=1978,"L4",IF(D456&gt;=1965,"L5","L6"))))))</f>
        <v>L1</v>
      </c>
      <c r="H456" s="4" t="str">
        <f aca="false">IFERROR(INDEX(Lanes!$C$2:$C$60,MATCH(LEFT(I456,FIND(" ",I456)-1),Lanes!$A$2:$A$60,0)),"?")</f>
        <v>Core</v>
      </c>
      <c r="I456" s="4" t="s">
        <v>2736</v>
      </c>
      <c r="J456" s="4"/>
      <c r="K456" s="4" t="s">
        <v>996</v>
      </c>
      <c r="L456" s="4" t="s">
        <v>603</v>
      </c>
      <c r="M456" s="4" t="s">
        <v>3713</v>
      </c>
      <c r="N456" s="4"/>
      <c r="O456" s="4" t="s">
        <v>3714</v>
      </c>
      <c r="P456" s="2" t="s">
        <v>3715</v>
      </c>
      <c r="Q456" s="2" t="s">
        <v>3716</v>
      </c>
      <c r="R456" s="4" t="s">
        <v>50</v>
      </c>
      <c r="S456" s="4" t="s">
        <v>3717</v>
      </c>
      <c r="T456" s="4" t="s">
        <v>52</v>
      </c>
      <c r="U456" s="4"/>
      <c r="V456" s="4" t="s">
        <v>2186</v>
      </c>
      <c r="W456" s="4"/>
      <c r="X456" s="2" t="s">
        <v>3718</v>
      </c>
      <c r="Y456" s="4" t="s">
        <v>55</v>
      </c>
      <c r="Z456" s="4"/>
      <c r="AA456" s="4"/>
      <c r="AB456" s="4"/>
    </row>
    <row r="457" customFormat="false" ht="75" hidden="false" customHeight="true" outlineLevel="0" collapsed="false">
      <c r="A457" s="4" t="s">
        <v>3719</v>
      </c>
      <c r="B457" s="4" t="s">
        <v>3720</v>
      </c>
      <c r="C457" s="4" t="s">
        <v>3721</v>
      </c>
      <c r="D457" s="4" t="n">
        <v>2024</v>
      </c>
      <c r="E457" s="4" t="s">
        <v>41</v>
      </c>
      <c r="F457" s="4" t="s">
        <v>42</v>
      </c>
      <c r="G457" s="4" t="str">
        <f aca="false">IF(LEFT(I457,3)="R1 ","L6",IF(D457&gt;=2014,"L1",IF(D457&gt;=1998,"L2",IF(D457&gt;=1987,"L3",IF(D457&gt;=1978,"L4",IF(D457&gt;=1965,"L5","L6"))))))</f>
        <v>L1</v>
      </c>
      <c r="H457" s="4" t="str">
        <f aca="false">IFERROR(INDEX(Lanes!$C$2:$C$60,MATCH(LEFT(I457,FIND(" ",I457)-1),Lanes!$A$2:$A$60,0)),"?")</f>
        <v>Core</v>
      </c>
      <c r="I457" s="4" t="s">
        <v>2736</v>
      </c>
      <c r="J457" s="4"/>
      <c r="K457" s="4" t="s">
        <v>996</v>
      </c>
      <c r="L457" s="4" t="s">
        <v>45</v>
      </c>
      <c r="M457" s="4" t="s">
        <v>61</v>
      </c>
      <c r="N457" s="4" t="s">
        <v>1919</v>
      </c>
      <c r="O457" s="4" t="s">
        <v>3722</v>
      </c>
      <c r="P457" s="2" t="s">
        <v>3723</v>
      </c>
      <c r="Q457" s="2" t="s">
        <v>3724</v>
      </c>
      <c r="R457" s="4" t="s">
        <v>50</v>
      </c>
      <c r="S457" s="4" t="s">
        <v>3725</v>
      </c>
      <c r="T457" s="4" t="s">
        <v>84</v>
      </c>
      <c r="U457" s="4"/>
      <c r="V457" s="4" t="s">
        <v>2222</v>
      </c>
      <c r="W457" s="4"/>
      <c r="X457" s="2" t="s">
        <v>3726</v>
      </c>
      <c r="Y457" s="4" t="s">
        <v>55</v>
      </c>
      <c r="Z457" s="4"/>
      <c r="AA457" s="4"/>
      <c r="AB457" s="4"/>
    </row>
    <row r="458" customFormat="false" ht="75" hidden="false" customHeight="true" outlineLevel="0" collapsed="false">
      <c r="A458" s="4" t="s">
        <v>3727</v>
      </c>
      <c r="B458" s="4" t="s">
        <v>3166</v>
      </c>
      <c r="C458" s="4" t="s">
        <v>3728</v>
      </c>
      <c r="D458" s="4" t="n">
        <v>2024</v>
      </c>
      <c r="E458" s="4" t="s">
        <v>41</v>
      </c>
      <c r="F458" s="4" t="s">
        <v>1052</v>
      </c>
      <c r="G458" s="4" t="str">
        <f aca="false">IF(LEFT(I458,3)="R1 ","L6",IF(D458&gt;=2014,"L1",IF(D458&gt;=1998,"L2",IF(D458&gt;=1987,"L3",IF(D458&gt;=1978,"L4",IF(D458&gt;=1965,"L5","L6"))))))</f>
        <v>L1</v>
      </c>
      <c r="H458" s="4" t="str">
        <f aca="false">IFERROR(INDEX(Lanes!$C$2:$C$60,MATCH(LEFT(I458,FIND(" ",I458)-1),Lanes!$A$2:$A$60,0)),"?")</f>
        <v>Core</v>
      </c>
      <c r="I458" s="4" t="s">
        <v>2736</v>
      </c>
      <c r="J458" s="4" t="s">
        <v>584</v>
      </c>
      <c r="K458" s="4" t="s">
        <v>996</v>
      </c>
      <c r="L458" s="4" t="s">
        <v>193</v>
      </c>
      <c r="M458" s="4" t="s">
        <v>3169</v>
      </c>
      <c r="N458" s="4"/>
      <c r="O458" s="4" t="s">
        <v>3729</v>
      </c>
      <c r="P458" s="2" t="s">
        <v>3730</v>
      </c>
      <c r="Q458" s="2" t="s">
        <v>3731</v>
      </c>
      <c r="R458" s="4" t="s">
        <v>65</v>
      </c>
      <c r="S458" s="4" t="s">
        <v>3732</v>
      </c>
      <c r="T458" s="4" t="s">
        <v>110</v>
      </c>
      <c r="U458" s="4"/>
      <c r="V458" s="4" t="s">
        <v>3410</v>
      </c>
      <c r="W458" s="4"/>
      <c r="X458" s="2" t="s">
        <v>3173</v>
      </c>
      <c r="Y458" s="4" t="s">
        <v>55</v>
      </c>
      <c r="Z458" s="4"/>
      <c r="AA458" s="4"/>
      <c r="AB458" s="4"/>
    </row>
    <row r="459" customFormat="false" ht="75" hidden="false" customHeight="true" outlineLevel="0" collapsed="false">
      <c r="A459" s="4" t="s">
        <v>3733</v>
      </c>
      <c r="B459" s="4" t="s">
        <v>3029</v>
      </c>
      <c r="C459" s="4" t="s">
        <v>3734</v>
      </c>
      <c r="D459" s="4" t="n">
        <v>2024</v>
      </c>
      <c r="E459" s="4" t="s">
        <v>41</v>
      </c>
      <c r="F459" s="4" t="s">
        <v>3735</v>
      </c>
      <c r="G459" s="4" t="str">
        <f aca="false">IF(LEFT(I459,3)="R1 ","L6",IF(D459&gt;=2014,"L1",IF(D459&gt;=1998,"L2",IF(D459&gt;=1987,"L3",IF(D459&gt;=1978,"L4",IF(D459&gt;=1965,"L5","L6"))))))</f>
        <v>L1</v>
      </c>
      <c r="H459" s="4" t="str">
        <f aca="false">IFERROR(INDEX(Lanes!$C$2:$C$60,MATCH(LEFT(I459,FIND(" ",I459)-1),Lanes!$A$2:$A$60,0)),"?")</f>
        <v>Core</v>
      </c>
      <c r="I459" s="4" t="s">
        <v>2736</v>
      </c>
      <c r="J459" s="4"/>
      <c r="K459" s="4" t="s">
        <v>996</v>
      </c>
      <c r="L459" s="4" t="s">
        <v>152</v>
      </c>
      <c r="M459" s="4" t="s">
        <v>3736</v>
      </c>
      <c r="N459" s="4"/>
      <c r="O459" s="4" t="s">
        <v>3737</v>
      </c>
      <c r="P459" s="2" t="s">
        <v>3738</v>
      </c>
      <c r="Q459" s="2" t="s">
        <v>3739</v>
      </c>
      <c r="R459" s="4" t="s">
        <v>50</v>
      </c>
      <c r="S459" s="4" t="s">
        <v>3740</v>
      </c>
      <c r="T459" s="4" t="s">
        <v>84</v>
      </c>
      <c r="U459" s="4"/>
      <c r="V459" s="4" t="s">
        <v>904</v>
      </c>
      <c r="W459" s="4"/>
      <c r="X459" s="2" t="s">
        <v>3741</v>
      </c>
      <c r="Y459" s="4" t="s">
        <v>69</v>
      </c>
      <c r="Z459" s="4"/>
      <c r="AA459" s="4"/>
      <c r="AB459" s="4"/>
    </row>
    <row r="460" customFormat="false" ht="75" hidden="false" customHeight="true" outlineLevel="0" collapsed="false">
      <c r="A460" s="4" t="s">
        <v>3742</v>
      </c>
      <c r="B460" s="4" t="s">
        <v>3743</v>
      </c>
      <c r="C460" s="4" t="s">
        <v>3744</v>
      </c>
      <c r="D460" s="4" t="n">
        <v>2024</v>
      </c>
      <c r="E460" s="4" t="s">
        <v>41</v>
      </c>
      <c r="F460" s="4" t="s">
        <v>42</v>
      </c>
      <c r="G460" s="4" t="str">
        <f aca="false">IF(LEFT(I460,3)="R1 ","L6",IF(D460&gt;=2014,"L1",IF(D460&gt;=1998,"L2",IF(D460&gt;=1987,"L3",IF(D460&gt;=1978,"L4",IF(D460&gt;=1965,"L5","L6"))))))</f>
        <v>L1</v>
      </c>
      <c r="H460" s="4" t="str">
        <f aca="false">IFERROR(INDEX(Lanes!$C$2:$C$60,MATCH(LEFT(I460,FIND(" ",I460)-1),Lanes!$A$2:$A$60,0)),"?")</f>
        <v>Core</v>
      </c>
      <c r="I460" s="4" t="s">
        <v>2736</v>
      </c>
      <c r="J460" s="4"/>
      <c r="K460" s="4" t="s">
        <v>996</v>
      </c>
      <c r="L460" s="4" t="s">
        <v>776</v>
      </c>
      <c r="M460" s="4" t="s">
        <v>3745</v>
      </c>
      <c r="N460" s="4"/>
      <c r="O460" s="4" t="s">
        <v>3746</v>
      </c>
      <c r="P460" s="2" t="s">
        <v>3747</v>
      </c>
      <c r="Q460" s="2" t="s">
        <v>3748</v>
      </c>
      <c r="R460" s="4" t="s">
        <v>50</v>
      </c>
      <c r="S460" s="4" t="s">
        <v>3749</v>
      </c>
      <c r="T460" s="4" t="s">
        <v>52</v>
      </c>
      <c r="U460" s="4"/>
      <c r="V460" s="4" t="s">
        <v>2186</v>
      </c>
      <c r="W460" s="4"/>
      <c r="X460" s="2" t="s">
        <v>3750</v>
      </c>
      <c r="Y460" s="4" t="s">
        <v>55</v>
      </c>
      <c r="Z460" s="4"/>
      <c r="AA460" s="4"/>
      <c r="AB460" s="4"/>
    </row>
    <row r="461" customFormat="false" ht="75" hidden="false" customHeight="true" outlineLevel="0" collapsed="false">
      <c r="A461" s="4" t="s">
        <v>3751</v>
      </c>
      <c r="B461" s="4" t="s">
        <v>3266</v>
      </c>
      <c r="C461" s="4" t="s">
        <v>3752</v>
      </c>
      <c r="D461" s="4" t="n">
        <v>2024</v>
      </c>
      <c r="E461" s="4" t="s">
        <v>41</v>
      </c>
      <c r="F461" s="4" t="s">
        <v>3753</v>
      </c>
      <c r="G461" s="4" t="str">
        <f aca="false">IF(LEFT(I461,3)="R1 ","L6",IF(D461&gt;=2014,"L1",IF(D461&gt;=1998,"L2",IF(D461&gt;=1987,"L3",IF(D461&gt;=1978,"L4",IF(D461&gt;=1965,"L5","L6"))))))</f>
        <v>L1</v>
      </c>
      <c r="H461" s="4" t="str">
        <f aca="false">IFERROR(INDEX(Lanes!$C$2:$C$60,MATCH(LEFT(I461,FIND(" ",I461)-1),Lanes!$A$2:$A$60,0)),"?")</f>
        <v>Core</v>
      </c>
      <c r="I461" s="4" t="s">
        <v>2736</v>
      </c>
      <c r="J461" s="4" t="s">
        <v>1354</v>
      </c>
      <c r="K461" s="4" t="s">
        <v>996</v>
      </c>
      <c r="L461" s="4" t="s">
        <v>193</v>
      </c>
      <c r="M461" s="4" t="s">
        <v>289</v>
      </c>
      <c r="N461" s="4"/>
      <c r="O461" s="4" t="s">
        <v>3754</v>
      </c>
      <c r="P461" s="2" t="s">
        <v>3755</v>
      </c>
      <c r="Q461" s="2" t="s">
        <v>3756</v>
      </c>
      <c r="R461" s="4" t="s">
        <v>50</v>
      </c>
      <c r="S461" s="4" t="s">
        <v>3757</v>
      </c>
      <c r="T461" s="4" t="s">
        <v>84</v>
      </c>
      <c r="U461" s="4"/>
      <c r="V461" s="4" t="s">
        <v>728</v>
      </c>
      <c r="W461" s="4"/>
      <c r="X461" s="2" t="s">
        <v>3758</v>
      </c>
      <c r="Y461" s="4" t="s">
        <v>55</v>
      </c>
      <c r="Z461" s="4"/>
      <c r="AA461" s="4"/>
      <c r="AB461" s="4"/>
    </row>
    <row r="462" customFormat="false" ht="75" hidden="false" customHeight="true" outlineLevel="0" collapsed="false">
      <c r="A462" s="4" t="s">
        <v>3759</v>
      </c>
      <c r="B462" s="4" t="s">
        <v>2761</v>
      </c>
      <c r="C462" s="4" t="s">
        <v>3760</v>
      </c>
      <c r="D462" s="4" t="n">
        <v>2024</v>
      </c>
      <c r="E462" s="4" t="s">
        <v>227</v>
      </c>
      <c r="F462" s="4" t="s">
        <v>3761</v>
      </c>
      <c r="G462" s="4" t="str">
        <f aca="false">IF(LEFT(I462,3)="R1 ","L6",IF(D462&gt;=2014,"L1",IF(D462&gt;=1998,"L2",IF(D462&gt;=1987,"L3",IF(D462&gt;=1978,"L4",IF(D462&gt;=1965,"L5","L6"))))))</f>
        <v>L1</v>
      </c>
      <c r="H462" s="4" t="str">
        <f aca="false">IFERROR(INDEX(Lanes!$C$2:$C$60,MATCH(LEFT(I462,FIND(" ",I462)-1),Lanes!$A$2:$A$60,0)),"?")</f>
        <v>Core</v>
      </c>
      <c r="I462" s="4" t="s">
        <v>2736</v>
      </c>
      <c r="J462" s="4"/>
      <c r="K462" s="4" t="s">
        <v>996</v>
      </c>
      <c r="L462" s="4" t="s">
        <v>116</v>
      </c>
      <c r="M462" s="4" t="s">
        <v>117</v>
      </c>
      <c r="N462" s="4"/>
      <c r="O462" s="4" t="s">
        <v>3762</v>
      </c>
      <c r="P462" s="2" t="s">
        <v>3763</v>
      </c>
      <c r="Q462" s="2" t="s">
        <v>3764</v>
      </c>
      <c r="R462" s="4" t="s">
        <v>50</v>
      </c>
      <c r="S462" s="4" t="s">
        <v>3765</v>
      </c>
      <c r="T462" s="4" t="s">
        <v>84</v>
      </c>
      <c r="U462" s="4"/>
      <c r="V462" s="4" t="s">
        <v>2939</v>
      </c>
      <c r="W462" s="4" t="s">
        <v>53</v>
      </c>
      <c r="X462" s="2" t="s">
        <v>3766</v>
      </c>
      <c r="Y462" s="4" t="s">
        <v>69</v>
      </c>
      <c r="Z462" s="4"/>
      <c r="AA462" s="4"/>
      <c r="AB462" s="4"/>
    </row>
    <row r="463" customFormat="false" ht="75" hidden="false" customHeight="true" outlineLevel="0" collapsed="false">
      <c r="A463" s="4" t="s">
        <v>3767</v>
      </c>
      <c r="B463" s="4" t="s">
        <v>3768</v>
      </c>
      <c r="C463" s="4" t="s">
        <v>3769</v>
      </c>
      <c r="D463" s="4" t="n">
        <v>2024</v>
      </c>
      <c r="E463" s="4" t="s">
        <v>41</v>
      </c>
      <c r="F463" s="4" t="s">
        <v>3770</v>
      </c>
      <c r="G463" s="4" t="str">
        <f aca="false">IF(LEFT(I463,3)="R1 ","L6",IF(D463&gt;=2014,"L1",IF(D463&gt;=1998,"L2",IF(D463&gt;=1987,"L3",IF(D463&gt;=1978,"L4",IF(D463&gt;=1965,"L5","L6"))))))</f>
        <v>L1</v>
      </c>
      <c r="H463" s="4" t="str">
        <f aca="false">IFERROR(INDEX(Lanes!$C$2:$C$60,MATCH(LEFT(I463,FIND(" ",I463)-1),Lanes!$A$2:$A$60,0)),"?")</f>
        <v>Core</v>
      </c>
      <c r="I463" s="4" t="s">
        <v>2736</v>
      </c>
      <c r="J463" s="4" t="s">
        <v>705</v>
      </c>
      <c r="K463" s="4" t="s">
        <v>996</v>
      </c>
      <c r="L463" s="4" t="s">
        <v>776</v>
      </c>
      <c r="M463" s="4" t="s">
        <v>777</v>
      </c>
      <c r="N463" s="4"/>
      <c r="O463" s="4" t="s">
        <v>3771</v>
      </c>
      <c r="P463" s="2" t="s">
        <v>3772</v>
      </c>
      <c r="Q463" s="2" t="s">
        <v>3773</v>
      </c>
      <c r="R463" s="4" t="s">
        <v>122</v>
      </c>
      <c r="S463" s="4" t="s">
        <v>3774</v>
      </c>
      <c r="T463" s="4" t="s">
        <v>84</v>
      </c>
      <c r="U463" s="4"/>
      <c r="V463" s="4" t="s">
        <v>2222</v>
      </c>
      <c r="W463" s="4"/>
      <c r="X463" s="2" t="s">
        <v>3775</v>
      </c>
      <c r="Y463" s="4" t="s">
        <v>55</v>
      </c>
      <c r="Z463" s="4"/>
      <c r="AA463" s="4"/>
      <c r="AB463" s="4"/>
    </row>
    <row r="464" customFormat="false" ht="75" hidden="false" customHeight="true" outlineLevel="0" collapsed="false">
      <c r="A464" s="4" t="s">
        <v>3776</v>
      </c>
      <c r="B464" s="4" t="s">
        <v>498</v>
      </c>
      <c r="C464" s="4" t="s">
        <v>3777</v>
      </c>
      <c r="D464" s="4" t="n">
        <v>2024</v>
      </c>
      <c r="E464" s="4" t="s">
        <v>41</v>
      </c>
      <c r="F464" s="4" t="s">
        <v>334</v>
      </c>
      <c r="G464" s="4" t="str">
        <f aca="false">IF(LEFT(I464,3)="R1 ","L6",IF(D464&gt;=2014,"L1",IF(D464&gt;=1998,"L2",IF(D464&gt;=1987,"L3",IF(D464&gt;=1978,"L4",IF(D464&gt;=1965,"L5","L6"))))))</f>
        <v>L1</v>
      </c>
      <c r="H464" s="4" t="str">
        <f aca="false">IFERROR(INDEX(Lanes!$C$2:$C$60,MATCH(LEFT(I464,FIND(" ",I464)-1),Lanes!$A$2:$A$60,0)),"?")</f>
        <v>Core</v>
      </c>
      <c r="I464" s="4" t="s">
        <v>2736</v>
      </c>
      <c r="J464" s="4" t="s">
        <v>705</v>
      </c>
      <c r="K464" s="4" t="s">
        <v>60</v>
      </c>
      <c r="L464" s="4" t="s">
        <v>152</v>
      </c>
      <c r="M464" s="4" t="s">
        <v>153</v>
      </c>
      <c r="N464" s="4"/>
      <c r="O464" s="4" t="s">
        <v>3778</v>
      </c>
      <c r="P464" s="2" t="s">
        <v>3779</v>
      </c>
      <c r="Q464" s="2" t="s">
        <v>3780</v>
      </c>
      <c r="R464" s="4" t="s">
        <v>65</v>
      </c>
      <c r="S464" s="4" t="s">
        <v>3777</v>
      </c>
      <c r="T464" s="4" t="s">
        <v>110</v>
      </c>
      <c r="U464" s="4"/>
      <c r="V464" s="4" t="s">
        <v>302</v>
      </c>
      <c r="W464" s="4"/>
      <c r="X464" s="2" t="s">
        <v>3465</v>
      </c>
      <c r="Y464" s="4" t="s">
        <v>69</v>
      </c>
      <c r="Z464" s="4"/>
      <c r="AA464" s="4"/>
      <c r="AB464" s="4"/>
    </row>
    <row r="465" customFormat="false" ht="75" hidden="false" customHeight="true" outlineLevel="0" collapsed="false">
      <c r="A465" s="4" t="s">
        <v>3781</v>
      </c>
      <c r="B465" s="4" t="s">
        <v>3782</v>
      </c>
      <c r="C465" s="4" t="s">
        <v>3783</v>
      </c>
      <c r="D465" s="4" t="n">
        <v>2025</v>
      </c>
      <c r="E465" s="4" t="s">
        <v>41</v>
      </c>
      <c r="F465" s="4" t="s">
        <v>1353</v>
      </c>
      <c r="G465" s="4" t="str">
        <f aca="false">IF(LEFT(I465,3)="R1 ","L6",IF(D465&gt;=2014,"L1",IF(D465&gt;=1998,"L2",IF(D465&gt;=1987,"L3",IF(D465&gt;=1978,"L4",IF(D465&gt;=1965,"L5","L6"))))))</f>
        <v>L1</v>
      </c>
      <c r="H465" s="4" t="str">
        <f aca="false">IFERROR(INDEX(Lanes!$C$2:$C$60,MATCH(LEFT(I465,FIND(" ",I465)-1),Lanes!$A$2:$A$60,0)),"?")</f>
        <v>Core</v>
      </c>
      <c r="I465" s="4" t="s">
        <v>2736</v>
      </c>
      <c r="J465" s="4" t="s">
        <v>399</v>
      </c>
      <c r="K465" s="4" t="s">
        <v>364</v>
      </c>
      <c r="L465" s="4" t="s">
        <v>257</v>
      </c>
      <c r="M465" s="4" t="s">
        <v>2052</v>
      </c>
      <c r="N465" s="4"/>
      <c r="O465" s="4" t="s">
        <v>3784</v>
      </c>
      <c r="P465" s="2" t="s">
        <v>3785</v>
      </c>
      <c r="Q465" s="2" t="s">
        <v>3786</v>
      </c>
      <c r="R465" s="4" t="s">
        <v>50</v>
      </c>
      <c r="S465" s="4" t="s">
        <v>3787</v>
      </c>
      <c r="T465" s="4" t="s">
        <v>52</v>
      </c>
      <c r="U465" s="4"/>
      <c r="V465" s="4" t="s">
        <v>2394</v>
      </c>
      <c r="W465" s="4"/>
      <c r="X465" s="2" t="s">
        <v>3788</v>
      </c>
      <c r="Y465" s="4" t="s">
        <v>69</v>
      </c>
      <c r="Z465" s="4"/>
      <c r="AA465" s="4"/>
      <c r="AB465" s="4"/>
    </row>
    <row r="466" customFormat="false" ht="75" hidden="false" customHeight="true" outlineLevel="0" collapsed="false">
      <c r="A466" s="4" t="s">
        <v>3789</v>
      </c>
      <c r="B466" s="4" t="s">
        <v>2971</v>
      </c>
      <c r="C466" s="4" t="s">
        <v>3790</v>
      </c>
      <c r="D466" s="4" t="n">
        <v>2025</v>
      </c>
      <c r="E466" s="4" t="s">
        <v>89</v>
      </c>
      <c r="F466" s="4" t="s">
        <v>529</v>
      </c>
      <c r="G466" s="4" t="str">
        <f aca="false">IF(LEFT(I466,3)="R1 ","L6",IF(D466&gt;=2014,"L1",IF(D466&gt;=1998,"L2",IF(D466&gt;=1987,"L3",IF(D466&gt;=1978,"L4",IF(D466&gt;=1965,"L5","L6"))))))</f>
        <v>L1</v>
      </c>
      <c r="H466" s="4" t="str">
        <f aca="false">IFERROR(INDEX(Lanes!$C$2:$C$60,MATCH(LEFT(I466,FIND(" ",I466)-1),Lanes!$A$2:$A$60,0)),"?")</f>
        <v>Core</v>
      </c>
      <c r="I466" s="4" t="s">
        <v>2736</v>
      </c>
      <c r="J466" s="4"/>
      <c r="K466" s="4" t="s">
        <v>996</v>
      </c>
      <c r="L466" s="4" t="s">
        <v>193</v>
      </c>
      <c r="M466" s="4" t="s">
        <v>2974</v>
      </c>
      <c r="N466" s="4"/>
      <c r="O466" s="4" t="s">
        <v>3791</v>
      </c>
      <c r="P466" s="2" t="s">
        <v>3792</v>
      </c>
      <c r="Q466" s="2" t="s">
        <v>3793</v>
      </c>
      <c r="R466" s="4" t="s">
        <v>50</v>
      </c>
      <c r="S466" s="4" t="s">
        <v>3794</v>
      </c>
      <c r="T466" s="4" t="s">
        <v>52</v>
      </c>
      <c r="U466" s="4"/>
      <c r="V466" s="4" t="s">
        <v>351</v>
      </c>
      <c r="W466" s="4" t="s">
        <v>53</v>
      </c>
      <c r="X466" s="2" t="s">
        <v>3795</v>
      </c>
      <c r="Y466" s="4" t="s">
        <v>69</v>
      </c>
      <c r="Z466" s="4"/>
      <c r="AA466" s="4"/>
      <c r="AB466" s="4"/>
    </row>
    <row r="467" customFormat="false" ht="75" hidden="false" customHeight="true" outlineLevel="0" collapsed="false">
      <c r="A467" s="4" t="s">
        <v>3796</v>
      </c>
      <c r="B467" s="4" t="s">
        <v>2799</v>
      </c>
      <c r="C467" s="4" t="s">
        <v>3797</v>
      </c>
      <c r="D467" s="4" t="n">
        <v>2025</v>
      </c>
      <c r="E467" s="4" t="s">
        <v>41</v>
      </c>
      <c r="F467" s="4" t="s">
        <v>2801</v>
      </c>
      <c r="G467" s="4" t="str">
        <f aca="false">IF(LEFT(I467,3)="R1 ","L6",IF(D467&gt;=2014,"L1",IF(D467&gt;=1998,"L2",IF(D467&gt;=1987,"L3",IF(D467&gt;=1978,"L4",IF(D467&gt;=1965,"L5","L6"))))))</f>
        <v>L1</v>
      </c>
      <c r="H467" s="4" t="str">
        <f aca="false">IFERROR(INDEX(Lanes!$C$2:$C$60,MATCH(LEFT(I467,FIND(" ",I467)-1),Lanes!$A$2:$A$60,0)),"?")</f>
        <v>Core</v>
      </c>
      <c r="I467" s="4" t="s">
        <v>2736</v>
      </c>
      <c r="J467" s="4"/>
      <c r="K467" s="4" t="s">
        <v>996</v>
      </c>
      <c r="L467" s="4" t="s">
        <v>603</v>
      </c>
      <c r="M467" s="4" t="s">
        <v>2802</v>
      </c>
      <c r="N467" s="4"/>
      <c r="O467" s="4" t="s">
        <v>3798</v>
      </c>
      <c r="P467" s="2" t="s">
        <v>3799</v>
      </c>
      <c r="Q467" s="2" t="s">
        <v>3800</v>
      </c>
      <c r="R467" s="4" t="s">
        <v>65</v>
      </c>
      <c r="S467" s="4" t="s">
        <v>3801</v>
      </c>
      <c r="T467" s="4" t="s">
        <v>84</v>
      </c>
      <c r="U467" s="4"/>
      <c r="V467" s="4" t="s">
        <v>351</v>
      </c>
      <c r="W467" s="4"/>
      <c r="X467" s="2" t="s">
        <v>3802</v>
      </c>
      <c r="Y467" s="4" t="s">
        <v>69</v>
      </c>
      <c r="Z467" s="4"/>
      <c r="AA467" s="4"/>
      <c r="AB467" s="4"/>
    </row>
    <row r="468" customFormat="false" ht="75" hidden="false" customHeight="true" outlineLevel="0" collapsed="false">
      <c r="A468" s="4" t="s">
        <v>3803</v>
      </c>
      <c r="B468" s="4" t="s">
        <v>2995</v>
      </c>
      <c r="C468" s="4" t="s">
        <v>3804</v>
      </c>
      <c r="D468" s="4" t="n">
        <v>2025</v>
      </c>
      <c r="E468" s="4" t="s">
        <v>41</v>
      </c>
      <c r="F468" s="4" t="s">
        <v>583</v>
      </c>
      <c r="G468" s="4" t="str">
        <f aca="false">IF(LEFT(I468,3)="R1 ","L6",IF(D468&gt;=2014,"L1",IF(D468&gt;=1998,"L2",IF(D468&gt;=1987,"L3",IF(D468&gt;=1978,"L4",IF(D468&gt;=1965,"L5","L6"))))))</f>
        <v>L1</v>
      </c>
      <c r="H468" s="4" t="str">
        <f aca="false">IFERROR(INDEX(Lanes!$C$2:$C$60,MATCH(LEFT(I468,FIND(" ",I468)-1),Lanes!$A$2:$A$60,0)),"?")</f>
        <v>Core</v>
      </c>
      <c r="I468" s="4" t="s">
        <v>2736</v>
      </c>
      <c r="J468" s="4"/>
      <c r="K468" s="4" t="s">
        <v>996</v>
      </c>
      <c r="L468" s="4" t="s">
        <v>603</v>
      </c>
      <c r="M468" s="4" t="s">
        <v>1205</v>
      </c>
      <c r="N468" s="4"/>
      <c r="O468" s="4" t="s">
        <v>3805</v>
      </c>
      <c r="P468" s="2" t="s">
        <v>3806</v>
      </c>
      <c r="Q468" s="2" t="s">
        <v>3807</v>
      </c>
      <c r="R468" s="4" t="s">
        <v>50</v>
      </c>
      <c r="S468" s="4" t="s">
        <v>3804</v>
      </c>
      <c r="T468" s="4" t="s">
        <v>84</v>
      </c>
      <c r="U468" s="4"/>
      <c r="V468" s="4" t="s">
        <v>810</v>
      </c>
      <c r="W468" s="4"/>
      <c r="X468" s="2" t="s">
        <v>3387</v>
      </c>
      <c r="Y468" s="4" t="s">
        <v>69</v>
      </c>
      <c r="Z468" s="4"/>
      <c r="AA468" s="4"/>
      <c r="AB468" s="4"/>
    </row>
    <row r="469" customFormat="false" ht="75" hidden="false" customHeight="true" outlineLevel="0" collapsed="false">
      <c r="A469" s="4" t="s">
        <v>3808</v>
      </c>
      <c r="B469" s="4" t="s">
        <v>3809</v>
      </c>
      <c r="C469" s="4" t="s">
        <v>3810</v>
      </c>
      <c r="D469" s="4" t="n">
        <v>2025</v>
      </c>
      <c r="E469" s="4" t="s">
        <v>41</v>
      </c>
      <c r="F469" s="4" t="s">
        <v>42</v>
      </c>
      <c r="G469" s="4" t="str">
        <f aca="false">IF(LEFT(I469,3)="R1 ","L6",IF(D469&gt;=2014,"L1",IF(D469&gt;=1998,"L2",IF(D469&gt;=1987,"L3",IF(D469&gt;=1978,"L4",IF(D469&gt;=1965,"L5","L6"))))))</f>
        <v>L1</v>
      </c>
      <c r="H469" s="4" t="str">
        <f aca="false">IFERROR(INDEX(Lanes!$C$2:$C$60,MATCH(LEFT(I469,FIND(" ",I469)-1),Lanes!$A$2:$A$60,0)),"?")</f>
        <v>Core</v>
      </c>
      <c r="I469" s="4" t="s">
        <v>2736</v>
      </c>
      <c r="J469" s="4"/>
      <c r="K469" s="4" t="s">
        <v>996</v>
      </c>
      <c r="L469" s="4" t="s">
        <v>603</v>
      </c>
      <c r="M469" s="4" t="s">
        <v>1205</v>
      </c>
      <c r="N469" s="4"/>
      <c r="O469" s="4" t="s">
        <v>3811</v>
      </c>
      <c r="P469" s="2" t="s">
        <v>3812</v>
      </c>
      <c r="Q469" s="2" t="s">
        <v>3813</v>
      </c>
      <c r="R469" s="4" t="s">
        <v>50</v>
      </c>
      <c r="S469" s="4" t="s">
        <v>3810</v>
      </c>
      <c r="T469" s="4" t="s">
        <v>52</v>
      </c>
      <c r="U469" s="4"/>
      <c r="V469" s="4" t="s">
        <v>351</v>
      </c>
      <c r="W469" s="4" t="s">
        <v>53</v>
      </c>
      <c r="X469" s="2" t="s">
        <v>3814</v>
      </c>
      <c r="Y469" s="4" t="s">
        <v>55</v>
      </c>
      <c r="Z469" s="4"/>
      <c r="AA469" s="4"/>
      <c r="AB469" s="4"/>
    </row>
    <row r="470" customFormat="false" ht="75" hidden="false" customHeight="true" outlineLevel="0" collapsed="false">
      <c r="A470" s="4" t="s">
        <v>3815</v>
      </c>
      <c r="B470" s="4" t="s">
        <v>3816</v>
      </c>
      <c r="C470" s="4" t="s">
        <v>3816</v>
      </c>
      <c r="D470" s="4" t="n">
        <v>2025</v>
      </c>
      <c r="E470" s="4" t="s">
        <v>41</v>
      </c>
      <c r="F470" s="4" t="s">
        <v>1608</v>
      </c>
      <c r="G470" s="4" t="str">
        <f aca="false">IF(LEFT(I470,3)="R1 ","L6",IF(D470&gt;=2014,"L1",IF(D470&gt;=1998,"L2",IF(D470&gt;=1987,"L3",IF(D470&gt;=1978,"L4",IF(D470&gt;=1965,"L5","L6"))))))</f>
        <v>L1</v>
      </c>
      <c r="H470" s="4" t="str">
        <f aca="false">IFERROR(INDEX(Lanes!$C$2:$C$60,MATCH(LEFT(I470,FIND(" ",I470)-1),Lanes!$A$2:$A$60,0)),"?")</f>
        <v>Core</v>
      </c>
      <c r="I470" s="4" t="s">
        <v>2736</v>
      </c>
      <c r="J470" s="4"/>
      <c r="K470" s="4" t="s">
        <v>996</v>
      </c>
      <c r="L470" s="4" t="s">
        <v>193</v>
      </c>
      <c r="M470" s="4" t="s">
        <v>289</v>
      </c>
      <c r="N470" s="4" t="s">
        <v>3184</v>
      </c>
      <c r="O470" s="4" t="s">
        <v>3817</v>
      </c>
      <c r="P470" s="2" t="s">
        <v>3818</v>
      </c>
      <c r="Q470" s="2" t="s">
        <v>3819</v>
      </c>
      <c r="R470" s="4" t="s">
        <v>50</v>
      </c>
      <c r="S470" s="4" t="s">
        <v>3816</v>
      </c>
      <c r="T470" s="4" t="s">
        <v>52</v>
      </c>
      <c r="U470" s="4"/>
      <c r="V470" s="4" t="s">
        <v>3820</v>
      </c>
      <c r="W470" s="4" t="s">
        <v>53</v>
      </c>
      <c r="X470" s="2" t="s">
        <v>802</v>
      </c>
      <c r="Y470" s="4" t="s">
        <v>55</v>
      </c>
      <c r="Z470" s="4"/>
      <c r="AA470" s="4"/>
      <c r="AB470" s="4"/>
    </row>
    <row r="471" customFormat="false" ht="75" hidden="false" customHeight="true" outlineLevel="0" collapsed="false">
      <c r="A471" s="4" t="s">
        <v>3821</v>
      </c>
      <c r="B471" s="4" t="s">
        <v>3562</v>
      </c>
      <c r="C471" s="4" t="s">
        <v>3822</v>
      </c>
      <c r="D471" s="4" t="n">
        <v>2025</v>
      </c>
      <c r="E471" s="4" t="s">
        <v>41</v>
      </c>
      <c r="F471" s="4" t="s">
        <v>42</v>
      </c>
      <c r="G471" s="4" t="str">
        <f aca="false">IF(LEFT(I471,3)="R1 ","L6",IF(D471&gt;=2014,"L1",IF(D471&gt;=1998,"L2",IF(D471&gt;=1987,"L3",IF(D471&gt;=1978,"L4",IF(D471&gt;=1965,"L5","L6"))))))</f>
        <v>L1</v>
      </c>
      <c r="H471" s="4" t="str">
        <f aca="false">IFERROR(INDEX(Lanes!$C$2:$C$60,MATCH(LEFT(I471,FIND(" ",I471)-1),Lanes!$A$2:$A$60,0)),"?")</f>
        <v>Core</v>
      </c>
      <c r="I471" s="4" t="s">
        <v>2736</v>
      </c>
      <c r="J471" s="4"/>
      <c r="K471" s="4" t="s">
        <v>996</v>
      </c>
      <c r="L471" s="4" t="s">
        <v>45</v>
      </c>
      <c r="M471" s="4" t="s">
        <v>61</v>
      </c>
      <c r="N471" s="4"/>
      <c r="O471" s="4" t="s">
        <v>3823</v>
      </c>
      <c r="P471" s="2" t="s">
        <v>3824</v>
      </c>
      <c r="Q471" s="2" t="s">
        <v>3825</v>
      </c>
      <c r="R471" s="4" t="s">
        <v>50</v>
      </c>
      <c r="S471" s="4" t="s">
        <v>3822</v>
      </c>
      <c r="T471" s="4" t="s">
        <v>52</v>
      </c>
      <c r="U471" s="4"/>
      <c r="V471" s="4" t="s">
        <v>351</v>
      </c>
      <c r="W471" s="4"/>
      <c r="X471" s="2" t="s">
        <v>3567</v>
      </c>
      <c r="Y471" s="4" t="s">
        <v>55</v>
      </c>
      <c r="Z471" s="4"/>
      <c r="AA471" s="4"/>
      <c r="AB471" s="4"/>
    </row>
    <row r="472" customFormat="false" ht="75" hidden="false" customHeight="true" outlineLevel="0" collapsed="false">
      <c r="A472" s="4" t="s">
        <v>3826</v>
      </c>
      <c r="B472" s="4" t="s">
        <v>3827</v>
      </c>
      <c r="C472" s="4" t="s">
        <v>3828</v>
      </c>
      <c r="D472" s="4" t="n">
        <v>2025</v>
      </c>
      <c r="E472" s="4" t="s">
        <v>41</v>
      </c>
      <c r="F472" s="4" t="s">
        <v>3829</v>
      </c>
      <c r="G472" s="4" t="str">
        <f aca="false">IF(LEFT(I472,3)="R1 ","L6",IF(D472&gt;=2014,"L1",IF(D472&gt;=1998,"L2",IF(D472&gt;=1987,"L3",IF(D472&gt;=1978,"L4",IF(D472&gt;=1965,"L5","L6"))))))</f>
        <v>L1</v>
      </c>
      <c r="H472" s="4" t="str">
        <f aca="false">IFERROR(INDEX(Lanes!$C$2:$C$60,MATCH(LEFT(I472,FIND(" ",I472)-1),Lanes!$A$2:$A$60,0)),"?")</f>
        <v>Core</v>
      </c>
      <c r="I472" s="4" t="s">
        <v>2736</v>
      </c>
      <c r="J472" s="4" t="s">
        <v>399</v>
      </c>
      <c r="K472" s="4" t="s">
        <v>400</v>
      </c>
      <c r="L472" s="4" t="s">
        <v>152</v>
      </c>
      <c r="M472" s="4" t="s">
        <v>3736</v>
      </c>
      <c r="N472" s="4"/>
      <c r="O472" s="4" t="s">
        <v>3830</v>
      </c>
      <c r="P472" s="2" t="s">
        <v>3831</v>
      </c>
      <c r="Q472" s="2" t="s">
        <v>3832</v>
      </c>
      <c r="R472" s="4" t="s">
        <v>65</v>
      </c>
      <c r="S472" s="4" t="s">
        <v>3833</v>
      </c>
      <c r="T472" s="4" t="s">
        <v>52</v>
      </c>
      <c r="U472" s="4"/>
      <c r="V472" s="4" t="s">
        <v>3834</v>
      </c>
      <c r="W472" s="4"/>
      <c r="X472" s="2" t="s">
        <v>3835</v>
      </c>
      <c r="Y472" s="4" t="s">
        <v>55</v>
      </c>
      <c r="Z472" s="4"/>
      <c r="AA472" s="4"/>
      <c r="AB472" s="4"/>
    </row>
    <row r="473" customFormat="false" ht="75" hidden="false" customHeight="true" outlineLevel="0" collapsed="false">
      <c r="A473" s="4" t="s">
        <v>3836</v>
      </c>
      <c r="B473" s="4" t="s">
        <v>3404</v>
      </c>
      <c r="C473" s="4" t="s">
        <v>3837</v>
      </c>
      <c r="D473" s="4" t="n">
        <v>2025</v>
      </c>
      <c r="E473" s="4" t="s">
        <v>41</v>
      </c>
      <c r="F473" s="4" t="s">
        <v>3829</v>
      </c>
      <c r="G473" s="4" t="str">
        <f aca="false">IF(LEFT(I473,3)="R1 ","L6",IF(D473&gt;=2014,"L1",IF(D473&gt;=1998,"L2",IF(D473&gt;=1987,"L3",IF(D473&gt;=1978,"L4",IF(D473&gt;=1965,"L5","L6"))))))</f>
        <v>L1</v>
      </c>
      <c r="H473" s="4" t="str">
        <f aca="false">IFERROR(INDEX(Lanes!$C$2:$C$60,MATCH(LEFT(I473,FIND(" ",I473)-1),Lanes!$A$2:$A$60,0)),"?")</f>
        <v>Core</v>
      </c>
      <c r="I473" s="4" t="s">
        <v>2736</v>
      </c>
      <c r="J473" s="4"/>
      <c r="K473" s="4" t="s">
        <v>996</v>
      </c>
      <c r="L473" s="4" t="s">
        <v>45</v>
      </c>
      <c r="M473" s="4" t="s">
        <v>61</v>
      </c>
      <c r="N473" s="4"/>
      <c r="O473" s="4" t="s">
        <v>3838</v>
      </c>
      <c r="P473" s="2" t="s">
        <v>3839</v>
      </c>
      <c r="Q473" s="2" t="s">
        <v>3840</v>
      </c>
      <c r="R473" s="4" t="s">
        <v>50</v>
      </c>
      <c r="S473" s="4" t="s">
        <v>3841</v>
      </c>
      <c r="T473" s="4" t="s">
        <v>84</v>
      </c>
      <c r="U473" s="4"/>
      <c r="V473" s="4" t="s">
        <v>3842</v>
      </c>
      <c r="W473" s="4" t="s">
        <v>53</v>
      </c>
      <c r="X473" s="2" t="s">
        <v>3843</v>
      </c>
      <c r="Y473" s="4" t="s">
        <v>55</v>
      </c>
      <c r="Z473" s="4"/>
      <c r="AA473" s="4"/>
      <c r="AB473" s="4"/>
    </row>
    <row r="474" customFormat="false" ht="75" hidden="false" customHeight="true" outlineLevel="0" collapsed="false">
      <c r="A474" s="4" t="s">
        <v>3844</v>
      </c>
      <c r="B474" s="4" t="s">
        <v>3253</v>
      </c>
      <c r="C474" s="4" t="s">
        <v>3845</v>
      </c>
      <c r="D474" s="4" t="n">
        <v>2025</v>
      </c>
      <c r="E474" s="4" t="s">
        <v>41</v>
      </c>
      <c r="F474" s="4" t="s">
        <v>3254</v>
      </c>
      <c r="G474" s="4" t="str">
        <f aca="false">IF(LEFT(I474,3)="R1 ","L6",IF(D474&gt;=2014,"L1",IF(D474&gt;=1998,"L2",IF(D474&gt;=1987,"L3",IF(D474&gt;=1978,"L4",IF(D474&gt;=1965,"L5","L6"))))))</f>
        <v>L1</v>
      </c>
      <c r="H474" s="4" t="str">
        <f aca="false">IFERROR(INDEX(Lanes!$C$2:$C$60,MATCH(LEFT(I474,FIND(" ",I474)-1),Lanes!$A$2:$A$60,0)),"?")</f>
        <v>Core</v>
      </c>
      <c r="I474" s="4" t="s">
        <v>2736</v>
      </c>
      <c r="J474" s="4"/>
      <c r="K474" s="4" t="s">
        <v>996</v>
      </c>
      <c r="L474" s="4" t="s">
        <v>603</v>
      </c>
      <c r="M474" s="4" t="s">
        <v>1528</v>
      </c>
      <c r="N474" s="4"/>
      <c r="O474" s="4" t="s">
        <v>3846</v>
      </c>
      <c r="P474" s="2" t="s">
        <v>3847</v>
      </c>
      <c r="Q474" s="2" t="s">
        <v>3848</v>
      </c>
      <c r="R474" s="4" t="s">
        <v>65</v>
      </c>
      <c r="S474" s="4" t="s">
        <v>3849</v>
      </c>
      <c r="T474" s="4" t="s">
        <v>110</v>
      </c>
      <c r="U474" s="4"/>
      <c r="V474" s="4" t="s">
        <v>810</v>
      </c>
      <c r="W474" s="4" t="s">
        <v>53</v>
      </c>
      <c r="X474" s="2" t="s">
        <v>3850</v>
      </c>
      <c r="Y474" s="4" t="s">
        <v>69</v>
      </c>
      <c r="Z474" s="4"/>
      <c r="AA474" s="4"/>
      <c r="AB474" s="4"/>
    </row>
    <row r="475" customFormat="false" ht="75" hidden="false" customHeight="true" outlineLevel="0" collapsed="false">
      <c r="A475" s="4" t="s">
        <v>3851</v>
      </c>
      <c r="B475" s="4" t="s">
        <v>3624</v>
      </c>
      <c r="C475" s="4" t="s">
        <v>3852</v>
      </c>
      <c r="D475" s="4" t="n">
        <v>2025</v>
      </c>
      <c r="E475" s="4" t="s">
        <v>41</v>
      </c>
      <c r="F475" s="4" t="s">
        <v>42</v>
      </c>
      <c r="G475" s="4" t="str">
        <f aca="false">IF(LEFT(I475,3)="R1 ","L6",IF(D475&gt;=2014,"L1",IF(D475&gt;=1998,"L2",IF(D475&gt;=1987,"L3",IF(D475&gt;=1978,"L4",IF(D475&gt;=1965,"L5","L6"))))))</f>
        <v>L1</v>
      </c>
      <c r="H475" s="4" t="str">
        <f aca="false">IFERROR(INDEX(Lanes!$C$2:$C$60,MATCH(LEFT(I475,FIND(" ",I475)-1),Lanes!$A$2:$A$60,0)),"?")</f>
        <v>Core</v>
      </c>
      <c r="I475" s="4" t="s">
        <v>2736</v>
      </c>
      <c r="J475" s="4"/>
      <c r="K475" s="4" t="s">
        <v>996</v>
      </c>
      <c r="L475" s="4" t="s">
        <v>603</v>
      </c>
      <c r="M475" s="4" t="s">
        <v>3626</v>
      </c>
      <c r="N475" s="4"/>
      <c r="O475" s="4" t="s">
        <v>3853</v>
      </c>
      <c r="P475" s="2" t="s">
        <v>3854</v>
      </c>
      <c r="Q475" s="2" t="s">
        <v>3855</v>
      </c>
      <c r="R475" s="4" t="s">
        <v>65</v>
      </c>
      <c r="S475" s="4" t="s">
        <v>3856</v>
      </c>
      <c r="T475" s="4" t="s">
        <v>52</v>
      </c>
      <c r="U475" s="4"/>
      <c r="V475" s="4" t="s">
        <v>755</v>
      </c>
      <c r="W475" s="4"/>
      <c r="X475" s="2" t="s">
        <v>3857</v>
      </c>
      <c r="Y475" s="4" t="s">
        <v>55</v>
      </c>
      <c r="Z475" s="4"/>
      <c r="AA475" s="4"/>
      <c r="AB475" s="4"/>
    </row>
    <row r="476" customFormat="false" ht="75" hidden="false" customHeight="true" outlineLevel="0" collapsed="false">
      <c r="A476" s="4" t="s">
        <v>3858</v>
      </c>
      <c r="B476" s="4" t="s">
        <v>3182</v>
      </c>
      <c r="C476" s="4" t="s">
        <v>3859</v>
      </c>
      <c r="D476" s="4" t="n">
        <v>2025</v>
      </c>
      <c r="E476" s="4" t="s">
        <v>41</v>
      </c>
      <c r="F476" s="4" t="s">
        <v>42</v>
      </c>
      <c r="G476" s="4" t="str">
        <f aca="false">IF(LEFT(I476,3)="R1 ","L6",IF(D476&gt;=2014,"L1",IF(D476&gt;=1998,"L2",IF(D476&gt;=1987,"L3",IF(D476&gt;=1978,"L4",IF(D476&gt;=1965,"L5","L6"))))))</f>
        <v>L1</v>
      </c>
      <c r="H476" s="4" t="str">
        <f aca="false">IFERROR(INDEX(Lanes!$C$2:$C$60,MATCH(LEFT(I476,FIND(" ",I476)-1),Lanes!$A$2:$A$60,0)),"?")</f>
        <v>Core</v>
      </c>
      <c r="I476" s="4" t="s">
        <v>2736</v>
      </c>
      <c r="J476" s="4"/>
      <c r="K476" s="4" t="s">
        <v>996</v>
      </c>
      <c r="L476" s="4" t="s">
        <v>193</v>
      </c>
      <c r="M476" s="4" t="s">
        <v>289</v>
      </c>
      <c r="N476" s="4" t="s">
        <v>3184</v>
      </c>
      <c r="O476" s="4" t="s">
        <v>3860</v>
      </c>
      <c r="P476" s="2" t="s">
        <v>3861</v>
      </c>
      <c r="Q476" s="2" t="s">
        <v>3862</v>
      </c>
      <c r="R476" s="4" t="s">
        <v>65</v>
      </c>
      <c r="S476" s="4" t="s">
        <v>3863</v>
      </c>
      <c r="T476" s="4" t="s">
        <v>84</v>
      </c>
      <c r="U476" s="4"/>
      <c r="V476" s="4" t="s">
        <v>802</v>
      </c>
      <c r="W476" s="4" t="s">
        <v>53</v>
      </c>
      <c r="X476" s="2" t="s">
        <v>3864</v>
      </c>
      <c r="Y476" s="4" t="s">
        <v>55</v>
      </c>
      <c r="Z476" s="4"/>
      <c r="AA476" s="4"/>
      <c r="AB476" s="4"/>
    </row>
    <row r="477" customFormat="false" ht="75" hidden="false" customHeight="true" outlineLevel="0" collapsed="false">
      <c r="A477" s="4" t="s">
        <v>3865</v>
      </c>
      <c r="B477" s="4" t="s">
        <v>3866</v>
      </c>
      <c r="C477" s="4" t="s">
        <v>3866</v>
      </c>
      <c r="D477" s="4" t="n">
        <v>2025</v>
      </c>
      <c r="E477" s="4" t="s">
        <v>41</v>
      </c>
      <c r="F477" s="4" t="s">
        <v>42</v>
      </c>
      <c r="G477" s="4" t="str">
        <f aca="false">IF(LEFT(I477,3)="R1 ","L6",IF(D477&gt;=2014,"L1",IF(D477&gt;=1998,"L2",IF(D477&gt;=1987,"L3",IF(D477&gt;=1978,"L4",IF(D477&gt;=1965,"L5","L6"))))))</f>
        <v>L1</v>
      </c>
      <c r="H477" s="4" t="str">
        <f aca="false">IFERROR(INDEX(Lanes!$C$2:$C$60,MATCH(LEFT(I477,FIND(" ",I477)-1),Lanes!$A$2:$A$60,0)),"?")</f>
        <v>Core</v>
      </c>
      <c r="I477" s="4" t="s">
        <v>2736</v>
      </c>
      <c r="J477" s="4"/>
      <c r="K477" s="4" t="s">
        <v>996</v>
      </c>
      <c r="L477" s="4" t="s">
        <v>193</v>
      </c>
      <c r="M477" s="4" t="s">
        <v>289</v>
      </c>
      <c r="N477" s="4" t="s">
        <v>3184</v>
      </c>
      <c r="O477" s="4" t="s">
        <v>3867</v>
      </c>
      <c r="P477" s="2" t="s">
        <v>3868</v>
      </c>
      <c r="Q477" s="2" t="s">
        <v>3869</v>
      </c>
      <c r="R477" s="4" t="s">
        <v>50</v>
      </c>
      <c r="S477" s="4" t="s">
        <v>3870</v>
      </c>
      <c r="T477" s="4" t="s">
        <v>84</v>
      </c>
      <c r="U477" s="4"/>
      <c r="V477" s="4" t="s">
        <v>771</v>
      </c>
      <c r="W477" s="4" t="s">
        <v>53</v>
      </c>
      <c r="X477" s="2" t="s">
        <v>3871</v>
      </c>
      <c r="Y477" s="4" t="s">
        <v>55</v>
      </c>
      <c r="Z477" s="4"/>
      <c r="AA477" s="4"/>
      <c r="AB477" s="4"/>
    </row>
    <row r="478" customFormat="false" ht="75" hidden="false" customHeight="true" outlineLevel="0" collapsed="false">
      <c r="A478" s="4" t="s">
        <v>3872</v>
      </c>
      <c r="B478" s="4" t="s">
        <v>3431</v>
      </c>
      <c r="C478" s="4" t="s">
        <v>3873</v>
      </c>
      <c r="D478" s="4" t="n">
        <v>2025</v>
      </c>
      <c r="E478" s="4" t="s">
        <v>41</v>
      </c>
      <c r="F478" s="4" t="s">
        <v>3874</v>
      </c>
      <c r="G478" s="4" t="str">
        <f aca="false">IF(LEFT(I478,3)="R1 ","L6",IF(D478&gt;=2014,"L1",IF(D478&gt;=1998,"L2",IF(D478&gt;=1987,"L3",IF(D478&gt;=1978,"L4",IF(D478&gt;=1965,"L5","L6"))))))</f>
        <v>L1</v>
      </c>
      <c r="H478" s="4" t="str">
        <f aca="false">IFERROR(INDEX(Lanes!$C$2:$C$60,MATCH(LEFT(I478,FIND(" ",I478)-1),Lanes!$A$2:$A$60,0)),"?")</f>
        <v>Core</v>
      </c>
      <c r="I478" s="4" t="s">
        <v>2736</v>
      </c>
      <c r="J478" s="4"/>
      <c r="K478" s="4" t="s">
        <v>996</v>
      </c>
      <c r="L478" s="4" t="s">
        <v>193</v>
      </c>
      <c r="M478" s="4" t="s">
        <v>194</v>
      </c>
      <c r="N478" s="4"/>
      <c r="O478" s="4" t="s">
        <v>3875</v>
      </c>
      <c r="P478" s="2" t="s">
        <v>3876</v>
      </c>
      <c r="Q478" s="2" t="s">
        <v>3877</v>
      </c>
      <c r="R478" s="4" t="s">
        <v>122</v>
      </c>
      <c r="S478" s="4" t="s">
        <v>3878</v>
      </c>
      <c r="T478" s="4" t="s">
        <v>84</v>
      </c>
      <c r="U478" s="4"/>
      <c r="V478" s="4" t="s">
        <v>1064</v>
      </c>
      <c r="W478" s="4" t="s">
        <v>53</v>
      </c>
      <c r="X478" s="2" t="s">
        <v>3879</v>
      </c>
      <c r="Y478" s="4" t="s">
        <v>55</v>
      </c>
      <c r="Z478" s="4"/>
      <c r="AA478" s="4"/>
      <c r="AB478" s="4"/>
    </row>
    <row r="479" customFormat="false" ht="75" hidden="false" customHeight="true" outlineLevel="0" collapsed="false">
      <c r="A479" s="4" t="s">
        <v>3880</v>
      </c>
      <c r="B479" s="4" t="s">
        <v>3045</v>
      </c>
      <c r="C479" s="4" t="s">
        <v>3881</v>
      </c>
      <c r="D479" s="4" t="n">
        <v>2025</v>
      </c>
      <c r="E479" s="4" t="s">
        <v>41</v>
      </c>
      <c r="F479" s="4" t="s">
        <v>1624</v>
      </c>
      <c r="G479" s="4" t="str">
        <f aca="false">IF(LEFT(I479,3)="R1 ","L6",IF(D479&gt;=2014,"L1",IF(D479&gt;=1998,"L2",IF(D479&gt;=1987,"L3",IF(D479&gt;=1978,"L4",IF(D479&gt;=1965,"L5","L6"))))))</f>
        <v>L1</v>
      </c>
      <c r="H479" s="4" t="str">
        <f aca="false">IFERROR(INDEX(Lanes!$C$2:$C$60,MATCH(LEFT(I479,FIND(" ",I479)-1),Lanes!$A$2:$A$60,0)),"?")</f>
        <v>Core</v>
      </c>
      <c r="I479" s="4" t="s">
        <v>2736</v>
      </c>
      <c r="J479" s="4"/>
      <c r="K479" s="4" t="s">
        <v>268</v>
      </c>
      <c r="L479" s="4" t="s">
        <v>45</v>
      </c>
      <c r="M479" s="4" t="s">
        <v>61</v>
      </c>
      <c r="N479" s="4"/>
      <c r="O479" s="4" t="s">
        <v>3882</v>
      </c>
      <c r="P479" s="2" t="s">
        <v>3883</v>
      </c>
      <c r="Q479" s="2" t="s">
        <v>3884</v>
      </c>
      <c r="R479" s="4" t="s">
        <v>65</v>
      </c>
      <c r="S479" s="4" t="s">
        <v>3881</v>
      </c>
      <c r="T479" s="4" t="s">
        <v>84</v>
      </c>
      <c r="U479" s="4"/>
      <c r="V479" s="4" t="s">
        <v>351</v>
      </c>
      <c r="W479" s="4"/>
      <c r="X479" s="2" t="s">
        <v>3885</v>
      </c>
      <c r="Y479" s="4" t="s">
        <v>69</v>
      </c>
      <c r="Z479" s="4"/>
      <c r="AA479" s="4"/>
      <c r="AB479" s="4"/>
    </row>
    <row r="480" customFormat="false" ht="75" hidden="false" customHeight="true" outlineLevel="0" collapsed="false">
      <c r="A480" s="4" t="s">
        <v>3886</v>
      </c>
      <c r="B480" s="4" t="s">
        <v>3887</v>
      </c>
      <c r="C480" s="4" t="s">
        <v>3888</v>
      </c>
      <c r="D480" s="4" t="n">
        <v>2026</v>
      </c>
      <c r="E480" s="4" t="s">
        <v>41</v>
      </c>
      <c r="F480" s="4" t="s">
        <v>42</v>
      </c>
      <c r="G480" s="4" t="str">
        <f aca="false">IF(LEFT(I480,3)="R1 ","L6",IF(D480&gt;=2014,"L1",IF(D480&gt;=1998,"L2",IF(D480&gt;=1987,"L3",IF(D480&gt;=1978,"L4",IF(D480&gt;=1965,"L5","L6"))))))</f>
        <v>L1</v>
      </c>
      <c r="H480" s="4" t="str">
        <f aca="false">IFERROR(INDEX(Lanes!$C$2:$C$60,MATCH(LEFT(I480,FIND(" ",I480)-1),Lanes!$A$2:$A$60,0)),"?")</f>
        <v>Core</v>
      </c>
      <c r="I480" s="4" t="s">
        <v>2736</v>
      </c>
      <c r="J480" s="4"/>
      <c r="K480" s="4" t="s">
        <v>996</v>
      </c>
      <c r="L480" s="4" t="s">
        <v>603</v>
      </c>
      <c r="M480" s="4" t="s">
        <v>1205</v>
      </c>
      <c r="N480" s="4"/>
      <c r="O480" s="4" t="s">
        <v>3889</v>
      </c>
      <c r="P480" s="2" t="s">
        <v>3890</v>
      </c>
      <c r="Q480" s="2" t="s">
        <v>3891</v>
      </c>
      <c r="R480" s="4" t="s">
        <v>50</v>
      </c>
      <c r="S480" s="4" t="s">
        <v>3892</v>
      </c>
      <c r="T480" s="4" t="s">
        <v>52</v>
      </c>
      <c r="U480" s="4"/>
      <c r="V480" s="4" t="s">
        <v>3893</v>
      </c>
      <c r="W480" s="4"/>
      <c r="X480" s="2" t="s">
        <v>3894</v>
      </c>
      <c r="Y480" s="4" t="s">
        <v>55</v>
      </c>
      <c r="Z480" s="4"/>
      <c r="AA480" s="4"/>
      <c r="AB480" s="4"/>
    </row>
    <row r="481" customFormat="false" ht="75" hidden="false" customHeight="true" outlineLevel="0" collapsed="false">
      <c r="A481" s="4" t="s">
        <v>3895</v>
      </c>
      <c r="B481" s="4" t="s">
        <v>3896</v>
      </c>
      <c r="C481" s="4" t="s">
        <v>3897</v>
      </c>
      <c r="D481" s="4" t="n">
        <v>2026</v>
      </c>
      <c r="E481" s="4" t="s">
        <v>41</v>
      </c>
      <c r="F481" s="4" t="s">
        <v>759</v>
      </c>
      <c r="G481" s="4" t="str">
        <f aca="false">IF(LEFT(I481,3)="R1 ","L6",IF(D481&gt;=2014,"L1",IF(D481&gt;=1998,"L2",IF(D481&gt;=1987,"L3",IF(D481&gt;=1978,"L4",IF(D481&gt;=1965,"L5","L6"))))))</f>
        <v>L1</v>
      </c>
      <c r="H481" s="4" t="str">
        <f aca="false">IFERROR(INDEX(Lanes!$C$2:$C$60,MATCH(LEFT(I481,FIND(" ",I481)-1),Lanes!$A$2:$A$60,0)),"?")</f>
        <v>Core</v>
      </c>
      <c r="I481" s="4" t="s">
        <v>2736</v>
      </c>
      <c r="J481" s="4" t="s">
        <v>1354</v>
      </c>
      <c r="K481" s="4" t="s">
        <v>996</v>
      </c>
      <c r="L481" s="4" t="s">
        <v>193</v>
      </c>
      <c r="M481" s="4" t="s">
        <v>289</v>
      </c>
      <c r="N481" s="4"/>
      <c r="O481" s="4" t="s">
        <v>3898</v>
      </c>
      <c r="P481" s="2" t="s">
        <v>3899</v>
      </c>
      <c r="Q481" s="2" t="s">
        <v>3900</v>
      </c>
      <c r="R481" s="4" t="s">
        <v>50</v>
      </c>
      <c r="S481" s="4" t="s">
        <v>3901</v>
      </c>
      <c r="T481" s="4" t="s">
        <v>84</v>
      </c>
      <c r="U481" s="4"/>
      <c r="V481" s="4" t="s">
        <v>2653</v>
      </c>
      <c r="W481" s="4"/>
      <c r="X481" s="2" t="s">
        <v>3902</v>
      </c>
      <c r="Y481" s="4" t="s">
        <v>55</v>
      </c>
      <c r="Z481" s="4"/>
      <c r="AA481" s="4"/>
      <c r="AB481" s="4"/>
    </row>
    <row r="482" customFormat="false" ht="75" hidden="false" customHeight="true" outlineLevel="0" collapsed="false">
      <c r="A482" s="4" t="s">
        <v>3903</v>
      </c>
      <c r="B482" s="4" t="s">
        <v>1672</v>
      </c>
      <c r="C482" s="4" t="s">
        <v>3904</v>
      </c>
      <c r="D482" s="4" t="n">
        <v>2026</v>
      </c>
      <c r="E482" s="4" t="s">
        <v>41</v>
      </c>
      <c r="F482" s="4" t="s">
        <v>3905</v>
      </c>
      <c r="G482" s="4" t="str">
        <f aca="false">IF(LEFT(I482,3)="R1 ","L6",IF(D482&gt;=2014,"L1",IF(D482&gt;=1998,"L2",IF(D482&gt;=1987,"L3",IF(D482&gt;=1978,"L4",IF(D482&gt;=1965,"L5","L6"))))))</f>
        <v>L1</v>
      </c>
      <c r="H482" s="4" t="str">
        <f aca="false">IFERROR(INDEX(Lanes!$C$2:$C$60,MATCH(LEFT(I482,FIND(" ",I482)-1),Lanes!$A$2:$A$60,0)),"?")</f>
        <v>Core</v>
      </c>
      <c r="I482" s="4" t="s">
        <v>2736</v>
      </c>
      <c r="J482" s="4"/>
      <c r="K482" s="4" t="s">
        <v>996</v>
      </c>
      <c r="L482" s="4" t="s">
        <v>603</v>
      </c>
      <c r="M482" s="4" t="s">
        <v>1674</v>
      </c>
      <c r="N482" s="4"/>
      <c r="O482" s="4" t="s">
        <v>3474</v>
      </c>
      <c r="P482" s="2" t="s">
        <v>3906</v>
      </c>
      <c r="Q482" s="2" t="s">
        <v>3907</v>
      </c>
      <c r="R482" s="4" t="s">
        <v>50</v>
      </c>
      <c r="S482" s="4" t="s">
        <v>3908</v>
      </c>
      <c r="T482" s="4" t="s">
        <v>84</v>
      </c>
      <c r="U482" s="4"/>
      <c r="V482" s="4" t="s">
        <v>2645</v>
      </c>
      <c r="W482" s="4"/>
      <c r="X482" s="2" t="s">
        <v>3909</v>
      </c>
      <c r="Y482" s="4" t="s">
        <v>69</v>
      </c>
      <c r="Z482" s="4"/>
      <c r="AA482" s="4"/>
      <c r="AB482" s="4"/>
    </row>
    <row r="483" customFormat="false" ht="75" hidden="false" customHeight="true" outlineLevel="0" collapsed="false">
      <c r="A483" s="4" t="s">
        <v>3910</v>
      </c>
      <c r="B483" s="4" t="s">
        <v>3911</v>
      </c>
      <c r="C483" s="4" t="s">
        <v>3912</v>
      </c>
      <c r="D483" s="4" t="n">
        <v>2026</v>
      </c>
      <c r="E483" s="4" t="s">
        <v>41</v>
      </c>
      <c r="F483" s="4" t="s">
        <v>1885</v>
      </c>
      <c r="G483" s="4" t="str">
        <f aca="false">IF(LEFT(I483,3)="R1 ","L6",IF(D483&gt;=2014,"L1",IF(D483&gt;=1998,"L2",IF(D483&gt;=1987,"L3",IF(D483&gt;=1978,"L4",IF(D483&gt;=1965,"L5","L6"))))))</f>
        <v>L1</v>
      </c>
      <c r="H483" s="4" t="str">
        <f aca="false">IFERROR(INDEX(Lanes!$C$2:$C$60,MATCH(LEFT(I483,FIND(" ",I483)-1),Lanes!$A$2:$A$60,0)),"?")</f>
        <v>Core</v>
      </c>
      <c r="I483" s="4" t="s">
        <v>2736</v>
      </c>
      <c r="J483" s="4" t="s">
        <v>3913</v>
      </c>
      <c r="K483" s="4" t="s">
        <v>268</v>
      </c>
      <c r="L483" s="4" t="s">
        <v>603</v>
      </c>
      <c r="M483" s="4" t="s">
        <v>1205</v>
      </c>
      <c r="N483" s="4"/>
      <c r="O483" s="4" t="s">
        <v>3914</v>
      </c>
      <c r="P483" s="2" t="s">
        <v>3915</v>
      </c>
      <c r="Q483" s="2" t="s">
        <v>3916</v>
      </c>
      <c r="R483" s="4" t="s">
        <v>50</v>
      </c>
      <c r="S483" s="4" t="s">
        <v>3917</v>
      </c>
      <c r="T483" s="4" t="s">
        <v>52</v>
      </c>
      <c r="U483" s="4"/>
      <c r="V483" s="4" t="s">
        <v>847</v>
      </c>
      <c r="W483" s="4"/>
      <c r="X483" s="2" t="s">
        <v>3918</v>
      </c>
      <c r="Y483" s="4" t="s">
        <v>55</v>
      </c>
      <c r="Z483" s="4"/>
      <c r="AA483" s="4"/>
      <c r="AB483" s="4"/>
    </row>
    <row r="484" customFormat="false" ht="75" hidden="false" customHeight="true" outlineLevel="0" collapsed="false">
      <c r="A484" s="4" t="s">
        <v>3919</v>
      </c>
      <c r="B484" s="4" t="s">
        <v>3920</v>
      </c>
      <c r="C484" s="4" t="s">
        <v>3921</v>
      </c>
      <c r="D484" s="4" t="n">
        <v>2026</v>
      </c>
      <c r="E484" s="4" t="s">
        <v>41</v>
      </c>
      <c r="F484" s="4" t="s">
        <v>3922</v>
      </c>
      <c r="G484" s="4" t="str">
        <f aca="false">IF(LEFT(I484,3)="R1 ","L6",IF(D484&gt;=2014,"L1",IF(D484&gt;=1998,"L2",IF(D484&gt;=1987,"L3",IF(D484&gt;=1978,"L4",IF(D484&gt;=1965,"L5","L6"))))))</f>
        <v>L1</v>
      </c>
      <c r="H484" s="4" t="str">
        <f aca="false">IFERROR(INDEX(Lanes!$C$2:$C$60,MATCH(LEFT(I484,FIND(" ",I484)-1),Lanes!$A$2:$A$60,0)),"?")</f>
        <v>Core</v>
      </c>
      <c r="I484" s="4" t="s">
        <v>2736</v>
      </c>
      <c r="J484" s="4" t="s">
        <v>323</v>
      </c>
      <c r="K484" s="4" t="s">
        <v>364</v>
      </c>
      <c r="L484" s="4" t="s">
        <v>603</v>
      </c>
      <c r="M484" s="4" t="s">
        <v>1205</v>
      </c>
      <c r="N484" s="4"/>
      <c r="O484" s="4" t="s">
        <v>3923</v>
      </c>
      <c r="P484" s="2" t="s">
        <v>3924</v>
      </c>
      <c r="Q484" s="2" t="s">
        <v>3925</v>
      </c>
      <c r="R484" s="4" t="s">
        <v>50</v>
      </c>
      <c r="S484" s="4" t="s">
        <v>3926</v>
      </c>
      <c r="T484" s="4" t="s">
        <v>52</v>
      </c>
      <c r="U484" s="4"/>
      <c r="V484" s="4"/>
      <c r="W484" s="4"/>
      <c r="X484" s="2" t="s">
        <v>3927</v>
      </c>
      <c r="Y484" s="4" t="s">
        <v>55</v>
      </c>
      <c r="Z484" s="4"/>
      <c r="AA484" s="4"/>
      <c r="AB484" s="4"/>
    </row>
    <row r="485" customFormat="false" ht="75" hidden="false" customHeight="true" outlineLevel="0" collapsed="false">
      <c r="A485" s="4" t="s">
        <v>3928</v>
      </c>
      <c r="B485" s="4" t="s">
        <v>3395</v>
      </c>
      <c r="C485" s="4" t="s">
        <v>3929</v>
      </c>
      <c r="D485" s="4" t="n">
        <v>2026</v>
      </c>
      <c r="E485" s="4" t="s">
        <v>41</v>
      </c>
      <c r="F485" s="4" t="s">
        <v>1838</v>
      </c>
      <c r="G485" s="4" t="str">
        <f aca="false">IF(LEFT(I485,3)="R1 ","L6",IF(D485&gt;=2014,"L1",IF(D485&gt;=1998,"L2",IF(D485&gt;=1987,"L3",IF(D485&gt;=1978,"L4",IF(D485&gt;=1965,"L5","L6"))))))</f>
        <v>L1</v>
      </c>
      <c r="H485" s="4" t="str">
        <f aca="false">IFERROR(INDEX(Lanes!$C$2:$C$60,MATCH(LEFT(I485,FIND(" ",I485)-1),Lanes!$A$2:$A$60,0)),"?")</f>
        <v>Core</v>
      </c>
      <c r="I485" s="4" t="s">
        <v>2736</v>
      </c>
      <c r="J485" s="4"/>
      <c r="K485" s="4" t="s">
        <v>996</v>
      </c>
      <c r="L485" s="4" t="s">
        <v>152</v>
      </c>
      <c r="M485" s="4" t="s">
        <v>549</v>
      </c>
      <c r="N485" s="4"/>
      <c r="O485" s="4" t="s">
        <v>1582</v>
      </c>
      <c r="P485" s="2" t="s">
        <v>3930</v>
      </c>
      <c r="Q485" s="2" t="s">
        <v>3931</v>
      </c>
      <c r="R485" s="4" t="s">
        <v>50</v>
      </c>
      <c r="S485" s="4" t="s">
        <v>3932</v>
      </c>
      <c r="T485" s="4" t="s">
        <v>52</v>
      </c>
      <c r="U485" s="4"/>
      <c r="V485" s="4"/>
      <c r="W485" s="4" t="s">
        <v>53</v>
      </c>
      <c r="X485" s="2" t="s">
        <v>3933</v>
      </c>
      <c r="Y485" s="4" t="s">
        <v>69</v>
      </c>
      <c r="Z485" s="4"/>
      <c r="AA485" s="4"/>
      <c r="AB485" s="4"/>
    </row>
    <row r="486" customFormat="false" ht="75" hidden="false" customHeight="true" outlineLevel="0" collapsed="false">
      <c r="A486" s="4" t="s">
        <v>3934</v>
      </c>
      <c r="B486" s="4" t="s">
        <v>2879</v>
      </c>
      <c r="C486" s="4" t="s">
        <v>3935</v>
      </c>
      <c r="D486" s="4" t="n">
        <v>2026</v>
      </c>
      <c r="E486" s="4" t="s">
        <v>41</v>
      </c>
      <c r="F486" s="4" t="s">
        <v>1297</v>
      </c>
      <c r="G486" s="4" t="str">
        <f aca="false">IF(LEFT(I486,3)="R1 ","L6",IF(D486&gt;=2014,"L1",IF(D486&gt;=1998,"L2",IF(D486&gt;=1987,"L3",IF(D486&gt;=1978,"L4",IF(D486&gt;=1965,"L5","L6"))))))</f>
        <v>L1</v>
      </c>
      <c r="H486" s="4" t="str">
        <f aca="false">IFERROR(INDEX(Lanes!$C$2:$C$60,MATCH(LEFT(I486,FIND(" ",I486)-1),Lanes!$A$2:$A$60,0)),"?")</f>
        <v>Core</v>
      </c>
      <c r="I486" s="4" t="s">
        <v>2736</v>
      </c>
      <c r="J486" s="4"/>
      <c r="K486" s="4" t="s">
        <v>996</v>
      </c>
      <c r="L486" s="4" t="s">
        <v>603</v>
      </c>
      <c r="M486" s="4" t="s">
        <v>2881</v>
      </c>
      <c r="N486" s="4"/>
      <c r="O486" s="4" t="s">
        <v>3936</v>
      </c>
      <c r="P486" s="2" t="s">
        <v>3937</v>
      </c>
      <c r="Q486" s="2" t="s">
        <v>3938</v>
      </c>
      <c r="R486" s="4" t="s">
        <v>50</v>
      </c>
      <c r="S486" s="4" t="s">
        <v>3935</v>
      </c>
      <c r="T486" s="4" t="s">
        <v>84</v>
      </c>
      <c r="U486" s="4"/>
      <c r="V486" s="4" t="s">
        <v>428</v>
      </c>
      <c r="W486" s="4" t="s">
        <v>53</v>
      </c>
      <c r="X486" s="2" t="s">
        <v>3336</v>
      </c>
      <c r="Y486" s="4" t="s">
        <v>69</v>
      </c>
      <c r="Z486" s="4"/>
      <c r="AA486" s="4"/>
      <c r="AB486" s="4"/>
    </row>
    <row r="487" customFormat="false" ht="75" hidden="false" customHeight="true" outlineLevel="0" collapsed="false">
      <c r="A487" s="4" t="s">
        <v>3939</v>
      </c>
      <c r="B487" s="4" t="s">
        <v>3608</v>
      </c>
      <c r="C487" s="4" t="s">
        <v>3940</v>
      </c>
      <c r="D487" s="4" t="n">
        <v>2026</v>
      </c>
      <c r="E487" s="4" t="s">
        <v>41</v>
      </c>
      <c r="F487" s="4" t="s">
        <v>3610</v>
      </c>
      <c r="G487" s="4" t="str">
        <f aca="false">IF(LEFT(I487,3)="R1 ","L6",IF(D487&gt;=2014,"L1",IF(D487&gt;=1998,"L2",IF(D487&gt;=1987,"L3",IF(D487&gt;=1978,"L4",IF(D487&gt;=1965,"L5","L6"))))))</f>
        <v>L1</v>
      </c>
      <c r="H487" s="4" t="str">
        <f aca="false">IFERROR(INDEX(Lanes!$C$2:$C$60,MATCH(LEFT(I487,FIND(" ",I487)-1),Lanes!$A$2:$A$60,0)),"?")</f>
        <v>Core</v>
      </c>
      <c r="I487" s="4" t="s">
        <v>2736</v>
      </c>
      <c r="J487" s="4"/>
      <c r="K487" s="4" t="s">
        <v>996</v>
      </c>
      <c r="L487" s="4" t="s">
        <v>152</v>
      </c>
      <c r="M487" s="4" t="s">
        <v>3611</v>
      </c>
      <c r="N487" s="4"/>
      <c r="O487" s="4" t="s">
        <v>3941</v>
      </c>
      <c r="P487" s="2" t="s">
        <v>3942</v>
      </c>
      <c r="Q487" s="2" t="s">
        <v>3943</v>
      </c>
      <c r="R487" s="4" t="s">
        <v>50</v>
      </c>
      <c r="S487" s="4" t="s">
        <v>3944</v>
      </c>
      <c r="T487" s="4" t="s">
        <v>84</v>
      </c>
      <c r="U487" s="4"/>
      <c r="V487" s="4"/>
      <c r="W487" s="4"/>
      <c r="X487" s="2" t="s">
        <v>3945</v>
      </c>
      <c r="Y487" s="4" t="s">
        <v>55</v>
      </c>
      <c r="Z487" s="4"/>
      <c r="AA487" s="4"/>
      <c r="AB487" s="4"/>
    </row>
    <row r="488" customFormat="false" ht="75" hidden="false" customHeight="true" outlineLevel="0" collapsed="false">
      <c r="A488" s="4" t="s">
        <v>3946</v>
      </c>
      <c r="B488" s="4" t="s">
        <v>3720</v>
      </c>
      <c r="C488" s="4" t="s">
        <v>3947</v>
      </c>
      <c r="D488" s="4" t="n">
        <v>2026</v>
      </c>
      <c r="E488" s="4" t="s">
        <v>227</v>
      </c>
      <c r="F488" s="4" t="s">
        <v>3948</v>
      </c>
      <c r="G488" s="4" t="str">
        <f aca="false">IF(LEFT(I488,3)="R1 ","L6",IF(D488&gt;=2014,"L1",IF(D488&gt;=1998,"L2",IF(D488&gt;=1987,"L3",IF(D488&gt;=1978,"L4",IF(D488&gt;=1965,"L5","L6"))))))</f>
        <v>L1</v>
      </c>
      <c r="H488" s="4" t="str">
        <f aca="false">IFERROR(INDEX(Lanes!$C$2:$C$60,MATCH(LEFT(I488,FIND(" ",I488)-1),Lanes!$A$2:$A$60,0)),"?")</f>
        <v>Core</v>
      </c>
      <c r="I488" s="4" t="s">
        <v>2736</v>
      </c>
      <c r="J488" s="4"/>
      <c r="K488" s="4" t="s">
        <v>996</v>
      </c>
      <c r="L488" s="4" t="s">
        <v>45</v>
      </c>
      <c r="M488" s="4" t="s">
        <v>61</v>
      </c>
      <c r="N488" s="4"/>
      <c r="O488" s="4" t="s">
        <v>3949</v>
      </c>
      <c r="P488" s="2" t="s">
        <v>3950</v>
      </c>
      <c r="Q488" s="2" t="s">
        <v>3951</v>
      </c>
      <c r="R488" s="4" t="s">
        <v>50</v>
      </c>
      <c r="S488" s="4" t="s">
        <v>3952</v>
      </c>
      <c r="T488" s="4" t="s">
        <v>52</v>
      </c>
      <c r="U488" s="4"/>
      <c r="V488" s="4" t="s">
        <v>1144</v>
      </c>
      <c r="W488" s="4"/>
      <c r="X488" s="2" t="s">
        <v>3953</v>
      </c>
      <c r="Y488" s="4" t="s">
        <v>55</v>
      </c>
      <c r="Z488" s="4"/>
      <c r="AA488" s="4"/>
      <c r="AB488" s="4"/>
    </row>
    <row r="489" customFormat="false" ht="75" hidden="false" customHeight="true" outlineLevel="0" collapsed="false">
      <c r="A489" s="4" t="s">
        <v>3954</v>
      </c>
      <c r="B489" s="4" t="s">
        <v>3955</v>
      </c>
      <c r="C489" s="4" t="s">
        <v>3956</v>
      </c>
      <c r="D489" s="4" t="n">
        <v>2026</v>
      </c>
      <c r="E489" s="4" t="s">
        <v>41</v>
      </c>
      <c r="F489" s="4" t="s">
        <v>3957</v>
      </c>
      <c r="G489" s="4" t="str">
        <f aca="false">IF(LEFT(I489,3)="R1 ","L6",IF(D489&gt;=2014,"L1",IF(D489&gt;=1998,"L2",IF(D489&gt;=1987,"L3",IF(D489&gt;=1978,"L4",IF(D489&gt;=1965,"L5","L6"))))))</f>
        <v>L1</v>
      </c>
      <c r="H489" s="4" t="str">
        <f aca="false">IFERROR(INDEX(Lanes!$C$2:$C$60,MATCH(LEFT(I489,FIND(" ",I489)-1),Lanes!$A$2:$A$60,0)),"?")</f>
        <v>Core</v>
      </c>
      <c r="I489" s="4" t="s">
        <v>2736</v>
      </c>
      <c r="J489" s="4"/>
      <c r="K489" s="4" t="s">
        <v>996</v>
      </c>
      <c r="L489" s="4" t="s">
        <v>257</v>
      </c>
      <c r="M489" s="4" t="s">
        <v>3958</v>
      </c>
      <c r="N489" s="4"/>
      <c r="O489" s="4" t="s">
        <v>3959</v>
      </c>
      <c r="P489" s="2" t="s">
        <v>3960</v>
      </c>
      <c r="Q489" s="2" t="s">
        <v>3961</v>
      </c>
      <c r="R489" s="4" t="s">
        <v>50</v>
      </c>
      <c r="S489" s="4" t="s">
        <v>3962</v>
      </c>
      <c r="T489" s="4" t="s">
        <v>84</v>
      </c>
      <c r="U489" s="4"/>
      <c r="V489" s="4" t="s">
        <v>428</v>
      </c>
      <c r="W489" s="4" t="s">
        <v>53</v>
      </c>
      <c r="X489" s="2" t="s">
        <v>3963</v>
      </c>
      <c r="Y489" s="4" t="s">
        <v>55</v>
      </c>
      <c r="Z489" s="4"/>
      <c r="AA489" s="4"/>
      <c r="AB489" s="4"/>
    </row>
    <row r="490" customFormat="false" ht="75" hidden="false" customHeight="true" outlineLevel="0" collapsed="false">
      <c r="A490" s="4" t="s">
        <v>3964</v>
      </c>
      <c r="B490" s="4" t="s">
        <v>3362</v>
      </c>
      <c r="C490" s="4" t="s">
        <v>3965</v>
      </c>
      <c r="D490" s="4" t="n">
        <v>2026</v>
      </c>
      <c r="E490" s="4" t="s">
        <v>41</v>
      </c>
      <c r="F490" s="4" t="s">
        <v>1608</v>
      </c>
      <c r="G490" s="4" t="str">
        <f aca="false">IF(LEFT(I490,3)="R1 ","L6",IF(D490&gt;=2014,"L1",IF(D490&gt;=1998,"L2",IF(D490&gt;=1987,"L3",IF(D490&gt;=1978,"L4",IF(D490&gt;=1965,"L5","L6"))))))</f>
        <v>L1</v>
      </c>
      <c r="H490" s="4" t="str">
        <f aca="false">IFERROR(INDEX(Lanes!$C$2:$C$60,MATCH(LEFT(I490,FIND(" ",I490)-1),Lanes!$A$2:$A$60,0)),"?")</f>
        <v>Core</v>
      </c>
      <c r="I490" s="4" t="s">
        <v>2736</v>
      </c>
      <c r="J490" s="4"/>
      <c r="K490" s="4" t="s">
        <v>996</v>
      </c>
      <c r="L490" s="4" t="s">
        <v>193</v>
      </c>
      <c r="M490" s="4" t="s">
        <v>3966</v>
      </c>
      <c r="N490" s="4" t="s">
        <v>3184</v>
      </c>
      <c r="O490" s="4" t="s">
        <v>3967</v>
      </c>
      <c r="P490" s="2" t="s">
        <v>3968</v>
      </c>
      <c r="Q490" s="2" t="s">
        <v>3969</v>
      </c>
      <c r="R490" s="4" t="s">
        <v>50</v>
      </c>
      <c r="S490" s="4" t="s">
        <v>3970</v>
      </c>
      <c r="T490" s="4" t="s">
        <v>84</v>
      </c>
      <c r="U490" s="4"/>
      <c r="V490" s="4" t="s">
        <v>428</v>
      </c>
      <c r="W490" s="4" t="s">
        <v>53</v>
      </c>
      <c r="X490" s="2" t="s">
        <v>3971</v>
      </c>
      <c r="Y490" s="4" t="s">
        <v>55</v>
      </c>
      <c r="Z490" s="4"/>
      <c r="AA490" s="4"/>
      <c r="AB490" s="4"/>
    </row>
    <row r="491" customFormat="false" ht="75" hidden="false" customHeight="true" outlineLevel="0" collapsed="false">
      <c r="A491" s="4" t="s">
        <v>3972</v>
      </c>
      <c r="B491" s="4" t="s">
        <v>3973</v>
      </c>
      <c r="C491" s="4" t="s">
        <v>3974</v>
      </c>
      <c r="D491" s="4" t="n">
        <v>2026</v>
      </c>
      <c r="E491" s="4" t="s">
        <v>41</v>
      </c>
      <c r="F491" s="4" t="s">
        <v>3975</v>
      </c>
      <c r="G491" s="4" t="str">
        <f aca="false">IF(LEFT(I491,3)="R1 ","L6",IF(D491&gt;=2014,"L1",IF(D491&gt;=1998,"L2",IF(D491&gt;=1987,"L3",IF(D491&gt;=1978,"L4",IF(D491&gt;=1965,"L5","L6"))))))</f>
        <v>L1</v>
      </c>
      <c r="H491" s="4" t="str">
        <f aca="false">IFERROR(INDEX(Lanes!$C$2:$C$60,MATCH(LEFT(I491,FIND(" ",I491)-1),Lanes!$A$2:$A$60,0)),"?")</f>
        <v>Core</v>
      </c>
      <c r="I491" s="4" t="s">
        <v>2736</v>
      </c>
      <c r="J491" s="4" t="s">
        <v>3913</v>
      </c>
      <c r="K491" s="4" t="s">
        <v>268</v>
      </c>
      <c r="L491" s="4" t="s">
        <v>603</v>
      </c>
      <c r="M491" s="4" t="s">
        <v>3976</v>
      </c>
      <c r="N491" s="4"/>
      <c r="O491" s="4" t="s">
        <v>3977</v>
      </c>
      <c r="P491" s="2" t="s">
        <v>3978</v>
      </c>
      <c r="Q491" s="2" t="s">
        <v>3979</v>
      </c>
      <c r="R491" s="4" t="s">
        <v>50</v>
      </c>
      <c r="S491" s="4" t="s">
        <v>3980</v>
      </c>
      <c r="T491" s="4" t="s">
        <v>52</v>
      </c>
      <c r="U491" s="4"/>
      <c r="V491" s="4" t="s">
        <v>2638</v>
      </c>
      <c r="W491" s="4"/>
      <c r="X491" s="2" t="s">
        <v>3981</v>
      </c>
      <c r="Y491" s="4" t="s">
        <v>55</v>
      </c>
      <c r="Z491" s="4"/>
      <c r="AA491" s="4"/>
      <c r="AB491" s="4"/>
    </row>
    <row r="492" customFormat="false" ht="75" hidden="false" customHeight="true" outlineLevel="0" collapsed="false">
      <c r="A492" s="4" t="s">
        <v>3982</v>
      </c>
      <c r="B492" s="4" t="s">
        <v>3768</v>
      </c>
      <c r="C492" s="4" t="s">
        <v>3983</v>
      </c>
      <c r="D492" s="4" t="n">
        <v>2026</v>
      </c>
      <c r="E492" s="4" t="s">
        <v>41</v>
      </c>
      <c r="F492" s="4" t="s">
        <v>42</v>
      </c>
      <c r="G492" s="4" t="str">
        <f aca="false">IF(LEFT(I492,3)="R1 ","L6",IF(D492&gt;=2014,"L1",IF(D492&gt;=1998,"L2",IF(D492&gt;=1987,"L3",IF(D492&gt;=1978,"L4",IF(D492&gt;=1965,"L5","L6"))))))</f>
        <v>L1</v>
      </c>
      <c r="H492" s="4" t="str">
        <f aca="false">IFERROR(INDEX(Lanes!$C$2:$C$60,MATCH(LEFT(I492,FIND(" ",I492)-1),Lanes!$A$2:$A$60,0)),"?")</f>
        <v>Core</v>
      </c>
      <c r="I492" s="4" t="s">
        <v>2736</v>
      </c>
      <c r="J492" s="4" t="s">
        <v>705</v>
      </c>
      <c r="K492" s="4" t="s">
        <v>996</v>
      </c>
      <c r="L492" s="4" t="s">
        <v>776</v>
      </c>
      <c r="M492" s="4" t="s">
        <v>777</v>
      </c>
      <c r="N492" s="4"/>
      <c r="O492" s="4" t="s">
        <v>3771</v>
      </c>
      <c r="P492" s="2" t="s">
        <v>3984</v>
      </c>
      <c r="Q492" s="2" t="s">
        <v>3985</v>
      </c>
      <c r="R492" s="4" t="s">
        <v>65</v>
      </c>
      <c r="S492" s="4" t="s">
        <v>3986</v>
      </c>
      <c r="T492" s="4" t="s">
        <v>84</v>
      </c>
      <c r="U492" s="4"/>
      <c r="V492" s="4" t="s">
        <v>351</v>
      </c>
      <c r="W492" s="4"/>
      <c r="X492" s="2" t="s">
        <v>3987</v>
      </c>
      <c r="Y492" s="4" t="s">
        <v>55</v>
      </c>
      <c r="Z492" s="4"/>
      <c r="AA492" s="4"/>
      <c r="AB492" s="4"/>
    </row>
    <row r="493" customFormat="false" ht="75" hidden="false" customHeight="true" outlineLevel="0" collapsed="false">
      <c r="A493" s="4" t="s">
        <v>3988</v>
      </c>
      <c r="B493" s="4" t="s">
        <v>3989</v>
      </c>
      <c r="C493" s="4" t="s">
        <v>3990</v>
      </c>
      <c r="D493" s="4" t="n">
        <v>2008</v>
      </c>
      <c r="E493" s="4" t="s">
        <v>41</v>
      </c>
      <c r="F493" s="4" t="s">
        <v>3991</v>
      </c>
      <c r="G493" s="4" t="str">
        <f aca="false">IF(LEFT(I493,3)="R1 ","L6",IF(D493&gt;=2014,"L1",IF(D493&gt;=1998,"L2",IF(D493&gt;=1987,"L3",IF(D493&gt;=1978,"L4",IF(D493&gt;=1965,"L5","L6"))))))</f>
        <v>L2</v>
      </c>
      <c r="H493" s="4" t="str">
        <f aca="false">IFERROR(INDEX(Lanes!$C$2:$C$60,MATCH(LEFT(I493,FIND(" ",I493)-1),Lanes!$A$2:$A$60,0)),"?")</f>
        <v>Core</v>
      </c>
      <c r="I493" s="4" t="s">
        <v>3992</v>
      </c>
      <c r="J493" s="4"/>
      <c r="K493" s="4" t="s">
        <v>128</v>
      </c>
      <c r="L493" s="4" t="s">
        <v>116</v>
      </c>
      <c r="M493" s="4" t="s">
        <v>117</v>
      </c>
      <c r="N493" s="4"/>
      <c r="O493" s="4" t="s">
        <v>3993</v>
      </c>
      <c r="P493" s="2" t="s">
        <v>3994</v>
      </c>
      <c r="Q493" s="2" t="s">
        <v>3995</v>
      </c>
      <c r="R493" s="4" t="s">
        <v>122</v>
      </c>
      <c r="S493" s="4" t="s">
        <v>3996</v>
      </c>
      <c r="T493" s="4" t="s">
        <v>52</v>
      </c>
      <c r="U493" s="4"/>
      <c r="V493" s="4"/>
      <c r="W493" s="4" t="s">
        <v>53</v>
      </c>
      <c r="X493" s="2" t="s">
        <v>3997</v>
      </c>
      <c r="Y493" s="4" t="s">
        <v>55</v>
      </c>
      <c r="Z493" s="4"/>
      <c r="AA493" s="4"/>
      <c r="AB493" s="4"/>
    </row>
    <row r="494" customFormat="false" ht="75" hidden="false" customHeight="true" outlineLevel="0" collapsed="false">
      <c r="A494" s="4" t="s">
        <v>3998</v>
      </c>
      <c r="B494" s="4" t="s">
        <v>3989</v>
      </c>
      <c r="C494" s="4" t="s">
        <v>3999</v>
      </c>
      <c r="D494" s="4" t="n">
        <v>2009</v>
      </c>
      <c r="E494" s="4" t="s">
        <v>41</v>
      </c>
      <c r="F494" s="4" t="s">
        <v>4000</v>
      </c>
      <c r="G494" s="4" t="str">
        <f aca="false">IF(LEFT(I494,3)="R1 ","L6",IF(D494&gt;=2014,"L1",IF(D494&gt;=1998,"L2",IF(D494&gt;=1987,"L3",IF(D494&gt;=1978,"L4",IF(D494&gt;=1965,"L5","L6"))))))</f>
        <v>L2</v>
      </c>
      <c r="H494" s="4" t="str">
        <f aca="false">IFERROR(INDEX(Lanes!$C$2:$C$60,MATCH(LEFT(I494,FIND(" ",I494)-1),Lanes!$A$2:$A$60,0)),"?")</f>
        <v>Core</v>
      </c>
      <c r="I494" s="4" t="s">
        <v>3992</v>
      </c>
      <c r="J494" s="4"/>
      <c r="K494" s="4" t="s">
        <v>128</v>
      </c>
      <c r="L494" s="4" t="s">
        <v>116</v>
      </c>
      <c r="M494" s="4" t="s">
        <v>117</v>
      </c>
      <c r="N494" s="4"/>
      <c r="O494" s="4" t="s">
        <v>4001</v>
      </c>
      <c r="P494" s="2" t="s">
        <v>4002</v>
      </c>
      <c r="Q494" s="2" t="s">
        <v>4003</v>
      </c>
      <c r="R494" s="4" t="s">
        <v>122</v>
      </c>
      <c r="S494" s="4" t="s">
        <v>4004</v>
      </c>
      <c r="T494" s="4" t="s">
        <v>84</v>
      </c>
      <c r="U494" s="4"/>
      <c r="V494" s="4"/>
      <c r="W494" s="4" t="s">
        <v>53</v>
      </c>
      <c r="X494" s="2" t="s">
        <v>3997</v>
      </c>
      <c r="Y494" s="4" t="s">
        <v>55</v>
      </c>
      <c r="Z494" s="4"/>
      <c r="AA494" s="4"/>
      <c r="AB494" s="4"/>
    </row>
    <row r="495" customFormat="false" ht="75" hidden="false" customHeight="true" outlineLevel="0" collapsed="false">
      <c r="A495" s="4" t="s">
        <v>4005</v>
      </c>
      <c r="B495" s="4" t="s">
        <v>3989</v>
      </c>
      <c r="C495" s="4" t="s">
        <v>4006</v>
      </c>
      <c r="D495" s="4" t="n">
        <v>2009</v>
      </c>
      <c r="E495" s="4" t="s">
        <v>704</v>
      </c>
      <c r="F495" s="4" t="s">
        <v>2226</v>
      </c>
      <c r="G495" s="4" t="str">
        <f aca="false">IF(LEFT(I495,3)="R1 ","L6",IF(D495&gt;=2014,"L1",IF(D495&gt;=1998,"L2",IF(D495&gt;=1987,"L3",IF(D495&gt;=1978,"L4",IF(D495&gt;=1965,"L5","L6"))))))</f>
        <v>L2</v>
      </c>
      <c r="H495" s="4" t="str">
        <f aca="false">IFERROR(INDEX(Lanes!$C$2:$C$60,MATCH(LEFT(I495,FIND(" ",I495)-1),Lanes!$A$2:$A$60,0)),"?")</f>
        <v>Core</v>
      </c>
      <c r="I495" s="4" t="s">
        <v>3992</v>
      </c>
      <c r="J495" s="4"/>
      <c r="K495" s="4" t="s">
        <v>128</v>
      </c>
      <c r="L495" s="4" t="s">
        <v>116</v>
      </c>
      <c r="M495" s="4" t="s">
        <v>117</v>
      </c>
      <c r="N495" s="4"/>
      <c r="O495" s="4" t="s">
        <v>4007</v>
      </c>
      <c r="P495" s="2" t="s">
        <v>4008</v>
      </c>
      <c r="Q495" s="2" t="s">
        <v>4009</v>
      </c>
      <c r="R495" s="4" t="s">
        <v>65</v>
      </c>
      <c r="S495" s="4" t="s">
        <v>4010</v>
      </c>
      <c r="T495" s="4" t="s">
        <v>52</v>
      </c>
      <c r="U495" s="4"/>
      <c r="V495" s="4"/>
      <c r="W495" s="4" t="s">
        <v>53</v>
      </c>
      <c r="X495" s="2" t="s">
        <v>3997</v>
      </c>
      <c r="Y495" s="4" t="s">
        <v>55</v>
      </c>
      <c r="Z495" s="4"/>
      <c r="AA495" s="4"/>
      <c r="AB495" s="4"/>
    </row>
    <row r="496" customFormat="false" ht="75" hidden="false" customHeight="true" outlineLevel="0" collapsed="false">
      <c r="A496" s="4" t="s">
        <v>4011</v>
      </c>
      <c r="B496" s="4" t="s">
        <v>4012</v>
      </c>
      <c r="C496" s="4" t="s">
        <v>4012</v>
      </c>
      <c r="D496" s="4" t="n">
        <v>2009</v>
      </c>
      <c r="E496" s="4" t="s">
        <v>41</v>
      </c>
      <c r="F496" s="4" t="s">
        <v>2745</v>
      </c>
      <c r="G496" s="4" t="str">
        <f aca="false">IF(LEFT(I496,3)="R1 ","L6",IF(D496&gt;=2014,"L1",IF(D496&gt;=1998,"L2",IF(D496&gt;=1987,"L3",IF(D496&gt;=1978,"L4",IF(D496&gt;=1965,"L5","L6"))))))</f>
        <v>L2</v>
      </c>
      <c r="H496" s="4" t="str">
        <f aca="false">IFERROR(INDEX(Lanes!$C$2:$C$60,MATCH(LEFT(I496,FIND(" ",I496)-1),Lanes!$A$2:$A$60,0)),"?")</f>
        <v>Core</v>
      </c>
      <c r="I496" s="4" t="s">
        <v>3992</v>
      </c>
      <c r="J496" s="4"/>
      <c r="K496" s="4" t="s">
        <v>4013</v>
      </c>
      <c r="L496" s="4" t="s">
        <v>152</v>
      </c>
      <c r="M496" s="4" t="s">
        <v>3210</v>
      </c>
      <c r="N496" s="4"/>
      <c r="O496" s="4" t="s">
        <v>4014</v>
      </c>
      <c r="P496" s="2" t="s">
        <v>4015</v>
      </c>
      <c r="Q496" s="2" t="s">
        <v>4016</v>
      </c>
      <c r="R496" s="4" t="s">
        <v>50</v>
      </c>
      <c r="S496" s="4" t="s">
        <v>4017</v>
      </c>
      <c r="T496" s="4" t="s">
        <v>110</v>
      </c>
      <c r="U496" s="4"/>
      <c r="V496" s="4"/>
      <c r="W496" s="4"/>
      <c r="X496" s="2" t="s">
        <v>4018</v>
      </c>
      <c r="Y496" s="4" t="s">
        <v>69</v>
      </c>
      <c r="Z496" s="4"/>
      <c r="AA496" s="4"/>
      <c r="AB496" s="4"/>
    </row>
    <row r="497" customFormat="false" ht="75" hidden="false" customHeight="true" outlineLevel="0" collapsed="false">
      <c r="A497" s="4" t="s">
        <v>4019</v>
      </c>
      <c r="B497" s="4" t="s">
        <v>4020</v>
      </c>
      <c r="C497" s="4" t="s">
        <v>4021</v>
      </c>
      <c r="D497" s="4" t="n">
        <v>2011</v>
      </c>
      <c r="E497" s="4" t="s">
        <v>41</v>
      </c>
      <c r="F497" s="4" t="s">
        <v>42</v>
      </c>
      <c r="G497" s="4" t="str">
        <f aca="false">IF(LEFT(I497,3)="R1 ","L6",IF(D497&gt;=2014,"L1",IF(D497&gt;=1998,"L2",IF(D497&gt;=1987,"L3",IF(D497&gt;=1978,"L4",IF(D497&gt;=1965,"L5","L6"))))))</f>
        <v>L2</v>
      </c>
      <c r="H497" s="4" t="str">
        <f aca="false">IFERROR(INDEX(Lanes!$C$2:$C$60,MATCH(LEFT(I497,FIND(" ",I497)-1),Lanes!$A$2:$A$60,0)),"?")</f>
        <v>Core</v>
      </c>
      <c r="I497" s="4" t="s">
        <v>3992</v>
      </c>
      <c r="J497" s="4" t="s">
        <v>267</v>
      </c>
      <c r="K497" s="4" t="s">
        <v>44</v>
      </c>
      <c r="L497" s="4" t="s">
        <v>116</v>
      </c>
      <c r="M497" s="4" t="s">
        <v>117</v>
      </c>
      <c r="N497" s="4"/>
      <c r="O497" s="4" t="s">
        <v>4022</v>
      </c>
      <c r="P497" s="2" t="s">
        <v>4023</v>
      </c>
      <c r="Q497" s="2" t="s">
        <v>4024</v>
      </c>
      <c r="R497" s="4" t="s">
        <v>65</v>
      </c>
      <c r="S497" s="4" t="s">
        <v>4025</v>
      </c>
      <c r="T497" s="4" t="s">
        <v>52</v>
      </c>
      <c r="U497" s="4"/>
      <c r="V497" s="4"/>
      <c r="W497" s="4" t="s">
        <v>53</v>
      </c>
      <c r="X497" s="2" t="s">
        <v>4026</v>
      </c>
      <c r="Y497" s="4" t="s">
        <v>55</v>
      </c>
      <c r="Z497" s="4"/>
      <c r="AA497" s="4"/>
      <c r="AB497" s="4"/>
    </row>
    <row r="498" customFormat="false" ht="75" hidden="false" customHeight="true" outlineLevel="0" collapsed="false">
      <c r="A498" s="4" t="s">
        <v>4027</v>
      </c>
      <c r="B498" s="4" t="s">
        <v>4020</v>
      </c>
      <c r="C498" s="4" t="s">
        <v>4028</v>
      </c>
      <c r="D498" s="4" t="n">
        <v>2011</v>
      </c>
      <c r="E498" s="4" t="s">
        <v>41</v>
      </c>
      <c r="F498" s="4" t="s">
        <v>42</v>
      </c>
      <c r="G498" s="4" t="str">
        <f aca="false">IF(LEFT(I498,3)="R1 ","L6",IF(D498&gt;=2014,"L1",IF(D498&gt;=1998,"L2",IF(D498&gt;=1987,"L3",IF(D498&gt;=1978,"L4",IF(D498&gt;=1965,"L5","L6"))))))</f>
        <v>L2</v>
      </c>
      <c r="H498" s="4" t="str">
        <f aca="false">IFERROR(INDEX(Lanes!$C$2:$C$60,MATCH(LEFT(I498,FIND(" ",I498)-1),Lanes!$A$2:$A$60,0)),"?")</f>
        <v>Core</v>
      </c>
      <c r="I498" s="4" t="s">
        <v>3992</v>
      </c>
      <c r="J498" s="4" t="s">
        <v>267</v>
      </c>
      <c r="K498" s="4" t="s">
        <v>44</v>
      </c>
      <c r="L498" s="4" t="s">
        <v>116</v>
      </c>
      <c r="M498" s="4" t="s">
        <v>117</v>
      </c>
      <c r="N498" s="4"/>
      <c r="O498" s="4" t="s">
        <v>4029</v>
      </c>
      <c r="P498" s="2" t="s">
        <v>4030</v>
      </c>
      <c r="Q498" s="2" t="s">
        <v>4031</v>
      </c>
      <c r="R498" s="4" t="s">
        <v>65</v>
      </c>
      <c r="S498" s="4" t="s">
        <v>4032</v>
      </c>
      <c r="T498" s="4" t="s">
        <v>52</v>
      </c>
      <c r="U498" s="4"/>
      <c r="V498" s="4"/>
      <c r="W498" s="4" t="s">
        <v>53</v>
      </c>
      <c r="X498" s="2" t="s">
        <v>4026</v>
      </c>
      <c r="Y498" s="4" t="s">
        <v>55</v>
      </c>
      <c r="Z498" s="4"/>
      <c r="AA498" s="4"/>
      <c r="AB498" s="4"/>
    </row>
    <row r="499" customFormat="false" ht="75" hidden="false" customHeight="true" outlineLevel="0" collapsed="false">
      <c r="A499" s="4" t="s">
        <v>4033</v>
      </c>
      <c r="B499" s="4" t="s">
        <v>4034</v>
      </c>
      <c r="C499" s="4" t="s">
        <v>4035</v>
      </c>
      <c r="D499" s="4" t="n">
        <v>2011</v>
      </c>
      <c r="E499" s="4" t="s">
        <v>41</v>
      </c>
      <c r="F499" s="4" t="s">
        <v>4036</v>
      </c>
      <c r="G499" s="4" t="str">
        <f aca="false">IF(LEFT(I499,3)="R1 ","L6",IF(D499&gt;=2014,"L1",IF(D499&gt;=1998,"L2",IF(D499&gt;=1987,"L3",IF(D499&gt;=1978,"L4",IF(D499&gt;=1965,"L5","L6"))))))</f>
        <v>L2</v>
      </c>
      <c r="H499" s="4" t="str">
        <f aca="false">IFERROR(INDEX(Lanes!$C$2:$C$60,MATCH(LEFT(I499,FIND(" ",I499)-1),Lanes!$A$2:$A$60,0)),"?")</f>
        <v>Core</v>
      </c>
      <c r="I499" s="4" t="s">
        <v>3992</v>
      </c>
      <c r="J499" s="4"/>
      <c r="K499" s="4" t="s">
        <v>4013</v>
      </c>
      <c r="L499" s="4" t="s">
        <v>776</v>
      </c>
      <c r="M499" s="4" t="s">
        <v>777</v>
      </c>
      <c r="N499" s="4" t="s">
        <v>4037</v>
      </c>
      <c r="O499" s="4" t="s">
        <v>4038</v>
      </c>
      <c r="P499" s="2" t="s">
        <v>4039</v>
      </c>
      <c r="Q499" s="2" t="s">
        <v>4040</v>
      </c>
      <c r="R499" s="4" t="s">
        <v>50</v>
      </c>
      <c r="S499" s="4" t="s">
        <v>4041</v>
      </c>
      <c r="T499" s="4" t="s">
        <v>110</v>
      </c>
      <c r="U499" s="4"/>
      <c r="V499" s="4"/>
      <c r="W499" s="4"/>
      <c r="X499" s="2" t="s">
        <v>4042</v>
      </c>
      <c r="Y499" s="4" t="s">
        <v>55</v>
      </c>
      <c r="Z499" s="4"/>
      <c r="AA499" s="4"/>
      <c r="AB499" s="4"/>
    </row>
    <row r="500" customFormat="false" ht="75" hidden="false" customHeight="true" outlineLevel="0" collapsed="false">
      <c r="A500" s="4" t="s">
        <v>4043</v>
      </c>
      <c r="B500" s="4" t="s">
        <v>3989</v>
      </c>
      <c r="C500" s="4" t="s">
        <v>4044</v>
      </c>
      <c r="D500" s="4" t="n">
        <v>2011</v>
      </c>
      <c r="E500" s="4" t="s">
        <v>41</v>
      </c>
      <c r="F500" s="4" t="s">
        <v>4000</v>
      </c>
      <c r="G500" s="4" t="str">
        <f aca="false">IF(LEFT(I500,3)="R1 ","L6",IF(D500&gt;=2014,"L1",IF(D500&gt;=1998,"L2",IF(D500&gt;=1987,"L3",IF(D500&gt;=1978,"L4",IF(D500&gt;=1965,"L5","L6"))))))</f>
        <v>L2</v>
      </c>
      <c r="H500" s="4" t="str">
        <f aca="false">IFERROR(INDEX(Lanes!$C$2:$C$60,MATCH(LEFT(I500,FIND(" ",I500)-1),Lanes!$A$2:$A$60,0)),"?")</f>
        <v>Core</v>
      </c>
      <c r="I500" s="4" t="s">
        <v>3992</v>
      </c>
      <c r="J500" s="4"/>
      <c r="K500" s="4" t="s">
        <v>128</v>
      </c>
      <c r="L500" s="4" t="s">
        <v>116</v>
      </c>
      <c r="M500" s="4" t="s">
        <v>117</v>
      </c>
      <c r="N500" s="4"/>
      <c r="O500" s="4" t="s">
        <v>4045</v>
      </c>
      <c r="P500" s="2" t="s">
        <v>4046</v>
      </c>
      <c r="Q500" s="2" t="s">
        <v>4047</v>
      </c>
      <c r="R500" s="4" t="s">
        <v>65</v>
      </c>
      <c r="S500" s="4" t="s">
        <v>4048</v>
      </c>
      <c r="T500" s="4" t="s">
        <v>110</v>
      </c>
      <c r="U500" s="4"/>
      <c r="V500" s="4"/>
      <c r="W500" s="4" t="s">
        <v>53</v>
      </c>
      <c r="X500" s="2" t="s">
        <v>3997</v>
      </c>
      <c r="Y500" s="4" t="s">
        <v>55</v>
      </c>
      <c r="Z500" s="4"/>
      <c r="AA500" s="4"/>
      <c r="AB500" s="4"/>
    </row>
    <row r="501" customFormat="false" ht="75" hidden="false" customHeight="true" outlineLevel="0" collapsed="false">
      <c r="A501" s="4" t="s">
        <v>4049</v>
      </c>
      <c r="B501" s="4" t="s">
        <v>4050</v>
      </c>
      <c r="C501" s="4" t="s">
        <v>4051</v>
      </c>
      <c r="D501" s="4" t="n">
        <v>2011</v>
      </c>
      <c r="E501" s="4" t="s">
        <v>41</v>
      </c>
      <c r="F501" s="4" t="s">
        <v>4052</v>
      </c>
      <c r="G501" s="4" t="str">
        <f aca="false">IF(LEFT(I501,3)="R1 ","L6",IF(D501&gt;=2014,"L1",IF(D501&gt;=1998,"L2",IF(D501&gt;=1987,"L3",IF(D501&gt;=1978,"L4",IF(D501&gt;=1965,"L5","L6"))))))</f>
        <v>L2</v>
      </c>
      <c r="H501" s="4" t="str">
        <f aca="false">IFERROR(INDEX(Lanes!$C$2:$C$60,MATCH(LEFT(I501,FIND(" ",I501)-1),Lanes!$A$2:$A$60,0)),"?")</f>
        <v>Core</v>
      </c>
      <c r="I501" s="4" t="s">
        <v>3992</v>
      </c>
      <c r="J501" s="4"/>
      <c r="K501" s="4" t="s">
        <v>128</v>
      </c>
      <c r="L501" s="4" t="s">
        <v>152</v>
      </c>
      <c r="M501" s="4" t="s">
        <v>4053</v>
      </c>
      <c r="N501" s="4"/>
      <c r="O501" s="4" t="s">
        <v>4054</v>
      </c>
      <c r="P501" s="2" t="s">
        <v>4055</v>
      </c>
      <c r="Q501" s="2" t="s">
        <v>4056</v>
      </c>
      <c r="R501" s="4" t="s">
        <v>50</v>
      </c>
      <c r="S501" s="4" t="s">
        <v>4051</v>
      </c>
      <c r="T501" s="4" t="s">
        <v>52</v>
      </c>
      <c r="U501" s="4"/>
      <c r="V501" s="4"/>
      <c r="W501" s="4"/>
      <c r="X501" s="2" t="s">
        <v>4057</v>
      </c>
      <c r="Y501" s="4" t="s">
        <v>69</v>
      </c>
      <c r="Z501" s="4"/>
      <c r="AA501" s="4"/>
      <c r="AB501" s="4"/>
    </row>
    <row r="502" customFormat="false" ht="75" hidden="false" customHeight="true" outlineLevel="0" collapsed="false">
      <c r="A502" s="4" t="s">
        <v>4058</v>
      </c>
      <c r="B502" s="4" t="s">
        <v>4012</v>
      </c>
      <c r="C502" s="4" t="s">
        <v>4059</v>
      </c>
      <c r="D502" s="4" t="n">
        <v>2011</v>
      </c>
      <c r="E502" s="4" t="s">
        <v>41</v>
      </c>
      <c r="F502" s="4" t="s">
        <v>2801</v>
      </c>
      <c r="G502" s="4" t="str">
        <f aca="false">IF(LEFT(I502,3)="R1 ","L6",IF(D502&gt;=2014,"L1",IF(D502&gt;=1998,"L2",IF(D502&gt;=1987,"L3",IF(D502&gt;=1978,"L4",IF(D502&gt;=1965,"L5","L6"))))))</f>
        <v>L2</v>
      </c>
      <c r="H502" s="4" t="str">
        <f aca="false">IFERROR(INDEX(Lanes!$C$2:$C$60,MATCH(LEFT(I502,FIND(" ",I502)-1),Lanes!$A$2:$A$60,0)),"?")</f>
        <v>Core</v>
      </c>
      <c r="I502" s="4" t="s">
        <v>3992</v>
      </c>
      <c r="J502" s="4"/>
      <c r="K502" s="4" t="s">
        <v>4013</v>
      </c>
      <c r="L502" s="4" t="s">
        <v>152</v>
      </c>
      <c r="M502" s="4" t="s">
        <v>3210</v>
      </c>
      <c r="N502" s="4"/>
      <c r="O502" s="4" t="s">
        <v>4060</v>
      </c>
      <c r="P502" s="2" t="s">
        <v>4061</v>
      </c>
      <c r="Q502" s="2" t="s">
        <v>4062</v>
      </c>
      <c r="R502" s="4" t="s">
        <v>50</v>
      </c>
      <c r="S502" s="4" t="s">
        <v>4063</v>
      </c>
      <c r="T502" s="4" t="s">
        <v>110</v>
      </c>
      <c r="U502" s="4"/>
      <c r="V502" s="4"/>
      <c r="W502" s="4"/>
      <c r="X502" s="2" t="s">
        <v>4064</v>
      </c>
      <c r="Y502" s="4" t="s">
        <v>69</v>
      </c>
      <c r="Z502" s="4"/>
      <c r="AA502" s="4"/>
      <c r="AB502" s="4"/>
    </row>
    <row r="503" customFormat="false" ht="75" hidden="false" customHeight="true" outlineLevel="0" collapsed="false">
      <c r="A503" s="4" t="s">
        <v>4065</v>
      </c>
      <c r="B503" s="4" t="s">
        <v>4066</v>
      </c>
      <c r="C503" s="4" t="s">
        <v>4066</v>
      </c>
      <c r="D503" s="4" t="n">
        <v>2011</v>
      </c>
      <c r="E503" s="4" t="s">
        <v>41</v>
      </c>
      <c r="F503" s="4" t="s">
        <v>4036</v>
      </c>
      <c r="G503" s="4" t="str">
        <f aca="false">IF(LEFT(I503,3)="R1 ","L6",IF(D503&gt;=2014,"L1",IF(D503&gt;=1998,"L2",IF(D503&gt;=1987,"L3",IF(D503&gt;=1978,"L4",IF(D503&gt;=1965,"L5","L6"))))))</f>
        <v>L2</v>
      </c>
      <c r="H503" s="4" t="str">
        <f aca="false">IFERROR(INDEX(Lanes!$C$2:$C$60,MATCH(LEFT(I503,FIND(" ",I503)-1),Lanes!$A$2:$A$60,0)),"?")</f>
        <v>Core</v>
      </c>
      <c r="I503" s="4" t="s">
        <v>3992</v>
      </c>
      <c r="J503" s="4"/>
      <c r="K503" s="4" t="s">
        <v>4013</v>
      </c>
      <c r="L503" s="4" t="s">
        <v>776</v>
      </c>
      <c r="M503" s="4" t="s">
        <v>4037</v>
      </c>
      <c r="N503" s="4"/>
      <c r="O503" s="4" t="s">
        <v>4067</v>
      </c>
      <c r="P503" s="2" t="s">
        <v>4068</v>
      </c>
      <c r="Q503" s="2" t="s">
        <v>4069</v>
      </c>
      <c r="R503" s="4" t="s">
        <v>50</v>
      </c>
      <c r="S503" s="4" t="s">
        <v>4070</v>
      </c>
      <c r="T503" s="4" t="s">
        <v>84</v>
      </c>
      <c r="U503" s="4"/>
      <c r="V503" s="4"/>
      <c r="W503" s="4"/>
      <c r="X503" s="2" t="s">
        <v>4071</v>
      </c>
      <c r="Y503" s="4" t="s">
        <v>69</v>
      </c>
      <c r="Z503" s="4"/>
      <c r="AA503" s="4"/>
      <c r="AB503" s="4"/>
    </row>
    <row r="504" customFormat="false" ht="75" hidden="false" customHeight="true" outlineLevel="0" collapsed="false">
      <c r="A504" s="4" t="s">
        <v>4072</v>
      </c>
      <c r="B504" s="4" t="s">
        <v>4020</v>
      </c>
      <c r="C504" s="4" t="s">
        <v>4073</v>
      </c>
      <c r="D504" s="4" t="n">
        <v>2012</v>
      </c>
      <c r="E504" s="4" t="s">
        <v>41</v>
      </c>
      <c r="F504" s="4" t="s">
        <v>42</v>
      </c>
      <c r="G504" s="4" t="str">
        <f aca="false">IF(LEFT(I504,3)="R1 ","L6",IF(D504&gt;=2014,"L1",IF(D504&gt;=1998,"L2",IF(D504&gt;=1987,"L3",IF(D504&gt;=1978,"L4",IF(D504&gt;=1965,"L5","L6"))))))</f>
        <v>L2</v>
      </c>
      <c r="H504" s="4" t="str">
        <f aca="false">IFERROR(INDEX(Lanes!$C$2:$C$60,MATCH(LEFT(I504,FIND(" ",I504)-1),Lanes!$A$2:$A$60,0)),"?")</f>
        <v>Core</v>
      </c>
      <c r="I504" s="4" t="s">
        <v>3992</v>
      </c>
      <c r="J504" s="4" t="s">
        <v>267</v>
      </c>
      <c r="K504" s="4" t="s">
        <v>44</v>
      </c>
      <c r="L504" s="4" t="s">
        <v>116</v>
      </c>
      <c r="M504" s="4" t="s">
        <v>117</v>
      </c>
      <c r="N504" s="4"/>
      <c r="O504" s="4" t="s">
        <v>4074</v>
      </c>
      <c r="P504" s="2" t="s">
        <v>4075</v>
      </c>
      <c r="Q504" s="2" t="s">
        <v>4076</v>
      </c>
      <c r="R504" s="4" t="s">
        <v>65</v>
      </c>
      <c r="S504" s="4" t="s">
        <v>4077</v>
      </c>
      <c r="T504" s="4" t="s">
        <v>52</v>
      </c>
      <c r="U504" s="4"/>
      <c r="V504" s="4"/>
      <c r="W504" s="4" t="s">
        <v>53</v>
      </c>
      <c r="X504" s="2" t="s">
        <v>4026</v>
      </c>
      <c r="Y504" s="4" t="s">
        <v>55</v>
      </c>
      <c r="Z504" s="4"/>
      <c r="AA504" s="4"/>
      <c r="AB504" s="4"/>
    </row>
    <row r="505" customFormat="false" ht="75" hidden="false" customHeight="true" outlineLevel="0" collapsed="false">
      <c r="A505" s="4" t="s">
        <v>4078</v>
      </c>
      <c r="B505" s="4" t="s">
        <v>4020</v>
      </c>
      <c r="C505" s="4" t="s">
        <v>4079</v>
      </c>
      <c r="D505" s="4" t="n">
        <v>2012</v>
      </c>
      <c r="E505" s="4" t="s">
        <v>41</v>
      </c>
      <c r="F505" s="4" t="s">
        <v>42</v>
      </c>
      <c r="G505" s="4" t="str">
        <f aca="false">IF(LEFT(I505,3)="R1 ","L6",IF(D505&gt;=2014,"L1",IF(D505&gt;=1998,"L2",IF(D505&gt;=1987,"L3",IF(D505&gt;=1978,"L4",IF(D505&gt;=1965,"L5","L6"))))))</f>
        <v>L2</v>
      </c>
      <c r="H505" s="4" t="str">
        <f aca="false">IFERROR(INDEX(Lanes!$C$2:$C$60,MATCH(LEFT(I505,FIND(" ",I505)-1),Lanes!$A$2:$A$60,0)),"?")</f>
        <v>Core</v>
      </c>
      <c r="I505" s="4" t="s">
        <v>3992</v>
      </c>
      <c r="J505" s="4" t="s">
        <v>267</v>
      </c>
      <c r="K505" s="4" t="s">
        <v>44</v>
      </c>
      <c r="L505" s="4" t="s">
        <v>116</v>
      </c>
      <c r="M505" s="4" t="s">
        <v>117</v>
      </c>
      <c r="N505" s="4"/>
      <c r="O505" s="4" t="s">
        <v>4080</v>
      </c>
      <c r="P505" s="2" t="s">
        <v>4081</v>
      </c>
      <c r="Q505" s="2" t="s">
        <v>4082</v>
      </c>
      <c r="R505" s="4" t="s">
        <v>65</v>
      </c>
      <c r="S505" s="4" t="s">
        <v>4083</v>
      </c>
      <c r="T505" s="4" t="s">
        <v>52</v>
      </c>
      <c r="U505" s="4"/>
      <c r="V505" s="4"/>
      <c r="W505" s="4" t="s">
        <v>53</v>
      </c>
      <c r="X505" s="2" t="s">
        <v>4026</v>
      </c>
      <c r="Y505" s="4" t="s">
        <v>55</v>
      </c>
      <c r="Z505" s="4"/>
      <c r="AA505" s="4"/>
      <c r="AB505" s="4"/>
    </row>
    <row r="506" customFormat="false" ht="75" hidden="false" customHeight="true" outlineLevel="0" collapsed="false">
      <c r="A506" s="4" t="s">
        <v>4084</v>
      </c>
      <c r="B506" s="4" t="s">
        <v>4085</v>
      </c>
      <c r="C506" s="4" t="s">
        <v>4086</v>
      </c>
      <c r="D506" s="4" t="n">
        <v>2012</v>
      </c>
      <c r="E506" s="4" t="s">
        <v>41</v>
      </c>
      <c r="F506" s="4" t="s">
        <v>2841</v>
      </c>
      <c r="G506" s="4" t="str">
        <f aca="false">IF(LEFT(I506,3)="R1 ","L6",IF(D506&gt;=2014,"L1",IF(D506&gt;=1998,"L2",IF(D506&gt;=1987,"L3",IF(D506&gt;=1978,"L4",IF(D506&gt;=1965,"L5","L6"))))))</f>
        <v>L2</v>
      </c>
      <c r="H506" s="4" t="str">
        <f aca="false">IFERROR(INDEX(Lanes!$C$2:$C$60,MATCH(LEFT(I506,FIND(" ",I506)-1),Lanes!$A$2:$A$60,0)),"?")</f>
        <v>Core</v>
      </c>
      <c r="I506" s="4" t="s">
        <v>3992</v>
      </c>
      <c r="J506" s="4"/>
      <c r="K506" s="4" t="s">
        <v>128</v>
      </c>
      <c r="L506" s="4" t="s">
        <v>257</v>
      </c>
      <c r="M506" s="4" t="s">
        <v>4087</v>
      </c>
      <c r="N506" s="4"/>
      <c r="O506" s="4" t="s">
        <v>4088</v>
      </c>
      <c r="P506" s="2" t="s">
        <v>4089</v>
      </c>
      <c r="Q506" s="2" t="s">
        <v>4090</v>
      </c>
      <c r="R506" s="4" t="s">
        <v>122</v>
      </c>
      <c r="S506" s="4" t="s">
        <v>4091</v>
      </c>
      <c r="T506" s="4" t="s">
        <v>110</v>
      </c>
      <c r="U506" s="4"/>
      <c r="V506" s="4"/>
      <c r="W506" s="4" t="s">
        <v>53</v>
      </c>
      <c r="X506" s="2" t="s">
        <v>4092</v>
      </c>
      <c r="Y506" s="4" t="s">
        <v>69</v>
      </c>
      <c r="Z506" s="4"/>
      <c r="AA506" s="4"/>
      <c r="AB506" s="4"/>
    </row>
    <row r="507" customFormat="false" ht="75" hidden="false" customHeight="true" outlineLevel="0" collapsed="false">
      <c r="A507" s="4" t="s">
        <v>4093</v>
      </c>
      <c r="B507" s="4" t="s">
        <v>4050</v>
      </c>
      <c r="C507" s="4" t="s">
        <v>4094</v>
      </c>
      <c r="D507" s="4" t="n">
        <v>2012</v>
      </c>
      <c r="E507" s="4" t="s">
        <v>41</v>
      </c>
      <c r="F507" s="4" t="s">
        <v>4095</v>
      </c>
      <c r="G507" s="4" t="str">
        <f aca="false">IF(LEFT(I507,3)="R1 ","L6",IF(D507&gt;=2014,"L1",IF(D507&gt;=1998,"L2",IF(D507&gt;=1987,"L3",IF(D507&gt;=1978,"L4",IF(D507&gt;=1965,"L5","L6"))))))</f>
        <v>L2</v>
      </c>
      <c r="H507" s="4" t="str">
        <f aca="false">IFERROR(INDEX(Lanes!$C$2:$C$60,MATCH(LEFT(I507,FIND(" ",I507)-1),Lanes!$A$2:$A$60,0)),"?")</f>
        <v>Core</v>
      </c>
      <c r="I507" s="4" t="s">
        <v>3992</v>
      </c>
      <c r="J507" s="4"/>
      <c r="K507" s="4" t="s">
        <v>128</v>
      </c>
      <c r="L507" s="4" t="s">
        <v>152</v>
      </c>
      <c r="M507" s="4" t="s">
        <v>4053</v>
      </c>
      <c r="N507" s="4"/>
      <c r="O507" s="4" t="s">
        <v>4096</v>
      </c>
      <c r="P507" s="2" t="s">
        <v>4097</v>
      </c>
      <c r="Q507" s="2" t="s">
        <v>4098</v>
      </c>
      <c r="R507" s="4" t="s">
        <v>50</v>
      </c>
      <c r="S507" s="4" t="s">
        <v>4099</v>
      </c>
      <c r="T507" s="4" t="s">
        <v>110</v>
      </c>
      <c r="U507" s="4"/>
      <c r="V507" s="4"/>
      <c r="W507" s="4"/>
      <c r="X507" s="2" t="s">
        <v>4057</v>
      </c>
      <c r="Y507" s="4" t="s">
        <v>69</v>
      </c>
      <c r="Z507" s="4"/>
      <c r="AA507" s="4"/>
      <c r="AB507" s="4"/>
    </row>
    <row r="508" customFormat="false" ht="75" hidden="false" customHeight="true" outlineLevel="0" collapsed="false">
      <c r="A508" s="4" t="s">
        <v>4100</v>
      </c>
      <c r="B508" s="4" t="s">
        <v>4101</v>
      </c>
      <c r="C508" s="4" t="s">
        <v>4101</v>
      </c>
      <c r="D508" s="4" t="n">
        <v>2012</v>
      </c>
      <c r="E508" s="4" t="s">
        <v>41</v>
      </c>
      <c r="F508" s="4" t="s">
        <v>3060</v>
      </c>
      <c r="G508" s="4" t="str">
        <f aca="false">IF(LEFT(I508,3)="R1 ","L6",IF(D508&gt;=2014,"L1",IF(D508&gt;=1998,"L2",IF(D508&gt;=1987,"L3",IF(D508&gt;=1978,"L4",IF(D508&gt;=1965,"L5","L6"))))))</f>
        <v>L2</v>
      </c>
      <c r="H508" s="4" t="str">
        <f aca="false">IFERROR(INDEX(Lanes!$C$2:$C$60,MATCH(LEFT(I508,FIND(" ",I508)-1),Lanes!$A$2:$A$60,0)),"?")</f>
        <v>Core</v>
      </c>
      <c r="I508" s="4" t="s">
        <v>3992</v>
      </c>
      <c r="J508" s="4"/>
      <c r="K508" s="4" t="s">
        <v>567</v>
      </c>
      <c r="L508" s="4" t="s">
        <v>116</v>
      </c>
      <c r="M508" s="4" t="s">
        <v>117</v>
      </c>
      <c r="N508" s="4" t="s">
        <v>118</v>
      </c>
      <c r="O508" s="4" t="s">
        <v>4102</v>
      </c>
      <c r="P508" s="2" t="s">
        <v>4103</v>
      </c>
      <c r="Q508" s="2" t="s">
        <v>4104</v>
      </c>
      <c r="R508" s="4" t="s">
        <v>122</v>
      </c>
      <c r="S508" s="4" t="s">
        <v>4105</v>
      </c>
      <c r="T508" s="4" t="s">
        <v>84</v>
      </c>
      <c r="U508" s="4"/>
      <c r="V508" s="4"/>
      <c r="W508" s="4"/>
      <c r="X508" s="2" t="s">
        <v>4106</v>
      </c>
      <c r="Y508" s="4" t="s">
        <v>69</v>
      </c>
      <c r="Z508" s="4"/>
      <c r="AA508" s="4"/>
      <c r="AB508" s="4"/>
    </row>
    <row r="509" customFormat="false" ht="75" hidden="false" customHeight="true" outlineLevel="0" collapsed="false">
      <c r="A509" s="4" t="s">
        <v>4107</v>
      </c>
      <c r="B509" s="4" t="s">
        <v>896</v>
      </c>
      <c r="C509" s="4" t="s">
        <v>4108</v>
      </c>
      <c r="D509" s="4" t="n">
        <v>2012</v>
      </c>
      <c r="E509" s="4" t="s">
        <v>41</v>
      </c>
      <c r="F509" s="4" t="s">
        <v>4109</v>
      </c>
      <c r="G509" s="4" t="str">
        <f aca="false">IF(LEFT(I509,3)="R1 ","L6",IF(D509&gt;=2014,"L1",IF(D509&gt;=1998,"L2",IF(D509&gt;=1987,"L3",IF(D509&gt;=1978,"L4",IF(D509&gt;=1965,"L5","L6"))))))</f>
        <v>L2</v>
      </c>
      <c r="H509" s="4" t="str">
        <f aca="false">IFERROR(INDEX(Lanes!$C$2:$C$60,MATCH(LEFT(I509,FIND(" ",I509)-1),Lanes!$A$2:$A$60,0)),"?")</f>
        <v>Core</v>
      </c>
      <c r="I509" s="4" t="s">
        <v>3992</v>
      </c>
      <c r="J509" s="4" t="s">
        <v>1354</v>
      </c>
      <c r="K509" s="4" t="s">
        <v>44</v>
      </c>
      <c r="L509" s="4" t="s">
        <v>193</v>
      </c>
      <c r="M509" s="4" t="s">
        <v>899</v>
      </c>
      <c r="N509" s="4"/>
      <c r="O509" s="4" t="s">
        <v>4110</v>
      </c>
      <c r="P509" s="2" t="s">
        <v>4111</v>
      </c>
      <c r="Q509" s="2" t="s">
        <v>4112</v>
      </c>
      <c r="R509" s="4" t="s">
        <v>122</v>
      </c>
      <c r="S509" s="4" t="s">
        <v>4113</v>
      </c>
      <c r="T509" s="4" t="s">
        <v>110</v>
      </c>
      <c r="U509" s="4"/>
      <c r="V509" s="4"/>
      <c r="W509" s="4" t="s">
        <v>53</v>
      </c>
      <c r="X509" s="2" t="s">
        <v>4114</v>
      </c>
      <c r="Y509" s="4" t="s">
        <v>55</v>
      </c>
      <c r="Z509" s="4"/>
      <c r="AA509" s="4"/>
      <c r="AB509" s="4"/>
    </row>
    <row r="510" customFormat="false" ht="75" hidden="false" customHeight="true" outlineLevel="0" collapsed="false">
      <c r="A510" s="4" t="s">
        <v>4115</v>
      </c>
      <c r="B510" s="4" t="s">
        <v>4116</v>
      </c>
      <c r="C510" s="4" t="s">
        <v>4117</v>
      </c>
      <c r="D510" s="4" t="n">
        <v>2013</v>
      </c>
      <c r="E510" s="4" t="s">
        <v>704</v>
      </c>
      <c r="F510" s="4" t="s">
        <v>4118</v>
      </c>
      <c r="G510" s="4" t="str">
        <f aca="false">IF(LEFT(I510,3)="R1 ","L6",IF(D510&gt;=2014,"L1",IF(D510&gt;=1998,"L2",IF(D510&gt;=1987,"L3",IF(D510&gt;=1978,"L4",IF(D510&gt;=1965,"L5","L6"))))))</f>
        <v>L2</v>
      </c>
      <c r="H510" s="4" t="str">
        <f aca="false">IFERROR(INDEX(Lanes!$C$2:$C$60,MATCH(LEFT(I510,FIND(" ",I510)-1),Lanes!$A$2:$A$60,0)),"?")</f>
        <v>Core</v>
      </c>
      <c r="I510" s="4" t="s">
        <v>3992</v>
      </c>
      <c r="J510" s="4" t="s">
        <v>323</v>
      </c>
      <c r="K510" s="4" t="s">
        <v>128</v>
      </c>
      <c r="L510" s="4" t="s">
        <v>776</v>
      </c>
      <c r="M510" s="4" t="s">
        <v>777</v>
      </c>
      <c r="N510" s="4"/>
      <c r="O510" s="4" t="s">
        <v>2803</v>
      </c>
      <c r="P510" s="2" t="s">
        <v>4119</v>
      </c>
      <c r="Q510" s="2" t="s">
        <v>4120</v>
      </c>
      <c r="R510" s="4" t="s">
        <v>65</v>
      </c>
      <c r="S510" s="4" t="s">
        <v>4121</v>
      </c>
      <c r="T510" s="4" t="s">
        <v>110</v>
      </c>
      <c r="U510" s="4"/>
      <c r="V510" s="4"/>
      <c r="W510" s="4" t="s">
        <v>53</v>
      </c>
      <c r="X510" s="2" t="s">
        <v>4122</v>
      </c>
      <c r="Y510" s="4" t="s">
        <v>55</v>
      </c>
      <c r="Z510" s="4"/>
      <c r="AA510" s="4"/>
      <c r="AB510" s="4"/>
    </row>
    <row r="511" customFormat="false" ht="75" hidden="false" customHeight="true" outlineLevel="0" collapsed="false">
      <c r="A511" s="4" t="s">
        <v>4123</v>
      </c>
      <c r="B511" s="4" t="s">
        <v>4034</v>
      </c>
      <c r="C511" s="4" t="s">
        <v>4124</v>
      </c>
      <c r="D511" s="4" t="n">
        <v>2013</v>
      </c>
      <c r="E511" s="4" t="s">
        <v>41</v>
      </c>
      <c r="F511" s="4" t="s">
        <v>4036</v>
      </c>
      <c r="G511" s="4" t="str">
        <f aca="false">IF(LEFT(I511,3)="R1 ","L6",IF(D511&gt;=2014,"L1",IF(D511&gt;=1998,"L2",IF(D511&gt;=1987,"L3",IF(D511&gt;=1978,"L4",IF(D511&gt;=1965,"L5","L6"))))))</f>
        <v>L2</v>
      </c>
      <c r="H511" s="4" t="str">
        <f aca="false">IFERROR(INDEX(Lanes!$C$2:$C$60,MATCH(LEFT(I511,FIND(" ",I511)-1),Lanes!$A$2:$A$60,0)),"?")</f>
        <v>Core</v>
      </c>
      <c r="I511" s="4" t="s">
        <v>3992</v>
      </c>
      <c r="J511" s="4"/>
      <c r="K511" s="4" t="s">
        <v>4013</v>
      </c>
      <c r="L511" s="4" t="s">
        <v>776</v>
      </c>
      <c r="M511" s="4" t="s">
        <v>777</v>
      </c>
      <c r="N511" s="4"/>
      <c r="O511" s="4" t="s">
        <v>4125</v>
      </c>
      <c r="P511" s="2" t="s">
        <v>4126</v>
      </c>
      <c r="Q511" s="2" t="s">
        <v>4127</v>
      </c>
      <c r="R511" s="4" t="s">
        <v>122</v>
      </c>
      <c r="S511" s="4" t="s">
        <v>4128</v>
      </c>
      <c r="T511" s="4" t="s">
        <v>110</v>
      </c>
      <c r="U511" s="4"/>
      <c r="V511" s="4"/>
      <c r="W511" s="4"/>
      <c r="X511" s="2" t="s">
        <v>4129</v>
      </c>
      <c r="Y511" s="4" t="s">
        <v>69</v>
      </c>
      <c r="Z511" s="4"/>
      <c r="AA511" s="4"/>
      <c r="AB511" s="4"/>
    </row>
    <row r="512" customFormat="false" ht="75" hidden="false" customHeight="true" outlineLevel="0" collapsed="false">
      <c r="A512" s="4" t="s">
        <v>4130</v>
      </c>
      <c r="B512" s="4" t="s">
        <v>3989</v>
      </c>
      <c r="C512" s="4" t="s">
        <v>4131</v>
      </c>
      <c r="D512" s="4" t="n">
        <v>2013</v>
      </c>
      <c r="E512" s="4" t="s">
        <v>41</v>
      </c>
      <c r="F512" s="4" t="s">
        <v>4000</v>
      </c>
      <c r="G512" s="4" t="str">
        <f aca="false">IF(LEFT(I512,3)="R1 ","L6",IF(D512&gt;=2014,"L1",IF(D512&gt;=1998,"L2",IF(D512&gt;=1987,"L3",IF(D512&gt;=1978,"L4",IF(D512&gt;=1965,"L5","L6"))))))</f>
        <v>L2</v>
      </c>
      <c r="H512" s="4" t="str">
        <f aca="false">IFERROR(INDEX(Lanes!$C$2:$C$60,MATCH(LEFT(I512,FIND(" ",I512)-1),Lanes!$A$2:$A$60,0)),"?")</f>
        <v>Core</v>
      </c>
      <c r="I512" s="4" t="s">
        <v>3992</v>
      </c>
      <c r="J512" s="4"/>
      <c r="K512" s="4" t="s">
        <v>128</v>
      </c>
      <c r="L512" s="4" t="s">
        <v>116</v>
      </c>
      <c r="M512" s="4" t="s">
        <v>117</v>
      </c>
      <c r="N512" s="4" t="s">
        <v>118</v>
      </c>
      <c r="O512" s="4" t="s">
        <v>4132</v>
      </c>
      <c r="P512" s="2" t="s">
        <v>4133</v>
      </c>
      <c r="Q512" s="2" t="s">
        <v>4134</v>
      </c>
      <c r="R512" s="4" t="s">
        <v>122</v>
      </c>
      <c r="S512" s="4" t="s">
        <v>4135</v>
      </c>
      <c r="T512" s="4" t="s">
        <v>110</v>
      </c>
      <c r="U512" s="4"/>
      <c r="V512" s="4"/>
      <c r="W512" s="4" t="s">
        <v>53</v>
      </c>
      <c r="X512" s="2" t="s">
        <v>4136</v>
      </c>
      <c r="Y512" s="4" t="s">
        <v>69</v>
      </c>
      <c r="Z512" s="4"/>
      <c r="AA512" s="4"/>
      <c r="AB512" s="4"/>
    </row>
    <row r="513" customFormat="false" ht="75" hidden="false" customHeight="true" outlineLevel="0" collapsed="false">
      <c r="A513" s="4" t="s">
        <v>4137</v>
      </c>
      <c r="B513" s="4" t="s">
        <v>4138</v>
      </c>
      <c r="C513" s="4" t="s">
        <v>4139</v>
      </c>
      <c r="D513" s="4" t="n">
        <v>2013</v>
      </c>
      <c r="E513" s="4" t="s">
        <v>41</v>
      </c>
      <c r="F513" s="4" t="s">
        <v>3060</v>
      </c>
      <c r="G513" s="4" t="str">
        <f aca="false">IF(LEFT(I513,3)="R1 ","L6",IF(D513&gt;=2014,"L1",IF(D513&gt;=1998,"L2",IF(D513&gt;=1987,"L3",IF(D513&gt;=1978,"L4",IF(D513&gt;=1965,"L5","L6"))))))</f>
        <v>L2</v>
      </c>
      <c r="H513" s="4" t="str">
        <f aca="false">IFERROR(INDEX(Lanes!$C$2:$C$60,MATCH(LEFT(I513,FIND(" ",I513)-1),Lanes!$A$2:$A$60,0)),"?")</f>
        <v>Core</v>
      </c>
      <c r="I513" s="4" t="s">
        <v>3992</v>
      </c>
      <c r="J513" s="4"/>
      <c r="K513" s="4" t="s">
        <v>567</v>
      </c>
      <c r="L513" s="4" t="s">
        <v>116</v>
      </c>
      <c r="M513" s="4" t="s">
        <v>117</v>
      </c>
      <c r="N513" s="4" t="s">
        <v>118</v>
      </c>
      <c r="O513" s="4" t="s">
        <v>4140</v>
      </c>
      <c r="P513" s="2" t="s">
        <v>4141</v>
      </c>
      <c r="Q513" s="2" t="s">
        <v>4142</v>
      </c>
      <c r="R513" s="4" t="s">
        <v>122</v>
      </c>
      <c r="S513" s="4" t="s">
        <v>4143</v>
      </c>
      <c r="T513" s="4" t="s">
        <v>84</v>
      </c>
      <c r="U513" s="4"/>
      <c r="V513" s="4"/>
      <c r="W513" s="4"/>
      <c r="X513" s="2" t="s">
        <v>4144</v>
      </c>
      <c r="Y513" s="4" t="s">
        <v>69</v>
      </c>
      <c r="Z513" s="4"/>
      <c r="AA513" s="4"/>
      <c r="AB513" s="4"/>
    </row>
    <row r="514" customFormat="false" ht="75" hidden="false" customHeight="true" outlineLevel="0" collapsed="false">
      <c r="A514" s="4" t="s">
        <v>4145</v>
      </c>
      <c r="B514" s="4" t="s">
        <v>4146</v>
      </c>
      <c r="C514" s="4" t="s">
        <v>4147</v>
      </c>
      <c r="D514" s="4" t="n">
        <v>2013</v>
      </c>
      <c r="E514" s="4" t="s">
        <v>41</v>
      </c>
      <c r="F514" s="4" t="s">
        <v>4148</v>
      </c>
      <c r="G514" s="4" t="str">
        <f aca="false">IF(LEFT(I514,3)="R1 ","L6",IF(D514&gt;=2014,"L1",IF(D514&gt;=1998,"L2",IF(D514&gt;=1987,"L3",IF(D514&gt;=1978,"L4",IF(D514&gt;=1965,"L5","L6"))))))</f>
        <v>L2</v>
      </c>
      <c r="H514" s="4" t="str">
        <f aca="false">IFERROR(INDEX(Lanes!$C$2:$C$60,MATCH(LEFT(I514,FIND(" ",I514)-1),Lanes!$A$2:$A$60,0)),"?")</f>
        <v>Core</v>
      </c>
      <c r="I514" s="4" t="s">
        <v>3992</v>
      </c>
      <c r="J514" s="4"/>
      <c r="K514" s="4" t="s">
        <v>128</v>
      </c>
      <c r="L514" s="4" t="s">
        <v>152</v>
      </c>
      <c r="M514" s="4" t="s">
        <v>4149</v>
      </c>
      <c r="N514" s="4"/>
      <c r="O514" s="4" t="s">
        <v>4150</v>
      </c>
      <c r="P514" s="2" t="s">
        <v>4151</v>
      </c>
      <c r="Q514" s="2" t="s">
        <v>4152</v>
      </c>
      <c r="R514" s="4" t="s">
        <v>50</v>
      </c>
      <c r="S514" s="4" t="s">
        <v>4153</v>
      </c>
      <c r="T514" s="4" t="s">
        <v>110</v>
      </c>
      <c r="U514" s="4"/>
      <c r="V514" s="4"/>
      <c r="W514" s="4"/>
      <c r="X514" s="2" t="s">
        <v>4154</v>
      </c>
      <c r="Y514" s="4" t="s">
        <v>69</v>
      </c>
      <c r="Z514" s="4"/>
      <c r="AA514" s="4"/>
      <c r="AB514" s="4"/>
    </row>
    <row r="515" customFormat="false" ht="75" hidden="false" customHeight="true" outlineLevel="0" collapsed="false">
      <c r="A515" s="4" t="s">
        <v>4155</v>
      </c>
      <c r="B515" s="4" t="s">
        <v>4101</v>
      </c>
      <c r="C515" s="4" t="s">
        <v>4156</v>
      </c>
      <c r="D515" s="4" t="n">
        <v>2013</v>
      </c>
      <c r="E515" s="4" t="s">
        <v>41</v>
      </c>
      <c r="F515" s="4" t="s">
        <v>3060</v>
      </c>
      <c r="G515" s="4" t="str">
        <f aca="false">IF(LEFT(I515,3)="R1 ","L6",IF(D515&gt;=2014,"L1",IF(D515&gt;=1998,"L2",IF(D515&gt;=1987,"L3",IF(D515&gt;=1978,"L4",IF(D515&gt;=1965,"L5","L6"))))))</f>
        <v>L2</v>
      </c>
      <c r="H515" s="4" t="str">
        <f aca="false">IFERROR(INDEX(Lanes!$C$2:$C$60,MATCH(LEFT(I515,FIND(" ",I515)-1),Lanes!$A$2:$A$60,0)),"?")</f>
        <v>Core</v>
      </c>
      <c r="I515" s="4" t="s">
        <v>3992</v>
      </c>
      <c r="J515" s="4"/>
      <c r="K515" s="4" t="s">
        <v>567</v>
      </c>
      <c r="L515" s="4" t="s">
        <v>116</v>
      </c>
      <c r="M515" s="4" t="s">
        <v>117</v>
      </c>
      <c r="N515" s="4" t="s">
        <v>118</v>
      </c>
      <c r="O515" s="4" t="s">
        <v>4157</v>
      </c>
      <c r="P515" s="2" t="s">
        <v>4158</v>
      </c>
      <c r="Q515" s="2" t="s">
        <v>4159</v>
      </c>
      <c r="R515" s="4" t="s">
        <v>122</v>
      </c>
      <c r="S515" s="4" t="s">
        <v>4160</v>
      </c>
      <c r="T515" s="4" t="s">
        <v>84</v>
      </c>
      <c r="U515" s="4"/>
      <c r="V515" s="4"/>
      <c r="W515" s="4"/>
      <c r="X515" s="2" t="s">
        <v>4106</v>
      </c>
      <c r="Y515" s="4" t="s">
        <v>69</v>
      </c>
      <c r="Z515" s="4"/>
      <c r="AA515" s="4"/>
      <c r="AB515" s="4"/>
    </row>
    <row r="516" customFormat="false" ht="75" hidden="false" customHeight="true" outlineLevel="0" collapsed="false">
      <c r="A516" s="4" t="s">
        <v>4161</v>
      </c>
      <c r="B516" s="4" t="s">
        <v>4162</v>
      </c>
      <c r="C516" s="4" t="s">
        <v>4163</v>
      </c>
      <c r="D516" s="4" t="n">
        <v>2013</v>
      </c>
      <c r="E516" s="4" t="s">
        <v>41</v>
      </c>
      <c r="F516" s="4" t="s">
        <v>4164</v>
      </c>
      <c r="G516" s="4" t="str">
        <f aca="false">IF(LEFT(I516,3)="R1 ","L6",IF(D516&gt;=2014,"L1",IF(D516&gt;=1998,"L2",IF(D516&gt;=1987,"L3",IF(D516&gt;=1978,"L4",IF(D516&gt;=1965,"L5","L6"))))))</f>
        <v>L2</v>
      </c>
      <c r="H516" s="4" t="str">
        <f aca="false">IFERROR(INDEX(Lanes!$C$2:$C$60,MATCH(LEFT(I516,FIND(" ",I516)-1),Lanes!$A$2:$A$60,0)),"?")</f>
        <v>Core</v>
      </c>
      <c r="I516" s="4" t="s">
        <v>3992</v>
      </c>
      <c r="J516" s="4"/>
      <c r="K516" s="4" t="s">
        <v>4013</v>
      </c>
      <c r="L516" s="4" t="s">
        <v>45</v>
      </c>
      <c r="M516" s="4" t="s">
        <v>61</v>
      </c>
      <c r="N516" s="4" t="s">
        <v>1919</v>
      </c>
      <c r="O516" s="4" t="s">
        <v>4165</v>
      </c>
      <c r="P516" s="2" t="s">
        <v>4166</v>
      </c>
      <c r="Q516" s="2" t="s">
        <v>4167</v>
      </c>
      <c r="R516" s="4" t="s">
        <v>122</v>
      </c>
      <c r="S516" s="4" t="s">
        <v>4168</v>
      </c>
      <c r="T516" s="4" t="s">
        <v>52</v>
      </c>
      <c r="U516" s="4"/>
      <c r="V516" s="4" t="s">
        <v>3893</v>
      </c>
      <c r="W516" s="4"/>
      <c r="X516" s="2" t="s">
        <v>4169</v>
      </c>
      <c r="Y516" s="4" t="s">
        <v>69</v>
      </c>
      <c r="Z516" s="4"/>
      <c r="AA516" s="4"/>
      <c r="AB516" s="4"/>
    </row>
    <row r="517" customFormat="false" ht="75" hidden="false" customHeight="true" outlineLevel="0" collapsed="false">
      <c r="A517" s="4" t="s">
        <v>4170</v>
      </c>
      <c r="B517" s="4" t="s">
        <v>896</v>
      </c>
      <c r="C517" s="4" t="s">
        <v>4171</v>
      </c>
      <c r="D517" s="4" t="n">
        <v>2013</v>
      </c>
      <c r="E517" s="4" t="s">
        <v>41</v>
      </c>
      <c r="F517" s="4" t="s">
        <v>4109</v>
      </c>
      <c r="G517" s="4" t="str">
        <f aca="false">IF(LEFT(I517,3)="R1 ","L6",IF(D517&gt;=2014,"L1",IF(D517&gt;=1998,"L2",IF(D517&gt;=1987,"L3",IF(D517&gt;=1978,"L4",IF(D517&gt;=1965,"L5","L6"))))))</f>
        <v>L2</v>
      </c>
      <c r="H517" s="4" t="str">
        <f aca="false">IFERROR(INDEX(Lanes!$C$2:$C$60,MATCH(LEFT(I517,FIND(" ",I517)-1),Lanes!$A$2:$A$60,0)),"?")</f>
        <v>Core</v>
      </c>
      <c r="I517" s="4" t="s">
        <v>3992</v>
      </c>
      <c r="J517" s="4" t="s">
        <v>1354</v>
      </c>
      <c r="K517" s="4" t="s">
        <v>44</v>
      </c>
      <c r="L517" s="4" t="s">
        <v>193</v>
      </c>
      <c r="M517" s="4" t="s">
        <v>899</v>
      </c>
      <c r="N517" s="4"/>
      <c r="O517" s="4" t="s">
        <v>4172</v>
      </c>
      <c r="P517" s="2" t="s">
        <v>4173</v>
      </c>
      <c r="Q517" s="2" t="s">
        <v>4174</v>
      </c>
      <c r="R517" s="4" t="s">
        <v>65</v>
      </c>
      <c r="S517" s="4" t="s">
        <v>4175</v>
      </c>
      <c r="T517" s="4" t="s">
        <v>110</v>
      </c>
      <c r="U517" s="4"/>
      <c r="V517" s="4"/>
      <c r="W517" s="4" t="s">
        <v>53</v>
      </c>
      <c r="X517" s="2" t="s">
        <v>4176</v>
      </c>
      <c r="Y517" s="4" t="s">
        <v>69</v>
      </c>
      <c r="Z517" s="4"/>
      <c r="AA517" s="4"/>
      <c r="AB517" s="4"/>
    </row>
    <row r="518" customFormat="false" ht="75" hidden="false" customHeight="true" outlineLevel="0" collapsed="false">
      <c r="A518" s="4" t="s">
        <v>4177</v>
      </c>
      <c r="B518" s="4" t="s">
        <v>4020</v>
      </c>
      <c r="C518" s="4" t="s">
        <v>4178</v>
      </c>
      <c r="D518" s="4" t="n">
        <v>2014</v>
      </c>
      <c r="E518" s="4" t="s">
        <v>41</v>
      </c>
      <c r="F518" s="4" t="s">
        <v>4179</v>
      </c>
      <c r="G518" s="4" t="str">
        <f aca="false">IF(LEFT(I518,3)="R1 ","L6",IF(D518&gt;=2014,"L1",IF(D518&gt;=1998,"L2",IF(D518&gt;=1987,"L3",IF(D518&gt;=1978,"L4",IF(D518&gt;=1965,"L5","L6"))))))</f>
        <v>L1</v>
      </c>
      <c r="H518" s="4" t="str">
        <f aca="false">IFERROR(INDEX(Lanes!$C$2:$C$60,MATCH(LEFT(I518,FIND(" ",I518)-1),Lanes!$A$2:$A$60,0)),"?")</f>
        <v>Core</v>
      </c>
      <c r="I518" s="4" t="s">
        <v>3992</v>
      </c>
      <c r="J518" s="4" t="s">
        <v>267</v>
      </c>
      <c r="K518" s="4" t="s">
        <v>44</v>
      </c>
      <c r="L518" s="4" t="s">
        <v>116</v>
      </c>
      <c r="M518" s="4" t="s">
        <v>117</v>
      </c>
      <c r="N518" s="4"/>
      <c r="O518" s="4" t="s">
        <v>4180</v>
      </c>
      <c r="P518" s="2" t="s">
        <v>4181</v>
      </c>
      <c r="Q518" s="2" t="s">
        <v>4182</v>
      </c>
      <c r="R518" s="4" t="s">
        <v>65</v>
      </c>
      <c r="S518" s="4" t="s">
        <v>4183</v>
      </c>
      <c r="T518" s="4" t="s">
        <v>110</v>
      </c>
      <c r="U518" s="4"/>
      <c r="V518" s="4"/>
      <c r="W518" s="4" t="s">
        <v>53</v>
      </c>
      <c r="X518" s="2" t="s">
        <v>4026</v>
      </c>
      <c r="Y518" s="4" t="s">
        <v>55</v>
      </c>
      <c r="Z518" s="4"/>
      <c r="AA518" s="4"/>
      <c r="AB518" s="4"/>
    </row>
    <row r="519" customFormat="false" ht="75" hidden="false" customHeight="true" outlineLevel="0" collapsed="false">
      <c r="A519" s="4" t="s">
        <v>4184</v>
      </c>
      <c r="B519" s="4" t="s">
        <v>4085</v>
      </c>
      <c r="C519" s="4" t="s">
        <v>4185</v>
      </c>
      <c r="D519" s="4" t="n">
        <v>2014</v>
      </c>
      <c r="E519" s="4" t="s">
        <v>41</v>
      </c>
      <c r="F519" s="4" t="s">
        <v>2841</v>
      </c>
      <c r="G519" s="4" t="str">
        <f aca="false">IF(LEFT(I519,3)="R1 ","L6",IF(D519&gt;=2014,"L1",IF(D519&gt;=1998,"L2",IF(D519&gt;=1987,"L3",IF(D519&gt;=1978,"L4",IF(D519&gt;=1965,"L5","L6"))))))</f>
        <v>L1</v>
      </c>
      <c r="H519" s="4" t="str">
        <f aca="false">IFERROR(INDEX(Lanes!$C$2:$C$60,MATCH(LEFT(I519,FIND(" ",I519)-1),Lanes!$A$2:$A$60,0)),"?")</f>
        <v>Core</v>
      </c>
      <c r="I519" s="4" t="s">
        <v>3992</v>
      </c>
      <c r="J519" s="4"/>
      <c r="K519" s="4" t="s">
        <v>128</v>
      </c>
      <c r="L519" s="4" t="s">
        <v>257</v>
      </c>
      <c r="M519" s="4" t="s">
        <v>4087</v>
      </c>
      <c r="N519" s="4"/>
      <c r="O519" s="4" t="s">
        <v>4186</v>
      </c>
      <c r="P519" s="2" t="s">
        <v>4187</v>
      </c>
      <c r="Q519" s="2" t="s">
        <v>4188</v>
      </c>
      <c r="R519" s="4" t="s">
        <v>65</v>
      </c>
      <c r="S519" s="4" t="s">
        <v>4189</v>
      </c>
      <c r="T519" s="4" t="s">
        <v>110</v>
      </c>
      <c r="U519" s="4"/>
      <c r="V519" s="4"/>
      <c r="W519" s="4" t="s">
        <v>53</v>
      </c>
      <c r="X519" s="2" t="s">
        <v>4092</v>
      </c>
      <c r="Y519" s="4" t="s">
        <v>69</v>
      </c>
      <c r="Z519" s="4"/>
      <c r="AA519" s="4"/>
      <c r="AB519" s="4"/>
    </row>
    <row r="520" customFormat="false" ht="75" hidden="false" customHeight="true" outlineLevel="0" collapsed="false">
      <c r="A520" s="4" t="s">
        <v>4190</v>
      </c>
      <c r="B520" s="4" t="s">
        <v>4191</v>
      </c>
      <c r="C520" s="4" t="s">
        <v>4192</v>
      </c>
      <c r="D520" s="4" t="n">
        <v>2014</v>
      </c>
      <c r="E520" s="4" t="s">
        <v>41</v>
      </c>
      <c r="F520" s="4" t="s">
        <v>4193</v>
      </c>
      <c r="G520" s="4" t="str">
        <f aca="false">IF(LEFT(I520,3)="R1 ","L6",IF(D520&gt;=2014,"L1",IF(D520&gt;=1998,"L2",IF(D520&gt;=1987,"L3",IF(D520&gt;=1978,"L4",IF(D520&gt;=1965,"L5","L6"))))))</f>
        <v>L1</v>
      </c>
      <c r="H520" s="4" t="str">
        <f aca="false">IFERROR(INDEX(Lanes!$C$2:$C$60,MATCH(LEFT(I520,FIND(" ",I520)-1),Lanes!$A$2:$A$60,0)),"?")</f>
        <v>Core</v>
      </c>
      <c r="I520" s="4" t="s">
        <v>3992</v>
      </c>
      <c r="J520" s="4"/>
      <c r="K520" s="4" t="s">
        <v>4013</v>
      </c>
      <c r="L520" s="4" t="s">
        <v>257</v>
      </c>
      <c r="M520" s="4" t="s">
        <v>4194</v>
      </c>
      <c r="N520" s="4"/>
      <c r="O520" s="4" t="s">
        <v>4195</v>
      </c>
      <c r="P520" s="2" t="s">
        <v>4196</v>
      </c>
      <c r="Q520" s="2" t="s">
        <v>4197</v>
      </c>
      <c r="R520" s="4" t="s">
        <v>50</v>
      </c>
      <c r="S520" s="4" t="s">
        <v>4198</v>
      </c>
      <c r="T520" s="4" t="s">
        <v>84</v>
      </c>
      <c r="U520" s="4"/>
      <c r="V520" s="4"/>
      <c r="W520" s="4" t="s">
        <v>53</v>
      </c>
      <c r="X520" s="2" t="s">
        <v>4199</v>
      </c>
      <c r="Y520" s="4" t="s">
        <v>69</v>
      </c>
      <c r="Z520" s="4"/>
      <c r="AA520" s="4"/>
      <c r="AB520" s="4"/>
    </row>
    <row r="521" customFormat="false" ht="75" hidden="false" customHeight="true" outlineLevel="0" collapsed="false">
      <c r="A521" s="4" t="s">
        <v>4200</v>
      </c>
      <c r="B521" s="4" t="s">
        <v>4201</v>
      </c>
      <c r="C521" s="4" t="s">
        <v>4201</v>
      </c>
      <c r="D521" s="4" t="n">
        <v>2014</v>
      </c>
      <c r="E521" s="4" t="s">
        <v>41</v>
      </c>
      <c r="F521" s="4" t="s">
        <v>1179</v>
      </c>
      <c r="G521" s="4" t="str">
        <f aca="false">IF(LEFT(I521,3)="R1 ","L6",IF(D521&gt;=2014,"L1",IF(D521&gt;=1998,"L2",IF(D521&gt;=1987,"L3",IF(D521&gt;=1978,"L4",IF(D521&gt;=1965,"L5","L6"))))))</f>
        <v>L1</v>
      </c>
      <c r="H521" s="4" t="str">
        <f aca="false">IFERROR(INDEX(Lanes!$C$2:$C$60,MATCH(LEFT(I521,FIND(" ",I521)-1),Lanes!$A$2:$A$60,0)),"?")</f>
        <v>Core</v>
      </c>
      <c r="I521" s="4" t="s">
        <v>3992</v>
      </c>
      <c r="J521" s="4"/>
      <c r="K521" s="4" t="s">
        <v>4013</v>
      </c>
      <c r="L521" s="4" t="s">
        <v>45</v>
      </c>
      <c r="M521" s="4" t="s">
        <v>61</v>
      </c>
      <c r="N521" s="4" t="s">
        <v>1919</v>
      </c>
      <c r="O521" s="4" t="s">
        <v>4202</v>
      </c>
      <c r="P521" s="2" t="s">
        <v>4203</v>
      </c>
      <c r="Q521" s="2" t="s">
        <v>4204</v>
      </c>
      <c r="R521" s="4" t="s">
        <v>122</v>
      </c>
      <c r="S521" s="4" t="s">
        <v>4205</v>
      </c>
      <c r="T521" s="4" t="s">
        <v>84</v>
      </c>
      <c r="U521" s="4"/>
      <c r="V521" s="4" t="s">
        <v>3893</v>
      </c>
      <c r="W521" s="4"/>
      <c r="X521" s="2" t="s">
        <v>4206</v>
      </c>
      <c r="Y521" s="4" t="s">
        <v>69</v>
      </c>
      <c r="Z521" s="4"/>
      <c r="AA521" s="4"/>
      <c r="AB521" s="4"/>
    </row>
    <row r="522" customFormat="false" ht="75" hidden="false" customHeight="true" outlineLevel="0" collapsed="false">
      <c r="A522" s="4" t="s">
        <v>4207</v>
      </c>
      <c r="B522" s="4" t="s">
        <v>4138</v>
      </c>
      <c r="C522" s="4" t="s">
        <v>4208</v>
      </c>
      <c r="D522" s="4" t="n">
        <v>2014</v>
      </c>
      <c r="E522" s="4" t="s">
        <v>41</v>
      </c>
      <c r="F522" s="4" t="s">
        <v>3060</v>
      </c>
      <c r="G522" s="4" t="str">
        <f aca="false">IF(LEFT(I522,3)="R1 ","L6",IF(D522&gt;=2014,"L1",IF(D522&gt;=1998,"L2",IF(D522&gt;=1987,"L3",IF(D522&gt;=1978,"L4",IF(D522&gt;=1965,"L5","L6"))))))</f>
        <v>L1</v>
      </c>
      <c r="H522" s="4" t="str">
        <f aca="false">IFERROR(INDEX(Lanes!$C$2:$C$60,MATCH(LEFT(I522,FIND(" ",I522)-1),Lanes!$A$2:$A$60,0)),"?")</f>
        <v>Core</v>
      </c>
      <c r="I522" s="4" t="s">
        <v>3992</v>
      </c>
      <c r="J522" s="4"/>
      <c r="K522" s="4" t="s">
        <v>567</v>
      </c>
      <c r="L522" s="4" t="s">
        <v>116</v>
      </c>
      <c r="M522" s="4" t="s">
        <v>117</v>
      </c>
      <c r="N522" s="4" t="s">
        <v>118</v>
      </c>
      <c r="O522" s="4" t="s">
        <v>4209</v>
      </c>
      <c r="P522" s="2" t="s">
        <v>4210</v>
      </c>
      <c r="Q522" s="2" t="s">
        <v>4211</v>
      </c>
      <c r="R522" s="4" t="s">
        <v>122</v>
      </c>
      <c r="S522" s="4" t="s">
        <v>4212</v>
      </c>
      <c r="T522" s="4" t="s">
        <v>84</v>
      </c>
      <c r="U522" s="4"/>
      <c r="V522" s="4"/>
      <c r="W522" s="4"/>
      <c r="X522" s="2" t="s">
        <v>4213</v>
      </c>
      <c r="Y522" s="4" t="s">
        <v>69</v>
      </c>
      <c r="Z522" s="4"/>
      <c r="AA522" s="4"/>
      <c r="AB522" s="4"/>
    </row>
    <row r="523" customFormat="false" ht="75" hidden="false" customHeight="true" outlineLevel="0" collapsed="false">
      <c r="A523" s="4" t="s">
        <v>4214</v>
      </c>
      <c r="B523" s="4" t="s">
        <v>4215</v>
      </c>
      <c r="C523" s="4" t="s">
        <v>4216</v>
      </c>
      <c r="D523" s="4" t="n">
        <v>2014</v>
      </c>
      <c r="E523" s="4" t="s">
        <v>41</v>
      </c>
      <c r="F523" s="4" t="s">
        <v>42</v>
      </c>
      <c r="G523" s="4" t="str">
        <f aca="false">IF(LEFT(I523,3)="R1 ","L6",IF(D523&gt;=2014,"L1",IF(D523&gt;=1998,"L2",IF(D523&gt;=1987,"L3",IF(D523&gt;=1978,"L4",IF(D523&gt;=1965,"L5","L6"))))))</f>
        <v>L1</v>
      </c>
      <c r="H523" s="4" t="str">
        <f aca="false">IFERROR(INDEX(Lanes!$C$2:$C$60,MATCH(LEFT(I523,FIND(" ",I523)-1),Lanes!$A$2:$A$60,0)),"?")</f>
        <v>Core</v>
      </c>
      <c r="I523" s="4" t="s">
        <v>3992</v>
      </c>
      <c r="J523" s="4"/>
      <c r="K523" s="4" t="s">
        <v>567</v>
      </c>
      <c r="L523" s="4" t="s">
        <v>116</v>
      </c>
      <c r="M523" s="4" t="s">
        <v>117</v>
      </c>
      <c r="N523" s="4" t="s">
        <v>118</v>
      </c>
      <c r="O523" s="4" t="s">
        <v>4217</v>
      </c>
      <c r="P523" s="2" t="s">
        <v>4218</v>
      </c>
      <c r="Q523" s="2" t="s">
        <v>4219</v>
      </c>
      <c r="R523" s="4" t="s">
        <v>50</v>
      </c>
      <c r="S523" s="4" t="s">
        <v>4216</v>
      </c>
      <c r="T523" s="4" t="s">
        <v>52</v>
      </c>
      <c r="U523" s="4"/>
      <c r="V523" s="4"/>
      <c r="W523" s="4"/>
      <c r="X523" s="2" t="s">
        <v>4220</v>
      </c>
      <c r="Y523" s="4" t="s">
        <v>69</v>
      </c>
      <c r="Z523" s="4"/>
      <c r="AA523" s="4"/>
      <c r="AB523" s="4"/>
    </row>
    <row r="524" customFormat="false" ht="75" hidden="false" customHeight="true" outlineLevel="0" collapsed="false">
      <c r="A524" s="4" t="s">
        <v>4221</v>
      </c>
      <c r="B524" s="4" t="s">
        <v>4222</v>
      </c>
      <c r="C524" s="4" t="s">
        <v>4223</v>
      </c>
      <c r="D524" s="4" t="n">
        <v>2014</v>
      </c>
      <c r="E524" s="4" t="s">
        <v>41</v>
      </c>
      <c r="F524" s="4" t="s">
        <v>4224</v>
      </c>
      <c r="G524" s="4" t="str">
        <f aca="false">IF(LEFT(I524,3)="R1 ","L6",IF(D524&gt;=2014,"L1",IF(D524&gt;=1998,"L2",IF(D524&gt;=1987,"L3",IF(D524&gt;=1978,"L4",IF(D524&gt;=1965,"L5","L6"))))))</f>
        <v>L1</v>
      </c>
      <c r="H524" s="4" t="str">
        <f aca="false">IFERROR(INDEX(Lanes!$C$2:$C$60,MATCH(LEFT(I524,FIND(" ",I524)-1),Lanes!$A$2:$A$60,0)),"?")</f>
        <v>Core</v>
      </c>
      <c r="I524" s="4" t="s">
        <v>3992</v>
      </c>
      <c r="J524" s="4"/>
      <c r="K524" s="4" t="s">
        <v>4013</v>
      </c>
      <c r="L524" s="4" t="s">
        <v>961</v>
      </c>
      <c r="M524" s="4" t="s">
        <v>4225</v>
      </c>
      <c r="N524" s="4"/>
      <c r="O524" s="4" t="s">
        <v>4226</v>
      </c>
      <c r="P524" s="2" t="s">
        <v>4227</v>
      </c>
      <c r="Q524" s="2" t="s">
        <v>4228</v>
      </c>
      <c r="R524" s="4" t="s">
        <v>50</v>
      </c>
      <c r="S524" s="4" t="s">
        <v>4229</v>
      </c>
      <c r="T524" s="4" t="s">
        <v>84</v>
      </c>
      <c r="U524" s="4"/>
      <c r="V524" s="4" t="s">
        <v>4230</v>
      </c>
      <c r="W524" s="4"/>
      <c r="X524" s="2" t="s">
        <v>4231</v>
      </c>
      <c r="Y524" s="4" t="s">
        <v>69</v>
      </c>
      <c r="Z524" s="4"/>
      <c r="AA524" s="4"/>
      <c r="AB524" s="4"/>
    </row>
    <row r="525" customFormat="false" ht="75" hidden="false" customHeight="true" outlineLevel="0" collapsed="false">
      <c r="A525" s="4" t="s">
        <v>4232</v>
      </c>
      <c r="B525" s="4" t="s">
        <v>4162</v>
      </c>
      <c r="C525" s="4" t="s">
        <v>4233</v>
      </c>
      <c r="D525" s="4" t="n">
        <v>2014</v>
      </c>
      <c r="E525" s="4" t="s">
        <v>41</v>
      </c>
      <c r="F525" s="4" t="s">
        <v>1928</v>
      </c>
      <c r="G525" s="4" t="str">
        <f aca="false">IF(LEFT(I525,3)="R1 ","L6",IF(D525&gt;=2014,"L1",IF(D525&gt;=1998,"L2",IF(D525&gt;=1987,"L3",IF(D525&gt;=1978,"L4",IF(D525&gt;=1965,"L5","L6"))))))</f>
        <v>L1</v>
      </c>
      <c r="H525" s="4" t="str">
        <f aca="false">IFERROR(INDEX(Lanes!$C$2:$C$60,MATCH(LEFT(I525,FIND(" ",I525)-1),Lanes!$A$2:$A$60,0)),"?")</f>
        <v>Core</v>
      </c>
      <c r="I525" s="4" t="s">
        <v>3992</v>
      </c>
      <c r="J525" s="4"/>
      <c r="K525" s="4" t="s">
        <v>4013</v>
      </c>
      <c r="L525" s="4" t="s">
        <v>45</v>
      </c>
      <c r="M525" s="4" t="s">
        <v>61</v>
      </c>
      <c r="N525" s="4" t="s">
        <v>1919</v>
      </c>
      <c r="O525" s="4" t="s">
        <v>4234</v>
      </c>
      <c r="P525" s="2" t="s">
        <v>4235</v>
      </c>
      <c r="Q525" s="2" t="s">
        <v>4236</v>
      </c>
      <c r="R525" s="4" t="s">
        <v>50</v>
      </c>
      <c r="S525" s="4" t="s">
        <v>4237</v>
      </c>
      <c r="T525" s="4" t="s">
        <v>84</v>
      </c>
      <c r="U525" s="4"/>
      <c r="V525" s="4" t="s">
        <v>3893</v>
      </c>
      <c r="W525" s="4"/>
      <c r="X525" s="2" t="s">
        <v>4238</v>
      </c>
      <c r="Y525" s="4" t="s">
        <v>69</v>
      </c>
      <c r="Z525" s="4"/>
      <c r="AA525" s="4"/>
      <c r="AB525" s="4"/>
    </row>
    <row r="526" customFormat="false" ht="75" hidden="false" customHeight="true" outlineLevel="0" collapsed="false">
      <c r="A526" s="4" t="s">
        <v>4239</v>
      </c>
      <c r="B526" s="4" t="s">
        <v>4240</v>
      </c>
      <c r="C526" s="4" t="s">
        <v>4241</v>
      </c>
      <c r="D526" s="4" t="n">
        <v>2014</v>
      </c>
      <c r="E526" s="4" t="s">
        <v>41</v>
      </c>
      <c r="F526" s="4" t="s">
        <v>42</v>
      </c>
      <c r="G526" s="4" t="str">
        <f aca="false">IF(LEFT(I526,3)="R1 ","L6",IF(D526&gt;=2014,"L1",IF(D526&gt;=1998,"L2",IF(D526&gt;=1987,"L3",IF(D526&gt;=1978,"L4",IF(D526&gt;=1965,"L5","L6"))))))</f>
        <v>L1</v>
      </c>
      <c r="H526" s="4" t="str">
        <f aca="false">IFERROR(INDEX(Lanes!$C$2:$C$60,MATCH(LEFT(I526,FIND(" ",I526)-1),Lanes!$A$2:$A$60,0)),"?")</f>
        <v>Core</v>
      </c>
      <c r="I526" s="4" t="s">
        <v>3992</v>
      </c>
      <c r="J526" s="4"/>
      <c r="K526" s="4" t="s">
        <v>4013</v>
      </c>
      <c r="L526" s="4" t="s">
        <v>193</v>
      </c>
      <c r="M526" s="4" t="s">
        <v>4242</v>
      </c>
      <c r="N526" s="4"/>
      <c r="O526" s="4" t="s">
        <v>4243</v>
      </c>
      <c r="P526" s="2" t="s">
        <v>4244</v>
      </c>
      <c r="Q526" s="2" t="s">
        <v>4245</v>
      </c>
      <c r="R526" s="4" t="s">
        <v>50</v>
      </c>
      <c r="S526" s="4" t="s">
        <v>4246</v>
      </c>
      <c r="T526" s="4" t="s">
        <v>84</v>
      </c>
      <c r="U526" s="4"/>
      <c r="V526" s="4" t="s">
        <v>4247</v>
      </c>
      <c r="W526" s="4"/>
      <c r="X526" s="2" t="s">
        <v>4248</v>
      </c>
      <c r="Y526" s="4" t="s">
        <v>55</v>
      </c>
      <c r="Z526" s="4"/>
      <c r="AA526" s="4"/>
      <c r="AB526" s="4"/>
    </row>
    <row r="527" customFormat="false" ht="75" hidden="false" customHeight="true" outlineLevel="0" collapsed="false">
      <c r="A527" s="4" t="s">
        <v>4249</v>
      </c>
      <c r="B527" s="4" t="s">
        <v>4020</v>
      </c>
      <c r="C527" s="4" t="s">
        <v>4250</v>
      </c>
      <c r="D527" s="4" t="n">
        <v>2015</v>
      </c>
      <c r="E527" s="4" t="s">
        <v>41</v>
      </c>
      <c r="F527" s="4" t="s">
        <v>4251</v>
      </c>
      <c r="G527" s="4" t="str">
        <f aca="false">IF(LEFT(I527,3)="R1 ","L6",IF(D527&gt;=2014,"L1",IF(D527&gt;=1998,"L2",IF(D527&gt;=1987,"L3",IF(D527&gt;=1978,"L4",IF(D527&gt;=1965,"L5","L6"))))))</f>
        <v>L1</v>
      </c>
      <c r="H527" s="4" t="str">
        <f aca="false">IFERROR(INDEX(Lanes!$C$2:$C$60,MATCH(LEFT(I527,FIND(" ",I527)-1),Lanes!$A$2:$A$60,0)),"?")</f>
        <v>Core</v>
      </c>
      <c r="I527" s="4" t="s">
        <v>3992</v>
      </c>
      <c r="J527" s="4"/>
      <c r="K527" s="4" t="s">
        <v>44</v>
      </c>
      <c r="L527" s="4" t="s">
        <v>116</v>
      </c>
      <c r="M527" s="4" t="s">
        <v>117</v>
      </c>
      <c r="N527" s="4"/>
      <c r="O527" s="4" t="s">
        <v>4252</v>
      </c>
      <c r="P527" s="2" t="s">
        <v>4253</v>
      </c>
      <c r="Q527" s="2" t="s">
        <v>4254</v>
      </c>
      <c r="R527" s="4" t="s">
        <v>65</v>
      </c>
      <c r="S527" s="4" t="s">
        <v>4255</v>
      </c>
      <c r="T527" s="4" t="s">
        <v>84</v>
      </c>
      <c r="U527" s="4"/>
      <c r="V527" s="4"/>
      <c r="W527" s="4" t="s">
        <v>53</v>
      </c>
      <c r="X527" s="2" t="s">
        <v>4026</v>
      </c>
      <c r="Y527" s="4" t="s">
        <v>55</v>
      </c>
      <c r="Z527" s="4"/>
      <c r="AA527" s="4"/>
      <c r="AB527" s="4"/>
    </row>
    <row r="528" customFormat="false" ht="75" hidden="false" customHeight="true" outlineLevel="0" collapsed="false">
      <c r="A528" s="4" t="s">
        <v>4256</v>
      </c>
      <c r="B528" s="4" t="s">
        <v>4257</v>
      </c>
      <c r="C528" s="4" t="s">
        <v>4258</v>
      </c>
      <c r="D528" s="4" t="n">
        <v>2015</v>
      </c>
      <c r="E528" s="4" t="s">
        <v>41</v>
      </c>
      <c r="F528" s="4" t="s">
        <v>4000</v>
      </c>
      <c r="G528" s="4" t="str">
        <f aca="false">IF(LEFT(I528,3)="R1 ","L6",IF(D528&gt;=2014,"L1",IF(D528&gt;=1998,"L2",IF(D528&gt;=1987,"L3",IF(D528&gt;=1978,"L4",IF(D528&gt;=1965,"L5","L6"))))))</f>
        <v>L1</v>
      </c>
      <c r="H528" s="4" t="str">
        <f aca="false">IFERROR(INDEX(Lanes!$C$2:$C$60,MATCH(LEFT(I528,FIND(" ",I528)-1),Lanes!$A$2:$A$60,0)),"?")</f>
        <v>Core</v>
      </c>
      <c r="I528" s="4" t="s">
        <v>3992</v>
      </c>
      <c r="J528" s="4"/>
      <c r="K528" s="4" t="s">
        <v>44</v>
      </c>
      <c r="L528" s="4" t="s">
        <v>152</v>
      </c>
      <c r="M528" s="4" t="s">
        <v>4259</v>
      </c>
      <c r="N528" s="4"/>
      <c r="O528" s="4" t="s">
        <v>4260</v>
      </c>
      <c r="P528" s="2" t="s">
        <v>4261</v>
      </c>
      <c r="Q528" s="2" t="s">
        <v>4262</v>
      </c>
      <c r="R528" s="4" t="s">
        <v>65</v>
      </c>
      <c r="S528" s="4" t="s">
        <v>4263</v>
      </c>
      <c r="T528" s="4" t="s">
        <v>84</v>
      </c>
      <c r="U528" s="4"/>
      <c r="V528" s="4"/>
      <c r="W528" s="4" t="s">
        <v>53</v>
      </c>
      <c r="X528" s="2" t="s">
        <v>4264</v>
      </c>
      <c r="Y528" s="4" t="s">
        <v>69</v>
      </c>
      <c r="Z528" s="4"/>
      <c r="AA528" s="4"/>
      <c r="AB528" s="4"/>
    </row>
    <row r="529" customFormat="false" ht="75" hidden="false" customHeight="true" outlineLevel="0" collapsed="false">
      <c r="A529" s="4" t="s">
        <v>4265</v>
      </c>
      <c r="B529" s="4" t="s">
        <v>4266</v>
      </c>
      <c r="C529" s="4" t="s">
        <v>4267</v>
      </c>
      <c r="D529" s="4" t="n">
        <v>2015</v>
      </c>
      <c r="E529" s="4" t="s">
        <v>41</v>
      </c>
      <c r="F529" s="4" t="s">
        <v>42</v>
      </c>
      <c r="G529" s="4" t="str">
        <f aca="false">IF(LEFT(I529,3)="R1 ","L6",IF(D529&gt;=2014,"L1",IF(D529&gt;=1998,"L2",IF(D529&gt;=1987,"L3",IF(D529&gt;=1978,"L4",IF(D529&gt;=1965,"L5","L6"))))))</f>
        <v>L1</v>
      </c>
      <c r="H529" s="4" t="str">
        <f aca="false">IFERROR(INDEX(Lanes!$C$2:$C$60,MATCH(LEFT(I529,FIND(" ",I529)-1),Lanes!$A$2:$A$60,0)),"?")</f>
        <v>Core</v>
      </c>
      <c r="I529" s="4" t="s">
        <v>3992</v>
      </c>
      <c r="J529" s="4"/>
      <c r="K529" s="4" t="s">
        <v>4013</v>
      </c>
      <c r="L529" s="4" t="s">
        <v>776</v>
      </c>
      <c r="M529" s="4" t="s">
        <v>777</v>
      </c>
      <c r="N529" s="4" t="s">
        <v>4037</v>
      </c>
      <c r="O529" s="4" t="s">
        <v>4268</v>
      </c>
      <c r="P529" s="2" t="s">
        <v>4269</v>
      </c>
      <c r="Q529" s="2" t="s">
        <v>4270</v>
      </c>
      <c r="R529" s="4" t="s">
        <v>50</v>
      </c>
      <c r="S529" s="4" t="s">
        <v>4271</v>
      </c>
      <c r="T529" s="4" t="s">
        <v>52</v>
      </c>
      <c r="U529" s="4"/>
      <c r="V529" s="4"/>
      <c r="W529" s="4"/>
      <c r="X529" s="2" t="s">
        <v>4272</v>
      </c>
      <c r="Y529" s="4" t="s">
        <v>55</v>
      </c>
      <c r="Z529" s="4"/>
      <c r="AA529" s="4"/>
      <c r="AB529" s="4"/>
    </row>
    <row r="530" customFormat="false" ht="75" hidden="false" customHeight="true" outlineLevel="0" collapsed="false">
      <c r="A530" s="4" t="s">
        <v>4273</v>
      </c>
      <c r="B530" s="4" t="s">
        <v>4116</v>
      </c>
      <c r="C530" s="4" t="s">
        <v>4274</v>
      </c>
      <c r="D530" s="4" t="n">
        <v>2015</v>
      </c>
      <c r="E530" s="4" t="s">
        <v>41</v>
      </c>
      <c r="F530" s="4" t="s">
        <v>2118</v>
      </c>
      <c r="G530" s="4" t="str">
        <f aca="false">IF(LEFT(I530,3)="R1 ","L6",IF(D530&gt;=2014,"L1",IF(D530&gt;=1998,"L2",IF(D530&gt;=1987,"L3",IF(D530&gt;=1978,"L4",IF(D530&gt;=1965,"L5","L6"))))))</f>
        <v>L1</v>
      </c>
      <c r="H530" s="4" t="str">
        <f aca="false">IFERROR(INDEX(Lanes!$C$2:$C$60,MATCH(LEFT(I530,FIND(" ",I530)-1),Lanes!$A$2:$A$60,0)),"?")</f>
        <v>Core</v>
      </c>
      <c r="I530" s="4" t="s">
        <v>3992</v>
      </c>
      <c r="J530" s="4"/>
      <c r="K530" s="4" t="s">
        <v>128</v>
      </c>
      <c r="L530" s="4" t="s">
        <v>776</v>
      </c>
      <c r="M530" s="4" t="s">
        <v>777</v>
      </c>
      <c r="N530" s="4" t="s">
        <v>4037</v>
      </c>
      <c r="O530" s="4" t="s">
        <v>4275</v>
      </c>
      <c r="P530" s="2" t="s">
        <v>4276</v>
      </c>
      <c r="Q530" s="2" t="s">
        <v>4277</v>
      </c>
      <c r="R530" s="4" t="s">
        <v>50</v>
      </c>
      <c r="S530" s="4" t="s">
        <v>4278</v>
      </c>
      <c r="T530" s="4" t="s">
        <v>110</v>
      </c>
      <c r="U530" s="4" t="s">
        <v>53</v>
      </c>
      <c r="V530" s="4"/>
      <c r="W530" s="4" t="s">
        <v>53</v>
      </c>
      <c r="X530" s="2" t="s">
        <v>4279</v>
      </c>
      <c r="Y530" s="4" t="s">
        <v>69</v>
      </c>
      <c r="Z530" s="4"/>
      <c r="AA530" s="4"/>
      <c r="AB530" s="4"/>
    </row>
    <row r="531" customFormat="false" ht="75" hidden="false" customHeight="true" outlineLevel="0" collapsed="false">
      <c r="A531" s="4" t="s">
        <v>4280</v>
      </c>
      <c r="B531" s="4" t="s">
        <v>3989</v>
      </c>
      <c r="C531" s="4" t="s">
        <v>4281</v>
      </c>
      <c r="D531" s="4" t="n">
        <v>2015</v>
      </c>
      <c r="E531" s="4" t="s">
        <v>41</v>
      </c>
      <c r="F531" s="4" t="s">
        <v>4000</v>
      </c>
      <c r="G531" s="4" t="str">
        <f aca="false">IF(LEFT(I531,3)="R1 ","L6",IF(D531&gt;=2014,"L1",IF(D531&gt;=1998,"L2",IF(D531&gt;=1987,"L3",IF(D531&gt;=1978,"L4",IF(D531&gt;=1965,"L5","L6"))))))</f>
        <v>L1</v>
      </c>
      <c r="H531" s="4" t="str">
        <f aca="false">IFERROR(INDEX(Lanes!$C$2:$C$60,MATCH(LEFT(I531,FIND(" ",I531)-1),Lanes!$A$2:$A$60,0)),"?")</f>
        <v>Core</v>
      </c>
      <c r="I531" s="4" t="s">
        <v>3992</v>
      </c>
      <c r="J531" s="4" t="s">
        <v>323</v>
      </c>
      <c r="K531" s="4" t="s">
        <v>128</v>
      </c>
      <c r="L531" s="4" t="s">
        <v>116</v>
      </c>
      <c r="M531" s="4" t="s">
        <v>117</v>
      </c>
      <c r="N531" s="4" t="s">
        <v>118</v>
      </c>
      <c r="O531" s="4" t="s">
        <v>4282</v>
      </c>
      <c r="P531" s="2" t="s">
        <v>4283</v>
      </c>
      <c r="Q531" s="2" t="s">
        <v>4284</v>
      </c>
      <c r="R531" s="4" t="s">
        <v>50</v>
      </c>
      <c r="S531" s="4" t="s">
        <v>4285</v>
      </c>
      <c r="T531" s="4" t="s">
        <v>84</v>
      </c>
      <c r="U531" s="4"/>
      <c r="V531" s="4"/>
      <c r="W531" s="4" t="s">
        <v>53</v>
      </c>
      <c r="X531" s="2" t="s">
        <v>4286</v>
      </c>
      <c r="Y531" s="4" t="s">
        <v>69</v>
      </c>
      <c r="Z531" s="4"/>
      <c r="AA531" s="4"/>
      <c r="AB531" s="4"/>
    </row>
    <row r="532" customFormat="false" ht="75" hidden="false" customHeight="true" outlineLevel="0" collapsed="false">
      <c r="A532" s="4" t="s">
        <v>4287</v>
      </c>
      <c r="B532" s="4" t="s">
        <v>4215</v>
      </c>
      <c r="C532" s="4" t="s">
        <v>4288</v>
      </c>
      <c r="D532" s="4" t="n">
        <v>2015</v>
      </c>
      <c r="E532" s="4" t="s">
        <v>41</v>
      </c>
      <c r="F532" s="4" t="s">
        <v>4289</v>
      </c>
      <c r="G532" s="4" t="str">
        <f aca="false">IF(LEFT(I532,3)="R1 ","L6",IF(D532&gt;=2014,"L1",IF(D532&gt;=1998,"L2",IF(D532&gt;=1987,"L3",IF(D532&gt;=1978,"L4",IF(D532&gt;=1965,"L5","L6"))))))</f>
        <v>L1</v>
      </c>
      <c r="H532" s="4" t="str">
        <f aca="false">IFERROR(INDEX(Lanes!$C$2:$C$60,MATCH(LEFT(I532,FIND(" ",I532)-1),Lanes!$A$2:$A$60,0)),"?")</f>
        <v>Core</v>
      </c>
      <c r="I532" s="4" t="s">
        <v>3992</v>
      </c>
      <c r="J532" s="4"/>
      <c r="K532" s="4" t="s">
        <v>567</v>
      </c>
      <c r="L532" s="4" t="s">
        <v>116</v>
      </c>
      <c r="M532" s="4" t="s">
        <v>117</v>
      </c>
      <c r="N532" s="4" t="s">
        <v>118</v>
      </c>
      <c r="O532" s="4" t="s">
        <v>4290</v>
      </c>
      <c r="P532" s="2" t="s">
        <v>4291</v>
      </c>
      <c r="Q532" s="2" t="s">
        <v>4292</v>
      </c>
      <c r="R532" s="4" t="s">
        <v>65</v>
      </c>
      <c r="S532" s="4" t="s">
        <v>4293</v>
      </c>
      <c r="T532" s="4" t="s">
        <v>84</v>
      </c>
      <c r="U532" s="4"/>
      <c r="V532" s="4"/>
      <c r="W532" s="4"/>
      <c r="X532" s="2" t="s">
        <v>4294</v>
      </c>
      <c r="Y532" s="4" t="s">
        <v>69</v>
      </c>
      <c r="Z532" s="4"/>
      <c r="AA532" s="4"/>
      <c r="AB532" s="4"/>
    </row>
    <row r="533" customFormat="false" ht="75" hidden="false" customHeight="true" outlineLevel="0" collapsed="false">
      <c r="A533" s="4" t="s">
        <v>4295</v>
      </c>
      <c r="B533" s="4" t="s">
        <v>4146</v>
      </c>
      <c r="C533" s="4" t="s">
        <v>4296</v>
      </c>
      <c r="D533" s="4" t="n">
        <v>2015</v>
      </c>
      <c r="E533" s="4" t="s">
        <v>41</v>
      </c>
      <c r="F533" s="4" t="s">
        <v>4148</v>
      </c>
      <c r="G533" s="4" t="str">
        <f aca="false">IF(LEFT(I533,3)="R1 ","L6",IF(D533&gt;=2014,"L1",IF(D533&gt;=1998,"L2",IF(D533&gt;=1987,"L3",IF(D533&gt;=1978,"L4",IF(D533&gt;=1965,"L5","L6"))))))</f>
        <v>L1</v>
      </c>
      <c r="H533" s="4" t="str">
        <f aca="false">IFERROR(INDEX(Lanes!$C$2:$C$60,MATCH(LEFT(I533,FIND(" ",I533)-1),Lanes!$A$2:$A$60,0)),"?")</f>
        <v>Core</v>
      </c>
      <c r="I533" s="4" t="s">
        <v>3992</v>
      </c>
      <c r="J533" s="4"/>
      <c r="K533" s="4" t="s">
        <v>128</v>
      </c>
      <c r="L533" s="4" t="s">
        <v>152</v>
      </c>
      <c r="M533" s="4" t="s">
        <v>4149</v>
      </c>
      <c r="N533" s="4"/>
      <c r="O533" s="4" t="s">
        <v>4297</v>
      </c>
      <c r="P533" s="2" t="s">
        <v>4298</v>
      </c>
      <c r="Q533" s="2" t="s">
        <v>4299</v>
      </c>
      <c r="R533" s="4" t="s">
        <v>50</v>
      </c>
      <c r="S533" s="4" t="s">
        <v>4300</v>
      </c>
      <c r="T533" s="4" t="s">
        <v>84</v>
      </c>
      <c r="U533" s="4"/>
      <c r="V533" s="4"/>
      <c r="W533" s="4"/>
      <c r="X533" s="2" t="s">
        <v>4154</v>
      </c>
      <c r="Y533" s="4" t="s">
        <v>69</v>
      </c>
      <c r="Z533" s="4"/>
      <c r="AA533" s="4"/>
      <c r="AB533" s="4"/>
    </row>
    <row r="534" customFormat="false" ht="75" hidden="false" customHeight="true" outlineLevel="0" collapsed="false">
      <c r="A534" s="4" t="s">
        <v>4301</v>
      </c>
      <c r="B534" s="4" t="s">
        <v>4066</v>
      </c>
      <c r="C534" s="4" t="s">
        <v>4302</v>
      </c>
      <c r="D534" s="4" t="n">
        <v>2015</v>
      </c>
      <c r="E534" s="4" t="s">
        <v>41</v>
      </c>
      <c r="F534" s="4" t="s">
        <v>4036</v>
      </c>
      <c r="G534" s="4" t="str">
        <f aca="false">IF(LEFT(I534,3)="R1 ","L6",IF(D534&gt;=2014,"L1",IF(D534&gt;=1998,"L2",IF(D534&gt;=1987,"L3",IF(D534&gt;=1978,"L4",IF(D534&gt;=1965,"L5","L6"))))))</f>
        <v>L1</v>
      </c>
      <c r="H534" s="4" t="str">
        <f aca="false">IFERROR(INDEX(Lanes!$C$2:$C$60,MATCH(LEFT(I534,FIND(" ",I534)-1),Lanes!$A$2:$A$60,0)),"?")</f>
        <v>Core</v>
      </c>
      <c r="I534" s="4" t="s">
        <v>3992</v>
      </c>
      <c r="J534" s="4"/>
      <c r="K534" s="4" t="s">
        <v>4013</v>
      </c>
      <c r="L534" s="4" t="s">
        <v>776</v>
      </c>
      <c r="M534" s="4" t="s">
        <v>4037</v>
      </c>
      <c r="N534" s="4"/>
      <c r="O534" s="4" t="s">
        <v>4303</v>
      </c>
      <c r="P534" s="2" t="s">
        <v>4304</v>
      </c>
      <c r="Q534" s="2" t="s">
        <v>4305</v>
      </c>
      <c r="R534" s="4" t="s">
        <v>50</v>
      </c>
      <c r="S534" s="4" t="s">
        <v>4306</v>
      </c>
      <c r="T534" s="4" t="s">
        <v>52</v>
      </c>
      <c r="U534" s="4"/>
      <c r="V534" s="4"/>
      <c r="W534" s="4"/>
      <c r="X534" s="2" t="s">
        <v>4071</v>
      </c>
      <c r="Y534" s="4" t="s">
        <v>69</v>
      </c>
      <c r="Z534" s="4"/>
      <c r="AA534" s="4"/>
      <c r="AB534" s="4"/>
    </row>
    <row r="535" customFormat="false" ht="75" hidden="false" customHeight="true" outlineLevel="0" collapsed="false">
      <c r="A535" s="4" t="s">
        <v>4307</v>
      </c>
      <c r="B535" s="4" t="s">
        <v>896</v>
      </c>
      <c r="C535" s="4" t="s">
        <v>4308</v>
      </c>
      <c r="D535" s="4" t="n">
        <v>2015</v>
      </c>
      <c r="E535" s="4" t="s">
        <v>41</v>
      </c>
      <c r="F535" s="4" t="s">
        <v>898</v>
      </c>
      <c r="G535" s="4" t="str">
        <f aca="false">IF(LEFT(I535,3)="R1 ","L6",IF(D535&gt;=2014,"L1",IF(D535&gt;=1998,"L2",IF(D535&gt;=1987,"L3",IF(D535&gt;=1978,"L4",IF(D535&gt;=1965,"L5","L6"))))))</f>
        <v>L1</v>
      </c>
      <c r="H535" s="4" t="str">
        <f aca="false">IFERROR(INDEX(Lanes!$C$2:$C$60,MATCH(LEFT(I535,FIND(" ",I535)-1),Lanes!$A$2:$A$60,0)),"?")</f>
        <v>Core</v>
      </c>
      <c r="I535" s="4" t="s">
        <v>3992</v>
      </c>
      <c r="J535" s="4" t="s">
        <v>1354</v>
      </c>
      <c r="K535" s="4" t="s">
        <v>128</v>
      </c>
      <c r="L535" s="4" t="s">
        <v>193</v>
      </c>
      <c r="M535" s="4" t="s">
        <v>899</v>
      </c>
      <c r="N535" s="4"/>
      <c r="O535" s="4" t="s">
        <v>4309</v>
      </c>
      <c r="P535" s="2" t="s">
        <v>4310</v>
      </c>
      <c r="Q535" s="2" t="s">
        <v>4311</v>
      </c>
      <c r="R535" s="4" t="s">
        <v>65</v>
      </c>
      <c r="S535" s="4" t="s">
        <v>4312</v>
      </c>
      <c r="T535" s="4" t="s">
        <v>84</v>
      </c>
      <c r="U535" s="4"/>
      <c r="V535" s="4"/>
      <c r="W535" s="4" t="s">
        <v>53</v>
      </c>
      <c r="X535" s="2" t="s">
        <v>4313</v>
      </c>
      <c r="Y535" s="4" t="s">
        <v>69</v>
      </c>
      <c r="Z535" s="4"/>
      <c r="AA535" s="4"/>
      <c r="AB535" s="4"/>
    </row>
    <row r="536" customFormat="false" ht="75" hidden="false" customHeight="true" outlineLevel="0" collapsed="false">
      <c r="A536" s="4" t="s">
        <v>4314</v>
      </c>
      <c r="B536" s="4" t="s">
        <v>4257</v>
      </c>
      <c r="C536" s="4" t="s">
        <v>4315</v>
      </c>
      <c r="D536" s="4" t="n">
        <v>2016</v>
      </c>
      <c r="E536" s="4" t="s">
        <v>41</v>
      </c>
      <c r="F536" s="4" t="s">
        <v>4000</v>
      </c>
      <c r="G536" s="4" t="str">
        <f aca="false">IF(LEFT(I536,3)="R1 ","L6",IF(D536&gt;=2014,"L1",IF(D536&gt;=1998,"L2",IF(D536&gt;=1987,"L3",IF(D536&gt;=1978,"L4",IF(D536&gt;=1965,"L5","L6"))))))</f>
        <v>L1</v>
      </c>
      <c r="H536" s="4" t="str">
        <f aca="false">IFERROR(INDEX(Lanes!$C$2:$C$60,MATCH(LEFT(I536,FIND(" ",I536)-1),Lanes!$A$2:$A$60,0)),"?")</f>
        <v>Core</v>
      </c>
      <c r="I536" s="4" t="s">
        <v>3992</v>
      </c>
      <c r="J536" s="4"/>
      <c r="K536" s="4" t="s">
        <v>128</v>
      </c>
      <c r="L536" s="4" t="s">
        <v>603</v>
      </c>
      <c r="M536" s="4" t="s">
        <v>1777</v>
      </c>
      <c r="N536" s="4" t="s">
        <v>4316</v>
      </c>
      <c r="O536" s="4" t="s">
        <v>4317</v>
      </c>
      <c r="P536" s="2" t="s">
        <v>4318</v>
      </c>
      <c r="Q536" s="2" t="s">
        <v>4319</v>
      </c>
      <c r="R536" s="4" t="s">
        <v>122</v>
      </c>
      <c r="S536" s="4" t="s">
        <v>4320</v>
      </c>
      <c r="T536" s="4" t="s">
        <v>110</v>
      </c>
      <c r="U536" s="4" t="s">
        <v>53</v>
      </c>
      <c r="V536" s="4"/>
      <c r="W536" s="4" t="s">
        <v>53</v>
      </c>
      <c r="X536" s="2" t="s">
        <v>4321</v>
      </c>
      <c r="Y536" s="4" t="s">
        <v>69</v>
      </c>
      <c r="Z536" s="4"/>
      <c r="AA536" s="4"/>
      <c r="AB536" s="4"/>
    </row>
    <row r="537" customFormat="false" ht="75" hidden="false" customHeight="true" outlineLevel="0" collapsed="false">
      <c r="A537" s="4" t="s">
        <v>4322</v>
      </c>
      <c r="B537" s="4" t="s">
        <v>4323</v>
      </c>
      <c r="C537" s="4" t="s">
        <v>4324</v>
      </c>
      <c r="D537" s="4" t="n">
        <v>2016</v>
      </c>
      <c r="E537" s="4" t="s">
        <v>89</v>
      </c>
      <c r="F537" s="4" t="s">
        <v>4325</v>
      </c>
      <c r="G537" s="4" t="str">
        <f aca="false">IF(LEFT(I537,3)="R1 ","L6",IF(D537&gt;=2014,"L1",IF(D537&gt;=1998,"L2",IF(D537&gt;=1987,"L3",IF(D537&gt;=1978,"L4",IF(D537&gt;=1965,"L5","L6"))))))</f>
        <v>L1</v>
      </c>
      <c r="H537" s="4" t="str">
        <f aca="false">IFERROR(INDEX(Lanes!$C$2:$C$60,MATCH(LEFT(I537,FIND(" ",I537)-1),Lanes!$A$2:$A$60,0)),"?")</f>
        <v>Core</v>
      </c>
      <c r="I537" s="4" t="s">
        <v>3992</v>
      </c>
      <c r="J537" s="4"/>
      <c r="K537" s="4" t="s">
        <v>4013</v>
      </c>
      <c r="L537" s="4" t="s">
        <v>257</v>
      </c>
      <c r="M537" s="4" t="s">
        <v>1419</v>
      </c>
      <c r="N537" s="4"/>
      <c r="O537" s="4" t="s">
        <v>4326</v>
      </c>
      <c r="P537" s="2" t="s">
        <v>4327</v>
      </c>
      <c r="Q537" s="2" t="s">
        <v>4328</v>
      </c>
      <c r="R537" s="4" t="s">
        <v>65</v>
      </c>
      <c r="S537" s="4" t="s">
        <v>4329</v>
      </c>
      <c r="T537" s="4" t="s">
        <v>52</v>
      </c>
      <c r="U537" s="4"/>
      <c r="V537" s="4"/>
      <c r="W537" s="4"/>
      <c r="X537" s="2" t="s">
        <v>4330</v>
      </c>
      <c r="Y537" s="4" t="s">
        <v>69</v>
      </c>
      <c r="Z537" s="4"/>
      <c r="AA537" s="4"/>
      <c r="AB537" s="4"/>
    </row>
    <row r="538" customFormat="false" ht="75" hidden="false" customHeight="true" outlineLevel="0" collapsed="false">
      <c r="A538" s="4" t="s">
        <v>4331</v>
      </c>
      <c r="B538" s="4" t="s">
        <v>4266</v>
      </c>
      <c r="C538" s="4" t="s">
        <v>4332</v>
      </c>
      <c r="D538" s="4" t="n">
        <v>2016</v>
      </c>
      <c r="E538" s="4" t="s">
        <v>41</v>
      </c>
      <c r="F538" s="4" t="s">
        <v>4333</v>
      </c>
      <c r="G538" s="4" t="str">
        <f aca="false">IF(LEFT(I538,3)="R1 ","L6",IF(D538&gt;=2014,"L1",IF(D538&gt;=1998,"L2",IF(D538&gt;=1987,"L3",IF(D538&gt;=1978,"L4",IF(D538&gt;=1965,"L5","L6"))))))</f>
        <v>L1</v>
      </c>
      <c r="H538" s="4" t="str">
        <f aca="false">IFERROR(INDEX(Lanes!$C$2:$C$60,MATCH(LEFT(I538,FIND(" ",I538)-1),Lanes!$A$2:$A$60,0)),"?")</f>
        <v>Core</v>
      </c>
      <c r="I538" s="4" t="s">
        <v>3992</v>
      </c>
      <c r="J538" s="4"/>
      <c r="K538" s="4" t="s">
        <v>4013</v>
      </c>
      <c r="L538" s="4" t="s">
        <v>776</v>
      </c>
      <c r="M538" s="4" t="s">
        <v>777</v>
      </c>
      <c r="N538" s="4"/>
      <c r="O538" s="4" t="s">
        <v>4334</v>
      </c>
      <c r="P538" s="2" t="s">
        <v>4335</v>
      </c>
      <c r="Q538" s="2" t="s">
        <v>4336</v>
      </c>
      <c r="R538" s="4" t="s">
        <v>65</v>
      </c>
      <c r="S538" s="4" t="s">
        <v>4337</v>
      </c>
      <c r="T538" s="4" t="s">
        <v>84</v>
      </c>
      <c r="U538" s="4"/>
      <c r="V538" s="4"/>
      <c r="W538" s="4"/>
      <c r="X538" s="2" t="s">
        <v>4338</v>
      </c>
      <c r="Y538" s="4" t="s">
        <v>55</v>
      </c>
      <c r="Z538" s="4"/>
      <c r="AA538" s="4"/>
      <c r="AB538" s="4"/>
    </row>
    <row r="539" customFormat="false" ht="75" hidden="false" customHeight="true" outlineLevel="0" collapsed="false">
      <c r="A539" s="4" t="s">
        <v>4339</v>
      </c>
      <c r="B539" s="4" t="s">
        <v>4340</v>
      </c>
      <c r="C539" s="4" t="s">
        <v>4341</v>
      </c>
      <c r="D539" s="4" t="n">
        <v>2016</v>
      </c>
      <c r="E539" s="4" t="s">
        <v>41</v>
      </c>
      <c r="F539" s="4" t="s">
        <v>150</v>
      </c>
      <c r="G539" s="4" t="str">
        <f aca="false">IF(LEFT(I539,3)="R1 ","L6",IF(D539&gt;=2014,"L1",IF(D539&gt;=1998,"L2",IF(D539&gt;=1987,"L3",IF(D539&gt;=1978,"L4",IF(D539&gt;=1965,"L5","L6"))))))</f>
        <v>L1</v>
      </c>
      <c r="H539" s="4" t="str">
        <f aca="false">IFERROR(INDEX(Lanes!$C$2:$C$60,MATCH(LEFT(I539,FIND(" ",I539)-1),Lanes!$A$2:$A$60,0)),"?")</f>
        <v>Core</v>
      </c>
      <c r="I539" s="4" t="s">
        <v>3992</v>
      </c>
      <c r="J539" s="4"/>
      <c r="K539" s="4" t="s">
        <v>4342</v>
      </c>
      <c r="L539" s="4" t="s">
        <v>116</v>
      </c>
      <c r="M539" s="4" t="s">
        <v>117</v>
      </c>
      <c r="N539" s="4" t="s">
        <v>118</v>
      </c>
      <c r="O539" s="4" t="s">
        <v>4343</v>
      </c>
      <c r="P539" s="2" t="s">
        <v>4344</v>
      </c>
      <c r="Q539" s="2" t="s">
        <v>4345</v>
      </c>
      <c r="R539" s="4" t="s">
        <v>122</v>
      </c>
      <c r="S539" s="4" t="s">
        <v>4346</v>
      </c>
      <c r="T539" s="4" t="s">
        <v>52</v>
      </c>
      <c r="U539" s="4"/>
      <c r="V539" s="4"/>
      <c r="W539" s="4" t="s">
        <v>53</v>
      </c>
      <c r="X539" s="2" t="s">
        <v>4347</v>
      </c>
      <c r="Y539" s="4" t="s">
        <v>69</v>
      </c>
      <c r="Z539" s="4"/>
      <c r="AA539" s="4"/>
      <c r="AB539" s="4"/>
    </row>
    <row r="540" customFormat="false" ht="75" hidden="false" customHeight="true" outlineLevel="0" collapsed="false">
      <c r="A540" s="4" t="s">
        <v>4348</v>
      </c>
      <c r="B540" s="4" t="s">
        <v>4349</v>
      </c>
      <c r="C540" s="4" t="s">
        <v>4350</v>
      </c>
      <c r="D540" s="4" t="n">
        <v>2016</v>
      </c>
      <c r="E540" s="4" t="s">
        <v>41</v>
      </c>
      <c r="F540" s="4" t="s">
        <v>4351</v>
      </c>
      <c r="G540" s="4" t="str">
        <f aca="false">IF(LEFT(I540,3)="R1 ","L6",IF(D540&gt;=2014,"L1",IF(D540&gt;=1998,"L2",IF(D540&gt;=1987,"L3",IF(D540&gt;=1978,"L4",IF(D540&gt;=1965,"L5","L6"))))))</f>
        <v>L1</v>
      </c>
      <c r="H540" s="4" t="str">
        <f aca="false">IFERROR(INDEX(Lanes!$C$2:$C$60,MATCH(LEFT(I540,FIND(" ",I540)-1),Lanes!$A$2:$A$60,0)),"?")</f>
        <v>Core</v>
      </c>
      <c r="I540" s="4" t="s">
        <v>3992</v>
      </c>
      <c r="J540" s="4"/>
      <c r="K540" s="4" t="s">
        <v>4342</v>
      </c>
      <c r="L540" s="4" t="s">
        <v>603</v>
      </c>
      <c r="M540" s="4" t="s">
        <v>1528</v>
      </c>
      <c r="N540" s="4"/>
      <c r="O540" s="4" t="s">
        <v>4352</v>
      </c>
      <c r="P540" s="2" t="s">
        <v>4353</v>
      </c>
      <c r="Q540" s="2" t="s">
        <v>4354</v>
      </c>
      <c r="R540" s="4" t="s">
        <v>50</v>
      </c>
      <c r="S540" s="4" t="s">
        <v>4355</v>
      </c>
      <c r="T540" s="4" t="s">
        <v>84</v>
      </c>
      <c r="U540" s="4"/>
      <c r="V540" s="4"/>
      <c r="W540" s="4"/>
      <c r="X540" s="2" t="s">
        <v>4356</v>
      </c>
      <c r="Y540" s="4" t="s">
        <v>69</v>
      </c>
      <c r="Z540" s="4"/>
      <c r="AA540" s="4"/>
      <c r="AB540" s="4"/>
    </row>
    <row r="541" customFormat="false" ht="75" hidden="false" customHeight="true" outlineLevel="0" collapsed="false">
      <c r="A541" s="4" t="s">
        <v>4357</v>
      </c>
      <c r="B541" s="4" t="s">
        <v>4191</v>
      </c>
      <c r="C541" s="4" t="s">
        <v>4358</v>
      </c>
      <c r="D541" s="4" t="n">
        <v>2016</v>
      </c>
      <c r="E541" s="4" t="s">
        <v>41</v>
      </c>
      <c r="F541" s="4" t="s">
        <v>1776</v>
      </c>
      <c r="G541" s="4" t="str">
        <f aca="false">IF(LEFT(I541,3)="R1 ","L6",IF(D541&gt;=2014,"L1",IF(D541&gt;=1998,"L2",IF(D541&gt;=1987,"L3",IF(D541&gt;=1978,"L4",IF(D541&gt;=1965,"L5","L6"))))))</f>
        <v>L1</v>
      </c>
      <c r="H541" s="4" t="str">
        <f aca="false">IFERROR(INDEX(Lanes!$C$2:$C$60,MATCH(LEFT(I541,FIND(" ",I541)-1),Lanes!$A$2:$A$60,0)),"?")</f>
        <v>Core</v>
      </c>
      <c r="I541" s="4" t="s">
        <v>3992</v>
      </c>
      <c r="J541" s="4"/>
      <c r="K541" s="4" t="s">
        <v>4013</v>
      </c>
      <c r="L541" s="4" t="s">
        <v>257</v>
      </c>
      <c r="M541" s="4" t="s">
        <v>4194</v>
      </c>
      <c r="N541" s="4"/>
      <c r="O541" s="4" t="s">
        <v>4359</v>
      </c>
      <c r="P541" s="2" t="s">
        <v>4360</v>
      </c>
      <c r="Q541" s="2" t="s">
        <v>4361</v>
      </c>
      <c r="R541" s="4" t="s">
        <v>50</v>
      </c>
      <c r="S541" s="4" t="s">
        <v>4362</v>
      </c>
      <c r="T541" s="4" t="s">
        <v>84</v>
      </c>
      <c r="U541" s="4"/>
      <c r="V541" s="4"/>
      <c r="W541" s="4" t="s">
        <v>53</v>
      </c>
      <c r="X541" s="2" t="s">
        <v>4199</v>
      </c>
      <c r="Y541" s="4" t="s">
        <v>69</v>
      </c>
      <c r="Z541" s="4"/>
      <c r="AA541" s="4"/>
      <c r="AB541" s="4"/>
    </row>
    <row r="542" customFormat="false" ht="75" hidden="false" customHeight="true" outlineLevel="0" collapsed="false">
      <c r="A542" s="4" t="s">
        <v>4363</v>
      </c>
      <c r="B542" s="4" t="s">
        <v>4364</v>
      </c>
      <c r="C542" s="4" t="s">
        <v>4365</v>
      </c>
      <c r="D542" s="4" t="n">
        <v>2016</v>
      </c>
      <c r="E542" s="4" t="s">
        <v>89</v>
      </c>
      <c r="F542" s="4" t="s">
        <v>4366</v>
      </c>
      <c r="G542" s="4" t="str">
        <f aca="false">IF(LEFT(I542,3)="R1 ","L6",IF(D542&gt;=2014,"L1",IF(D542&gt;=1998,"L2",IF(D542&gt;=1987,"L3",IF(D542&gt;=1978,"L4",IF(D542&gt;=1965,"L5","L6"))))))</f>
        <v>L1</v>
      </c>
      <c r="H542" s="4" t="str">
        <f aca="false">IFERROR(INDEX(Lanes!$C$2:$C$60,MATCH(LEFT(I542,FIND(" ",I542)-1),Lanes!$A$2:$A$60,0)),"?")</f>
        <v>Core</v>
      </c>
      <c r="I542" s="4" t="s">
        <v>3992</v>
      </c>
      <c r="J542" s="4"/>
      <c r="K542" s="4" t="s">
        <v>4013</v>
      </c>
      <c r="L542" s="4" t="s">
        <v>776</v>
      </c>
      <c r="M542" s="4" t="s">
        <v>777</v>
      </c>
      <c r="N542" s="4"/>
      <c r="O542" s="4" t="s">
        <v>4367</v>
      </c>
      <c r="P542" s="2" t="s">
        <v>4368</v>
      </c>
      <c r="Q542" s="2" t="s">
        <v>4369</v>
      </c>
      <c r="R542" s="4" t="s">
        <v>50</v>
      </c>
      <c r="S542" s="4" t="s">
        <v>4370</v>
      </c>
      <c r="T542" s="4" t="s">
        <v>84</v>
      </c>
      <c r="U542" s="4"/>
      <c r="V542" s="4"/>
      <c r="W542" s="4" t="s">
        <v>53</v>
      </c>
      <c r="X542" s="2" t="s">
        <v>4371</v>
      </c>
      <c r="Y542" s="4" t="s">
        <v>69</v>
      </c>
      <c r="Z542" s="4"/>
      <c r="AA542" s="4"/>
      <c r="AB542" s="4"/>
    </row>
    <row r="543" customFormat="false" ht="75" hidden="false" customHeight="true" outlineLevel="0" collapsed="false">
      <c r="A543" s="4" t="s">
        <v>4372</v>
      </c>
      <c r="B543" s="4" t="s">
        <v>31</v>
      </c>
      <c r="C543" s="4" t="s">
        <v>4373</v>
      </c>
      <c r="D543" s="4" t="n">
        <v>2016</v>
      </c>
      <c r="E543" s="4" t="s">
        <v>41</v>
      </c>
      <c r="F543" s="4" t="s">
        <v>4374</v>
      </c>
      <c r="G543" s="4" t="str">
        <f aca="false">IF(LEFT(I543,3)="R1 ","L6",IF(D543&gt;=2014,"L1",IF(D543&gt;=1998,"L2",IF(D543&gt;=1987,"L3",IF(D543&gt;=1978,"L4",IF(D543&gt;=1965,"L5","L6"))))))</f>
        <v>L1</v>
      </c>
      <c r="H543" s="4" t="str">
        <f aca="false">IFERROR(INDEX(Lanes!$C$2:$C$60,MATCH(LEFT(I543,FIND(" ",I543)-1),Lanes!$A$2:$A$60,0)),"?")</f>
        <v>Core</v>
      </c>
      <c r="I543" s="4" t="s">
        <v>3992</v>
      </c>
      <c r="J543" s="4"/>
      <c r="K543" s="4" t="s">
        <v>4013</v>
      </c>
      <c r="L543" s="4" t="s">
        <v>776</v>
      </c>
      <c r="M543" s="4" t="s">
        <v>4037</v>
      </c>
      <c r="N543" s="4"/>
      <c r="O543" s="4" t="s">
        <v>4375</v>
      </c>
      <c r="P543" s="2" t="s">
        <v>4376</v>
      </c>
      <c r="Q543" s="2" t="s">
        <v>4377</v>
      </c>
      <c r="R543" s="4" t="s">
        <v>122</v>
      </c>
      <c r="S543" s="4" t="s">
        <v>4378</v>
      </c>
      <c r="T543" s="4" t="s">
        <v>52</v>
      </c>
      <c r="U543" s="4"/>
      <c r="V543" s="4"/>
      <c r="W543" s="4"/>
      <c r="X543" s="2" t="s">
        <v>4379</v>
      </c>
      <c r="Y543" s="4" t="s">
        <v>69</v>
      </c>
      <c r="Z543" s="4"/>
      <c r="AA543" s="4"/>
      <c r="AB543" s="4"/>
    </row>
    <row r="544" customFormat="false" ht="75" hidden="false" customHeight="true" outlineLevel="0" collapsed="false">
      <c r="A544" s="4" t="s">
        <v>4380</v>
      </c>
      <c r="B544" s="4" t="s">
        <v>4381</v>
      </c>
      <c r="C544" s="4" t="s">
        <v>4382</v>
      </c>
      <c r="D544" s="4" t="n">
        <v>2016</v>
      </c>
      <c r="E544" s="4" t="s">
        <v>89</v>
      </c>
      <c r="F544" s="4" t="s">
        <v>4383</v>
      </c>
      <c r="G544" s="4" t="str">
        <f aca="false">IF(LEFT(I544,3)="R1 ","L6",IF(D544&gt;=2014,"L1",IF(D544&gt;=1998,"L2",IF(D544&gt;=1987,"L3",IF(D544&gt;=1978,"L4",IF(D544&gt;=1965,"L5","L6"))))))</f>
        <v>L1</v>
      </c>
      <c r="H544" s="4" t="str">
        <f aca="false">IFERROR(INDEX(Lanes!$C$2:$C$60,MATCH(LEFT(I544,FIND(" ",I544)-1),Lanes!$A$2:$A$60,0)),"?")</f>
        <v>Core</v>
      </c>
      <c r="I544" s="4" t="s">
        <v>3992</v>
      </c>
      <c r="J544" s="4"/>
      <c r="K544" s="4" t="s">
        <v>4342</v>
      </c>
      <c r="L544" s="4" t="s">
        <v>603</v>
      </c>
      <c r="M544" s="4" t="s">
        <v>4384</v>
      </c>
      <c r="N544" s="4"/>
      <c r="O544" s="4" t="s">
        <v>4385</v>
      </c>
      <c r="P544" s="2" t="s">
        <v>4386</v>
      </c>
      <c r="Q544" s="2" t="s">
        <v>4387</v>
      </c>
      <c r="R544" s="4" t="s">
        <v>122</v>
      </c>
      <c r="S544" s="4" t="s">
        <v>4388</v>
      </c>
      <c r="T544" s="4" t="s">
        <v>84</v>
      </c>
      <c r="U544" s="4"/>
      <c r="V544" s="4"/>
      <c r="W544" s="4"/>
      <c r="X544" s="2" t="s">
        <v>4389</v>
      </c>
      <c r="Y544" s="4" t="s">
        <v>55</v>
      </c>
      <c r="Z544" s="4"/>
      <c r="AA544" s="4"/>
      <c r="AB544" s="4"/>
    </row>
    <row r="545" customFormat="false" ht="75" hidden="false" customHeight="true" outlineLevel="0" collapsed="false">
      <c r="A545" s="4" t="s">
        <v>4390</v>
      </c>
      <c r="B545" s="4" t="s">
        <v>4162</v>
      </c>
      <c r="C545" s="4" t="s">
        <v>4391</v>
      </c>
      <c r="D545" s="4" t="n">
        <v>2016</v>
      </c>
      <c r="E545" s="4" t="s">
        <v>41</v>
      </c>
      <c r="F545" s="4" t="s">
        <v>4392</v>
      </c>
      <c r="G545" s="4" t="str">
        <f aca="false">IF(LEFT(I545,3)="R1 ","L6",IF(D545&gt;=2014,"L1",IF(D545&gt;=1998,"L2",IF(D545&gt;=1987,"L3",IF(D545&gt;=1978,"L4",IF(D545&gt;=1965,"L5","L6"))))))</f>
        <v>L1</v>
      </c>
      <c r="H545" s="4" t="str">
        <f aca="false">IFERROR(INDEX(Lanes!$C$2:$C$60,MATCH(LEFT(I545,FIND(" ",I545)-1),Lanes!$A$2:$A$60,0)),"?")</f>
        <v>Core</v>
      </c>
      <c r="I545" s="4" t="s">
        <v>3992</v>
      </c>
      <c r="J545" s="4"/>
      <c r="K545" s="4" t="s">
        <v>4013</v>
      </c>
      <c r="L545" s="4" t="s">
        <v>45</v>
      </c>
      <c r="M545" s="4" t="s">
        <v>61</v>
      </c>
      <c r="N545" s="4" t="s">
        <v>1919</v>
      </c>
      <c r="O545" s="4" t="s">
        <v>4393</v>
      </c>
      <c r="P545" s="2" t="s">
        <v>4394</v>
      </c>
      <c r="Q545" s="2" t="s">
        <v>4395</v>
      </c>
      <c r="R545" s="4" t="s">
        <v>50</v>
      </c>
      <c r="S545" s="4" t="s">
        <v>4396</v>
      </c>
      <c r="T545" s="4" t="s">
        <v>84</v>
      </c>
      <c r="U545" s="4"/>
      <c r="V545" s="4" t="s">
        <v>3893</v>
      </c>
      <c r="W545" s="4"/>
      <c r="X545" s="2" t="s">
        <v>4397</v>
      </c>
      <c r="Y545" s="4" t="s">
        <v>69</v>
      </c>
      <c r="Z545" s="4"/>
      <c r="AA545" s="4"/>
      <c r="AB545" s="4"/>
    </row>
    <row r="546" customFormat="false" ht="75" hidden="false" customHeight="true" outlineLevel="0" collapsed="false">
      <c r="A546" s="4" t="s">
        <v>4398</v>
      </c>
      <c r="B546" s="4" t="s">
        <v>4240</v>
      </c>
      <c r="C546" s="4" t="s">
        <v>4399</v>
      </c>
      <c r="D546" s="4" t="n">
        <v>2016</v>
      </c>
      <c r="E546" s="4" t="s">
        <v>41</v>
      </c>
      <c r="F546" s="4" t="s">
        <v>4400</v>
      </c>
      <c r="G546" s="4" t="str">
        <f aca="false">IF(LEFT(I546,3)="R1 ","L6",IF(D546&gt;=2014,"L1",IF(D546&gt;=1998,"L2",IF(D546&gt;=1987,"L3",IF(D546&gt;=1978,"L4",IF(D546&gt;=1965,"L5","L6"))))))</f>
        <v>L1</v>
      </c>
      <c r="H546" s="4" t="str">
        <f aca="false">IFERROR(INDEX(Lanes!$C$2:$C$60,MATCH(LEFT(I546,FIND(" ",I546)-1),Lanes!$A$2:$A$60,0)),"?")</f>
        <v>Core</v>
      </c>
      <c r="I546" s="4" t="s">
        <v>3992</v>
      </c>
      <c r="J546" s="4"/>
      <c r="K546" s="4" t="s">
        <v>4013</v>
      </c>
      <c r="L546" s="4" t="s">
        <v>193</v>
      </c>
      <c r="M546" s="4" t="s">
        <v>4242</v>
      </c>
      <c r="N546" s="4"/>
      <c r="O546" s="4" t="s">
        <v>4401</v>
      </c>
      <c r="P546" s="2" t="s">
        <v>4402</v>
      </c>
      <c r="Q546" s="2" t="s">
        <v>4403</v>
      </c>
      <c r="R546" s="4" t="s">
        <v>65</v>
      </c>
      <c r="S546" s="4" t="s">
        <v>4404</v>
      </c>
      <c r="T546" s="4" t="s">
        <v>84</v>
      </c>
      <c r="U546" s="4"/>
      <c r="V546" s="4"/>
      <c r="W546" s="4"/>
      <c r="X546" s="2" t="s">
        <v>4405</v>
      </c>
      <c r="Y546" s="4" t="s">
        <v>69</v>
      </c>
      <c r="Z546" s="4"/>
      <c r="AA546" s="4"/>
      <c r="AB546" s="4"/>
    </row>
    <row r="547" customFormat="false" ht="75" hidden="false" customHeight="true" outlineLevel="0" collapsed="false">
      <c r="A547" s="4" t="s">
        <v>4406</v>
      </c>
      <c r="B547" s="4" t="s">
        <v>4020</v>
      </c>
      <c r="C547" s="4" t="s">
        <v>4407</v>
      </c>
      <c r="D547" s="4" t="n">
        <v>2017</v>
      </c>
      <c r="E547" s="4" t="s">
        <v>41</v>
      </c>
      <c r="F547" s="4" t="s">
        <v>4251</v>
      </c>
      <c r="G547" s="4" t="str">
        <f aca="false">IF(LEFT(I547,3)="R1 ","L6",IF(D547&gt;=2014,"L1",IF(D547&gt;=1998,"L2",IF(D547&gt;=1987,"L3",IF(D547&gt;=1978,"L4",IF(D547&gt;=1965,"L5","L6"))))))</f>
        <v>L1</v>
      </c>
      <c r="H547" s="4" t="str">
        <f aca="false">IFERROR(INDEX(Lanes!$C$2:$C$60,MATCH(LEFT(I547,FIND(" ",I547)-1),Lanes!$A$2:$A$60,0)),"?")</f>
        <v>Core</v>
      </c>
      <c r="I547" s="4" t="s">
        <v>3992</v>
      </c>
      <c r="J547" s="4" t="s">
        <v>399</v>
      </c>
      <c r="K547" s="4" t="s">
        <v>44</v>
      </c>
      <c r="L547" s="4" t="s">
        <v>116</v>
      </c>
      <c r="M547" s="4" t="s">
        <v>117</v>
      </c>
      <c r="N547" s="4"/>
      <c r="O547" s="4" t="s">
        <v>4408</v>
      </c>
      <c r="P547" s="2" t="s">
        <v>4409</v>
      </c>
      <c r="Q547" s="2" t="s">
        <v>4410</v>
      </c>
      <c r="R547" s="4" t="s">
        <v>65</v>
      </c>
      <c r="S547" s="4" t="s">
        <v>4411</v>
      </c>
      <c r="T547" s="4" t="s">
        <v>110</v>
      </c>
      <c r="U547" s="4"/>
      <c r="V547" s="4"/>
      <c r="W547" s="4" t="s">
        <v>53</v>
      </c>
      <c r="X547" s="2" t="s">
        <v>4026</v>
      </c>
      <c r="Y547" s="4" t="s">
        <v>55</v>
      </c>
      <c r="Z547" s="4"/>
      <c r="AA547" s="4"/>
      <c r="AB547" s="4"/>
    </row>
    <row r="548" customFormat="false" ht="75" hidden="false" customHeight="true" outlineLevel="0" collapsed="false">
      <c r="A548" s="4" t="s">
        <v>4412</v>
      </c>
      <c r="B548" s="4" t="s">
        <v>4323</v>
      </c>
      <c r="C548" s="4" t="s">
        <v>4413</v>
      </c>
      <c r="D548" s="4" t="n">
        <v>2017</v>
      </c>
      <c r="E548" s="4" t="s">
        <v>41</v>
      </c>
      <c r="F548" s="4" t="s">
        <v>4325</v>
      </c>
      <c r="G548" s="4" t="str">
        <f aca="false">IF(LEFT(I548,3)="R1 ","L6",IF(D548&gt;=2014,"L1",IF(D548&gt;=1998,"L2",IF(D548&gt;=1987,"L3",IF(D548&gt;=1978,"L4",IF(D548&gt;=1965,"L5","L6"))))))</f>
        <v>L1</v>
      </c>
      <c r="H548" s="4" t="str">
        <f aca="false">IFERROR(INDEX(Lanes!$C$2:$C$60,MATCH(LEFT(I548,FIND(" ",I548)-1),Lanes!$A$2:$A$60,0)),"?")</f>
        <v>Core</v>
      </c>
      <c r="I548" s="4" t="s">
        <v>3992</v>
      </c>
      <c r="J548" s="4"/>
      <c r="K548" s="4" t="s">
        <v>4013</v>
      </c>
      <c r="L548" s="4" t="s">
        <v>257</v>
      </c>
      <c r="M548" s="4" t="s">
        <v>1419</v>
      </c>
      <c r="N548" s="4"/>
      <c r="O548" s="4" t="s">
        <v>4414</v>
      </c>
      <c r="P548" s="2" t="s">
        <v>4415</v>
      </c>
      <c r="Q548" s="2" t="s">
        <v>4416</v>
      </c>
      <c r="R548" s="4" t="s">
        <v>65</v>
      </c>
      <c r="S548" s="4" t="s">
        <v>4417</v>
      </c>
      <c r="T548" s="4" t="s">
        <v>84</v>
      </c>
      <c r="U548" s="4"/>
      <c r="V548" s="4"/>
      <c r="W548" s="4"/>
      <c r="X548" s="2" t="s">
        <v>4330</v>
      </c>
      <c r="Y548" s="4" t="s">
        <v>69</v>
      </c>
      <c r="Z548" s="4"/>
      <c r="AA548" s="4"/>
      <c r="AB548" s="4"/>
    </row>
    <row r="549" customFormat="false" ht="75" hidden="false" customHeight="true" outlineLevel="0" collapsed="false">
      <c r="A549" s="4" t="s">
        <v>4418</v>
      </c>
      <c r="B549" s="4" t="s">
        <v>4419</v>
      </c>
      <c r="C549" s="4" t="s">
        <v>4420</v>
      </c>
      <c r="D549" s="4" t="n">
        <v>2017</v>
      </c>
      <c r="E549" s="4" t="s">
        <v>398</v>
      </c>
      <c r="F549" s="4" t="s">
        <v>4000</v>
      </c>
      <c r="G549" s="4" t="str">
        <f aca="false">IF(LEFT(I549,3)="R1 ","L6",IF(D549&gt;=2014,"L1",IF(D549&gt;=1998,"L2",IF(D549&gt;=1987,"L3",IF(D549&gt;=1978,"L4",IF(D549&gt;=1965,"L5","L6"))))))</f>
        <v>L1</v>
      </c>
      <c r="H549" s="4" t="str">
        <f aca="false">IFERROR(INDEX(Lanes!$C$2:$C$60,MATCH(LEFT(I549,FIND(" ",I549)-1),Lanes!$A$2:$A$60,0)),"?")</f>
        <v>Core</v>
      </c>
      <c r="I549" s="4" t="s">
        <v>3992</v>
      </c>
      <c r="J549" s="4" t="s">
        <v>323</v>
      </c>
      <c r="K549" s="4" t="s">
        <v>128</v>
      </c>
      <c r="L549" s="4" t="s">
        <v>116</v>
      </c>
      <c r="M549" s="4" t="s">
        <v>4421</v>
      </c>
      <c r="N549" s="4"/>
      <c r="O549" s="4" t="s">
        <v>4422</v>
      </c>
      <c r="P549" s="2" t="s">
        <v>4423</v>
      </c>
      <c r="Q549" s="2" t="s">
        <v>4424</v>
      </c>
      <c r="R549" s="4" t="s">
        <v>65</v>
      </c>
      <c r="S549" s="4" t="s">
        <v>4425</v>
      </c>
      <c r="T549" s="4" t="s">
        <v>84</v>
      </c>
      <c r="U549" s="4"/>
      <c r="V549" s="4"/>
      <c r="W549" s="4"/>
      <c r="X549" s="2" t="s">
        <v>4426</v>
      </c>
      <c r="Y549" s="4" t="s">
        <v>69</v>
      </c>
      <c r="Z549" s="4"/>
      <c r="AA549" s="4"/>
      <c r="AB549" s="4"/>
    </row>
    <row r="550" customFormat="false" ht="75" hidden="false" customHeight="true" outlineLevel="0" collapsed="false">
      <c r="A550" s="4" t="s">
        <v>4427</v>
      </c>
      <c r="B550" s="4" t="s">
        <v>4085</v>
      </c>
      <c r="C550" s="4" t="s">
        <v>4428</v>
      </c>
      <c r="D550" s="4" t="n">
        <v>2017</v>
      </c>
      <c r="E550" s="4" t="s">
        <v>41</v>
      </c>
      <c r="F550" s="4" t="s">
        <v>2841</v>
      </c>
      <c r="G550" s="4" t="str">
        <f aca="false">IF(LEFT(I550,3)="R1 ","L6",IF(D550&gt;=2014,"L1",IF(D550&gt;=1998,"L2",IF(D550&gt;=1987,"L3",IF(D550&gt;=1978,"L4",IF(D550&gt;=1965,"L5","L6"))))))</f>
        <v>L1</v>
      </c>
      <c r="H550" s="4" t="str">
        <f aca="false">IFERROR(INDEX(Lanes!$C$2:$C$60,MATCH(LEFT(I550,FIND(" ",I550)-1),Lanes!$A$2:$A$60,0)),"?")</f>
        <v>Core</v>
      </c>
      <c r="I550" s="4" t="s">
        <v>3992</v>
      </c>
      <c r="J550" s="4"/>
      <c r="K550" s="4" t="s">
        <v>400</v>
      </c>
      <c r="L550" s="4" t="s">
        <v>257</v>
      </c>
      <c r="M550" s="4" t="s">
        <v>4087</v>
      </c>
      <c r="N550" s="4"/>
      <c r="O550" s="4" t="s">
        <v>4429</v>
      </c>
      <c r="P550" s="2" t="s">
        <v>4430</v>
      </c>
      <c r="Q550" s="2" t="s">
        <v>4431</v>
      </c>
      <c r="R550" s="4" t="s">
        <v>50</v>
      </c>
      <c r="S550" s="4" t="s">
        <v>4432</v>
      </c>
      <c r="T550" s="4" t="s">
        <v>84</v>
      </c>
      <c r="U550" s="4"/>
      <c r="V550" s="4"/>
      <c r="W550" s="4" t="s">
        <v>53</v>
      </c>
      <c r="X550" s="2" t="s">
        <v>4092</v>
      </c>
      <c r="Y550" s="4" t="s">
        <v>69</v>
      </c>
      <c r="Z550" s="4"/>
      <c r="AA550" s="4"/>
      <c r="AB550" s="4"/>
    </row>
    <row r="551" customFormat="false" ht="75" hidden="false" customHeight="true" outlineLevel="0" collapsed="false">
      <c r="A551" s="4" t="s">
        <v>4433</v>
      </c>
      <c r="B551" s="4" t="s">
        <v>4349</v>
      </c>
      <c r="C551" s="4" t="s">
        <v>4434</v>
      </c>
      <c r="D551" s="4" t="n">
        <v>2017</v>
      </c>
      <c r="E551" s="4" t="s">
        <v>41</v>
      </c>
      <c r="F551" s="4" t="s">
        <v>4351</v>
      </c>
      <c r="G551" s="4" t="str">
        <f aca="false">IF(LEFT(I551,3)="R1 ","L6",IF(D551&gt;=2014,"L1",IF(D551&gt;=1998,"L2",IF(D551&gt;=1987,"L3",IF(D551&gt;=1978,"L4",IF(D551&gt;=1965,"L5","L6"))))))</f>
        <v>L1</v>
      </c>
      <c r="H551" s="4" t="str">
        <f aca="false">IFERROR(INDEX(Lanes!$C$2:$C$60,MATCH(LEFT(I551,FIND(" ",I551)-1),Lanes!$A$2:$A$60,0)),"?")</f>
        <v>Core</v>
      </c>
      <c r="I551" s="4" t="s">
        <v>3992</v>
      </c>
      <c r="J551" s="4"/>
      <c r="K551" s="4" t="s">
        <v>4342</v>
      </c>
      <c r="L551" s="4" t="s">
        <v>603</v>
      </c>
      <c r="M551" s="4" t="s">
        <v>1528</v>
      </c>
      <c r="N551" s="4"/>
      <c r="O551" s="4" t="s">
        <v>4435</v>
      </c>
      <c r="P551" s="2" t="s">
        <v>4436</v>
      </c>
      <c r="Q551" s="2" t="s">
        <v>4437</v>
      </c>
      <c r="R551" s="4" t="s">
        <v>50</v>
      </c>
      <c r="S551" s="4" t="s">
        <v>4438</v>
      </c>
      <c r="T551" s="4" t="s">
        <v>110</v>
      </c>
      <c r="U551" s="4"/>
      <c r="V551" s="4"/>
      <c r="W551" s="4"/>
      <c r="X551" s="2" t="s">
        <v>4439</v>
      </c>
      <c r="Y551" s="4" t="s">
        <v>69</v>
      </c>
      <c r="Z551" s="4"/>
      <c r="AA551" s="4"/>
      <c r="AB551" s="4"/>
    </row>
    <row r="552" customFormat="false" ht="75" hidden="false" customHeight="true" outlineLevel="0" collapsed="false">
      <c r="A552" s="4" t="s">
        <v>4440</v>
      </c>
      <c r="B552" s="4" t="s">
        <v>4201</v>
      </c>
      <c r="C552" s="4" t="s">
        <v>4441</v>
      </c>
      <c r="D552" s="4" t="n">
        <v>2017</v>
      </c>
      <c r="E552" s="4" t="s">
        <v>41</v>
      </c>
      <c r="F552" s="4" t="s">
        <v>1928</v>
      </c>
      <c r="G552" s="4" t="str">
        <f aca="false">IF(LEFT(I552,3)="R1 ","L6",IF(D552&gt;=2014,"L1",IF(D552&gt;=1998,"L2",IF(D552&gt;=1987,"L3",IF(D552&gt;=1978,"L4",IF(D552&gt;=1965,"L5","L6"))))))</f>
        <v>L1</v>
      </c>
      <c r="H552" s="4" t="str">
        <f aca="false">IFERROR(INDEX(Lanes!$C$2:$C$60,MATCH(LEFT(I552,FIND(" ",I552)-1),Lanes!$A$2:$A$60,0)),"?")</f>
        <v>Core</v>
      </c>
      <c r="I552" s="4" t="s">
        <v>3992</v>
      </c>
      <c r="J552" s="4"/>
      <c r="K552" s="4" t="s">
        <v>4013</v>
      </c>
      <c r="L552" s="4" t="s">
        <v>45</v>
      </c>
      <c r="M552" s="4" t="s">
        <v>61</v>
      </c>
      <c r="N552" s="4" t="s">
        <v>1919</v>
      </c>
      <c r="O552" s="4" t="s">
        <v>4442</v>
      </c>
      <c r="P552" s="2" t="s">
        <v>4443</v>
      </c>
      <c r="Q552" s="2" t="s">
        <v>4444</v>
      </c>
      <c r="R552" s="4" t="s">
        <v>65</v>
      </c>
      <c r="S552" s="4" t="s">
        <v>4445</v>
      </c>
      <c r="T552" s="4" t="s">
        <v>84</v>
      </c>
      <c r="U552" s="4"/>
      <c r="V552" s="4" t="s">
        <v>3893</v>
      </c>
      <c r="W552" s="4"/>
      <c r="X552" s="2" t="s">
        <v>4446</v>
      </c>
      <c r="Y552" s="4" t="s">
        <v>69</v>
      </c>
      <c r="Z552" s="4"/>
      <c r="AA552" s="4"/>
      <c r="AB552" s="4"/>
    </row>
    <row r="553" customFormat="false" ht="75" hidden="false" customHeight="true" outlineLevel="0" collapsed="false">
      <c r="A553" s="4" t="s">
        <v>4447</v>
      </c>
      <c r="B553" s="4" t="s">
        <v>4448</v>
      </c>
      <c r="C553" s="4" t="s">
        <v>4449</v>
      </c>
      <c r="D553" s="4" t="n">
        <v>2017</v>
      </c>
      <c r="E553" s="4" t="s">
        <v>41</v>
      </c>
      <c r="F553" s="4" t="s">
        <v>4450</v>
      </c>
      <c r="G553" s="4" t="str">
        <f aca="false">IF(LEFT(I553,3)="R1 ","L6",IF(D553&gt;=2014,"L1",IF(D553&gt;=1998,"L2",IF(D553&gt;=1987,"L3",IF(D553&gt;=1978,"L4",IF(D553&gt;=1965,"L5","L6"))))))</f>
        <v>L1</v>
      </c>
      <c r="H553" s="4" t="str">
        <f aca="false">IFERROR(INDEX(Lanes!$C$2:$C$60,MATCH(LEFT(I553,FIND(" ",I553)-1),Lanes!$A$2:$A$60,0)),"?")</f>
        <v>Core</v>
      </c>
      <c r="I553" s="4" t="s">
        <v>3992</v>
      </c>
      <c r="J553" s="4"/>
      <c r="K553" s="4" t="s">
        <v>44</v>
      </c>
      <c r="L553" s="4" t="s">
        <v>603</v>
      </c>
      <c r="M553" s="4" t="s">
        <v>3596</v>
      </c>
      <c r="N553" s="4"/>
      <c r="O553" s="4" t="s">
        <v>4451</v>
      </c>
      <c r="P553" s="2" t="s">
        <v>4452</v>
      </c>
      <c r="Q553" s="2" t="s">
        <v>4453</v>
      </c>
      <c r="R553" s="4" t="s">
        <v>50</v>
      </c>
      <c r="S553" s="4" t="s">
        <v>4454</v>
      </c>
      <c r="T553" s="4" t="s">
        <v>84</v>
      </c>
      <c r="U553" s="4"/>
      <c r="V553" s="4"/>
      <c r="W553" s="4"/>
      <c r="X553" s="2" t="s">
        <v>4455</v>
      </c>
      <c r="Y553" s="4" t="s">
        <v>69</v>
      </c>
      <c r="Z553" s="4"/>
      <c r="AA553" s="4"/>
      <c r="AB553" s="4"/>
    </row>
    <row r="554" customFormat="false" ht="75" hidden="false" customHeight="true" outlineLevel="0" collapsed="false">
      <c r="A554" s="4" t="s">
        <v>4456</v>
      </c>
      <c r="B554" s="4" t="s">
        <v>4138</v>
      </c>
      <c r="C554" s="4" t="s">
        <v>4457</v>
      </c>
      <c r="D554" s="4" t="n">
        <v>2017</v>
      </c>
      <c r="E554" s="4" t="s">
        <v>41</v>
      </c>
      <c r="F554" s="4" t="s">
        <v>3060</v>
      </c>
      <c r="G554" s="4" t="str">
        <f aca="false">IF(LEFT(I554,3)="R1 ","L6",IF(D554&gt;=2014,"L1",IF(D554&gt;=1998,"L2",IF(D554&gt;=1987,"L3",IF(D554&gt;=1978,"L4",IF(D554&gt;=1965,"L5","L6"))))))</f>
        <v>L1</v>
      </c>
      <c r="H554" s="4" t="str">
        <f aca="false">IFERROR(INDEX(Lanes!$C$2:$C$60,MATCH(LEFT(I554,FIND(" ",I554)-1),Lanes!$A$2:$A$60,0)),"?")</f>
        <v>Core</v>
      </c>
      <c r="I554" s="4" t="s">
        <v>3992</v>
      </c>
      <c r="J554" s="4"/>
      <c r="K554" s="4" t="s">
        <v>44</v>
      </c>
      <c r="L554" s="4" t="s">
        <v>116</v>
      </c>
      <c r="M554" s="4" t="s">
        <v>117</v>
      </c>
      <c r="N554" s="4" t="s">
        <v>118</v>
      </c>
      <c r="O554" s="4" t="s">
        <v>4458</v>
      </c>
      <c r="P554" s="2" t="s">
        <v>4459</v>
      </c>
      <c r="Q554" s="2" t="s">
        <v>4460</v>
      </c>
      <c r="R554" s="4" t="s">
        <v>50</v>
      </c>
      <c r="S554" s="4" t="s">
        <v>4461</v>
      </c>
      <c r="T554" s="4" t="s">
        <v>84</v>
      </c>
      <c r="U554" s="4"/>
      <c r="V554" s="4"/>
      <c r="W554" s="4"/>
      <c r="X554" s="2" t="s">
        <v>4462</v>
      </c>
      <c r="Y554" s="4" t="s">
        <v>69</v>
      </c>
      <c r="Z554" s="4"/>
      <c r="AA554" s="4"/>
      <c r="AB554" s="4"/>
    </row>
    <row r="555" customFormat="false" ht="75" hidden="false" customHeight="true" outlineLevel="0" collapsed="false">
      <c r="A555" s="4" t="s">
        <v>4463</v>
      </c>
      <c r="B555" s="4" t="s">
        <v>4364</v>
      </c>
      <c r="C555" s="4" t="s">
        <v>4464</v>
      </c>
      <c r="D555" s="4" t="n">
        <v>2017</v>
      </c>
      <c r="E555" s="4" t="s">
        <v>89</v>
      </c>
      <c r="F555" s="4" t="s">
        <v>4465</v>
      </c>
      <c r="G555" s="4" t="str">
        <f aca="false">IF(LEFT(I555,3)="R1 ","L6",IF(D555&gt;=2014,"L1",IF(D555&gt;=1998,"L2",IF(D555&gt;=1987,"L3",IF(D555&gt;=1978,"L4",IF(D555&gt;=1965,"L5","L6"))))))</f>
        <v>L1</v>
      </c>
      <c r="H555" s="4" t="str">
        <f aca="false">IFERROR(INDEX(Lanes!$C$2:$C$60,MATCH(LEFT(I555,FIND(" ",I555)-1),Lanes!$A$2:$A$60,0)),"?")</f>
        <v>Core</v>
      </c>
      <c r="I555" s="4" t="s">
        <v>3992</v>
      </c>
      <c r="J555" s="4"/>
      <c r="K555" s="4" t="s">
        <v>4013</v>
      </c>
      <c r="L555" s="4" t="s">
        <v>776</v>
      </c>
      <c r="M555" s="4" t="s">
        <v>777</v>
      </c>
      <c r="N555" s="4"/>
      <c r="O555" s="4" t="s">
        <v>4367</v>
      </c>
      <c r="P555" s="2" t="s">
        <v>4466</v>
      </c>
      <c r="Q555" s="2" t="s">
        <v>4467</v>
      </c>
      <c r="R555" s="4" t="s">
        <v>122</v>
      </c>
      <c r="S555" s="4" t="s">
        <v>4468</v>
      </c>
      <c r="T555" s="4" t="s">
        <v>110</v>
      </c>
      <c r="U555" s="4"/>
      <c r="V555" s="4"/>
      <c r="W555" s="4" t="s">
        <v>53</v>
      </c>
      <c r="X555" s="2" t="s">
        <v>4469</v>
      </c>
      <c r="Y555" s="4" t="s">
        <v>69</v>
      </c>
      <c r="Z555" s="4"/>
      <c r="AA555" s="4"/>
      <c r="AB555" s="4"/>
    </row>
    <row r="556" customFormat="false" ht="75" hidden="false" customHeight="true" outlineLevel="0" collapsed="false">
      <c r="A556" s="4" t="s">
        <v>4470</v>
      </c>
      <c r="B556" s="4" t="s">
        <v>31</v>
      </c>
      <c r="C556" s="4" t="s">
        <v>4471</v>
      </c>
      <c r="D556" s="4" t="n">
        <v>2017</v>
      </c>
      <c r="E556" s="4" t="s">
        <v>41</v>
      </c>
      <c r="F556" s="4" t="s">
        <v>4472</v>
      </c>
      <c r="G556" s="4" t="str">
        <f aca="false">IF(LEFT(I556,3)="R1 ","L6",IF(D556&gt;=2014,"L1",IF(D556&gt;=1998,"L2",IF(D556&gt;=1987,"L3",IF(D556&gt;=1978,"L4",IF(D556&gt;=1965,"L5","L6"))))))</f>
        <v>L1</v>
      </c>
      <c r="H556" s="4" t="str">
        <f aca="false">IFERROR(INDEX(Lanes!$C$2:$C$60,MATCH(LEFT(I556,FIND(" ",I556)-1),Lanes!$A$2:$A$60,0)),"?")</f>
        <v>Core</v>
      </c>
      <c r="I556" s="4" t="s">
        <v>3992</v>
      </c>
      <c r="J556" s="4"/>
      <c r="K556" s="4" t="s">
        <v>567</v>
      </c>
      <c r="L556" s="4" t="s">
        <v>776</v>
      </c>
      <c r="M556" s="4" t="s">
        <v>777</v>
      </c>
      <c r="N556" s="4"/>
      <c r="O556" s="4" t="s">
        <v>4473</v>
      </c>
      <c r="P556" s="2" t="s">
        <v>4474</v>
      </c>
      <c r="Q556" s="2" t="s">
        <v>4475</v>
      </c>
      <c r="R556" s="4" t="s">
        <v>65</v>
      </c>
      <c r="S556" s="4" t="s">
        <v>4476</v>
      </c>
      <c r="T556" s="4" t="s">
        <v>84</v>
      </c>
      <c r="U556" s="4"/>
      <c r="V556" s="4"/>
      <c r="W556" s="4"/>
      <c r="X556" s="2" t="s">
        <v>4477</v>
      </c>
      <c r="Y556" s="4" t="s">
        <v>69</v>
      </c>
      <c r="Z556" s="4"/>
      <c r="AA556" s="4"/>
      <c r="AB556" s="4"/>
    </row>
    <row r="557" customFormat="false" ht="75" hidden="false" customHeight="true" outlineLevel="0" collapsed="false">
      <c r="A557" s="4" t="s">
        <v>4478</v>
      </c>
      <c r="B557" s="4" t="s">
        <v>896</v>
      </c>
      <c r="C557" s="4" t="s">
        <v>4479</v>
      </c>
      <c r="D557" s="4" t="n">
        <v>2017</v>
      </c>
      <c r="E557" s="4" t="s">
        <v>41</v>
      </c>
      <c r="F557" s="4" t="s">
        <v>898</v>
      </c>
      <c r="G557" s="4" t="str">
        <f aca="false">IF(LEFT(I557,3)="R1 ","L6",IF(D557&gt;=2014,"L1",IF(D557&gt;=1998,"L2",IF(D557&gt;=1987,"L3",IF(D557&gt;=1978,"L4",IF(D557&gt;=1965,"L5","L6"))))))</f>
        <v>L1</v>
      </c>
      <c r="H557" s="4" t="str">
        <f aca="false">IFERROR(INDEX(Lanes!$C$2:$C$60,MATCH(LEFT(I557,FIND(" ",I557)-1),Lanes!$A$2:$A$60,0)),"?")</f>
        <v>Core</v>
      </c>
      <c r="I557" s="4" t="s">
        <v>3992</v>
      </c>
      <c r="J557" s="4"/>
      <c r="K557" s="4" t="s">
        <v>128</v>
      </c>
      <c r="L557" s="4" t="s">
        <v>193</v>
      </c>
      <c r="M557" s="4" t="s">
        <v>899</v>
      </c>
      <c r="N557" s="4"/>
      <c r="O557" s="4" t="s">
        <v>4480</v>
      </c>
      <c r="P557" s="2" t="s">
        <v>4481</v>
      </c>
      <c r="Q557" s="2" t="s">
        <v>4482</v>
      </c>
      <c r="R557" s="4" t="s">
        <v>65</v>
      </c>
      <c r="S557" s="4" t="s">
        <v>4483</v>
      </c>
      <c r="T557" s="4" t="s">
        <v>84</v>
      </c>
      <c r="U557" s="4"/>
      <c r="V557" s="4"/>
      <c r="W557" s="4" t="s">
        <v>53</v>
      </c>
      <c r="X557" s="2" t="s">
        <v>4484</v>
      </c>
      <c r="Y557" s="4" t="s">
        <v>69</v>
      </c>
      <c r="Z557" s="4"/>
      <c r="AA557" s="4"/>
      <c r="AB557" s="4"/>
    </row>
    <row r="558" customFormat="false" ht="75" hidden="false" customHeight="true" outlineLevel="0" collapsed="false">
      <c r="A558" s="4" t="s">
        <v>4485</v>
      </c>
      <c r="B558" s="4" t="s">
        <v>4486</v>
      </c>
      <c r="C558" s="4" t="s">
        <v>4487</v>
      </c>
      <c r="D558" s="4" t="n">
        <v>2018</v>
      </c>
      <c r="E558" s="4" t="s">
        <v>89</v>
      </c>
      <c r="F558" s="4" t="s">
        <v>4488</v>
      </c>
      <c r="G558" s="4" t="str">
        <f aca="false">IF(LEFT(I558,3)="R1 ","L6",IF(D558&gt;=2014,"L1",IF(D558&gt;=1998,"L2",IF(D558&gt;=1987,"L3",IF(D558&gt;=1978,"L4",IF(D558&gt;=1965,"L5","L6"))))))</f>
        <v>L1</v>
      </c>
      <c r="H558" s="4" t="str">
        <f aca="false">IFERROR(INDEX(Lanes!$C$2:$C$60,MATCH(LEFT(I558,FIND(" ",I558)-1),Lanes!$A$2:$A$60,0)),"?")</f>
        <v>Core</v>
      </c>
      <c r="I558" s="4" t="s">
        <v>3992</v>
      </c>
      <c r="J558" s="4"/>
      <c r="K558" s="4" t="s">
        <v>4342</v>
      </c>
      <c r="L558" s="4" t="s">
        <v>45</v>
      </c>
      <c r="M558" s="4" t="s">
        <v>61</v>
      </c>
      <c r="N558" s="4"/>
      <c r="O558" s="4" t="s">
        <v>4489</v>
      </c>
      <c r="P558" s="2" t="s">
        <v>4490</v>
      </c>
      <c r="Q558" s="2" t="s">
        <v>4491</v>
      </c>
      <c r="R558" s="4" t="s">
        <v>122</v>
      </c>
      <c r="S558" s="4" t="s">
        <v>4492</v>
      </c>
      <c r="T558" s="4" t="s">
        <v>84</v>
      </c>
      <c r="U558" s="4"/>
      <c r="V558" s="4"/>
      <c r="W558" s="4"/>
      <c r="X558" s="2" t="s">
        <v>4493</v>
      </c>
      <c r="Y558" s="4" t="s">
        <v>69</v>
      </c>
      <c r="Z558" s="4"/>
      <c r="AA558" s="4"/>
      <c r="AB558" s="4"/>
    </row>
    <row r="559" customFormat="false" ht="75" hidden="false" customHeight="true" outlineLevel="0" collapsed="false">
      <c r="A559" s="4" t="s">
        <v>4494</v>
      </c>
      <c r="B559" s="4" t="s">
        <v>3059</v>
      </c>
      <c r="C559" s="4" t="s">
        <v>4495</v>
      </c>
      <c r="D559" s="4" t="n">
        <v>2018</v>
      </c>
      <c r="E559" s="4" t="s">
        <v>41</v>
      </c>
      <c r="F559" s="4" t="s">
        <v>2745</v>
      </c>
      <c r="G559" s="4" t="str">
        <f aca="false">IF(LEFT(I559,3)="R1 ","L6",IF(D559&gt;=2014,"L1",IF(D559&gt;=1998,"L2",IF(D559&gt;=1987,"L3",IF(D559&gt;=1978,"L4",IF(D559&gt;=1965,"L5","L6"))))))</f>
        <v>L1</v>
      </c>
      <c r="H559" s="4" t="str">
        <f aca="false">IFERROR(INDEX(Lanes!$C$2:$C$60,MATCH(LEFT(I559,FIND(" ",I559)-1),Lanes!$A$2:$A$60,0)),"?")</f>
        <v>Core</v>
      </c>
      <c r="I559" s="4" t="s">
        <v>3992</v>
      </c>
      <c r="J559" s="4" t="s">
        <v>648</v>
      </c>
      <c r="K559" s="4" t="s">
        <v>128</v>
      </c>
      <c r="L559" s="4" t="s">
        <v>45</v>
      </c>
      <c r="M559" s="4" t="s">
        <v>3061</v>
      </c>
      <c r="N559" s="4"/>
      <c r="O559" s="4" t="s">
        <v>4496</v>
      </c>
      <c r="P559" s="2" t="s">
        <v>4497</v>
      </c>
      <c r="Q559" s="2" t="s">
        <v>4498</v>
      </c>
      <c r="R559" s="4" t="s">
        <v>122</v>
      </c>
      <c r="S559" s="4" t="s">
        <v>4499</v>
      </c>
      <c r="T559" s="4" t="s">
        <v>84</v>
      </c>
      <c r="U559" s="4"/>
      <c r="V559" s="4"/>
      <c r="W559" s="4" t="s">
        <v>53</v>
      </c>
      <c r="X559" s="2" t="s">
        <v>3066</v>
      </c>
      <c r="Y559" s="4" t="s">
        <v>69</v>
      </c>
      <c r="Z559" s="4"/>
      <c r="AA559" s="4"/>
      <c r="AB559" s="4"/>
    </row>
    <row r="560" customFormat="false" ht="75" hidden="false" customHeight="true" outlineLevel="0" collapsed="false">
      <c r="A560" s="4" t="s">
        <v>4500</v>
      </c>
      <c r="B560" s="4" t="s">
        <v>4257</v>
      </c>
      <c r="C560" s="4" t="s">
        <v>4501</v>
      </c>
      <c r="D560" s="4" t="n">
        <v>2018</v>
      </c>
      <c r="E560" s="4" t="s">
        <v>41</v>
      </c>
      <c r="F560" s="4" t="s">
        <v>4000</v>
      </c>
      <c r="G560" s="4" t="str">
        <f aca="false">IF(LEFT(I560,3)="R1 ","L6",IF(D560&gt;=2014,"L1",IF(D560&gt;=1998,"L2",IF(D560&gt;=1987,"L3",IF(D560&gt;=1978,"L4",IF(D560&gt;=1965,"L5","L6"))))))</f>
        <v>L1</v>
      </c>
      <c r="H560" s="4" t="str">
        <f aca="false">IFERROR(INDEX(Lanes!$C$2:$C$60,MATCH(LEFT(I560,FIND(" ",I560)-1),Lanes!$A$2:$A$60,0)),"?")</f>
        <v>Core</v>
      </c>
      <c r="I560" s="4" t="s">
        <v>3992</v>
      </c>
      <c r="J560" s="4" t="s">
        <v>323</v>
      </c>
      <c r="K560" s="4" t="s">
        <v>44</v>
      </c>
      <c r="L560" s="4" t="s">
        <v>152</v>
      </c>
      <c r="M560" s="4" t="s">
        <v>1777</v>
      </c>
      <c r="N560" s="4"/>
      <c r="O560" s="4" t="s">
        <v>4502</v>
      </c>
      <c r="P560" s="2" t="s">
        <v>4503</v>
      </c>
      <c r="Q560" s="2" t="s">
        <v>4504</v>
      </c>
      <c r="R560" s="4" t="s">
        <v>65</v>
      </c>
      <c r="S560" s="4" t="s">
        <v>4505</v>
      </c>
      <c r="T560" s="4" t="s">
        <v>110</v>
      </c>
      <c r="U560" s="4"/>
      <c r="V560" s="4"/>
      <c r="W560" s="4" t="s">
        <v>53</v>
      </c>
      <c r="X560" s="2" t="s">
        <v>4264</v>
      </c>
      <c r="Y560" s="4" t="s">
        <v>69</v>
      </c>
      <c r="Z560" s="4"/>
      <c r="AA560" s="4"/>
      <c r="AB560" s="4"/>
    </row>
    <row r="561" customFormat="false" ht="75" hidden="false" customHeight="true" outlineLevel="0" collapsed="false">
      <c r="A561" s="4" t="s">
        <v>4506</v>
      </c>
      <c r="B561" s="4" t="s">
        <v>4116</v>
      </c>
      <c r="C561" s="4" t="s">
        <v>4507</v>
      </c>
      <c r="D561" s="4" t="n">
        <v>2018</v>
      </c>
      <c r="E561" s="4" t="s">
        <v>41</v>
      </c>
      <c r="F561" s="4" t="s">
        <v>4508</v>
      </c>
      <c r="G561" s="4" t="str">
        <f aca="false">IF(LEFT(I561,3)="R1 ","L6",IF(D561&gt;=2014,"L1",IF(D561&gt;=1998,"L2",IF(D561&gt;=1987,"L3",IF(D561&gt;=1978,"L4",IF(D561&gt;=1965,"L5","L6"))))))</f>
        <v>L1</v>
      </c>
      <c r="H561" s="4" t="str">
        <f aca="false">IFERROR(INDEX(Lanes!$C$2:$C$60,MATCH(LEFT(I561,FIND(" ",I561)-1),Lanes!$A$2:$A$60,0)),"?")</f>
        <v>Core</v>
      </c>
      <c r="I561" s="4" t="s">
        <v>3992</v>
      </c>
      <c r="J561" s="4" t="s">
        <v>323</v>
      </c>
      <c r="K561" s="4" t="s">
        <v>128</v>
      </c>
      <c r="L561" s="4" t="s">
        <v>776</v>
      </c>
      <c r="M561" s="4" t="s">
        <v>777</v>
      </c>
      <c r="N561" s="4"/>
      <c r="O561" s="4" t="s">
        <v>4509</v>
      </c>
      <c r="P561" s="2" t="s">
        <v>4510</v>
      </c>
      <c r="Q561" s="2" t="s">
        <v>4511</v>
      </c>
      <c r="R561" s="4" t="s">
        <v>65</v>
      </c>
      <c r="S561" s="4" t="s">
        <v>4512</v>
      </c>
      <c r="T561" s="4" t="s">
        <v>84</v>
      </c>
      <c r="U561" s="4"/>
      <c r="V561" s="4"/>
      <c r="W561" s="4" t="s">
        <v>53</v>
      </c>
      <c r="X561" s="2" t="s">
        <v>4122</v>
      </c>
      <c r="Y561" s="4" t="s">
        <v>55</v>
      </c>
      <c r="Z561" s="4"/>
      <c r="AA561" s="4"/>
      <c r="AB561" s="4"/>
    </row>
    <row r="562" customFormat="false" ht="75" hidden="false" customHeight="true" outlineLevel="0" collapsed="false">
      <c r="A562" s="4" t="s">
        <v>4513</v>
      </c>
      <c r="B562" s="4" t="s">
        <v>4514</v>
      </c>
      <c r="C562" s="4" t="s">
        <v>4515</v>
      </c>
      <c r="D562" s="4" t="n">
        <v>2018</v>
      </c>
      <c r="E562" s="4" t="s">
        <v>89</v>
      </c>
      <c r="F562" s="4" t="s">
        <v>150</v>
      </c>
      <c r="G562" s="4" t="str">
        <f aca="false">IF(LEFT(I562,3)="R1 ","L6",IF(D562&gt;=2014,"L1",IF(D562&gt;=1998,"L2",IF(D562&gt;=1987,"L3",IF(D562&gt;=1978,"L4",IF(D562&gt;=1965,"L5","L6"))))))</f>
        <v>L1</v>
      </c>
      <c r="H562" s="4" t="str">
        <f aca="false">IFERROR(INDEX(Lanes!$C$2:$C$60,MATCH(LEFT(I562,FIND(" ",I562)-1),Lanes!$A$2:$A$60,0)),"?")</f>
        <v>Core</v>
      </c>
      <c r="I562" s="4" t="s">
        <v>3992</v>
      </c>
      <c r="J562" s="4"/>
      <c r="K562" s="4" t="s">
        <v>4342</v>
      </c>
      <c r="L562" s="4" t="s">
        <v>116</v>
      </c>
      <c r="M562" s="4" t="s">
        <v>117</v>
      </c>
      <c r="N562" s="4" t="s">
        <v>118</v>
      </c>
      <c r="O562" s="4" t="s">
        <v>4516</v>
      </c>
      <c r="P562" s="2" t="s">
        <v>4517</v>
      </c>
      <c r="Q562" s="2" t="s">
        <v>4518</v>
      </c>
      <c r="R562" s="4" t="s">
        <v>50</v>
      </c>
      <c r="S562" s="4" t="s">
        <v>4519</v>
      </c>
      <c r="T562" s="4" t="s">
        <v>52</v>
      </c>
      <c r="U562" s="4"/>
      <c r="V562" s="4"/>
      <c r="W562" s="4" t="s">
        <v>53</v>
      </c>
      <c r="X562" s="2" t="s">
        <v>4520</v>
      </c>
      <c r="Y562" s="4" t="s">
        <v>69</v>
      </c>
      <c r="Z562" s="4"/>
      <c r="AA562" s="4"/>
      <c r="AB562" s="4"/>
    </row>
    <row r="563" customFormat="false" ht="75" hidden="false" customHeight="true" outlineLevel="0" collapsed="false">
      <c r="A563" s="4" t="s">
        <v>4521</v>
      </c>
      <c r="B563" s="4" t="s">
        <v>3989</v>
      </c>
      <c r="C563" s="4" t="s">
        <v>4522</v>
      </c>
      <c r="D563" s="4" t="n">
        <v>2018</v>
      </c>
      <c r="E563" s="4" t="s">
        <v>41</v>
      </c>
      <c r="F563" s="4" t="s">
        <v>4000</v>
      </c>
      <c r="G563" s="4" t="str">
        <f aca="false">IF(LEFT(I563,3)="R1 ","L6",IF(D563&gt;=2014,"L1",IF(D563&gt;=1998,"L2",IF(D563&gt;=1987,"L3",IF(D563&gt;=1978,"L4",IF(D563&gt;=1965,"L5","L6"))))))</f>
        <v>L1</v>
      </c>
      <c r="H563" s="4" t="str">
        <f aca="false">IFERROR(INDEX(Lanes!$C$2:$C$60,MATCH(LEFT(I563,FIND(" ",I563)-1),Lanes!$A$2:$A$60,0)),"?")</f>
        <v>Core</v>
      </c>
      <c r="I563" s="4" t="s">
        <v>3992</v>
      </c>
      <c r="J563" s="4"/>
      <c r="K563" s="4" t="s">
        <v>128</v>
      </c>
      <c r="L563" s="4" t="s">
        <v>116</v>
      </c>
      <c r="M563" s="4" t="s">
        <v>117</v>
      </c>
      <c r="N563" s="4"/>
      <c r="O563" s="4" t="s">
        <v>4523</v>
      </c>
      <c r="P563" s="2" t="s">
        <v>4524</v>
      </c>
      <c r="Q563" s="2" t="s">
        <v>4525</v>
      </c>
      <c r="R563" s="4" t="s">
        <v>122</v>
      </c>
      <c r="S563" s="4" t="s">
        <v>4526</v>
      </c>
      <c r="T563" s="4" t="s">
        <v>84</v>
      </c>
      <c r="U563" s="4"/>
      <c r="V563" s="4"/>
      <c r="W563" s="4" t="s">
        <v>53</v>
      </c>
      <c r="X563" s="2" t="s">
        <v>3997</v>
      </c>
      <c r="Y563" s="4" t="s">
        <v>55</v>
      </c>
      <c r="Z563" s="4"/>
      <c r="AA563" s="4"/>
      <c r="AB563" s="4"/>
    </row>
    <row r="564" customFormat="false" ht="75" hidden="false" customHeight="true" outlineLevel="0" collapsed="false">
      <c r="A564" s="4" t="s">
        <v>4527</v>
      </c>
      <c r="B564" s="4" t="s">
        <v>4191</v>
      </c>
      <c r="C564" s="4" t="s">
        <v>4528</v>
      </c>
      <c r="D564" s="4" t="n">
        <v>2018</v>
      </c>
      <c r="E564" s="4" t="s">
        <v>41</v>
      </c>
      <c r="F564" s="4" t="s">
        <v>2413</v>
      </c>
      <c r="G564" s="4" t="str">
        <f aca="false">IF(LEFT(I564,3)="R1 ","L6",IF(D564&gt;=2014,"L1",IF(D564&gt;=1998,"L2",IF(D564&gt;=1987,"L3",IF(D564&gt;=1978,"L4",IF(D564&gt;=1965,"L5","L6"))))))</f>
        <v>L1</v>
      </c>
      <c r="H564" s="4" t="str">
        <f aca="false">IFERROR(INDEX(Lanes!$C$2:$C$60,MATCH(LEFT(I564,FIND(" ",I564)-1),Lanes!$A$2:$A$60,0)),"?")</f>
        <v>Core</v>
      </c>
      <c r="I564" s="4" t="s">
        <v>3992</v>
      </c>
      <c r="J564" s="4"/>
      <c r="K564" s="4" t="s">
        <v>4013</v>
      </c>
      <c r="L564" s="4" t="s">
        <v>257</v>
      </c>
      <c r="M564" s="4" t="s">
        <v>4194</v>
      </c>
      <c r="N564" s="4"/>
      <c r="O564" s="4" t="s">
        <v>4529</v>
      </c>
      <c r="P564" s="2" t="s">
        <v>4530</v>
      </c>
      <c r="Q564" s="2" t="s">
        <v>4531</v>
      </c>
      <c r="R564" s="4" t="s">
        <v>50</v>
      </c>
      <c r="S564" s="4" t="s">
        <v>4532</v>
      </c>
      <c r="T564" s="4" t="s">
        <v>84</v>
      </c>
      <c r="U564" s="4"/>
      <c r="V564" s="4"/>
      <c r="W564" s="4" t="s">
        <v>53</v>
      </c>
      <c r="X564" s="2" t="s">
        <v>4199</v>
      </c>
      <c r="Y564" s="4" t="s">
        <v>69</v>
      </c>
      <c r="Z564" s="4"/>
      <c r="AA564" s="4"/>
      <c r="AB564" s="4"/>
    </row>
    <row r="565" customFormat="false" ht="75" hidden="false" customHeight="true" outlineLevel="0" collapsed="false">
      <c r="A565" s="4" t="s">
        <v>4533</v>
      </c>
      <c r="B565" s="4" t="s">
        <v>4215</v>
      </c>
      <c r="C565" s="4" t="s">
        <v>4534</v>
      </c>
      <c r="D565" s="4" t="n">
        <v>2018</v>
      </c>
      <c r="E565" s="4" t="s">
        <v>41</v>
      </c>
      <c r="F565" s="4" t="s">
        <v>4535</v>
      </c>
      <c r="G565" s="4" t="str">
        <f aca="false">IF(LEFT(I565,3)="R1 ","L6",IF(D565&gt;=2014,"L1",IF(D565&gt;=1998,"L2",IF(D565&gt;=1987,"L3",IF(D565&gt;=1978,"L4",IF(D565&gt;=1965,"L5","L6"))))))</f>
        <v>L1</v>
      </c>
      <c r="H565" s="4" t="str">
        <f aca="false">IFERROR(INDEX(Lanes!$C$2:$C$60,MATCH(LEFT(I565,FIND(" ",I565)-1),Lanes!$A$2:$A$60,0)),"?")</f>
        <v>Core</v>
      </c>
      <c r="I565" s="4" t="s">
        <v>3992</v>
      </c>
      <c r="J565" s="4"/>
      <c r="K565" s="4" t="s">
        <v>4342</v>
      </c>
      <c r="L565" s="4" t="s">
        <v>116</v>
      </c>
      <c r="M565" s="4" t="s">
        <v>117</v>
      </c>
      <c r="N565" s="4" t="s">
        <v>118</v>
      </c>
      <c r="O565" s="4" t="s">
        <v>4536</v>
      </c>
      <c r="P565" s="2" t="s">
        <v>4537</v>
      </c>
      <c r="Q565" s="2" t="s">
        <v>4538</v>
      </c>
      <c r="R565" s="4" t="s">
        <v>50</v>
      </c>
      <c r="S565" s="4" t="s">
        <v>4539</v>
      </c>
      <c r="T565" s="4" t="s">
        <v>84</v>
      </c>
      <c r="U565" s="4"/>
      <c r="V565" s="4"/>
      <c r="W565" s="4"/>
      <c r="X565" s="2" t="s">
        <v>4540</v>
      </c>
      <c r="Y565" s="4" t="s">
        <v>69</v>
      </c>
      <c r="Z565" s="4"/>
      <c r="AA565" s="4"/>
      <c r="AB565" s="4"/>
    </row>
    <row r="566" customFormat="false" ht="75" hidden="false" customHeight="true" outlineLevel="0" collapsed="false">
      <c r="A566" s="4" t="s">
        <v>4541</v>
      </c>
      <c r="B566" s="4" t="s">
        <v>4364</v>
      </c>
      <c r="C566" s="4" t="s">
        <v>4542</v>
      </c>
      <c r="D566" s="4" t="n">
        <v>2018</v>
      </c>
      <c r="E566" s="4" t="s">
        <v>41</v>
      </c>
      <c r="F566" s="4" t="s">
        <v>519</v>
      </c>
      <c r="G566" s="4" t="str">
        <f aca="false">IF(LEFT(I566,3)="R1 ","L6",IF(D566&gt;=2014,"L1",IF(D566&gt;=1998,"L2",IF(D566&gt;=1987,"L3",IF(D566&gt;=1978,"L4",IF(D566&gt;=1965,"L5","L6"))))))</f>
        <v>L1</v>
      </c>
      <c r="H566" s="4" t="str">
        <f aca="false">IFERROR(INDEX(Lanes!$C$2:$C$60,MATCH(LEFT(I566,FIND(" ",I566)-1),Lanes!$A$2:$A$60,0)),"?")</f>
        <v>Core</v>
      </c>
      <c r="I566" s="4" t="s">
        <v>3992</v>
      </c>
      <c r="J566" s="4"/>
      <c r="K566" s="4" t="s">
        <v>4013</v>
      </c>
      <c r="L566" s="4" t="s">
        <v>776</v>
      </c>
      <c r="M566" s="4" t="s">
        <v>4037</v>
      </c>
      <c r="N566" s="4"/>
      <c r="O566" s="4" t="s">
        <v>4543</v>
      </c>
      <c r="P566" s="2" t="s">
        <v>4544</v>
      </c>
      <c r="Q566" s="2" t="s">
        <v>4545</v>
      </c>
      <c r="R566" s="4" t="s">
        <v>50</v>
      </c>
      <c r="S566" s="4" t="s">
        <v>4546</v>
      </c>
      <c r="T566" s="4" t="s">
        <v>110</v>
      </c>
      <c r="U566" s="4"/>
      <c r="V566" s="4"/>
      <c r="W566" s="4" t="s">
        <v>53</v>
      </c>
      <c r="X566" s="2" t="s">
        <v>4547</v>
      </c>
      <c r="Y566" s="4" t="s">
        <v>69</v>
      </c>
      <c r="Z566" s="4"/>
      <c r="AA566" s="4"/>
      <c r="AB566" s="4"/>
    </row>
    <row r="567" customFormat="false" ht="75" hidden="false" customHeight="true" outlineLevel="0" collapsed="false">
      <c r="A567" s="4" t="s">
        <v>4548</v>
      </c>
      <c r="B567" s="4" t="s">
        <v>4222</v>
      </c>
      <c r="C567" s="4" t="s">
        <v>4549</v>
      </c>
      <c r="D567" s="4" t="n">
        <v>2018</v>
      </c>
      <c r="E567" s="4" t="s">
        <v>41</v>
      </c>
      <c r="F567" s="4" t="s">
        <v>4550</v>
      </c>
      <c r="G567" s="4" t="str">
        <f aca="false">IF(LEFT(I567,3)="R1 ","L6",IF(D567&gt;=2014,"L1",IF(D567&gt;=1998,"L2",IF(D567&gt;=1987,"L3",IF(D567&gt;=1978,"L4",IF(D567&gt;=1965,"L5","L6"))))))</f>
        <v>L1</v>
      </c>
      <c r="H567" s="4" t="str">
        <f aca="false">IFERROR(INDEX(Lanes!$C$2:$C$60,MATCH(LEFT(I567,FIND(" ",I567)-1),Lanes!$A$2:$A$60,0)),"?")</f>
        <v>Core</v>
      </c>
      <c r="I567" s="4" t="s">
        <v>3992</v>
      </c>
      <c r="J567" s="4"/>
      <c r="K567" s="4" t="s">
        <v>4013</v>
      </c>
      <c r="L567" s="4" t="s">
        <v>961</v>
      </c>
      <c r="M567" s="4" t="s">
        <v>4225</v>
      </c>
      <c r="N567" s="4"/>
      <c r="O567" s="4" t="s">
        <v>4551</v>
      </c>
      <c r="P567" s="2" t="s">
        <v>4552</v>
      </c>
      <c r="Q567" s="2" t="s">
        <v>4553</v>
      </c>
      <c r="R567" s="4" t="s">
        <v>50</v>
      </c>
      <c r="S567" s="4" t="s">
        <v>4554</v>
      </c>
      <c r="T567" s="4" t="s">
        <v>84</v>
      </c>
      <c r="U567" s="4"/>
      <c r="V567" s="4" t="s">
        <v>4230</v>
      </c>
      <c r="W567" s="4"/>
      <c r="X567" s="2" t="s">
        <v>4555</v>
      </c>
      <c r="Y567" s="4" t="s">
        <v>69</v>
      </c>
      <c r="Z567" s="4"/>
      <c r="AA567" s="4"/>
      <c r="AB567" s="4"/>
    </row>
    <row r="568" customFormat="false" ht="75" hidden="false" customHeight="true" outlineLevel="0" collapsed="false">
      <c r="A568" s="4" t="s">
        <v>4556</v>
      </c>
      <c r="B568" s="4" t="s">
        <v>4557</v>
      </c>
      <c r="C568" s="4" t="s">
        <v>4558</v>
      </c>
      <c r="D568" s="4" t="n">
        <v>2018</v>
      </c>
      <c r="E568" s="4" t="s">
        <v>41</v>
      </c>
      <c r="F568" s="4" t="s">
        <v>3039</v>
      </c>
      <c r="G568" s="4" t="str">
        <f aca="false">IF(LEFT(I568,3)="R1 ","L6",IF(D568&gt;=2014,"L1",IF(D568&gt;=1998,"L2",IF(D568&gt;=1987,"L3",IF(D568&gt;=1978,"L4",IF(D568&gt;=1965,"L5","L6"))))))</f>
        <v>L1</v>
      </c>
      <c r="H568" s="4" t="str">
        <f aca="false">IFERROR(INDEX(Lanes!$C$2:$C$60,MATCH(LEFT(I568,FIND(" ",I568)-1),Lanes!$A$2:$A$60,0)),"?")</f>
        <v>Core</v>
      </c>
      <c r="I568" s="4" t="s">
        <v>3992</v>
      </c>
      <c r="J568" s="4"/>
      <c r="K568" s="4" t="s">
        <v>128</v>
      </c>
      <c r="L568" s="4" t="s">
        <v>152</v>
      </c>
      <c r="M568" s="4" t="s">
        <v>4559</v>
      </c>
      <c r="N568" s="4"/>
      <c r="O568" s="4" t="s">
        <v>4560</v>
      </c>
      <c r="P568" s="2" t="s">
        <v>4561</v>
      </c>
      <c r="Q568" s="2" t="s">
        <v>4562</v>
      </c>
      <c r="R568" s="4" t="s">
        <v>122</v>
      </c>
      <c r="S568" s="4" t="s">
        <v>4563</v>
      </c>
      <c r="T568" s="4" t="s">
        <v>110</v>
      </c>
      <c r="U568" s="4"/>
      <c r="V568" s="4"/>
      <c r="W568" s="4"/>
      <c r="X568" s="2" t="s">
        <v>4564</v>
      </c>
      <c r="Y568" s="4" t="s">
        <v>69</v>
      </c>
      <c r="Z568" s="4"/>
      <c r="AA568" s="4"/>
      <c r="AB568" s="4"/>
    </row>
    <row r="569" customFormat="false" ht="75" hidden="false" customHeight="true" outlineLevel="0" collapsed="false">
      <c r="A569" s="4" t="s">
        <v>4565</v>
      </c>
      <c r="B569" s="4" t="s">
        <v>4566</v>
      </c>
      <c r="C569" s="4" t="s">
        <v>4567</v>
      </c>
      <c r="D569" s="4" t="n">
        <v>2018</v>
      </c>
      <c r="E569" s="4" t="s">
        <v>41</v>
      </c>
      <c r="F569" s="4" t="s">
        <v>2430</v>
      </c>
      <c r="G569" s="4" t="str">
        <f aca="false">IF(LEFT(I569,3)="R1 ","L6",IF(D569&gt;=2014,"L1",IF(D569&gt;=1998,"L2",IF(D569&gt;=1987,"L3",IF(D569&gt;=1978,"L4",IF(D569&gt;=1965,"L5","L6"))))))</f>
        <v>L1</v>
      </c>
      <c r="H569" s="4" t="str">
        <f aca="false">IFERROR(INDEX(Lanes!$C$2:$C$60,MATCH(LEFT(I569,FIND(" ",I569)-1),Lanes!$A$2:$A$60,0)),"?")</f>
        <v>Core</v>
      </c>
      <c r="I569" s="4" t="s">
        <v>3992</v>
      </c>
      <c r="J569" s="4"/>
      <c r="K569" s="4" t="s">
        <v>128</v>
      </c>
      <c r="L569" s="4" t="s">
        <v>193</v>
      </c>
      <c r="M569" s="4" t="s">
        <v>289</v>
      </c>
      <c r="N569" s="4"/>
      <c r="O569" s="4" t="s">
        <v>4568</v>
      </c>
      <c r="P569" s="2" t="s">
        <v>4569</v>
      </c>
      <c r="Q569" s="2" t="s">
        <v>4570</v>
      </c>
      <c r="R569" s="4" t="s">
        <v>122</v>
      </c>
      <c r="S569" s="4" t="s">
        <v>4571</v>
      </c>
      <c r="T569" s="4" t="s">
        <v>84</v>
      </c>
      <c r="U569" s="4"/>
      <c r="V569" s="4"/>
      <c r="W569" s="4"/>
      <c r="X569" s="2" t="s">
        <v>4572</v>
      </c>
      <c r="Y569" s="4" t="s">
        <v>69</v>
      </c>
      <c r="Z569" s="4"/>
      <c r="AA569" s="4"/>
      <c r="AB569" s="4"/>
    </row>
    <row r="570" customFormat="false" ht="75" hidden="false" customHeight="true" outlineLevel="0" collapsed="false">
      <c r="A570" s="4" t="s">
        <v>4573</v>
      </c>
      <c r="B570" s="4" t="s">
        <v>4146</v>
      </c>
      <c r="C570" s="4" t="s">
        <v>4574</v>
      </c>
      <c r="D570" s="4" t="n">
        <v>2018</v>
      </c>
      <c r="E570" s="4" t="s">
        <v>41</v>
      </c>
      <c r="F570" s="4" t="s">
        <v>4575</v>
      </c>
      <c r="G570" s="4" t="str">
        <f aca="false">IF(LEFT(I570,3)="R1 ","L6",IF(D570&gt;=2014,"L1",IF(D570&gt;=1998,"L2",IF(D570&gt;=1987,"L3",IF(D570&gt;=1978,"L4",IF(D570&gt;=1965,"L5","L6"))))))</f>
        <v>L1</v>
      </c>
      <c r="H570" s="4" t="str">
        <f aca="false">IFERROR(INDEX(Lanes!$C$2:$C$60,MATCH(LEFT(I570,FIND(" ",I570)-1),Lanes!$A$2:$A$60,0)),"?")</f>
        <v>Core</v>
      </c>
      <c r="I570" s="4" t="s">
        <v>3992</v>
      </c>
      <c r="J570" s="4"/>
      <c r="K570" s="4" t="s">
        <v>4576</v>
      </c>
      <c r="L570" s="4" t="s">
        <v>152</v>
      </c>
      <c r="M570" s="4" t="s">
        <v>117</v>
      </c>
      <c r="N570" s="4"/>
      <c r="O570" s="4" t="s">
        <v>4577</v>
      </c>
      <c r="P570" s="2" t="s">
        <v>4578</v>
      </c>
      <c r="Q570" s="2" t="s">
        <v>4579</v>
      </c>
      <c r="R570" s="4" t="s">
        <v>65</v>
      </c>
      <c r="S570" s="4" t="s">
        <v>4580</v>
      </c>
      <c r="T570" s="4" t="s">
        <v>84</v>
      </c>
      <c r="U570" s="4"/>
      <c r="V570" s="4"/>
      <c r="W570" s="4"/>
      <c r="X570" s="2" t="s">
        <v>4581</v>
      </c>
      <c r="Y570" s="4" t="s">
        <v>69</v>
      </c>
      <c r="Z570" s="4"/>
      <c r="AA570" s="4"/>
      <c r="AB570" s="4"/>
    </row>
    <row r="571" customFormat="false" ht="75" hidden="false" customHeight="true" outlineLevel="0" collapsed="false">
      <c r="A571" s="4" t="s">
        <v>4582</v>
      </c>
      <c r="B571" s="4" t="s">
        <v>4101</v>
      </c>
      <c r="C571" s="4" t="s">
        <v>4583</v>
      </c>
      <c r="D571" s="4" t="n">
        <v>2018</v>
      </c>
      <c r="E571" s="4" t="s">
        <v>41</v>
      </c>
      <c r="F571" s="4" t="s">
        <v>1052</v>
      </c>
      <c r="G571" s="4" t="str">
        <f aca="false">IF(LEFT(I571,3)="R1 ","L6",IF(D571&gt;=2014,"L1",IF(D571&gt;=1998,"L2",IF(D571&gt;=1987,"L3",IF(D571&gt;=1978,"L4",IF(D571&gt;=1965,"L5","L6"))))))</f>
        <v>L1</v>
      </c>
      <c r="H571" s="4" t="str">
        <f aca="false">IFERROR(INDEX(Lanes!$C$2:$C$60,MATCH(LEFT(I571,FIND(" ",I571)-1),Lanes!$A$2:$A$60,0)),"?")</f>
        <v>Core</v>
      </c>
      <c r="I571" s="4" t="s">
        <v>3992</v>
      </c>
      <c r="J571" s="4"/>
      <c r="K571" s="4" t="s">
        <v>4013</v>
      </c>
      <c r="L571" s="4" t="s">
        <v>116</v>
      </c>
      <c r="M571" s="4" t="s">
        <v>117</v>
      </c>
      <c r="N571" s="4" t="s">
        <v>118</v>
      </c>
      <c r="O571" s="4" t="s">
        <v>4584</v>
      </c>
      <c r="P571" s="2" t="s">
        <v>4585</v>
      </c>
      <c r="Q571" s="2" t="s">
        <v>4586</v>
      </c>
      <c r="R571" s="4" t="s">
        <v>65</v>
      </c>
      <c r="S571" s="4" t="s">
        <v>4587</v>
      </c>
      <c r="T571" s="4" t="s">
        <v>84</v>
      </c>
      <c r="U571" s="4"/>
      <c r="V571" s="4"/>
      <c r="W571" s="4"/>
      <c r="X571" s="2" t="s">
        <v>4588</v>
      </c>
      <c r="Y571" s="4" t="s">
        <v>69</v>
      </c>
      <c r="Z571" s="4"/>
      <c r="AA571" s="4"/>
      <c r="AB571" s="4"/>
    </row>
    <row r="572" customFormat="false" ht="75" hidden="false" customHeight="true" outlineLevel="0" collapsed="false">
      <c r="A572" s="4" t="s">
        <v>4589</v>
      </c>
      <c r="B572" s="4" t="s">
        <v>31</v>
      </c>
      <c r="C572" s="4" t="s">
        <v>4590</v>
      </c>
      <c r="D572" s="4" t="n">
        <v>2018</v>
      </c>
      <c r="E572" s="4" t="s">
        <v>41</v>
      </c>
      <c r="F572" s="4" t="s">
        <v>4472</v>
      </c>
      <c r="G572" s="4" t="str">
        <f aca="false">IF(LEFT(I572,3)="R1 ","L6",IF(D572&gt;=2014,"L1",IF(D572&gt;=1998,"L2",IF(D572&gt;=1987,"L3",IF(D572&gt;=1978,"L4",IF(D572&gt;=1965,"L5","L6"))))))</f>
        <v>L1</v>
      </c>
      <c r="H572" s="4" t="str">
        <f aca="false">IFERROR(INDEX(Lanes!$C$2:$C$60,MATCH(LEFT(I572,FIND(" ",I572)-1),Lanes!$A$2:$A$60,0)),"?")</f>
        <v>Core</v>
      </c>
      <c r="I572" s="4" t="s">
        <v>3992</v>
      </c>
      <c r="J572" s="4"/>
      <c r="K572" s="4" t="s">
        <v>567</v>
      </c>
      <c r="L572" s="4" t="s">
        <v>776</v>
      </c>
      <c r="M572" s="4" t="s">
        <v>777</v>
      </c>
      <c r="N572" s="4"/>
      <c r="O572" s="4" t="s">
        <v>4591</v>
      </c>
      <c r="P572" s="2" t="s">
        <v>4592</v>
      </c>
      <c r="Q572" s="2" t="s">
        <v>4593</v>
      </c>
      <c r="R572" s="4" t="s">
        <v>65</v>
      </c>
      <c r="S572" s="4" t="s">
        <v>4594</v>
      </c>
      <c r="T572" s="4" t="s">
        <v>84</v>
      </c>
      <c r="U572" s="4"/>
      <c r="V572" s="4"/>
      <c r="W572" s="4"/>
      <c r="X572" s="2" t="s">
        <v>4595</v>
      </c>
      <c r="Y572" s="4" t="s">
        <v>69</v>
      </c>
      <c r="Z572" s="4"/>
      <c r="AA572" s="4"/>
      <c r="AB572" s="4"/>
    </row>
    <row r="573" customFormat="false" ht="75" hidden="false" customHeight="true" outlineLevel="0" collapsed="false">
      <c r="A573" s="4" t="s">
        <v>4596</v>
      </c>
      <c r="B573" s="4" t="s">
        <v>4381</v>
      </c>
      <c r="C573" s="4" t="s">
        <v>4597</v>
      </c>
      <c r="D573" s="4" t="n">
        <v>2018</v>
      </c>
      <c r="E573" s="4" t="s">
        <v>41</v>
      </c>
      <c r="F573" s="4" t="s">
        <v>4383</v>
      </c>
      <c r="G573" s="4" t="str">
        <f aca="false">IF(LEFT(I573,3)="R1 ","L6",IF(D573&gt;=2014,"L1",IF(D573&gt;=1998,"L2",IF(D573&gt;=1987,"L3",IF(D573&gt;=1978,"L4",IF(D573&gt;=1965,"L5","L6"))))))</f>
        <v>L1</v>
      </c>
      <c r="H573" s="4" t="str">
        <f aca="false">IFERROR(INDEX(Lanes!$C$2:$C$60,MATCH(LEFT(I573,FIND(" ",I573)-1),Lanes!$A$2:$A$60,0)),"?")</f>
        <v>Core</v>
      </c>
      <c r="I573" s="4" t="s">
        <v>3992</v>
      </c>
      <c r="J573" s="4"/>
      <c r="K573" s="4" t="s">
        <v>4342</v>
      </c>
      <c r="L573" s="4" t="s">
        <v>603</v>
      </c>
      <c r="M573" s="4" t="s">
        <v>4384</v>
      </c>
      <c r="N573" s="4"/>
      <c r="O573" s="4" t="s">
        <v>4598</v>
      </c>
      <c r="P573" s="2" t="s">
        <v>4599</v>
      </c>
      <c r="Q573" s="2" t="s">
        <v>4600</v>
      </c>
      <c r="R573" s="4" t="s">
        <v>50</v>
      </c>
      <c r="S573" s="4" t="s">
        <v>4601</v>
      </c>
      <c r="T573" s="4" t="s">
        <v>110</v>
      </c>
      <c r="U573" s="4"/>
      <c r="V573" s="4"/>
      <c r="W573" s="4"/>
      <c r="X573" s="2" t="s">
        <v>4602</v>
      </c>
      <c r="Y573" s="4" t="s">
        <v>55</v>
      </c>
      <c r="Z573" s="4"/>
      <c r="AA573" s="4"/>
      <c r="AB573" s="4"/>
    </row>
    <row r="574" customFormat="false" ht="75" hidden="false" customHeight="true" outlineLevel="0" collapsed="false">
      <c r="A574" s="4" t="s">
        <v>4603</v>
      </c>
      <c r="B574" s="4" t="s">
        <v>4020</v>
      </c>
      <c r="C574" s="4" t="s">
        <v>4604</v>
      </c>
      <c r="D574" s="4" t="n">
        <v>2019</v>
      </c>
      <c r="E574" s="4" t="s">
        <v>41</v>
      </c>
      <c r="F574" s="4" t="s">
        <v>4251</v>
      </c>
      <c r="G574" s="4" t="str">
        <f aca="false">IF(LEFT(I574,3)="R1 ","L6",IF(D574&gt;=2014,"L1",IF(D574&gt;=1998,"L2",IF(D574&gt;=1987,"L3",IF(D574&gt;=1978,"L4",IF(D574&gt;=1965,"L5","L6"))))))</f>
        <v>L1</v>
      </c>
      <c r="H574" s="4" t="str">
        <f aca="false">IFERROR(INDEX(Lanes!$C$2:$C$60,MATCH(LEFT(I574,FIND(" ",I574)-1),Lanes!$A$2:$A$60,0)),"?")</f>
        <v>Core</v>
      </c>
      <c r="I574" s="4" t="s">
        <v>3992</v>
      </c>
      <c r="J574" s="4"/>
      <c r="K574" s="4" t="s">
        <v>44</v>
      </c>
      <c r="L574" s="4" t="s">
        <v>116</v>
      </c>
      <c r="M574" s="4" t="s">
        <v>117</v>
      </c>
      <c r="N574" s="4"/>
      <c r="O574" s="4" t="s">
        <v>4605</v>
      </c>
      <c r="P574" s="2" t="s">
        <v>4606</v>
      </c>
      <c r="Q574" s="2" t="s">
        <v>4607</v>
      </c>
      <c r="R574" s="4" t="s">
        <v>65</v>
      </c>
      <c r="S574" s="4" t="s">
        <v>4608</v>
      </c>
      <c r="T574" s="4" t="s">
        <v>110</v>
      </c>
      <c r="U574" s="4"/>
      <c r="V574" s="4" t="s">
        <v>4609</v>
      </c>
      <c r="W574" s="4" t="s">
        <v>53</v>
      </c>
      <c r="X574" s="2" t="s">
        <v>4610</v>
      </c>
      <c r="Y574" s="4" t="s">
        <v>69</v>
      </c>
      <c r="Z574" s="4"/>
      <c r="AA574" s="4"/>
      <c r="AB574" s="4"/>
    </row>
    <row r="575" customFormat="false" ht="75" hidden="false" customHeight="true" outlineLevel="0" collapsed="false">
      <c r="A575" s="4" t="s">
        <v>4611</v>
      </c>
      <c r="B575" s="4" t="s">
        <v>4085</v>
      </c>
      <c r="C575" s="4" t="s">
        <v>4612</v>
      </c>
      <c r="D575" s="4" t="n">
        <v>2019</v>
      </c>
      <c r="E575" s="4" t="s">
        <v>41</v>
      </c>
      <c r="F575" s="4" t="s">
        <v>4613</v>
      </c>
      <c r="G575" s="4" t="str">
        <f aca="false">IF(LEFT(I575,3)="R1 ","L6",IF(D575&gt;=2014,"L1",IF(D575&gt;=1998,"L2",IF(D575&gt;=1987,"L3",IF(D575&gt;=1978,"L4",IF(D575&gt;=1965,"L5","L6"))))))</f>
        <v>L1</v>
      </c>
      <c r="H575" s="4" t="str">
        <f aca="false">IFERROR(INDEX(Lanes!$C$2:$C$60,MATCH(LEFT(I575,FIND(" ",I575)-1),Lanes!$A$2:$A$60,0)),"?")</f>
        <v>Core</v>
      </c>
      <c r="I575" s="4" t="s">
        <v>3992</v>
      </c>
      <c r="J575" s="4"/>
      <c r="K575" s="4" t="s">
        <v>128</v>
      </c>
      <c r="L575" s="4" t="s">
        <v>257</v>
      </c>
      <c r="M575" s="4" t="s">
        <v>4087</v>
      </c>
      <c r="N575" s="4"/>
      <c r="O575" s="4" t="s">
        <v>4614</v>
      </c>
      <c r="P575" s="2" t="s">
        <v>4615</v>
      </c>
      <c r="Q575" s="2" t="s">
        <v>4616</v>
      </c>
      <c r="R575" s="4" t="s">
        <v>50</v>
      </c>
      <c r="S575" s="4" t="s">
        <v>4617</v>
      </c>
      <c r="T575" s="4" t="s">
        <v>52</v>
      </c>
      <c r="U575" s="4"/>
      <c r="V575" s="4"/>
      <c r="W575" s="4" t="s">
        <v>53</v>
      </c>
      <c r="X575" s="2" t="s">
        <v>4092</v>
      </c>
      <c r="Y575" s="4" t="s">
        <v>69</v>
      </c>
      <c r="Z575" s="4"/>
      <c r="AA575" s="4"/>
      <c r="AB575" s="4"/>
    </row>
    <row r="576" customFormat="false" ht="75" hidden="false" customHeight="true" outlineLevel="0" collapsed="false">
      <c r="A576" s="4" t="s">
        <v>4618</v>
      </c>
      <c r="B576" s="4" t="s">
        <v>4619</v>
      </c>
      <c r="C576" s="4" t="s">
        <v>4620</v>
      </c>
      <c r="D576" s="4" t="n">
        <v>2019</v>
      </c>
      <c r="E576" s="4" t="s">
        <v>41</v>
      </c>
      <c r="F576" s="4" t="s">
        <v>2157</v>
      </c>
      <c r="G576" s="4" t="str">
        <f aca="false">IF(LEFT(I576,3)="R1 ","L6",IF(D576&gt;=2014,"L1",IF(D576&gt;=1998,"L2",IF(D576&gt;=1987,"L3",IF(D576&gt;=1978,"L4",IF(D576&gt;=1965,"L5","L6"))))))</f>
        <v>L1</v>
      </c>
      <c r="H576" s="4" t="str">
        <f aca="false">IFERROR(INDEX(Lanes!$C$2:$C$60,MATCH(LEFT(I576,FIND(" ",I576)-1),Lanes!$A$2:$A$60,0)),"?")</f>
        <v>Core</v>
      </c>
      <c r="I576" s="4" t="s">
        <v>3992</v>
      </c>
      <c r="J576" s="4"/>
      <c r="K576" s="4" t="s">
        <v>128</v>
      </c>
      <c r="L576" s="4" t="s">
        <v>90</v>
      </c>
      <c r="M576" s="4" t="s">
        <v>4621</v>
      </c>
      <c r="N576" s="4" t="s">
        <v>4622</v>
      </c>
      <c r="O576" s="4" t="s">
        <v>4623</v>
      </c>
      <c r="P576" s="2" t="s">
        <v>4624</v>
      </c>
      <c r="Q576" s="2" t="s">
        <v>4625</v>
      </c>
      <c r="R576" s="4" t="s">
        <v>50</v>
      </c>
      <c r="S576" s="4" t="s">
        <v>4626</v>
      </c>
      <c r="T576" s="4" t="s">
        <v>84</v>
      </c>
      <c r="U576" s="4"/>
      <c r="V576" s="4"/>
      <c r="W576" s="4" t="s">
        <v>53</v>
      </c>
      <c r="X576" s="2" t="s">
        <v>4627</v>
      </c>
      <c r="Y576" s="4" t="s">
        <v>55</v>
      </c>
      <c r="Z576" s="4"/>
      <c r="AA576" s="4"/>
      <c r="AB576" s="4"/>
    </row>
    <row r="577" customFormat="false" ht="75" hidden="false" customHeight="true" outlineLevel="0" collapsed="false">
      <c r="A577" s="4" t="s">
        <v>4628</v>
      </c>
      <c r="B577" s="4" t="s">
        <v>4162</v>
      </c>
      <c r="C577" s="4" t="s">
        <v>4629</v>
      </c>
      <c r="D577" s="4" t="n">
        <v>2019</v>
      </c>
      <c r="E577" s="4" t="s">
        <v>41</v>
      </c>
      <c r="F577" s="4" t="s">
        <v>42</v>
      </c>
      <c r="G577" s="4" t="str">
        <f aca="false">IF(LEFT(I577,3)="R1 ","L6",IF(D577&gt;=2014,"L1",IF(D577&gt;=1998,"L2",IF(D577&gt;=1987,"L3",IF(D577&gt;=1978,"L4",IF(D577&gt;=1965,"L5","L6"))))))</f>
        <v>L1</v>
      </c>
      <c r="H577" s="4" t="str">
        <f aca="false">IFERROR(INDEX(Lanes!$C$2:$C$60,MATCH(LEFT(I577,FIND(" ",I577)-1),Lanes!$A$2:$A$60,0)),"?")</f>
        <v>Core</v>
      </c>
      <c r="I577" s="4" t="s">
        <v>3992</v>
      </c>
      <c r="J577" s="4"/>
      <c r="K577" s="4" t="s">
        <v>4013</v>
      </c>
      <c r="L577" s="4" t="s">
        <v>45</v>
      </c>
      <c r="M577" s="4" t="s">
        <v>61</v>
      </c>
      <c r="N577" s="4" t="s">
        <v>1919</v>
      </c>
      <c r="O577" s="4" t="s">
        <v>4630</v>
      </c>
      <c r="P577" s="2" t="s">
        <v>4631</v>
      </c>
      <c r="Q577" s="2" t="s">
        <v>4632</v>
      </c>
      <c r="R577" s="4" t="s">
        <v>65</v>
      </c>
      <c r="S577" s="4" t="s">
        <v>4633</v>
      </c>
      <c r="T577" s="4" t="s">
        <v>84</v>
      </c>
      <c r="U577" s="4"/>
      <c r="V577" s="4" t="s">
        <v>3893</v>
      </c>
      <c r="W577" s="4"/>
      <c r="X577" s="2" t="s">
        <v>4634</v>
      </c>
      <c r="Y577" s="4" t="s">
        <v>69</v>
      </c>
      <c r="Z577" s="4"/>
      <c r="AA577" s="4"/>
      <c r="AB577" s="4"/>
    </row>
    <row r="578" customFormat="false" ht="75" hidden="false" customHeight="true" outlineLevel="0" collapsed="false">
      <c r="A578" s="4" t="s">
        <v>4635</v>
      </c>
      <c r="B578" s="4" t="s">
        <v>4636</v>
      </c>
      <c r="C578" s="4" t="s">
        <v>4637</v>
      </c>
      <c r="D578" s="4" t="n">
        <v>2020</v>
      </c>
      <c r="E578" s="4" t="s">
        <v>41</v>
      </c>
      <c r="F578" s="4" t="s">
        <v>1975</v>
      </c>
      <c r="G578" s="4" t="str">
        <f aca="false">IF(LEFT(I578,3)="R1 ","L6",IF(D578&gt;=2014,"L1",IF(D578&gt;=1998,"L2",IF(D578&gt;=1987,"L3",IF(D578&gt;=1978,"L4",IF(D578&gt;=1965,"L5","L6"))))))</f>
        <v>L1</v>
      </c>
      <c r="H578" s="4" t="str">
        <f aca="false">IFERROR(INDEX(Lanes!$C$2:$C$60,MATCH(LEFT(I578,FIND(" ",I578)-1),Lanes!$A$2:$A$60,0)),"?")</f>
        <v>Core</v>
      </c>
      <c r="I578" s="4" t="s">
        <v>3992</v>
      </c>
      <c r="J578" s="4"/>
      <c r="K578" s="4" t="s">
        <v>4342</v>
      </c>
      <c r="L578" s="4" t="s">
        <v>116</v>
      </c>
      <c r="M578" s="4" t="s">
        <v>117</v>
      </c>
      <c r="N578" s="4" t="s">
        <v>118</v>
      </c>
      <c r="O578" s="4" t="s">
        <v>4638</v>
      </c>
      <c r="P578" s="2" t="s">
        <v>4639</v>
      </c>
      <c r="Q578" s="2" t="s">
        <v>4640</v>
      </c>
      <c r="R578" s="4" t="s">
        <v>122</v>
      </c>
      <c r="S578" s="4" t="s">
        <v>4641</v>
      </c>
      <c r="T578" s="4" t="s">
        <v>84</v>
      </c>
      <c r="U578" s="4"/>
      <c r="V578" s="4"/>
      <c r="W578" s="4" t="s">
        <v>53</v>
      </c>
      <c r="X578" s="2" t="s">
        <v>4642</v>
      </c>
      <c r="Y578" s="4" t="s">
        <v>69</v>
      </c>
      <c r="Z578" s="4"/>
      <c r="AA578" s="4"/>
      <c r="AB578" s="4"/>
    </row>
    <row r="579" customFormat="false" ht="75" hidden="false" customHeight="true" outlineLevel="0" collapsed="false">
      <c r="A579" s="4" t="s">
        <v>4643</v>
      </c>
      <c r="B579" s="4" t="s">
        <v>4257</v>
      </c>
      <c r="C579" s="4" t="s">
        <v>4644</v>
      </c>
      <c r="D579" s="4" t="n">
        <v>2020</v>
      </c>
      <c r="E579" s="4" t="s">
        <v>41</v>
      </c>
      <c r="F579" s="4" t="s">
        <v>4000</v>
      </c>
      <c r="G579" s="4" t="str">
        <f aca="false">IF(LEFT(I579,3)="R1 ","L6",IF(D579&gt;=2014,"L1",IF(D579&gt;=1998,"L2",IF(D579&gt;=1987,"L3",IF(D579&gt;=1978,"L4",IF(D579&gt;=1965,"L5","L6"))))))</f>
        <v>L1</v>
      </c>
      <c r="H579" s="4" t="str">
        <f aca="false">IFERROR(INDEX(Lanes!$C$2:$C$60,MATCH(LEFT(I579,FIND(" ",I579)-1),Lanes!$A$2:$A$60,0)),"?")</f>
        <v>Core</v>
      </c>
      <c r="I579" s="4" t="s">
        <v>3992</v>
      </c>
      <c r="J579" s="4"/>
      <c r="K579" s="4" t="s">
        <v>44</v>
      </c>
      <c r="L579" s="4" t="s">
        <v>152</v>
      </c>
      <c r="M579" s="4" t="s">
        <v>1777</v>
      </c>
      <c r="N579" s="4"/>
      <c r="O579" s="4" t="s">
        <v>4645</v>
      </c>
      <c r="P579" s="2" t="s">
        <v>4646</v>
      </c>
      <c r="Q579" s="2" t="s">
        <v>4647</v>
      </c>
      <c r="R579" s="4" t="s">
        <v>65</v>
      </c>
      <c r="S579" s="4" t="s">
        <v>4648</v>
      </c>
      <c r="T579" s="4" t="s">
        <v>84</v>
      </c>
      <c r="U579" s="4"/>
      <c r="V579" s="4"/>
      <c r="W579" s="4" t="s">
        <v>53</v>
      </c>
      <c r="X579" s="2" t="s">
        <v>4264</v>
      </c>
      <c r="Y579" s="4" t="s">
        <v>69</v>
      </c>
      <c r="Z579" s="4"/>
      <c r="AA579" s="4"/>
      <c r="AB579" s="4"/>
    </row>
    <row r="580" customFormat="false" ht="75" hidden="false" customHeight="true" outlineLevel="0" collapsed="false">
      <c r="A580" s="4" t="s">
        <v>4649</v>
      </c>
      <c r="B580" s="4" t="s">
        <v>4650</v>
      </c>
      <c r="C580" s="4" t="s">
        <v>4651</v>
      </c>
      <c r="D580" s="4" t="n">
        <v>2020</v>
      </c>
      <c r="E580" s="4" t="s">
        <v>41</v>
      </c>
      <c r="F580" s="4" t="s">
        <v>4193</v>
      </c>
      <c r="G580" s="4" t="str">
        <f aca="false">IF(LEFT(I580,3)="R1 ","L6",IF(D580&gt;=2014,"L1",IF(D580&gt;=1998,"L2",IF(D580&gt;=1987,"L3",IF(D580&gt;=1978,"L4",IF(D580&gt;=1965,"L5","L6"))))))</f>
        <v>L1</v>
      </c>
      <c r="H580" s="4" t="str">
        <f aca="false">IFERROR(INDEX(Lanes!$C$2:$C$60,MATCH(LEFT(I580,FIND(" ",I580)-1),Lanes!$A$2:$A$60,0)),"?")</f>
        <v>Core</v>
      </c>
      <c r="I580" s="4" t="s">
        <v>3992</v>
      </c>
      <c r="J580" s="4" t="s">
        <v>648</v>
      </c>
      <c r="K580" s="4" t="s">
        <v>44</v>
      </c>
      <c r="L580" s="4" t="s">
        <v>257</v>
      </c>
      <c r="M580" s="4" t="s">
        <v>4652</v>
      </c>
      <c r="N580" s="4"/>
      <c r="O580" s="4" t="s">
        <v>4653</v>
      </c>
      <c r="P580" s="2" t="s">
        <v>4654</v>
      </c>
      <c r="Q580" s="2" t="s">
        <v>4655</v>
      </c>
      <c r="R580" s="4" t="s">
        <v>65</v>
      </c>
      <c r="S580" s="4" t="s">
        <v>4656</v>
      </c>
      <c r="T580" s="4" t="s">
        <v>84</v>
      </c>
      <c r="U580" s="4"/>
      <c r="V580" s="4" t="s">
        <v>4247</v>
      </c>
      <c r="W580" s="4"/>
      <c r="X580" s="2" t="s">
        <v>4657</v>
      </c>
      <c r="Y580" s="4" t="s">
        <v>69</v>
      </c>
      <c r="Z580" s="4"/>
      <c r="AA580" s="4"/>
      <c r="AB580" s="4"/>
    </row>
    <row r="581" customFormat="false" ht="75" hidden="false" customHeight="true" outlineLevel="0" collapsed="false">
      <c r="A581" s="4" t="s">
        <v>4658</v>
      </c>
      <c r="B581" s="4" t="s">
        <v>4659</v>
      </c>
      <c r="C581" s="4" t="s">
        <v>4660</v>
      </c>
      <c r="D581" s="4" t="n">
        <v>2020</v>
      </c>
      <c r="E581" s="4" t="s">
        <v>41</v>
      </c>
      <c r="F581" s="4" t="s">
        <v>4661</v>
      </c>
      <c r="G581" s="4" t="str">
        <f aca="false">IF(LEFT(I581,3)="R1 ","L6",IF(D581&gt;=2014,"L1",IF(D581&gt;=1998,"L2",IF(D581&gt;=1987,"L3",IF(D581&gt;=1978,"L4",IF(D581&gt;=1965,"L5","L6"))))))</f>
        <v>L1</v>
      </c>
      <c r="H581" s="4" t="str">
        <f aca="false">IFERROR(INDEX(Lanes!$C$2:$C$60,MATCH(LEFT(I581,FIND(" ",I581)-1),Lanes!$A$2:$A$60,0)),"?")</f>
        <v>Core</v>
      </c>
      <c r="I581" s="4" t="s">
        <v>3992</v>
      </c>
      <c r="J581" s="4"/>
      <c r="K581" s="4" t="s">
        <v>4013</v>
      </c>
      <c r="L581" s="4" t="s">
        <v>257</v>
      </c>
      <c r="M581" s="4" t="s">
        <v>1419</v>
      </c>
      <c r="N581" s="4"/>
      <c r="O581" s="4" t="s">
        <v>4662</v>
      </c>
      <c r="P581" s="2" t="s">
        <v>4663</v>
      </c>
      <c r="Q581" s="2" t="s">
        <v>4664</v>
      </c>
      <c r="R581" s="4" t="s">
        <v>65</v>
      </c>
      <c r="S581" s="4" t="s">
        <v>4665</v>
      </c>
      <c r="T581" s="4" t="s">
        <v>84</v>
      </c>
      <c r="U581" s="4"/>
      <c r="V581" s="4"/>
      <c r="W581" s="4" t="s">
        <v>53</v>
      </c>
      <c r="X581" s="2" t="s">
        <v>4666</v>
      </c>
      <c r="Y581" s="4" t="s">
        <v>55</v>
      </c>
      <c r="Z581" s="4"/>
      <c r="AA581" s="4"/>
      <c r="AB581" s="4"/>
    </row>
    <row r="582" customFormat="false" ht="75" hidden="false" customHeight="true" outlineLevel="0" collapsed="false">
      <c r="A582" s="4" t="s">
        <v>4667</v>
      </c>
      <c r="B582" s="4" t="s">
        <v>4668</v>
      </c>
      <c r="C582" s="4" t="s">
        <v>4669</v>
      </c>
      <c r="D582" s="4" t="n">
        <v>2020</v>
      </c>
      <c r="E582" s="4" t="s">
        <v>41</v>
      </c>
      <c r="F582" s="4" t="s">
        <v>42</v>
      </c>
      <c r="G582" s="4" t="str">
        <f aca="false">IF(LEFT(I582,3)="R1 ","L6",IF(D582&gt;=2014,"L1",IF(D582&gt;=1998,"L2",IF(D582&gt;=1987,"L3",IF(D582&gt;=1978,"L4",IF(D582&gt;=1965,"L5","L6"))))))</f>
        <v>L1</v>
      </c>
      <c r="H582" s="4" t="str">
        <f aca="false">IFERROR(INDEX(Lanes!$C$2:$C$60,MATCH(LEFT(I582,FIND(" ",I582)-1),Lanes!$A$2:$A$60,0)),"?")</f>
        <v>Core</v>
      </c>
      <c r="I582" s="4" t="s">
        <v>3992</v>
      </c>
      <c r="J582" s="4"/>
      <c r="K582" s="4" t="s">
        <v>4342</v>
      </c>
      <c r="L582" s="4" t="s">
        <v>193</v>
      </c>
      <c r="M582" s="4" t="s">
        <v>194</v>
      </c>
      <c r="N582" s="4"/>
      <c r="O582" s="4" t="s">
        <v>4670</v>
      </c>
      <c r="P582" s="2" t="s">
        <v>4671</v>
      </c>
      <c r="Q582" s="2" t="s">
        <v>4672</v>
      </c>
      <c r="R582" s="4" t="s">
        <v>65</v>
      </c>
      <c r="S582" s="4" t="s">
        <v>4673</v>
      </c>
      <c r="T582" s="4" t="s">
        <v>84</v>
      </c>
      <c r="U582" s="4"/>
      <c r="V582" s="4"/>
      <c r="W582" s="4" t="s">
        <v>53</v>
      </c>
      <c r="X582" s="2" t="s">
        <v>4674</v>
      </c>
      <c r="Y582" s="4" t="s">
        <v>55</v>
      </c>
      <c r="Z582" s="4"/>
      <c r="AA582" s="4"/>
      <c r="AB582" s="4"/>
    </row>
    <row r="583" customFormat="false" ht="75" hidden="false" customHeight="true" outlineLevel="0" collapsed="false">
      <c r="A583" s="4" t="s">
        <v>4675</v>
      </c>
      <c r="B583" s="4" t="s">
        <v>4349</v>
      </c>
      <c r="C583" s="4" t="s">
        <v>4676</v>
      </c>
      <c r="D583" s="4" t="n">
        <v>2020</v>
      </c>
      <c r="E583" s="4" t="s">
        <v>41</v>
      </c>
      <c r="F583" s="4" t="s">
        <v>2217</v>
      </c>
      <c r="G583" s="4" t="str">
        <f aca="false">IF(LEFT(I583,3)="R1 ","L6",IF(D583&gt;=2014,"L1",IF(D583&gt;=1998,"L2",IF(D583&gt;=1987,"L3",IF(D583&gt;=1978,"L4",IF(D583&gt;=1965,"L5","L6"))))))</f>
        <v>L1</v>
      </c>
      <c r="H583" s="4" t="str">
        <f aca="false">IFERROR(INDEX(Lanes!$C$2:$C$60,MATCH(LEFT(I583,FIND(" ",I583)-1),Lanes!$A$2:$A$60,0)),"?")</f>
        <v>Core</v>
      </c>
      <c r="I583" s="4" t="s">
        <v>3992</v>
      </c>
      <c r="J583" s="4"/>
      <c r="K583" s="4" t="s">
        <v>4342</v>
      </c>
      <c r="L583" s="4" t="s">
        <v>603</v>
      </c>
      <c r="M583" s="4" t="s">
        <v>1528</v>
      </c>
      <c r="N583" s="4"/>
      <c r="O583" s="4" t="s">
        <v>4677</v>
      </c>
      <c r="P583" s="2" t="s">
        <v>4678</v>
      </c>
      <c r="Q583" s="2" t="s">
        <v>4679</v>
      </c>
      <c r="R583" s="4" t="s">
        <v>50</v>
      </c>
      <c r="S583" s="4" t="s">
        <v>4680</v>
      </c>
      <c r="T583" s="4" t="s">
        <v>110</v>
      </c>
      <c r="U583" s="4"/>
      <c r="V583" s="4"/>
      <c r="W583" s="4"/>
      <c r="X583" s="2" t="s">
        <v>4681</v>
      </c>
      <c r="Y583" s="4" t="s">
        <v>69</v>
      </c>
      <c r="Z583" s="4"/>
      <c r="AA583" s="4"/>
      <c r="AB583" s="4"/>
    </row>
    <row r="584" customFormat="false" ht="75" hidden="false" customHeight="true" outlineLevel="0" collapsed="false">
      <c r="A584" s="4" t="s">
        <v>4682</v>
      </c>
      <c r="B584" s="4" t="s">
        <v>4191</v>
      </c>
      <c r="C584" s="4" t="s">
        <v>4683</v>
      </c>
      <c r="D584" s="4" t="n">
        <v>2020</v>
      </c>
      <c r="E584" s="4" t="s">
        <v>41</v>
      </c>
      <c r="F584" s="4" t="s">
        <v>2665</v>
      </c>
      <c r="G584" s="4" t="str">
        <f aca="false">IF(LEFT(I584,3)="R1 ","L6",IF(D584&gt;=2014,"L1",IF(D584&gt;=1998,"L2",IF(D584&gt;=1987,"L3",IF(D584&gt;=1978,"L4",IF(D584&gt;=1965,"L5","L6"))))))</f>
        <v>L1</v>
      </c>
      <c r="H584" s="4" t="str">
        <f aca="false">IFERROR(INDEX(Lanes!$C$2:$C$60,MATCH(LEFT(I584,FIND(" ",I584)-1),Lanes!$A$2:$A$60,0)),"?")</f>
        <v>Core</v>
      </c>
      <c r="I584" s="4" t="s">
        <v>3992</v>
      </c>
      <c r="J584" s="4"/>
      <c r="K584" s="4" t="s">
        <v>4013</v>
      </c>
      <c r="L584" s="4" t="s">
        <v>257</v>
      </c>
      <c r="M584" s="4" t="s">
        <v>4194</v>
      </c>
      <c r="N584" s="4"/>
      <c r="O584" s="4" t="s">
        <v>4684</v>
      </c>
      <c r="P584" s="2" t="s">
        <v>4685</v>
      </c>
      <c r="Q584" s="2" t="s">
        <v>4686</v>
      </c>
      <c r="R584" s="4" t="s">
        <v>65</v>
      </c>
      <c r="S584" s="4" t="s">
        <v>4687</v>
      </c>
      <c r="T584" s="4" t="s">
        <v>84</v>
      </c>
      <c r="U584" s="4"/>
      <c r="V584" s="4"/>
      <c r="W584" s="4" t="s">
        <v>53</v>
      </c>
      <c r="X584" s="2" t="s">
        <v>4199</v>
      </c>
      <c r="Y584" s="4" t="s">
        <v>69</v>
      </c>
      <c r="Z584" s="4"/>
      <c r="AA584" s="4"/>
      <c r="AB584" s="4"/>
    </row>
    <row r="585" customFormat="false" ht="75" hidden="false" customHeight="true" outlineLevel="0" collapsed="false">
      <c r="A585" s="4" t="s">
        <v>4688</v>
      </c>
      <c r="B585" s="4" t="s">
        <v>4364</v>
      </c>
      <c r="C585" s="4" t="s">
        <v>4689</v>
      </c>
      <c r="D585" s="4" t="n">
        <v>2020</v>
      </c>
      <c r="E585" s="4" t="s">
        <v>41</v>
      </c>
      <c r="F585" s="4" t="s">
        <v>519</v>
      </c>
      <c r="G585" s="4" t="str">
        <f aca="false">IF(LEFT(I585,3)="R1 ","L6",IF(D585&gt;=2014,"L1",IF(D585&gt;=1998,"L2",IF(D585&gt;=1987,"L3",IF(D585&gt;=1978,"L4",IF(D585&gt;=1965,"L5","L6"))))))</f>
        <v>L1</v>
      </c>
      <c r="H585" s="4" t="str">
        <f aca="false">IFERROR(INDEX(Lanes!$C$2:$C$60,MATCH(LEFT(I585,FIND(" ",I585)-1),Lanes!$A$2:$A$60,0)),"?")</f>
        <v>Core</v>
      </c>
      <c r="I585" s="4" t="s">
        <v>3992</v>
      </c>
      <c r="J585" s="4"/>
      <c r="K585" s="4" t="s">
        <v>4013</v>
      </c>
      <c r="L585" s="4" t="s">
        <v>776</v>
      </c>
      <c r="M585" s="4" t="s">
        <v>4037</v>
      </c>
      <c r="N585" s="4"/>
      <c r="O585" s="4" t="s">
        <v>4690</v>
      </c>
      <c r="P585" s="2" t="s">
        <v>4691</v>
      </c>
      <c r="Q585" s="2" t="s">
        <v>4692</v>
      </c>
      <c r="R585" s="4" t="s">
        <v>50</v>
      </c>
      <c r="S585" s="4" t="s">
        <v>4693</v>
      </c>
      <c r="T585" s="4" t="s">
        <v>84</v>
      </c>
      <c r="U585" s="4"/>
      <c r="V585" s="4"/>
      <c r="W585" s="4" t="s">
        <v>53</v>
      </c>
      <c r="X585" s="2" t="s">
        <v>4547</v>
      </c>
      <c r="Y585" s="4" t="s">
        <v>69</v>
      </c>
      <c r="Z585" s="4"/>
      <c r="AA585" s="4"/>
      <c r="AB585" s="4"/>
    </row>
    <row r="586" customFormat="false" ht="75" hidden="false" customHeight="true" outlineLevel="0" collapsed="false">
      <c r="A586" s="4" t="s">
        <v>4694</v>
      </c>
      <c r="B586" s="4" t="s">
        <v>4695</v>
      </c>
      <c r="C586" s="4" t="s">
        <v>4696</v>
      </c>
      <c r="D586" s="4" t="n">
        <v>2020</v>
      </c>
      <c r="E586" s="4" t="s">
        <v>41</v>
      </c>
      <c r="F586" s="4" t="s">
        <v>2276</v>
      </c>
      <c r="G586" s="4" t="str">
        <f aca="false">IF(LEFT(I586,3)="R1 ","L6",IF(D586&gt;=2014,"L1",IF(D586&gt;=1998,"L2",IF(D586&gt;=1987,"L3",IF(D586&gt;=1978,"L4",IF(D586&gt;=1965,"L5","L6"))))))</f>
        <v>L1</v>
      </c>
      <c r="H586" s="4" t="str">
        <f aca="false">IFERROR(INDEX(Lanes!$C$2:$C$60,MATCH(LEFT(I586,FIND(" ",I586)-1),Lanes!$A$2:$A$60,0)),"?")</f>
        <v>Core</v>
      </c>
      <c r="I586" s="4" t="s">
        <v>3992</v>
      </c>
      <c r="J586" s="4" t="s">
        <v>566</v>
      </c>
      <c r="K586" s="4" t="s">
        <v>1214</v>
      </c>
      <c r="L586" s="4" t="s">
        <v>45</v>
      </c>
      <c r="M586" s="4" t="s">
        <v>4697</v>
      </c>
      <c r="N586" s="4"/>
      <c r="O586" s="4" t="s">
        <v>4698</v>
      </c>
      <c r="P586" s="2" t="s">
        <v>4699</v>
      </c>
      <c r="Q586" s="2" t="s">
        <v>4700</v>
      </c>
      <c r="R586" s="4" t="s">
        <v>50</v>
      </c>
      <c r="S586" s="4" t="s">
        <v>4701</v>
      </c>
      <c r="T586" s="4" t="s">
        <v>84</v>
      </c>
      <c r="U586" s="4"/>
      <c r="V586" s="4" t="s">
        <v>4702</v>
      </c>
      <c r="W586" s="4"/>
      <c r="X586" s="2" t="s">
        <v>4703</v>
      </c>
      <c r="Y586" s="4" t="s">
        <v>69</v>
      </c>
      <c r="Z586" s="4"/>
      <c r="AA586" s="4"/>
      <c r="AB586" s="4"/>
    </row>
    <row r="587" customFormat="false" ht="75" hidden="false" customHeight="true" outlineLevel="0" collapsed="false">
      <c r="A587" s="4" t="s">
        <v>4704</v>
      </c>
      <c r="B587" s="4" t="s">
        <v>4486</v>
      </c>
      <c r="C587" s="4" t="s">
        <v>4705</v>
      </c>
      <c r="D587" s="4" t="n">
        <v>2021</v>
      </c>
      <c r="E587" s="4" t="s">
        <v>89</v>
      </c>
      <c r="F587" s="4" t="s">
        <v>4488</v>
      </c>
      <c r="G587" s="4" t="str">
        <f aca="false">IF(LEFT(I587,3)="R1 ","L6",IF(D587&gt;=2014,"L1",IF(D587&gt;=1998,"L2",IF(D587&gt;=1987,"L3",IF(D587&gt;=1978,"L4",IF(D587&gt;=1965,"L5","L6"))))))</f>
        <v>L1</v>
      </c>
      <c r="H587" s="4" t="str">
        <f aca="false">IFERROR(INDEX(Lanes!$C$2:$C$60,MATCH(LEFT(I587,FIND(" ",I587)-1),Lanes!$A$2:$A$60,0)),"?")</f>
        <v>Core</v>
      </c>
      <c r="I587" s="4" t="s">
        <v>3992</v>
      </c>
      <c r="J587" s="4"/>
      <c r="K587" s="4" t="s">
        <v>4342</v>
      </c>
      <c r="L587" s="4" t="s">
        <v>45</v>
      </c>
      <c r="M587" s="4" t="s">
        <v>61</v>
      </c>
      <c r="N587" s="4"/>
      <c r="O587" s="4" t="s">
        <v>4706</v>
      </c>
      <c r="P587" s="2" t="s">
        <v>4707</v>
      </c>
      <c r="Q587" s="2" t="s">
        <v>4708</v>
      </c>
      <c r="R587" s="4" t="s">
        <v>65</v>
      </c>
      <c r="S587" s="4" t="s">
        <v>4709</v>
      </c>
      <c r="T587" s="4" t="s">
        <v>84</v>
      </c>
      <c r="U587" s="4"/>
      <c r="V587" s="4"/>
      <c r="W587" s="4"/>
      <c r="X587" s="2" t="s">
        <v>4493</v>
      </c>
      <c r="Y587" s="4" t="s">
        <v>69</v>
      </c>
      <c r="Z587" s="4"/>
      <c r="AA587" s="4"/>
      <c r="AB587" s="4"/>
    </row>
    <row r="588" customFormat="false" ht="75" hidden="false" customHeight="true" outlineLevel="0" collapsed="false">
      <c r="A588" s="4" t="s">
        <v>4710</v>
      </c>
      <c r="B588" s="4" t="s">
        <v>4323</v>
      </c>
      <c r="C588" s="4" t="s">
        <v>4711</v>
      </c>
      <c r="D588" s="4" t="n">
        <v>2021</v>
      </c>
      <c r="E588" s="4" t="s">
        <v>41</v>
      </c>
      <c r="F588" s="4" t="s">
        <v>4325</v>
      </c>
      <c r="G588" s="4" t="str">
        <f aca="false">IF(LEFT(I588,3)="R1 ","L6",IF(D588&gt;=2014,"L1",IF(D588&gt;=1998,"L2",IF(D588&gt;=1987,"L3",IF(D588&gt;=1978,"L4",IF(D588&gt;=1965,"L5","L6"))))))</f>
        <v>L1</v>
      </c>
      <c r="H588" s="4" t="str">
        <f aca="false">IFERROR(INDEX(Lanes!$C$2:$C$60,MATCH(LEFT(I588,FIND(" ",I588)-1),Lanes!$A$2:$A$60,0)),"?")</f>
        <v>Core</v>
      </c>
      <c r="I588" s="4" t="s">
        <v>3992</v>
      </c>
      <c r="J588" s="4"/>
      <c r="K588" s="4" t="s">
        <v>4013</v>
      </c>
      <c r="L588" s="4" t="s">
        <v>257</v>
      </c>
      <c r="M588" s="4" t="s">
        <v>1419</v>
      </c>
      <c r="N588" s="4"/>
      <c r="O588" s="4" t="s">
        <v>4326</v>
      </c>
      <c r="P588" s="2" t="s">
        <v>4712</v>
      </c>
      <c r="Q588" s="2" t="s">
        <v>4713</v>
      </c>
      <c r="R588" s="4" t="s">
        <v>65</v>
      </c>
      <c r="S588" s="4" t="s">
        <v>4714</v>
      </c>
      <c r="T588" s="4" t="s">
        <v>84</v>
      </c>
      <c r="U588" s="4"/>
      <c r="V588" s="4"/>
      <c r="W588" s="4"/>
      <c r="X588" s="2" t="s">
        <v>4330</v>
      </c>
      <c r="Y588" s="4" t="s">
        <v>69</v>
      </c>
      <c r="Z588" s="4"/>
      <c r="AA588" s="4"/>
      <c r="AB588" s="4"/>
    </row>
    <row r="589" customFormat="false" ht="75" hidden="false" customHeight="true" outlineLevel="0" collapsed="false">
      <c r="A589" s="4" t="s">
        <v>4715</v>
      </c>
      <c r="B589" s="4" t="s">
        <v>4116</v>
      </c>
      <c r="C589" s="4" t="s">
        <v>4716</v>
      </c>
      <c r="D589" s="4" t="n">
        <v>2021</v>
      </c>
      <c r="E589" s="4" t="s">
        <v>41</v>
      </c>
      <c r="F589" s="4" t="s">
        <v>2118</v>
      </c>
      <c r="G589" s="4" t="str">
        <f aca="false">IF(LEFT(I589,3)="R1 ","L6",IF(D589&gt;=2014,"L1",IF(D589&gt;=1998,"L2",IF(D589&gt;=1987,"L3",IF(D589&gt;=1978,"L4",IF(D589&gt;=1965,"L5","L6"))))))</f>
        <v>L1</v>
      </c>
      <c r="H589" s="4" t="str">
        <f aca="false">IFERROR(INDEX(Lanes!$C$2:$C$60,MATCH(LEFT(I589,FIND(" ",I589)-1),Lanes!$A$2:$A$60,0)),"?")</f>
        <v>Core</v>
      </c>
      <c r="I589" s="4" t="s">
        <v>3992</v>
      </c>
      <c r="J589" s="4"/>
      <c r="K589" s="4" t="s">
        <v>128</v>
      </c>
      <c r="L589" s="4" t="s">
        <v>776</v>
      </c>
      <c r="M589" s="4" t="s">
        <v>777</v>
      </c>
      <c r="N589" s="4" t="s">
        <v>4037</v>
      </c>
      <c r="O589" s="4" t="s">
        <v>4717</v>
      </c>
      <c r="P589" s="2" t="s">
        <v>4718</v>
      </c>
      <c r="Q589" s="2" t="s">
        <v>4719</v>
      </c>
      <c r="R589" s="4" t="s">
        <v>50</v>
      </c>
      <c r="S589" s="4" t="s">
        <v>4716</v>
      </c>
      <c r="T589" s="4" t="s">
        <v>52</v>
      </c>
      <c r="U589" s="4"/>
      <c r="V589" s="4"/>
      <c r="W589" s="4" t="s">
        <v>53</v>
      </c>
      <c r="X589" s="2" t="s">
        <v>4720</v>
      </c>
      <c r="Y589" s="4" t="s">
        <v>69</v>
      </c>
      <c r="Z589" s="4"/>
      <c r="AA589" s="4"/>
      <c r="AB589" s="4"/>
    </row>
    <row r="590" customFormat="false" ht="75" hidden="false" customHeight="true" outlineLevel="0" collapsed="false">
      <c r="A590" s="4" t="s">
        <v>4721</v>
      </c>
      <c r="B590" s="4" t="s">
        <v>4722</v>
      </c>
      <c r="C590" s="4" t="s">
        <v>4723</v>
      </c>
      <c r="D590" s="4" t="n">
        <v>2021</v>
      </c>
      <c r="E590" s="4" t="s">
        <v>41</v>
      </c>
      <c r="F590" s="4" t="s">
        <v>4575</v>
      </c>
      <c r="G590" s="4" t="str">
        <f aca="false">IF(LEFT(I590,3)="R1 ","L6",IF(D590&gt;=2014,"L1",IF(D590&gt;=1998,"L2",IF(D590&gt;=1987,"L3",IF(D590&gt;=1978,"L4",IF(D590&gt;=1965,"L5","L6"))))))</f>
        <v>L1</v>
      </c>
      <c r="H590" s="4" t="str">
        <f aca="false">IFERROR(INDEX(Lanes!$C$2:$C$60,MATCH(LEFT(I590,FIND(" ",I590)-1),Lanes!$A$2:$A$60,0)),"?")</f>
        <v>Core</v>
      </c>
      <c r="I590" s="4" t="s">
        <v>3992</v>
      </c>
      <c r="J590" s="4"/>
      <c r="K590" s="4" t="s">
        <v>4013</v>
      </c>
      <c r="L590" s="4" t="s">
        <v>257</v>
      </c>
      <c r="M590" s="4" t="s">
        <v>1419</v>
      </c>
      <c r="N590" s="4"/>
      <c r="O590" s="4" t="s">
        <v>4724</v>
      </c>
      <c r="P590" s="2" t="s">
        <v>4725</v>
      </c>
      <c r="Q590" s="2" t="s">
        <v>4726</v>
      </c>
      <c r="R590" s="4" t="s">
        <v>122</v>
      </c>
      <c r="S590" s="4" t="s">
        <v>4727</v>
      </c>
      <c r="T590" s="4" t="s">
        <v>84</v>
      </c>
      <c r="U590" s="4"/>
      <c r="V590" s="4"/>
      <c r="W590" s="4"/>
      <c r="X590" s="2" t="s">
        <v>4728</v>
      </c>
      <c r="Y590" s="4" t="s">
        <v>55</v>
      </c>
      <c r="Z590" s="4"/>
      <c r="AA590" s="4"/>
      <c r="AB590" s="4"/>
    </row>
    <row r="591" customFormat="false" ht="75" hidden="false" customHeight="true" outlineLevel="0" collapsed="false">
      <c r="A591" s="4" t="s">
        <v>4729</v>
      </c>
      <c r="B591" s="4" t="s">
        <v>4730</v>
      </c>
      <c r="C591" s="4" t="s">
        <v>4731</v>
      </c>
      <c r="D591" s="4" t="n">
        <v>2021</v>
      </c>
      <c r="E591" s="4" t="s">
        <v>41</v>
      </c>
      <c r="F591" s="4" t="s">
        <v>4000</v>
      </c>
      <c r="G591" s="4" t="str">
        <f aca="false">IF(LEFT(I591,3)="R1 ","L6",IF(D591&gt;=2014,"L1",IF(D591&gt;=1998,"L2",IF(D591&gt;=1987,"L3",IF(D591&gt;=1978,"L4",IF(D591&gt;=1965,"L5","L6"))))))</f>
        <v>L1</v>
      </c>
      <c r="H591" s="4" t="str">
        <f aca="false">IFERROR(INDEX(Lanes!$C$2:$C$60,MATCH(LEFT(I591,FIND(" ",I591)-1),Lanes!$A$2:$A$60,0)),"?")</f>
        <v>Core</v>
      </c>
      <c r="I591" s="4" t="s">
        <v>3992</v>
      </c>
      <c r="J591" s="4"/>
      <c r="K591" s="4" t="s">
        <v>4013</v>
      </c>
      <c r="L591" s="4" t="s">
        <v>776</v>
      </c>
      <c r="M591" s="4" t="s">
        <v>4732</v>
      </c>
      <c r="N591" s="4" t="s">
        <v>4733</v>
      </c>
      <c r="O591" s="4" t="s">
        <v>4734</v>
      </c>
      <c r="P591" s="2" t="s">
        <v>4735</v>
      </c>
      <c r="Q591" s="2" t="s">
        <v>4736</v>
      </c>
      <c r="R591" s="4" t="s">
        <v>122</v>
      </c>
      <c r="S591" s="4" t="s">
        <v>4737</v>
      </c>
      <c r="T591" s="4" t="s">
        <v>110</v>
      </c>
      <c r="U591" s="4"/>
      <c r="V591" s="4"/>
      <c r="W591" s="4" t="s">
        <v>53</v>
      </c>
      <c r="X591" s="2" t="s">
        <v>4738</v>
      </c>
      <c r="Y591" s="4" t="s">
        <v>69</v>
      </c>
      <c r="Z591" s="4"/>
      <c r="AA591" s="4"/>
      <c r="AB591" s="4"/>
    </row>
    <row r="592" customFormat="false" ht="75" hidden="false" customHeight="true" outlineLevel="0" collapsed="false">
      <c r="A592" s="4" t="s">
        <v>4739</v>
      </c>
      <c r="B592" s="4" t="s">
        <v>4740</v>
      </c>
      <c r="C592" s="4" t="s">
        <v>4741</v>
      </c>
      <c r="D592" s="4" t="n">
        <v>2021</v>
      </c>
      <c r="E592" s="4" t="s">
        <v>41</v>
      </c>
      <c r="F592" s="4" t="s">
        <v>1928</v>
      </c>
      <c r="G592" s="4" t="str">
        <f aca="false">IF(LEFT(I592,3)="R1 ","L6",IF(D592&gt;=2014,"L1",IF(D592&gt;=1998,"L2",IF(D592&gt;=1987,"L3",IF(D592&gt;=1978,"L4",IF(D592&gt;=1965,"L5","L6"))))))</f>
        <v>L1</v>
      </c>
      <c r="H592" s="4" t="str">
        <f aca="false">IFERROR(INDEX(Lanes!$C$2:$C$60,MATCH(LEFT(I592,FIND(" ",I592)-1),Lanes!$A$2:$A$60,0)),"?")</f>
        <v>Core</v>
      </c>
      <c r="I592" s="4" t="s">
        <v>3992</v>
      </c>
      <c r="J592" s="4" t="s">
        <v>399</v>
      </c>
      <c r="K592" s="4" t="s">
        <v>128</v>
      </c>
      <c r="L592" s="4" t="s">
        <v>163</v>
      </c>
      <c r="M592" s="4" t="s">
        <v>164</v>
      </c>
      <c r="N592" s="4" t="s">
        <v>2389</v>
      </c>
      <c r="O592" s="4" t="s">
        <v>4742</v>
      </c>
      <c r="P592" s="2" t="s">
        <v>4743</v>
      </c>
      <c r="Q592" s="2" t="s">
        <v>4744</v>
      </c>
      <c r="R592" s="4" t="s">
        <v>50</v>
      </c>
      <c r="S592" s="4" t="s">
        <v>4745</v>
      </c>
      <c r="T592" s="4" t="s">
        <v>84</v>
      </c>
      <c r="U592" s="4"/>
      <c r="V592" s="4"/>
      <c r="W592" s="4" t="s">
        <v>53</v>
      </c>
      <c r="X592" s="2" t="s">
        <v>4746</v>
      </c>
      <c r="Y592" s="4" t="s">
        <v>69</v>
      </c>
      <c r="Z592" s="4"/>
      <c r="AA592" s="4"/>
      <c r="AB592" s="4"/>
    </row>
    <row r="593" customFormat="false" ht="75" hidden="false" customHeight="true" outlineLevel="0" collapsed="false">
      <c r="A593" s="4" t="s">
        <v>4747</v>
      </c>
      <c r="B593" s="4" t="s">
        <v>4340</v>
      </c>
      <c r="C593" s="4" t="s">
        <v>4748</v>
      </c>
      <c r="D593" s="4" t="n">
        <v>2021</v>
      </c>
      <c r="E593" s="4" t="s">
        <v>41</v>
      </c>
      <c r="F593" s="4" t="s">
        <v>150</v>
      </c>
      <c r="G593" s="4" t="str">
        <f aca="false">IF(LEFT(I593,3)="R1 ","L6",IF(D593&gt;=2014,"L1",IF(D593&gt;=1998,"L2",IF(D593&gt;=1987,"L3",IF(D593&gt;=1978,"L4",IF(D593&gt;=1965,"L5","L6"))))))</f>
        <v>L1</v>
      </c>
      <c r="H593" s="4" t="str">
        <f aca="false">IFERROR(INDEX(Lanes!$C$2:$C$60,MATCH(LEFT(I593,FIND(" ",I593)-1),Lanes!$A$2:$A$60,0)),"?")</f>
        <v>Core</v>
      </c>
      <c r="I593" s="4" t="s">
        <v>3992</v>
      </c>
      <c r="J593" s="4"/>
      <c r="K593" s="4" t="s">
        <v>4342</v>
      </c>
      <c r="L593" s="4" t="s">
        <v>116</v>
      </c>
      <c r="M593" s="4" t="s">
        <v>117</v>
      </c>
      <c r="N593" s="4" t="s">
        <v>118</v>
      </c>
      <c r="O593" s="4" t="s">
        <v>4343</v>
      </c>
      <c r="P593" s="2" t="s">
        <v>4749</v>
      </c>
      <c r="Q593" s="2" t="s">
        <v>4750</v>
      </c>
      <c r="R593" s="4" t="s">
        <v>50</v>
      </c>
      <c r="S593" s="4" t="s">
        <v>4751</v>
      </c>
      <c r="T593" s="4" t="s">
        <v>84</v>
      </c>
      <c r="U593" s="4"/>
      <c r="V593" s="4"/>
      <c r="W593" s="4" t="s">
        <v>53</v>
      </c>
      <c r="X593" s="2" t="s">
        <v>4752</v>
      </c>
      <c r="Y593" s="4" t="s">
        <v>69</v>
      </c>
      <c r="Z593" s="4"/>
      <c r="AA593" s="4"/>
      <c r="AB593" s="4"/>
    </row>
    <row r="594" customFormat="false" ht="75" hidden="false" customHeight="true" outlineLevel="0" collapsed="false">
      <c r="A594" s="4" t="s">
        <v>4753</v>
      </c>
      <c r="B594" s="4" t="s">
        <v>4659</v>
      </c>
      <c r="C594" s="4" t="s">
        <v>4754</v>
      </c>
      <c r="D594" s="4" t="n">
        <v>2021</v>
      </c>
      <c r="E594" s="4" t="s">
        <v>41</v>
      </c>
      <c r="F594" s="4" t="s">
        <v>519</v>
      </c>
      <c r="G594" s="4" t="str">
        <f aca="false">IF(LEFT(I594,3)="R1 ","L6",IF(D594&gt;=2014,"L1",IF(D594&gt;=1998,"L2",IF(D594&gt;=1987,"L3",IF(D594&gt;=1978,"L4",IF(D594&gt;=1965,"L5","L6"))))))</f>
        <v>L1</v>
      </c>
      <c r="H594" s="4" t="str">
        <f aca="false">IFERROR(INDEX(Lanes!$C$2:$C$60,MATCH(LEFT(I594,FIND(" ",I594)-1),Lanes!$A$2:$A$60,0)),"?")</f>
        <v>Core</v>
      </c>
      <c r="I594" s="4" t="s">
        <v>3992</v>
      </c>
      <c r="J594" s="4"/>
      <c r="K594" s="4" t="s">
        <v>4013</v>
      </c>
      <c r="L594" s="4" t="s">
        <v>257</v>
      </c>
      <c r="M594" s="4" t="s">
        <v>1419</v>
      </c>
      <c r="N594" s="4"/>
      <c r="O594" s="4" t="s">
        <v>4755</v>
      </c>
      <c r="P594" s="2" t="s">
        <v>4756</v>
      </c>
      <c r="Q594" s="2" t="s">
        <v>4757</v>
      </c>
      <c r="R594" s="4" t="s">
        <v>50</v>
      </c>
      <c r="S594" s="4" t="s">
        <v>4758</v>
      </c>
      <c r="T594" s="4" t="s">
        <v>84</v>
      </c>
      <c r="U594" s="4"/>
      <c r="V594" s="4" t="s">
        <v>1890</v>
      </c>
      <c r="W594" s="4" t="s">
        <v>53</v>
      </c>
      <c r="X594" s="2" t="s">
        <v>4759</v>
      </c>
      <c r="Y594" s="4" t="s">
        <v>69</v>
      </c>
      <c r="Z594" s="4"/>
      <c r="AA594" s="4"/>
      <c r="AB594" s="4"/>
    </row>
    <row r="595" customFormat="false" ht="75" hidden="false" customHeight="true" outlineLevel="0" collapsed="false">
      <c r="A595" s="4" t="s">
        <v>4760</v>
      </c>
      <c r="B595" s="4" t="s">
        <v>4761</v>
      </c>
      <c r="C595" s="4" t="s">
        <v>4762</v>
      </c>
      <c r="D595" s="4" t="n">
        <v>2021</v>
      </c>
      <c r="E595" s="4" t="s">
        <v>41</v>
      </c>
      <c r="F595" s="4" t="s">
        <v>42</v>
      </c>
      <c r="G595" s="4" t="str">
        <f aca="false">IF(LEFT(I595,3)="R1 ","L6",IF(D595&gt;=2014,"L1",IF(D595&gt;=1998,"L2",IF(D595&gt;=1987,"L3",IF(D595&gt;=1978,"L4",IF(D595&gt;=1965,"L5","L6"))))))</f>
        <v>L1</v>
      </c>
      <c r="H595" s="4" t="str">
        <f aca="false">IFERROR(INDEX(Lanes!$C$2:$C$60,MATCH(LEFT(I595,FIND(" ",I595)-1),Lanes!$A$2:$A$60,0)),"?")</f>
        <v>Core</v>
      </c>
      <c r="I595" s="4" t="s">
        <v>3992</v>
      </c>
      <c r="J595" s="4"/>
      <c r="K595" s="4" t="s">
        <v>4013</v>
      </c>
      <c r="L595" s="4" t="s">
        <v>45</v>
      </c>
      <c r="M595" s="4" t="s">
        <v>4763</v>
      </c>
      <c r="N595" s="4"/>
      <c r="O595" s="4" t="s">
        <v>4764</v>
      </c>
      <c r="P595" s="2" t="s">
        <v>4765</v>
      </c>
      <c r="Q595" s="2" t="s">
        <v>4766</v>
      </c>
      <c r="R595" s="4" t="s">
        <v>50</v>
      </c>
      <c r="S595" s="4" t="s">
        <v>4767</v>
      </c>
      <c r="T595" s="4" t="s">
        <v>84</v>
      </c>
      <c r="U595" s="4"/>
      <c r="V595" s="4" t="s">
        <v>1001</v>
      </c>
      <c r="W595" s="4"/>
      <c r="X595" s="2" t="s">
        <v>4768</v>
      </c>
      <c r="Y595" s="4" t="s">
        <v>69</v>
      </c>
      <c r="Z595" s="4"/>
      <c r="AA595" s="4"/>
      <c r="AB595" s="4"/>
    </row>
    <row r="596" customFormat="false" ht="75" hidden="false" customHeight="true" outlineLevel="0" collapsed="false">
      <c r="A596" s="4" t="s">
        <v>4769</v>
      </c>
      <c r="B596" s="4" t="s">
        <v>4448</v>
      </c>
      <c r="C596" s="4" t="s">
        <v>4770</v>
      </c>
      <c r="D596" s="4" t="n">
        <v>2021</v>
      </c>
      <c r="E596" s="4" t="s">
        <v>41</v>
      </c>
      <c r="F596" s="4" t="s">
        <v>4771</v>
      </c>
      <c r="G596" s="4" t="str">
        <f aca="false">IF(LEFT(I596,3)="R1 ","L6",IF(D596&gt;=2014,"L1",IF(D596&gt;=1998,"L2",IF(D596&gt;=1987,"L3",IF(D596&gt;=1978,"L4",IF(D596&gt;=1965,"L5","L6"))))))</f>
        <v>L1</v>
      </c>
      <c r="H596" s="4" t="str">
        <f aca="false">IFERROR(INDEX(Lanes!$C$2:$C$60,MATCH(LEFT(I596,FIND(" ",I596)-1),Lanes!$A$2:$A$60,0)),"?")</f>
        <v>Core</v>
      </c>
      <c r="I596" s="4" t="s">
        <v>3992</v>
      </c>
      <c r="J596" s="4"/>
      <c r="K596" s="4" t="s">
        <v>44</v>
      </c>
      <c r="L596" s="4" t="s">
        <v>603</v>
      </c>
      <c r="M596" s="4" t="s">
        <v>3596</v>
      </c>
      <c r="N596" s="4"/>
      <c r="O596" s="4" t="s">
        <v>4772</v>
      </c>
      <c r="P596" s="2" t="s">
        <v>4773</v>
      </c>
      <c r="Q596" s="2" t="s">
        <v>4774</v>
      </c>
      <c r="R596" s="4" t="s">
        <v>50</v>
      </c>
      <c r="S596" s="4" t="s">
        <v>4775</v>
      </c>
      <c r="T596" s="4" t="s">
        <v>84</v>
      </c>
      <c r="U596" s="4"/>
      <c r="V596" s="4"/>
      <c r="W596" s="4"/>
      <c r="X596" s="2" t="s">
        <v>4776</v>
      </c>
      <c r="Y596" s="4" t="s">
        <v>69</v>
      </c>
      <c r="Z596" s="4"/>
      <c r="AA596" s="4"/>
      <c r="AB596" s="4"/>
    </row>
    <row r="597" customFormat="false" ht="75" hidden="false" customHeight="true" outlineLevel="0" collapsed="false">
      <c r="A597" s="4" t="s">
        <v>4777</v>
      </c>
      <c r="B597" s="4" t="s">
        <v>4215</v>
      </c>
      <c r="C597" s="4" t="s">
        <v>4778</v>
      </c>
      <c r="D597" s="4" t="n">
        <v>2021</v>
      </c>
      <c r="E597" s="4" t="s">
        <v>41</v>
      </c>
      <c r="F597" s="4" t="s">
        <v>4289</v>
      </c>
      <c r="G597" s="4" t="str">
        <f aca="false">IF(LEFT(I597,3)="R1 ","L6",IF(D597&gt;=2014,"L1",IF(D597&gt;=1998,"L2",IF(D597&gt;=1987,"L3",IF(D597&gt;=1978,"L4",IF(D597&gt;=1965,"L5","L6"))))))</f>
        <v>L1</v>
      </c>
      <c r="H597" s="4" t="str">
        <f aca="false">IFERROR(INDEX(Lanes!$C$2:$C$60,MATCH(LEFT(I597,FIND(" ",I597)-1),Lanes!$A$2:$A$60,0)),"?")</f>
        <v>Core</v>
      </c>
      <c r="I597" s="4" t="s">
        <v>3992</v>
      </c>
      <c r="J597" s="4"/>
      <c r="K597" s="4" t="s">
        <v>4342</v>
      </c>
      <c r="L597" s="4" t="s">
        <v>116</v>
      </c>
      <c r="M597" s="4" t="s">
        <v>117</v>
      </c>
      <c r="N597" s="4" t="s">
        <v>118</v>
      </c>
      <c r="O597" s="4" t="s">
        <v>4677</v>
      </c>
      <c r="P597" s="2" t="s">
        <v>4779</v>
      </c>
      <c r="Q597" s="2" t="s">
        <v>4780</v>
      </c>
      <c r="R597" s="4" t="s">
        <v>65</v>
      </c>
      <c r="S597" s="4" t="s">
        <v>4781</v>
      </c>
      <c r="T597" s="4" t="s">
        <v>110</v>
      </c>
      <c r="U597" s="4"/>
      <c r="V597" s="4"/>
      <c r="W597" s="4"/>
      <c r="X597" s="2" t="s">
        <v>4782</v>
      </c>
      <c r="Y597" s="4" t="s">
        <v>69</v>
      </c>
      <c r="Z597" s="4"/>
      <c r="AA597" s="4"/>
      <c r="AB597" s="4"/>
    </row>
    <row r="598" customFormat="false" ht="75" hidden="false" customHeight="true" outlineLevel="0" collapsed="false">
      <c r="A598" s="4" t="s">
        <v>4783</v>
      </c>
      <c r="B598" s="4" t="s">
        <v>4557</v>
      </c>
      <c r="C598" s="4" t="s">
        <v>3904</v>
      </c>
      <c r="D598" s="4" t="n">
        <v>2021</v>
      </c>
      <c r="E598" s="4" t="s">
        <v>41</v>
      </c>
      <c r="F598" s="4" t="s">
        <v>3039</v>
      </c>
      <c r="G598" s="4" t="str">
        <f aca="false">IF(LEFT(I598,3)="R1 ","L6",IF(D598&gt;=2014,"L1",IF(D598&gt;=1998,"L2",IF(D598&gt;=1987,"L3",IF(D598&gt;=1978,"L4",IF(D598&gt;=1965,"L5","L6"))))))</f>
        <v>L1</v>
      </c>
      <c r="H598" s="4" t="str">
        <f aca="false">IFERROR(INDEX(Lanes!$C$2:$C$60,MATCH(LEFT(I598,FIND(" ",I598)-1),Lanes!$A$2:$A$60,0)),"?")</f>
        <v>Core</v>
      </c>
      <c r="I598" s="4" t="s">
        <v>3992</v>
      </c>
      <c r="J598" s="4"/>
      <c r="K598" s="4" t="s">
        <v>128</v>
      </c>
      <c r="L598" s="4" t="s">
        <v>152</v>
      </c>
      <c r="M598" s="4" t="s">
        <v>4559</v>
      </c>
      <c r="N598" s="4"/>
      <c r="O598" s="4" t="s">
        <v>4784</v>
      </c>
      <c r="P598" s="2" t="s">
        <v>4785</v>
      </c>
      <c r="Q598" s="2" t="s">
        <v>4786</v>
      </c>
      <c r="R598" s="4" t="s">
        <v>50</v>
      </c>
      <c r="S598" s="4" t="s">
        <v>4787</v>
      </c>
      <c r="T598" s="4" t="s">
        <v>84</v>
      </c>
      <c r="U598" s="4"/>
      <c r="V598" s="4"/>
      <c r="W598" s="4"/>
      <c r="X598" s="2" t="s">
        <v>4564</v>
      </c>
      <c r="Y598" s="4" t="s">
        <v>69</v>
      </c>
      <c r="Z598" s="4"/>
      <c r="AA598" s="4"/>
      <c r="AB598" s="4"/>
    </row>
    <row r="599" customFormat="false" ht="75" hidden="false" customHeight="true" outlineLevel="0" collapsed="false">
      <c r="A599" s="4" t="s">
        <v>4788</v>
      </c>
      <c r="B599" s="4" t="s">
        <v>4636</v>
      </c>
      <c r="C599" s="4" t="s">
        <v>4789</v>
      </c>
      <c r="D599" s="4" t="n">
        <v>2022</v>
      </c>
      <c r="E599" s="4" t="s">
        <v>41</v>
      </c>
      <c r="F599" s="4" t="s">
        <v>1975</v>
      </c>
      <c r="G599" s="4" t="str">
        <f aca="false">IF(LEFT(I599,3)="R1 ","L6",IF(D599&gt;=2014,"L1",IF(D599&gt;=1998,"L2",IF(D599&gt;=1987,"L3",IF(D599&gt;=1978,"L4",IF(D599&gt;=1965,"L5","L6"))))))</f>
        <v>L1</v>
      </c>
      <c r="H599" s="4" t="str">
        <f aca="false">IFERROR(INDEX(Lanes!$C$2:$C$60,MATCH(LEFT(I599,FIND(" ",I599)-1),Lanes!$A$2:$A$60,0)),"?")</f>
        <v>Core</v>
      </c>
      <c r="I599" s="4" t="s">
        <v>3992</v>
      </c>
      <c r="J599" s="4"/>
      <c r="K599" s="4" t="s">
        <v>4342</v>
      </c>
      <c r="L599" s="4" t="s">
        <v>116</v>
      </c>
      <c r="M599" s="4" t="s">
        <v>117</v>
      </c>
      <c r="N599" s="4" t="s">
        <v>118</v>
      </c>
      <c r="O599" s="4" t="s">
        <v>4790</v>
      </c>
      <c r="P599" s="2" t="s">
        <v>4791</v>
      </c>
      <c r="Q599" s="2" t="s">
        <v>4792</v>
      </c>
      <c r="R599" s="4" t="s">
        <v>122</v>
      </c>
      <c r="S599" s="4" t="s">
        <v>4793</v>
      </c>
      <c r="T599" s="4" t="s">
        <v>84</v>
      </c>
      <c r="U599" s="4"/>
      <c r="V599" s="4"/>
      <c r="W599" s="4" t="s">
        <v>53</v>
      </c>
      <c r="X599" s="2" t="s">
        <v>4794</v>
      </c>
      <c r="Y599" s="4" t="s">
        <v>69</v>
      </c>
      <c r="Z599" s="4"/>
      <c r="AA599" s="4"/>
      <c r="AB599" s="4"/>
    </row>
    <row r="600" customFormat="false" ht="75" hidden="false" customHeight="true" outlineLevel="0" collapsed="false">
      <c r="A600" s="4" t="s">
        <v>4795</v>
      </c>
      <c r="B600" s="4" t="s">
        <v>4020</v>
      </c>
      <c r="C600" s="4" t="s">
        <v>4796</v>
      </c>
      <c r="D600" s="4" t="n">
        <v>2022</v>
      </c>
      <c r="E600" s="4" t="s">
        <v>41</v>
      </c>
      <c r="F600" s="4" t="s">
        <v>4797</v>
      </c>
      <c r="G600" s="4" t="str">
        <f aca="false">IF(LEFT(I600,3)="R1 ","L6",IF(D600&gt;=2014,"L1",IF(D600&gt;=1998,"L2",IF(D600&gt;=1987,"L3",IF(D600&gt;=1978,"L4",IF(D600&gt;=1965,"L5","L6"))))))</f>
        <v>L1</v>
      </c>
      <c r="H600" s="4" t="str">
        <f aca="false">IFERROR(INDEX(Lanes!$C$2:$C$60,MATCH(LEFT(I600,FIND(" ",I600)-1),Lanes!$A$2:$A$60,0)),"?")</f>
        <v>Core</v>
      </c>
      <c r="I600" s="4" t="s">
        <v>3992</v>
      </c>
      <c r="J600" s="4" t="s">
        <v>267</v>
      </c>
      <c r="K600" s="4" t="s">
        <v>44</v>
      </c>
      <c r="L600" s="4" t="s">
        <v>116</v>
      </c>
      <c r="M600" s="4" t="s">
        <v>117</v>
      </c>
      <c r="N600" s="4" t="s">
        <v>118</v>
      </c>
      <c r="O600" s="4" t="s">
        <v>4798</v>
      </c>
      <c r="P600" s="2" t="s">
        <v>4799</v>
      </c>
      <c r="Q600" s="2" t="s">
        <v>4800</v>
      </c>
      <c r="R600" s="4" t="s">
        <v>50</v>
      </c>
      <c r="S600" s="4" t="s">
        <v>4801</v>
      </c>
      <c r="T600" s="4" t="s">
        <v>110</v>
      </c>
      <c r="U600" s="4"/>
      <c r="V600" s="4" t="s">
        <v>169</v>
      </c>
      <c r="W600" s="4" t="s">
        <v>53</v>
      </c>
      <c r="X600" s="2" t="s">
        <v>4802</v>
      </c>
      <c r="Y600" s="4" t="s">
        <v>69</v>
      </c>
      <c r="Z600" s="4"/>
      <c r="AA600" s="4"/>
      <c r="AB600" s="4"/>
    </row>
    <row r="601" customFormat="false" ht="75" hidden="false" customHeight="true" outlineLevel="0" collapsed="false">
      <c r="A601" s="4" t="s">
        <v>4803</v>
      </c>
      <c r="B601" s="4" t="s">
        <v>4804</v>
      </c>
      <c r="C601" s="4" t="s">
        <v>4805</v>
      </c>
      <c r="D601" s="4" t="n">
        <v>2022</v>
      </c>
      <c r="E601" s="4" t="s">
        <v>41</v>
      </c>
      <c r="F601" s="4" t="s">
        <v>4575</v>
      </c>
      <c r="G601" s="4" t="str">
        <f aca="false">IF(LEFT(I601,3)="R1 ","L6",IF(D601&gt;=2014,"L1",IF(D601&gt;=1998,"L2",IF(D601&gt;=1987,"L3",IF(D601&gt;=1978,"L4",IF(D601&gt;=1965,"L5","L6"))))))</f>
        <v>L1</v>
      </c>
      <c r="H601" s="4" t="str">
        <f aca="false">IFERROR(INDEX(Lanes!$C$2:$C$60,MATCH(LEFT(I601,FIND(" ",I601)-1),Lanes!$A$2:$A$60,0)),"?")</f>
        <v>Core</v>
      </c>
      <c r="I601" s="4" t="s">
        <v>3992</v>
      </c>
      <c r="J601" s="4"/>
      <c r="K601" s="4" t="s">
        <v>4342</v>
      </c>
      <c r="L601" s="4" t="s">
        <v>776</v>
      </c>
      <c r="M601" s="4" t="s">
        <v>3745</v>
      </c>
      <c r="N601" s="4"/>
      <c r="O601" s="4" t="s">
        <v>4806</v>
      </c>
      <c r="P601" s="2" t="s">
        <v>4807</v>
      </c>
      <c r="Q601" s="2" t="s">
        <v>4808</v>
      </c>
      <c r="R601" s="4" t="s">
        <v>50</v>
      </c>
      <c r="S601" s="4" t="s">
        <v>4809</v>
      </c>
      <c r="T601" s="4" t="s">
        <v>84</v>
      </c>
      <c r="U601" s="4"/>
      <c r="V601" s="4"/>
      <c r="W601" s="4"/>
      <c r="X601" s="2" t="s">
        <v>4810</v>
      </c>
      <c r="Y601" s="4" t="s">
        <v>69</v>
      </c>
      <c r="Z601" s="4"/>
      <c r="AA601" s="4"/>
      <c r="AB601" s="4"/>
    </row>
    <row r="602" customFormat="false" ht="75" hidden="false" customHeight="true" outlineLevel="0" collapsed="false">
      <c r="A602" s="4" t="s">
        <v>4811</v>
      </c>
      <c r="B602" s="4" t="s">
        <v>4812</v>
      </c>
      <c r="C602" s="4" t="s">
        <v>4813</v>
      </c>
      <c r="D602" s="4" t="n">
        <v>2022</v>
      </c>
      <c r="E602" s="4" t="s">
        <v>41</v>
      </c>
      <c r="F602" s="4" t="s">
        <v>4814</v>
      </c>
      <c r="G602" s="4" t="str">
        <f aca="false">IF(LEFT(I602,3)="R1 ","L6",IF(D602&gt;=2014,"L1",IF(D602&gt;=1998,"L2",IF(D602&gt;=1987,"L3",IF(D602&gt;=1978,"L4",IF(D602&gt;=1965,"L5","L6"))))))</f>
        <v>L1</v>
      </c>
      <c r="H602" s="4" t="str">
        <f aca="false">IFERROR(INDEX(Lanes!$C$2:$C$60,MATCH(LEFT(I602,FIND(" ",I602)-1),Lanes!$A$2:$A$60,0)),"?")</f>
        <v>Core</v>
      </c>
      <c r="I602" s="4" t="s">
        <v>3992</v>
      </c>
      <c r="J602" s="4"/>
      <c r="K602" s="4" t="s">
        <v>567</v>
      </c>
      <c r="L602" s="4" t="s">
        <v>257</v>
      </c>
      <c r="M602" s="4" t="s">
        <v>4815</v>
      </c>
      <c r="N602" s="4"/>
      <c r="O602" s="4" t="s">
        <v>4816</v>
      </c>
      <c r="P602" s="2" t="s">
        <v>4817</v>
      </c>
      <c r="Q602" s="2" t="s">
        <v>4818</v>
      </c>
      <c r="R602" s="4" t="s">
        <v>122</v>
      </c>
      <c r="S602" s="4" t="s">
        <v>4819</v>
      </c>
      <c r="T602" s="4" t="s">
        <v>84</v>
      </c>
      <c r="U602" s="4"/>
      <c r="V602" s="4"/>
      <c r="W602" s="4" t="s">
        <v>53</v>
      </c>
      <c r="X602" s="2" t="s">
        <v>4820</v>
      </c>
      <c r="Y602" s="4" t="s">
        <v>69</v>
      </c>
      <c r="Z602" s="4"/>
      <c r="AA602" s="4"/>
      <c r="AB602" s="4"/>
    </row>
    <row r="603" customFormat="false" ht="75" hidden="false" customHeight="true" outlineLevel="0" collapsed="false">
      <c r="A603" s="4" t="s">
        <v>4821</v>
      </c>
      <c r="B603" s="4" t="s">
        <v>4822</v>
      </c>
      <c r="C603" s="4" t="s">
        <v>4823</v>
      </c>
      <c r="D603" s="4" t="n">
        <v>2022</v>
      </c>
      <c r="E603" s="4" t="s">
        <v>41</v>
      </c>
      <c r="F603" s="4" t="s">
        <v>150</v>
      </c>
      <c r="G603" s="4" t="str">
        <f aca="false">IF(LEFT(I603,3)="R1 ","L6",IF(D603&gt;=2014,"L1",IF(D603&gt;=1998,"L2",IF(D603&gt;=1987,"L3",IF(D603&gt;=1978,"L4",IF(D603&gt;=1965,"L5","L6"))))))</f>
        <v>L1</v>
      </c>
      <c r="H603" s="4" t="str">
        <f aca="false">IFERROR(INDEX(Lanes!$C$2:$C$60,MATCH(LEFT(I603,FIND(" ",I603)-1),Lanes!$A$2:$A$60,0)),"?")</f>
        <v>Core</v>
      </c>
      <c r="I603" s="4" t="s">
        <v>3992</v>
      </c>
      <c r="J603" s="4"/>
      <c r="K603" s="4" t="s">
        <v>4342</v>
      </c>
      <c r="L603" s="4" t="s">
        <v>193</v>
      </c>
      <c r="M603" s="4" t="s">
        <v>4824</v>
      </c>
      <c r="N603" s="4"/>
      <c r="O603" s="4" t="s">
        <v>4825</v>
      </c>
      <c r="P603" s="2" t="s">
        <v>4826</v>
      </c>
      <c r="Q603" s="2" t="s">
        <v>4827</v>
      </c>
      <c r="R603" s="4" t="s">
        <v>50</v>
      </c>
      <c r="S603" s="4" t="s">
        <v>4828</v>
      </c>
      <c r="T603" s="4" t="s">
        <v>84</v>
      </c>
      <c r="U603" s="4"/>
      <c r="V603" s="4" t="s">
        <v>169</v>
      </c>
      <c r="W603" s="4"/>
      <c r="X603" s="2" t="s">
        <v>4829</v>
      </c>
      <c r="Y603" s="4" t="s">
        <v>55</v>
      </c>
      <c r="Z603" s="4"/>
      <c r="AA603" s="4"/>
      <c r="AB603" s="4"/>
    </row>
    <row r="604" customFormat="false" ht="75" hidden="false" customHeight="true" outlineLevel="0" collapsed="false">
      <c r="A604" s="4" t="s">
        <v>4830</v>
      </c>
      <c r="B604" s="4" t="s">
        <v>4831</v>
      </c>
      <c r="C604" s="4" t="s">
        <v>4832</v>
      </c>
      <c r="D604" s="4" t="n">
        <v>2022</v>
      </c>
      <c r="E604" s="4" t="s">
        <v>41</v>
      </c>
      <c r="F604" s="4" t="s">
        <v>4833</v>
      </c>
      <c r="G604" s="4" t="str">
        <f aca="false">IF(LEFT(I604,3)="R1 ","L6",IF(D604&gt;=2014,"L1",IF(D604&gt;=1998,"L2",IF(D604&gt;=1987,"L3",IF(D604&gt;=1978,"L4",IF(D604&gt;=1965,"L5","L6"))))))</f>
        <v>L1</v>
      </c>
      <c r="H604" s="4" t="str">
        <f aca="false">IFERROR(INDEX(Lanes!$C$2:$C$60,MATCH(LEFT(I604,FIND(" ",I604)-1),Lanes!$A$2:$A$60,0)),"?")</f>
        <v>Core</v>
      </c>
      <c r="I604" s="4" t="s">
        <v>3992</v>
      </c>
      <c r="J604" s="4"/>
      <c r="K604" s="4" t="s">
        <v>4342</v>
      </c>
      <c r="L604" s="4" t="s">
        <v>45</v>
      </c>
      <c r="M604" s="4" t="s">
        <v>4834</v>
      </c>
      <c r="N604" s="4"/>
      <c r="O604" s="4" t="s">
        <v>4835</v>
      </c>
      <c r="P604" s="2" t="s">
        <v>4836</v>
      </c>
      <c r="Q604" s="2" t="s">
        <v>4837</v>
      </c>
      <c r="R604" s="4" t="s">
        <v>65</v>
      </c>
      <c r="S604" s="4" t="s">
        <v>4838</v>
      </c>
      <c r="T604" s="4" t="s">
        <v>52</v>
      </c>
      <c r="U604" s="4"/>
      <c r="V604" s="4" t="s">
        <v>1890</v>
      </c>
      <c r="W604" s="4"/>
      <c r="X604" s="2" t="s">
        <v>4839</v>
      </c>
      <c r="Y604" s="4" t="s">
        <v>69</v>
      </c>
      <c r="Z604" s="4"/>
      <c r="AA604" s="4"/>
      <c r="AB604" s="4"/>
    </row>
    <row r="605" customFormat="false" ht="75" hidden="false" customHeight="true" outlineLevel="0" collapsed="false">
      <c r="A605" s="4" t="s">
        <v>4840</v>
      </c>
      <c r="B605" s="4" t="s">
        <v>4841</v>
      </c>
      <c r="C605" s="4" t="s">
        <v>4842</v>
      </c>
      <c r="D605" s="4" t="n">
        <v>2022</v>
      </c>
      <c r="E605" s="4" t="s">
        <v>41</v>
      </c>
      <c r="F605" s="4" t="s">
        <v>4000</v>
      </c>
      <c r="G605" s="4" t="str">
        <f aca="false">IF(LEFT(I605,3)="R1 ","L6",IF(D605&gt;=2014,"L1",IF(D605&gt;=1998,"L2",IF(D605&gt;=1987,"L3",IF(D605&gt;=1978,"L4",IF(D605&gt;=1965,"L5","L6"))))))</f>
        <v>L1</v>
      </c>
      <c r="H605" s="4" t="str">
        <f aca="false">IFERROR(INDEX(Lanes!$C$2:$C$60,MATCH(LEFT(I605,FIND(" ",I605)-1),Lanes!$A$2:$A$60,0)),"?")</f>
        <v>Core</v>
      </c>
      <c r="I605" s="4" t="s">
        <v>3992</v>
      </c>
      <c r="J605" s="4" t="s">
        <v>450</v>
      </c>
      <c r="K605" s="4" t="s">
        <v>128</v>
      </c>
      <c r="L605" s="4" t="s">
        <v>45</v>
      </c>
      <c r="M605" s="4" t="s">
        <v>61</v>
      </c>
      <c r="N605" s="4" t="s">
        <v>1919</v>
      </c>
      <c r="O605" s="4" t="s">
        <v>4843</v>
      </c>
      <c r="P605" s="2" t="s">
        <v>4844</v>
      </c>
      <c r="Q605" s="2" t="s">
        <v>4845</v>
      </c>
      <c r="R605" s="4" t="s">
        <v>50</v>
      </c>
      <c r="S605" s="4" t="s">
        <v>4846</v>
      </c>
      <c r="T605" s="4" t="s">
        <v>110</v>
      </c>
      <c r="U605" s="4"/>
      <c r="V605" s="4" t="s">
        <v>169</v>
      </c>
      <c r="W605" s="4" t="s">
        <v>53</v>
      </c>
      <c r="X605" s="2" t="s">
        <v>4847</v>
      </c>
      <c r="Y605" s="4" t="s">
        <v>69</v>
      </c>
      <c r="Z605" s="4"/>
      <c r="AA605" s="4"/>
      <c r="AB605" s="4"/>
    </row>
    <row r="606" customFormat="false" ht="75" hidden="false" customHeight="true" outlineLevel="0" collapsed="false">
      <c r="A606" s="4" t="s">
        <v>4848</v>
      </c>
      <c r="B606" s="4" t="s">
        <v>4849</v>
      </c>
      <c r="C606" s="4" t="s">
        <v>4850</v>
      </c>
      <c r="D606" s="4" t="n">
        <v>2022</v>
      </c>
      <c r="E606" s="4" t="s">
        <v>41</v>
      </c>
      <c r="F606" s="4" t="s">
        <v>42</v>
      </c>
      <c r="G606" s="4" t="str">
        <f aca="false">IF(LEFT(I606,3)="R1 ","L6",IF(D606&gt;=2014,"L1",IF(D606&gt;=1998,"L2",IF(D606&gt;=1987,"L3",IF(D606&gt;=1978,"L4",IF(D606&gt;=1965,"L5","L6"))))))</f>
        <v>L1</v>
      </c>
      <c r="H606" s="4" t="str">
        <f aca="false">IFERROR(INDEX(Lanes!$C$2:$C$60,MATCH(LEFT(I606,FIND(" ",I606)-1),Lanes!$A$2:$A$60,0)),"?")</f>
        <v>Core</v>
      </c>
      <c r="I606" s="4" t="s">
        <v>3992</v>
      </c>
      <c r="J606" s="4"/>
      <c r="K606" s="4" t="s">
        <v>4342</v>
      </c>
      <c r="L606" s="4" t="s">
        <v>45</v>
      </c>
      <c r="M606" s="4" t="s">
        <v>4851</v>
      </c>
      <c r="N606" s="4"/>
      <c r="O606" s="4" t="s">
        <v>4852</v>
      </c>
      <c r="P606" s="2" t="s">
        <v>4853</v>
      </c>
      <c r="Q606" s="2" t="s">
        <v>4854</v>
      </c>
      <c r="R606" s="4" t="s">
        <v>50</v>
      </c>
      <c r="S606" s="4" t="s">
        <v>4850</v>
      </c>
      <c r="T606" s="4" t="s">
        <v>52</v>
      </c>
      <c r="U606" s="4"/>
      <c r="V606" s="4" t="s">
        <v>2645</v>
      </c>
      <c r="W606" s="4" t="s">
        <v>53</v>
      </c>
      <c r="X606" s="2" t="s">
        <v>2645</v>
      </c>
      <c r="Y606" s="4" t="s">
        <v>55</v>
      </c>
      <c r="Z606" s="4"/>
      <c r="AA606" s="4"/>
      <c r="AB606" s="4"/>
    </row>
    <row r="607" customFormat="false" ht="75" hidden="false" customHeight="true" outlineLevel="0" collapsed="false">
      <c r="A607" s="4" t="s">
        <v>4855</v>
      </c>
      <c r="B607" s="4" t="s">
        <v>4659</v>
      </c>
      <c r="C607" s="4" t="s">
        <v>4856</v>
      </c>
      <c r="D607" s="4" t="n">
        <v>2022</v>
      </c>
      <c r="E607" s="4" t="s">
        <v>41</v>
      </c>
      <c r="F607" s="4" t="s">
        <v>519</v>
      </c>
      <c r="G607" s="4" t="str">
        <f aca="false">IF(LEFT(I607,3)="R1 ","L6",IF(D607&gt;=2014,"L1",IF(D607&gt;=1998,"L2",IF(D607&gt;=1987,"L3",IF(D607&gt;=1978,"L4",IF(D607&gt;=1965,"L5","L6"))))))</f>
        <v>L1</v>
      </c>
      <c r="H607" s="4" t="str">
        <f aca="false">IFERROR(INDEX(Lanes!$C$2:$C$60,MATCH(LEFT(I607,FIND(" ",I607)-1),Lanes!$A$2:$A$60,0)),"?")</f>
        <v>Core</v>
      </c>
      <c r="I607" s="4" t="s">
        <v>3992</v>
      </c>
      <c r="J607" s="4"/>
      <c r="K607" s="4" t="s">
        <v>4013</v>
      </c>
      <c r="L607" s="4" t="s">
        <v>257</v>
      </c>
      <c r="M607" s="4" t="s">
        <v>1419</v>
      </c>
      <c r="N607" s="4"/>
      <c r="O607" s="4" t="s">
        <v>4857</v>
      </c>
      <c r="P607" s="2" t="s">
        <v>4858</v>
      </c>
      <c r="Q607" s="2" t="s">
        <v>4859</v>
      </c>
      <c r="R607" s="4" t="s">
        <v>50</v>
      </c>
      <c r="S607" s="4" t="s">
        <v>4856</v>
      </c>
      <c r="T607" s="4" t="s">
        <v>52</v>
      </c>
      <c r="U607" s="4"/>
      <c r="V607" s="4" t="s">
        <v>1890</v>
      </c>
      <c r="W607" s="4" t="s">
        <v>53</v>
      </c>
      <c r="X607" s="2" t="s">
        <v>4860</v>
      </c>
      <c r="Y607" s="4" t="s">
        <v>69</v>
      </c>
      <c r="Z607" s="4"/>
      <c r="AA607" s="4"/>
      <c r="AB607" s="4"/>
    </row>
    <row r="608" customFormat="false" ht="75" hidden="false" customHeight="true" outlineLevel="0" collapsed="false">
      <c r="A608" s="4" t="s">
        <v>4861</v>
      </c>
      <c r="B608" s="4" t="s">
        <v>3989</v>
      </c>
      <c r="C608" s="4" t="s">
        <v>4862</v>
      </c>
      <c r="D608" s="4" t="n">
        <v>2022</v>
      </c>
      <c r="E608" s="4" t="s">
        <v>41</v>
      </c>
      <c r="F608" s="4" t="s">
        <v>4863</v>
      </c>
      <c r="G608" s="4" t="str">
        <f aca="false">IF(LEFT(I608,3)="R1 ","L6",IF(D608&gt;=2014,"L1",IF(D608&gt;=1998,"L2",IF(D608&gt;=1987,"L3",IF(D608&gt;=1978,"L4",IF(D608&gt;=1965,"L5","L6"))))))</f>
        <v>L1</v>
      </c>
      <c r="H608" s="4" t="str">
        <f aca="false">IFERROR(INDEX(Lanes!$C$2:$C$60,MATCH(LEFT(I608,FIND(" ",I608)-1),Lanes!$A$2:$A$60,0)),"?")</f>
        <v>Core</v>
      </c>
      <c r="I608" s="4" t="s">
        <v>3992</v>
      </c>
      <c r="J608" s="4"/>
      <c r="K608" s="4" t="s">
        <v>128</v>
      </c>
      <c r="L608" s="4" t="s">
        <v>116</v>
      </c>
      <c r="M608" s="4" t="s">
        <v>117</v>
      </c>
      <c r="N608" s="4"/>
      <c r="O608" s="4" t="s">
        <v>4864</v>
      </c>
      <c r="P608" s="2" t="s">
        <v>4865</v>
      </c>
      <c r="Q608" s="2" t="s">
        <v>4866</v>
      </c>
      <c r="R608" s="4" t="s">
        <v>65</v>
      </c>
      <c r="S608" s="4" t="s">
        <v>4867</v>
      </c>
      <c r="T608" s="4" t="s">
        <v>84</v>
      </c>
      <c r="U608" s="4"/>
      <c r="V608" s="4"/>
      <c r="W608" s="4" t="s">
        <v>53</v>
      </c>
      <c r="X608" s="2" t="s">
        <v>3997</v>
      </c>
      <c r="Y608" s="4" t="s">
        <v>55</v>
      </c>
      <c r="Z608" s="4"/>
      <c r="AA608" s="4"/>
      <c r="AB608" s="4"/>
    </row>
    <row r="609" customFormat="false" ht="75" hidden="false" customHeight="true" outlineLevel="0" collapsed="false">
      <c r="A609" s="4" t="s">
        <v>4868</v>
      </c>
      <c r="B609" s="4" t="s">
        <v>4668</v>
      </c>
      <c r="C609" s="4" t="s">
        <v>4869</v>
      </c>
      <c r="D609" s="4" t="n">
        <v>2022</v>
      </c>
      <c r="E609" s="4" t="s">
        <v>41</v>
      </c>
      <c r="F609" s="4" t="s">
        <v>4870</v>
      </c>
      <c r="G609" s="4" t="str">
        <f aca="false">IF(LEFT(I609,3)="R1 ","L6",IF(D609&gt;=2014,"L1",IF(D609&gt;=1998,"L2",IF(D609&gt;=1987,"L3",IF(D609&gt;=1978,"L4",IF(D609&gt;=1965,"L5","L6"))))))</f>
        <v>L1</v>
      </c>
      <c r="H609" s="4" t="str">
        <f aca="false">IFERROR(INDEX(Lanes!$C$2:$C$60,MATCH(LEFT(I609,FIND(" ",I609)-1),Lanes!$A$2:$A$60,0)),"?")</f>
        <v>Core</v>
      </c>
      <c r="I609" s="4" t="s">
        <v>3992</v>
      </c>
      <c r="J609" s="4"/>
      <c r="K609" s="4" t="s">
        <v>4342</v>
      </c>
      <c r="L609" s="4" t="s">
        <v>193</v>
      </c>
      <c r="M609" s="4" t="s">
        <v>4871</v>
      </c>
      <c r="N609" s="4"/>
      <c r="O609" s="4" t="s">
        <v>4872</v>
      </c>
      <c r="P609" s="2" t="s">
        <v>4873</v>
      </c>
      <c r="Q609" s="2" t="s">
        <v>4874</v>
      </c>
      <c r="R609" s="4" t="s">
        <v>50</v>
      </c>
      <c r="S609" s="4" t="s">
        <v>4875</v>
      </c>
      <c r="T609" s="4" t="s">
        <v>84</v>
      </c>
      <c r="U609" s="4"/>
      <c r="V609" s="4" t="s">
        <v>169</v>
      </c>
      <c r="W609" s="4" t="s">
        <v>53</v>
      </c>
      <c r="X609" s="2" t="s">
        <v>4876</v>
      </c>
      <c r="Y609" s="4" t="s">
        <v>69</v>
      </c>
      <c r="Z609" s="4"/>
      <c r="AA609" s="4"/>
      <c r="AB609" s="4"/>
    </row>
    <row r="610" customFormat="false" ht="75" hidden="false" customHeight="true" outlineLevel="0" collapsed="false">
      <c r="A610" s="4" t="s">
        <v>4877</v>
      </c>
      <c r="B610" s="4" t="s">
        <v>4349</v>
      </c>
      <c r="C610" s="4" t="s">
        <v>4878</v>
      </c>
      <c r="D610" s="4" t="n">
        <v>2022</v>
      </c>
      <c r="E610" s="4" t="s">
        <v>41</v>
      </c>
      <c r="F610" s="4" t="s">
        <v>150</v>
      </c>
      <c r="G610" s="4" t="str">
        <f aca="false">IF(LEFT(I610,3)="R1 ","L6",IF(D610&gt;=2014,"L1",IF(D610&gt;=1998,"L2",IF(D610&gt;=1987,"L3",IF(D610&gt;=1978,"L4",IF(D610&gt;=1965,"L5","L6"))))))</f>
        <v>L1</v>
      </c>
      <c r="H610" s="4" t="str">
        <f aca="false">IFERROR(INDEX(Lanes!$C$2:$C$60,MATCH(LEFT(I610,FIND(" ",I610)-1),Lanes!$A$2:$A$60,0)),"?")</f>
        <v>Core</v>
      </c>
      <c r="I610" s="4" t="s">
        <v>3992</v>
      </c>
      <c r="J610" s="4"/>
      <c r="K610" s="4" t="s">
        <v>4342</v>
      </c>
      <c r="L610" s="4" t="s">
        <v>603</v>
      </c>
      <c r="M610" s="4" t="s">
        <v>1528</v>
      </c>
      <c r="N610" s="4"/>
      <c r="O610" s="4" t="s">
        <v>4879</v>
      </c>
      <c r="P610" s="2" t="s">
        <v>4880</v>
      </c>
      <c r="Q610" s="2" t="s">
        <v>4881</v>
      </c>
      <c r="R610" s="4" t="s">
        <v>50</v>
      </c>
      <c r="S610" s="4" t="s">
        <v>4882</v>
      </c>
      <c r="T610" s="4" t="s">
        <v>84</v>
      </c>
      <c r="U610" s="4"/>
      <c r="V610" s="4" t="s">
        <v>1890</v>
      </c>
      <c r="W610" s="4"/>
      <c r="X610" s="2" t="s">
        <v>4883</v>
      </c>
      <c r="Y610" s="4" t="s">
        <v>69</v>
      </c>
      <c r="Z610" s="4"/>
      <c r="AA610" s="4"/>
      <c r="AB610" s="4"/>
    </row>
    <row r="611" customFormat="false" ht="75" hidden="false" customHeight="true" outlineLevel="0" collapsed="false">
      <c r="A611" s="4" t="s">
        <v>4884</v>
      </c>
      <c r="B611" s="4" t="s">
        <v>4364</v>
      </c>
      <c r="C611" s="4" t="s">
        <v>4885</v>
      </c>
      <c r="D611" s="4" t="n">
        <v>2022</v>
      </c>
      <c r="E611" s="4" t="s">
        <v>41</v>
      </c>
      <c r="F611" s="4" t="s">
        <v>519</v>
      </c>
      <c r="G611" s="4" t="str">
        <f aca="false">IF(LEFT(I611,3)="R1 ","L6",IF(D611&gt;=2014,"L1",IF(D611&gt;=1998,"L2",IF(D611&gt;=1987,"L3",IF(D611&gt;=1978,"L4",IF(D611&gt;=1965,"L5","L6"))))))</f>
        <v>L1</v>
      </c>
      <c r="H611" s="4" t="str">
        <f aca="false">IFERROR(INDEX(Lanes!$C$2:$C$60,MATCH(LEFT(I611,FIND(" ",I611)-1),Lanes!$A$2:$A$60,0)),"?")</f>
        <v>Core</v>
      </c>
      <c r="I611" s="4" t="s">
        <v>3992</v>
      </c>
      <c r="J611" s="4"/>
      <c r="K611" s="4" t="s">
        <v>4013</v>
      </c>
      <c r="L611" s="4" t="s">
        <v>776</v>
      </c>
      <c r="M611" s="4" t="s">
        <v>4037</v>
      </c>
      <c r="N611" s="4"/>
      <c r="O611" s="4" t="s">
        <v>4886</v>
      </c>
      <c r="P611" s="2" t="s">
        <v>4887</v>
      </c>
      <c r="Q611" s="2" t="s">
        <v>4888</v>
      </c>
      <c r="R611" s="4" t="s">
        <v>50</v>
      </c>
      <c r="S611" s="4" t="s">
        <v>4889</v>
      </c>
      <c r="T611" s="4" t="s">
        <v>84</v>
      </c>
      <c r="U611" s="4"/>
      <c r="V611" s="4" t="s">
        <v>169</v>
      </c>
      <c r="W611" s="4" t="s">
        <v>53</v>
      </c>
      <c r="X611" s="2" t="s">
        <v>4890</v>
      </c>
      <c r="Y611" s="4" t="s">
        <v>69</v>
      </c>
      <c r="Z611" s="4"/>
      <c r="AA611" s="4"/>
      <c r="AB611" s="4"/>
    </row>
    <row r="612" customFormat="false" ht="75" hidden="false" customHeight="true" outlineLevel="0" collapsed="false">
      <c r="A612" s="4" t="s">
        <v>4891</v>
      </c>
      <c r="B612" s="4" t="s">
        <v>4222</v>
      </c>
      <c r="C612" s="4" t="s">
        <v>4892</v>
      </c>
      <c r="D612" s="4" t="n">
        <v>2022</v>
      </c>
      <c r="E612" s="4" t="s">
        <v>41</v>
      </c>
      <c r="F612" s="4" t="s">
        <v>4550</v>
      </c>
      <c r="G612" s="4" t="str">
        <f aca="false">IF(LEFT(I612,3)="R1 ","L6",IF(D612&gt;=2014,"L1",IF(D612&gt;=1998,"L2",IF(D612&gt;=1987,"L3",IF(D612&gt;=1978,"L4",IF(D612&gt;=1965,"L5","L6"))))))</f>
        <v>L1</v>
      </c>
      <c r="H612" s="4" t="str">
        <f aca="false">IFERROR(INDEX(Lanes!$C$2:$C$60,MATCH(LEFT(I612,FIND(" ",I612)-1),Lanes!$A$2:$A$60,0)),"?")</f>
        <v>Core</v>
      </c>
      <c r="I612" s="4" t="s">
        <v>3992</v>
      </c>
      <c r="J612" s="4"/>
      <c r="K612" s="4" t="s">
        <v>4013</v>
      </c>
      <c r="L612" s="4" t="s">
        <v>961</v>
      </c>
      <c r="M612" s="4" t="s">
        <v>4225</v>
      </c>
      <c r="N612" s="4"/>
      <c r="O612" s="4" t="s">
        <v>4893</v>
      </c>
      <c r="P612" s="2" t="s">
        <v>4894</v>
      </c>
      <c r="Q612" s="2" t="s">
        <v>4895</v>
      </c>
      <c r="R612" s="4" t="s">
        <v>122</v>
      </c>
      <c r="S612" s="4" t="s">
        <v>4896</v>
      </c>
      <c r="T612" s="4" t="s">
        <v>84</v>
      </c>
      <c r="U612" s="4"/>
      <c r="V612" s="4" t="s">
        <v>4230</v>
      </c>
      <c r="W612" s="4"/>
      <c r="X612" s="2" t="s">
        <v>4897</v>
      </c>
      <c r="Y612" s="4" t="s">
        <v>69</v>
      </c>
      <c r="Z612" s="4"/>
      <c r="AA612" s="4"/>
      <c r="AB612" s="4"/>
    </row>
    <row r="613" customFormat="false" ht="75" hidden="false" customHeight="true" outlineLevel="0" collapsed="false">
      <c r="A613" s="4" t="s">
        <v>4898</v>
      </c>
      <c r="B613" s="4" t="s">
        <v>332</v>
      </c>
      <c r="C613" s="4" t="s">
        <v>4899</v>
      </c>
      <c r="D613" s="4" t="n">
        <v>2022</v>
      </c>
      <c r="E613" s="4" t="s">
        <v>41</v>
      </c>
      <c r="F613" s="4" t="s">
        <v>162</v>
      </c>
      <c r="G613" s="4" t="str">
        <f aca="false">IF(LEFT(I613,3)="R1 ","L6",IF(D613&gt;=2014,"L1",IF(D613&gt;=1998,"L2",IF(D613&gt;=1987,"L3",IF(D613&gt;=1978,"L4",IF(D613&gt;=1965,"L5","L6"))))))</f>
        <v>L1</v>
      </c>
      <c r="H613" s="4" t="str">
        <f aca="false">IFERROR(INDEX(Lanes!$C$2:$C$60,MATCH(LEFT(I613,FIND(" ",I613)-1),Lanes!$A$2:$A$60,0)),"?")</f>
        <v>Core</v>
      </c>
      <c r="I613" s="4" t="s">
        <v>3992</v>
      </c>
      <c r="J613" s="4" t="s">
        <v>705</v>
      </c>
      <c r="K613" s="4" t="s">
        <v>128</v>
      </c>
      <c r="L613" s="4" t="s">
        <v>152</v>
      </c>
      <c r="M613" s="4" t="s">
        <v>4900</v>
      </c>
      <c r="N613" s="4"/>
      <c r="O613" s="4" t="s">
        <v>4901</v>
      </c>
      <c r="P613" s="2" t="s">
        <v>4902</v>
      </c>
      <c r="Q613" s="2" t="s">
        <v>4903</v>
      </c>
      <c r="R613" s="4" t="s">
        <v>50</v>
      </c>
      <c r="S613" s="4" t="s">
        <v>4904</v>
      </c>
      <c r="T613" s="4" t="s">
        <v>84</v>
      </c>
      <c r="U613" s="4"/>
      <c r="V613" s="4"/>
      <c r="W613" s="4"/>
      <c r="X613" s="2" t="s">
        <v>4905</v>
      </c>
      <c r="Y613" s="4" t="s">
        <v>69</v>
      </c>
      <c r="Z613" s="4"/>
      <c r="AA613" s="4"/>
      <c r="AB613" s="4"/>
    </row>
    <row r="614" customFormat="false" ht="75" hidden="false" customHeight="true" outlineLevel="0" collapsed="false">
      <c r="A614" s="4" t="s">
        <v>4906</v>
      </c>
      <c r="B614" s="4" t="s">
        <v>4907</v>
      </c>
      <c r="C614" s="4" t="s">
        <v>4908</v>
      </c>
      <c r="D614" s="4" t="n">
        <v>2022</v>
      </c>
      <c r="E614" s="4" t="s">
        <v>41</v>
      </c>
      <c r="F614" s="4" t="s">
        <v>42</v>
      </c>
      <c r="G614" s="4" t="str">
        <f aca="false">IF(LEFT(I614,3)="R1 ","L6",IF(D614&gt;=2014,"L1",IF(D614&gt;=1998,"L2",IF(D614&gt;=1987,"L3",IF(D614&gt;=1978,"L4",IF(D614&gt;=1965,"L5","L6"))))))</f>
        <v>L1</v>
      </c>
      <c r="H614" s="4" t="str">
        <f aca="false">IFERROR(INDEX(Lanes!$C$2:$C$60,MATCH(LEFT(I614,FIND(" ",I614)-1),Lanes!$A$2:$A$60,0)),"?")</f>
        <v>Core</v>
      </c>
      <c r="I614" s="4" t="s">
        <v>3992</v>
      </c>
      <c r="J614" s="4"/>
      <c r="K614" s="4" t="s">
        <v>4013</v>
      </c>
      <c r="L614" s="4" t="s">
        <v>193</v>
      </c>
      <c r="M614" s="4" t="s">
        <v>289</v>
      </c>
      <c r="N614" s="4"/>
      <c r="O614" s="4" t="s">
        <v>4909</v>
      </c>
      <c r="P614" s="2" t="s">
        <v>4910</v>
      </c>
      <c r="Q614" s="2" t="s">
        <v>4911</v>
      </c>
      <c r="R614" s="4" t="s">
        <v>50</v>
      </c>
      <c r="S614" s="4" t="s">
        <v>4908</v>
      </c>
      <c r="T614" s="4" t="s">
        <v>52</v>
      </c>
      <c r="U614" s="4"/>
      <c r="V614" s="4"/>
      <c r="W614" s="4"/>
      <c r="X614" s="2" t="s">
        <v>4912</v>
      </c>
      <c r="Y614" s="4" t="s">
        <v>55</v>
      </c>
      <c r="Z614" s="4"/>
      <c r="AA614" s="4"/>
      <c r="AB614" s="4"/>
    </row>
    <row r="615" customFormat="false" ht="75" hidden="false" customHeight="true" outlineLevel="0" collapsed="false">
      <c r="A615" s="4" t="s">
        <v>4913</v>
      </c>
      <c r="B615" s="4" t="s">
        <v>3059</v>
      </c>
      <c r="C615" s="4" t="s">
        <v>4914</v>
      </c>
      <c r="D615" s="4" t="n">
        <v>2023</v>
      </c>
      <c r="E615" s="4" t="s">
        <v>41</v>
      </c>
      <c r="F615" s="4" t="s">
        <v>228</v>
      </c>
      <c r="G615" s="4" t="str">
        <f aca="false">IF(LEFT(I615,3)="R1 ","L6",IF(D615&gt;=2014,"L1",IF(D615&gt;=1998,"L2",IF(D615&gt;=1987,"L3",IF(D615&gt;=1978,"L4",IF(D615&gt;=1965,"L5","L6"))))))</f>
        <v>L1</v>
      </c>
      <c r="H615" s="4" t="str">
        <f aca="false">IFERROR(INDEX(Lanes!$C$2:$C$60,MATCH(LEFT(I615,FIND(" ",I615)-1),Lanes!$A$2:$A$60,0)),"?")</f>
        <v>Core</v>
      </c>
      <c r="I615" s="4" t="s">
        <v>3992</v>
      </c>
      <c r="J615" s="4" t="s">
        <v>323</v>
      </c>
      <c r="K615" s="4" t="s">
        <v>128</v>
      </c>
      <c r="L615" s="4" t="s">
        <v>45</v>
      </c>
      <c r="M615" s="4" t="s">
        <v>3061</v>
      </c>
      <c r="N615" s="4"/>
      <c r="O615" s="4" t="s">
        <v>4915</v>
      </c>
      <c r="P615" s="2" t="s">
        <v>4916</v>
      </c>
      <c r="Q615" s="2" t="s">
        <v>4917</v>
      </c>
      <c r="R615" s="4" t="s">
        <v>50</v>
      </c>
      <c r="S615" s="4" t="s">
        <v>4918</v>
      </c>
      <c r="T615" s="4" t="s">
        <v>84</v>
      </c>
      <c r="U615" s="4"/>
      <c r="V615" s="4" t="s">
        <v>680</v>
      </c>
      <c r="W615" s="4" t="s">
        <v>53</v>
      </c>
      <c r="X615" s="2" t="s">
        <v>4919</v>
      </c>
      <c r="Y615" s="4" t="s">
        <v>69</v>
      </c>
      <c r="Z615" s="4"/>
      <c r="AA615" s="4"/>
      <c r="AB615" s="4"/>
    </row>
    <row r="616" customFormat="false" ht="75" hidden="false" customHeight="true" outlineLevel="0" collapsed="false">
      <c r="A616" s="4" t="s">
        <v>4920</v>
      </c>
      <c r="B616" s="4" t="s">
        <v>4812</v>
      </c>
      <c r="C616" s="4" t="s">
        <v>4921</v>
      </c>
      <c r="D616" s="4" t="n">
        <v>2023</v>
      </c>
      <c r="E616" s="4" t="s">
        <v>41</v>
      </c>
      <c r="F616" s="4" t="s">
        <v>42</v>
      </c>
      <c r="G616" s="4" t="str">
        <f aca="false">IF(LEFT(I616,3)="R1 ","L6",IF(D616&gt;=2014,"L1",IF(D616&gt;=1998,"L2",IF(D616&gt;=1987,"L3",IF(D616&gt;=1978,"L4",IF(D616&gt;=1965,"L5","L6"))))))</f>
        <v>L1</v>
      </c>
      <c r="H616" s="4" t="str">
        <f aca="false">IFERROR(INDEX(Lanes!$C$2:$C$60,MATCH(LEFT(I616,FIND(" ",I616)-1),Lanes!$A$2:$A$60,0)),"?")</f>
        <v>Core</v>
      </c>
      <c r="I616" s="4" t="s">
        <v>3992</v>
      </c>
      <c r="J616" s="4"/>
      <c r="K616" s="4" t="s">
        <v>567</v>
      </c>
      <c r="L616" s="4" t="s">
        <v>257</v>
      </c>
      <c r="M616" s="4" t="s">
        <v>4815</v>
      </c>
      <c r="N616" s="4"/>
      <c r="O616" s="4" t="s">
        <v>4922</v>
      </c>
      <c r="P616" s="2" t="s">
        <v>4923</v>
      </c>
      <c r="Q616" s="2" t="s">
        <v>4924</v>
      </c>
      <c r="R616" s="4" t="s">
        <v>50</v>
      </c>
      <c r="S616" s="4" t="s">
        <v>3160</v>
      </c>
      <c r="T616" s="4" t="s">
        <v>52</v>
      </c>
      <c r="U616" s="4"/>
      <c r="V616" s="4" t="s">
        <v>207</v>
      </c>
      <c r="W616" s="4" t="s">
        <v>53</v>
      </c>
      <c r="X616" s="2" t="s">
        <v>4925</v>
      </c>
      <c r="Y616" s="4" t="s">
        <v>55</v>
      </c>
      <c r="Z616" s="4"/>
      <c r="AA616" s="4"/>
      <c r="AB616" s="4"/>
    </row>
    <row r="617" customFormat="false" ht="75" hidden="false" customHeight="true" outlineLevel="0" collapsed="false">
      <c r="A617" s="4" t="s">
        <v>4926</v>
      </c>
      <c r="B617" s="4" t="s">
        <v>4927</v>
      </c>
      <c r="C617" s="4" t="s">
        <v>4928</v>
      </c>
      <c r="D617" s="4" t="n">
        <v>2023</v>
      </c>
      <c r="E617" s="4" t="s">
        <v>41</v>
      </c>
      <c r="F617" s="4" t="s">
        <v>4771</v>
      </c>
      <c r="G617" s="4" t="str">
        <f aca="false">IF(LEFT(I617,3)="R1 ","L6",IF(D617&gt;=2014,"L1",IF(D617&gt;=1998,"L2",IF(D617&gt;=1987,"L3",IF(D617&gt;=1978,"L4",IF(D617&gt;=1965,"L5","L6"))))))</f>
        <v>L1</v>
      </c>
      <c r="H617" s="4" t="str">
        <f aca="false">IFERROR(INDEX(Lanes!$C$2:$C$60,MATCH(LEFT(I617,FIND(" ",I617)-1),Lanes!$A$2:$A$60,0)),"?")</f>
        <v>Core</v>
      </c>
      <c r="I617" s="4" t="s">
        <v>3992</v>
      </c>
      <c r="J617" s="4"/>
      <c r="K617" s="4" t="s">
        <v>4342</v>
      </c>
      <c r="L617" s="4" t="s">
        <v>603</v>
      </c>
      <c r="M617" s="4" t="s">
        <v>1205</v>
      </c>
      <c r="N617" s="4"/>
      <c r="O617" s="4" t="s">
        <v>4929</v>
      </c>
      <c r="P617" s="2" t="s">
        <v>4930</v>
      </c>
      <c r="Q617" s="2" t="s">
        <v>4931</v>
      </c>
      <c r="R617" s="4" t="s">
        <v>122</v>
      </c>
      <c r="S617" s="4" t="s">
        <v>4932</v>
      </c>
      <c r="T617" s="4" t="s">
        <v>84</v>
      </c>
      <c r="U617" s="4"/>
      <c r="V617" s="4" t="s">
        <v>912</v>
      </c>
      <c r="W617" s="4"/>
      <c r="X617" s="2" t="s">
        <v>4933</v>
      </c>
      <c r="Y617" s="4" t="s">
        <v>69</v>
      </c>
      <c r="Z617" s="4"/>
      <c r="AA617" s="4"/>
      <c r="AB617" s="4"/>
    </row>
    <row r="618" customFormat="false" ht="75" hidden="false" customHeight="true" outlineLevel="0" collapsed="false">
      <c r="A618" s="4" t="s">
        <v>4934</v>
      </c>
      <c r="B618" s="4" t="s">
        <v>4514</v>
      </c>
      <c r="C618" s="4" t="s">
        <v>4935</v>
      </c>
      <c r="D618" s="4" t="n">
        <v>2023</v>
      </c>
      <c r="E618" s="4" t="s">
        <v>41</v>
      </c>
      <c r="F618" s="4" t="s">
        <v>150</v>
      </c>
      <c r="G618" s="4" t="str">
        <f aca="false">IF(LEFT(I618,3)="R1 ","L6",IF(D618&gt;=2014,"L1",IF(D618&gt;=1998,"L2",IF(D618&gt;=1987,"L3",IF(D618&gt;=1978,"L4",IF(D618&gt;=1965,"L5","L6"))))))</f>
        <v>L1</v>
      </c>
      <c r="H618" s="4" t="str">
        <f aca="false">IFERROR(INDEX(Lanes!$C$2:$C$60,MATCH(LEFT(I618,FIND(" ",I618)-1),Lanes!$A$2:$A$60,0)),"?")</f>
        <v>Core</v>
      </c>
      <c r="I618" s="4" t="s">
        <v>3992</v>
      </c>
      <c r="J618" s="4"/>
      <c r="K618" s="4" t="s">
        <v>4342</v>
      </c>
      <c r="L618" s="4" t="s">
        <v>116</v>
      </c>
      <c r="M618" s="4" t="s">
        <v>117</v>
      </c>
      <c r="N618" s="4" t="s">
        <v>118</v>
      </c>
      <c r="O618" s="4" t="s">
        <v>4936</v>
      </c>
      <c r="P618" s="2" t="s">
        <v>4937</v>
      </c>
      <c r="Q618" s="2" t="s">
        <v>4938</v>
      </c>
      <c r="R618" s="4" t="s">
        <v>50</v>
      </c>
      <c r="S618" s="4" t="s">
        <v>4939</v>
      </c>
      <c r="T618" s="4" t="s">
        <v>52</v>
      </c>
      <c r="U618" s="4"/>
      <c r="V618" s="4" t="s">
        <v>2093</v>
      </c>
      <c r="W618" s="4" t="s">
        <v>53</v>
      </c>
      <c r="X618" s="2" t="s">
        <v>4940</v>
      </c>
      <c r="Y618" s="4" t="s">
        <v>69</v>
      </c>
      <c r="Z618" s="4"/>
      <c r="AA618" s="4"/>
      <c r="AB618" s="4"/>
    </row>
    <row r="619" customFormat="false" ht="75" hidden="false" customHeight="true" outlineLevel="0" collapsed="false">
      <c r="A619" s="4" t="s">
        <v>4941</v>
      </c>
      <c r="B619" s="4" t="s">
        <v>4831</v>
      </c>
      <c r="C619" s="4" t="s">
        <v>4942</v>
      </c>
      <c r="D619" s="4" t="n">
        <v>2023</v>
      </c>
      <c r="E619" s="4" t="s">
        <v>41</v>
      </c>
      <c r="F619" s="4" t="s">
        <v>4833</v>
      </c>
      <c r="G619" s="4" t="str">
        <f aca="false">IF(LEFT(I619,3)="R1 ","L6",IF(D619&gt;=2014,"L1",IF(D619&gt;=1998,"L2",IF(D619&gt;=1987,"L3",IF(D619&gt;=1978,"L4",IF(D619&gt;=1965,"L5","L6"))))))</f>
        <v>L1</v>
      </c>
      <c r="H619" s="4" t="str">
        <f aca="false">IFERROR(INDEX(Lanes!$C$2:$C$60,MATCH(LEFT(I619,FIND(" ",I619)-1),Lanes!$A$2:$A$60,0)),"?")</f>
        <v>Core</v>
      </c>
      <c r="I619" s="4" t="s">
        <v>3992</v>
      </c>
      <c r="J619" s="4"/>
      <c r="K619" s="4" t="s">
        <v>4342</v>
      </c>
      <c r="L619" s="4" t="s">
        <v>45</v>
      </c>
      <c r="M619" s="4" t="s">
        <v>4834</v>
      </c>
      <c r="N619" s="4"/>
      <c r="O619" s="4" t="s">
        <v>4943</v>
      </c>
      <c r="P619" s="2" t="s">
        <v>4944</v>
      </c>
      <c r="Q619" s="2" t="s">
        <v>4945</v>
      </c>
      <c r="R619" s="4" t="s">
        <v>65</v>
      </c>
      <c r="S619" s="4" t="s">
        <v>4942</v>
      </c>
      <c r="T619" s="4" t="s">
        <v>52</v>
      </c>
      <c r="U619" s="4"/>
      <c r="V619" s="4" t="s">
        <v>4946</v>
      </c>
      <c r="W619" s="4"/>
      <c r="X619" s="2" t="s">
        <v>4947</v>
      </c>
      <c r="Y619" s="4" t="s">
        <v>69</v>
      </c>
      <c r="Z619" s="4"/>
      <c r="AA619" s="4"/>
      <c r="AB619" s="4"/>
    </row>
    <row r="620" customFormat="false" ht="75" hidden="false" customHeight="true" outlineLevel="0" collapsed="false">
      <c r="A620" s="4" t="s">
        <v>4948</v>
      </c>
      <c r="B620" s="4" t="s">
        <v>1212</v>
      </c>
      <c r="C620" s="4" t="s">
        <v>4949</v>
      </c>
      <c r="D620" s="4" t="n">
        <v>2023</v>
      </c>
      <c r="E620" s="4" t="s">
        <v>41</v>
      </c>
      <c r="F620" s="4" t="s">
        <v>278</v>
      </c>
      <c r="G620" s="4" t="str">
        <f aca="false">IF(LEFT(I620,3)="R1 ","L6",IF(D620&gt;=2014,"L1",IF(D620&gt;=1998,"L2",IF(D620&gt;=1987,"L3",IF(D620&gt;=1978,"L4",IF(D620&gt;=1965,"L5","L6"))))))</f>
        <v>L1</v>
      </c>
      <c r="H620" s="4" t="str">
        <f aca="false">IFERROR(INDEX(Lanes!$C$2:$C$60,MATCH(LEFT(I620,FIND(" ",I620)-1),Lanes!$A$2:$A$60,0)),"?")</f>
        <v>Core</v>
      </c>
      <c r="I620" s="4" t="s">
        <v>3992</v>
      </c>
      <c r="J620" s="4" t="s">
        <v>4950</v>
      </c>
      <c r="K620" s="4" t="s">
        <v>128</v>
      </c>
      <c r="L620" s="4" t="s">
        <v>152</v>
      </c>
      <c r="M620" s="4" t="s">
        <v>153</v>
      </c>
      <c r="N620" s="4"/>
      <c r="O620" s="4" t="s">
        <v>4951</v>
      </c>
      <c r="P620" s="2" t="s">
        <v>4952</v>
      </c>
      <c r="Q620" s="2" t="s">
        <v>4953</v>
      </c>
      <c r="R620" s="4" t="s">
        <v>50</v>
      </c>
      <c r="S620" s="4" t="s">
        <v>4954</v>
      </c>
      <c r="T620" s="4" t="s">
        <v>84</v>
      </c>
      <c r="U620" s="4"/>
      <c r="V620" s="4"/>
      <c r="W620" s="4" t="s">
        <v>53</v>
      </c>
      <c r="X620" s="2" t="s">
        <v>4955</v>
      </c>
      <c r="Y620" s="4" t="s">
        <v>69</v>
      </c>
      <c r="Z620" s="4"/>
      <c r="AA620" s="4"/>
      <c r="AB620" s="4"/>
    </row>
    <row r="621" customFormat="false" ht="75" hidden="false" customHeight="true" outlineLevel="0" collapsed="false">
      <c r="A621" s="4" t="s">
        <v>4956</v>
      </c>
      <c r="B621" s="4" t="s">
        <v>4957</v>
      </c>
      <c r="C621" s="4" t="s">
        <v>4958</v>
      </c>
      <c r="D621" s="4" t="n">
        <v>2023</v>
      </c>
      <c r="E621" s="4" t="s">
        <v>41</v>
      </c>
      <c r="F621" s="4" t="s">
        <v>4959</v>
      </c>
      <c r="G621" s="4" t="str">
        <f aca="false">IF(LEFT(I621,3)="R1 ","L6",IF(D621&gt;=2014,"L1",IF(D621&gt;=1998,"L2",IF(D621&gt;=1987,"L3",IF(D621&gt;=1978,"L4",IF(D621&gt;=1965,"L5","L6"))))))</f>
        <v>L1</v>
      </c>
      <c r="H621" s="4" t="str">
        <f aca="false">IFERROR(INDEX(Lanes!$C$2:$C$60,MATCH(LEFT(I621,FIND(" ",I621)-1),Lanes!$A$2:$A$60,0)),"?")</f>
        <v>Core</v>
      </c>
      <c r="I621" s="4" t="s">
        <v>3992</v>
      </c>
      <c r="J621" s="4"/>
      <c r="K621" s="4" t="s">
        <v>4342</v>
      </c>
      <c r="L621" s="4" t="s">
        <v>152</v>
      </c>
      <c r="M621" s="4" t="s">
        <v>4960</v>
      </c>
      <c r="N621" s="4"/>
      <c r="O621" s="4" t="s">
        <v>4961</v>
      </c>
      <c r="P621" s="2" t="s">
        <v>4962</v>
      </c>
      <c r="Q621" s="2" t="s">
        <v>4963</v>
      </c>
      <c r="R621" s="4" t="s">
        <v>50</v>
      </c>
      <c r="S621" s="4" t="s">
        <v>4964</v>
      </c>
      <c r="T621" s="4" t="s">
        <v>52</v>
      </c>
      <c r="U621" s="4"/>
      <c r="V621" s="4"/>
      <c r="W621" s="4"/>
      <c r="X621" s="2" t="s">
        <v>4965</v>
      </c>
      <c r="Y621" s="4" t="s">
        <v>69</v>
      </c>
      <c r="Z621" s="4"/>
      <c r="AA621" s="4"/>
      <c r="AB621" s="4"/>
    </row>
    <row r="622" customFormat="false" ht="75" hidden="false" customHeight="true" outlineLevel="0" collapsed="false">
      <c r="A622" s="4" t="s">
        <v>4966</v>
      </c>
      <c r="B622" s="4" t="s">
        <v>4967</v>
      </c>
      <c r="C622" s="4" t="s">
        <v>4968</v>
      </c>
      <c r="D622" s="4" t="n">
        <v>2023</v>
      </c>
      <c r="E622" s="4" t="s">
        <v>41</v>
      </c>
      <c r="F622" s="4" t="s">
        <v>42</v>
      </c>
      <c r="G622" s="4" t="str">
        <f aca="false">IF(LEFT(I622,3)="R1 ","L6",IF(D622&gt;=2014,"L1",IF(D622&gt;=1998,"L2",IF(D622&gt;=1987,"L3",IF(D622&gt;=1978,"L4",IF(D622&gt;=1965,"L5","L6"))))))</f>
        <v>L1</v>
      </c>
      <c r="H622" s="4" t="str">
        <f aca="false">IFERROR(INDEX(Lanes!$C$2:$C$60,MATCH(LEFT(I622,FIND(" ",I622)-1),Lanes!$A$2:$A$60,0)),"?")</f>
        <v>Core</v>
      </c>
      <c r="I622" s="4" t="s">
        <v>3992</v>
      </c>
      <c r="J622" s="4"/>
      <c r="K622" s="4" t="s">
        <v>4342</v>
      </c>
      <c r="L622" s="4" t="s">
        <v>45</v>
      </c>
      <c r="M622" s="4" t="s">
        <v>4969</v>
      </c>
      <c r="N622" s="4"/>
      <c r="O622" s="4" t="s">
        <v>4970</v>
      </c>
      <c r="P622" s="2" t="s">
        <v>4971</v>
      </c>
      <c r="Q622" s="2" t="s">
        <v>4972</v>
      </c>
      <c r="R622" s="4" t="s">
        <v>50</v>
      </c>
      <c r="S622" s="4" t="s">
        <v>4973</v>
      </c>
      <c r="T622" s="4" t="s">
        <v>84</v>
      </c>
      <c r="U622" s="4"/>
      <c r="V622" s="4" t="s">
        <v>680</v>
      </c>
      <c r="W622" s="4"/>
      <c r="X622" s="2" t="s">
        <v>4974</v>
      </c>
      <c r="Y622" s="4" t="s">
        <v>55</v>
      </c>
      <c r="Z622" s="4"/>
      <c r="AA622" s="4"/>
      <c r="AB622" s="4"/>
    </row>
    <row r="623" customFormat="false" ht="75" hidden="false" customHeight="true" outlineLevel="0" collapsed="false">
      <c r="A623" s="4" t="s">
        <v>4975</v>
      </c>
      <c r="B623" s="4" t="s">
        <v>4085</v>
      </c>
      <c r="C623" s="4" t="s">
        <v>4976</v>
      </c>
      <c r="D623" s="4" t="n">
        <v>2023</v>
      </c>
      <c r="E623" s="4" t="s">
        <v>41</v>
      </c>
      <c r="F623" s="4" t="s">
        <v>4613</v>
      </c>
      <c r="G623" s="4" t="str">
        <f aca="false">IF(LEFT(I623,3)="R1 ","L6",IF(D623&gt;=2014,"L1",IF(D623&gt;=1998,"L2",IF(D623&gt;=1987,"L3",IF(D623&gt;=1978,"L4",IF(D623&gt;=1965,"L5","L6"))))))</f>
        <v>L1</v>
      </c>
      <c r="H623" s="4" t="str">
        <f aca="false">IFERROR(INDEX(Lanes!$C$2:$C$60,MATCH(LEFT(I623,FIND(" ",I623)-1),Lanes!$A$2:$A$60,0)),"?")</f>
        <v>Core</v>
      </c>
      <c r="I623" s="4" t="s">
        <v>3992</v>
      </c>
      <c r="J623" s="4"/>
      <c r="K623" s="4" t="s">
        <v>44</v>
      </c>
      <c r="L623" s="4" t="s">
        <v>603</v>
      </c>
      <c r="M623" s="4" t="s">
        <v>1205</v>
      </c>
      <c r="N623" s="4"/>
      <c r="O623" s="4" t="s">
        <v>4977</v>
      </c>
      <c r="P623" s="2" t="s">
        <v>4978</v>
      </c>
      <c r="Q623" s="2" t="s">
        <v>4979</v>
      </c>
      <c r="R623" s="4" t="s">
        <v>50</v>
      </c>
      <c r="S623" s="4" t="s">
        <v>4980</v>
      </c>
      <c r="T623" s="4" t="s">
        <v>52</v>
      </c>
      <c r="U623" s="4"/>
      <c r="V623" s="4"/>
      <c r="W623" s="4" t="s">
        <v>53</v>
      </c>
      <c r="X623" s="2" t="s">
        <v>4981</v>
      </c>
      <c r="Y623" s="4" t="s">
        <v>55</v>
      </c>
      <c r="Z623" s="4"/>
      <c r="AA623" s="4"/>
      <c r="AB623" s="4"/>
    </row>
    <row r="624" customFormat="false" ht="75" hidden="false" customHeight="true" outlineLevel="0" collapsed="false">
      <c r="A624" s="4" t="s">
        <v>4982</v>
      </c>
      <c r="B624" s="4" t="s">
        <v>4983</v>
      </c>
      <c r="C624" s="4" t="s">
        <v>4984</v>
      </c>
      <c r="D624" s="4" t="n">
        <v>2023</v>
      </c>
      <c r="E624" s="4" t="s">
        <v>41</v>
      </c>
      <c r="F624" s="4" t="s">
        <v>4985</v>
      </c>
      <c r="G624" s="4" t="str">
        <f aca="false">IF(LEFT(I624,3)="R1 ","L6",IF(D624&gt;=2014,"L1",IF(D624&gt;=1998,"L2",IF(D624&gt;=1987,"L3",IF(D624&gt;=1978,"L4",IF(D624&gt;=1965,"L5","L6"))))))</f>
        <v>L1</v>
      </c>
      <c r="H624" s="4" t="str">
        <f aca="false">IFERROR(INDEX(Lanes!$C$2:$C$60,MATCH(LEFT(I624,FIND(" ",I624)-1),Lanes!$A$2:$A$60,0)),"?")</f>
        <v>Core</v>
      </c>
      <c r="I624" s="4" t="s">
        <v>3992</v>
      </c>
      <c r="J624" s="4"/>
      <c r="K624" s="4" t="s">
        <v>4342</v>
      </c>
      <c r="L624" s="4" t="s">
        <v>45</v>
      </c>
      <c r="M624" s="4" t="s">
        <v>61</v>
      </c>
      <c r="N624" s="4"/>
      <c r="O624" s="4" t="s">
        <v>4986</v>
      </c>
      <c r="P624" s="2" t="s">
        <v>4987</v>
      </c>
      <c r="Q624" s="2" t="s">
        <v>4988</v>
      </c>
      <c r="R624" s="4" t="s">
        <v>50</v>
      </c>
      <c r="S624" s="4" t="s">
        <v>4989</v>
      </c>
      <c r="T624" s="4" t="s">
        <v>84</v>
      </c>
      <c r="U624" s="4"/>
      <c r="V624" s="4" t="s">
        <v>1946</v>
      </c>
      <c r="W624" s="4"/>
      <c r="X624" s="2" t="s">
        <v>4990</v>
      </c>
      <c r="Y624" s="4" t="s">
        <v>69</v>
      </c>
      <c r="Z624" s="4"/>
      <c r="AA624" s="4"/>
      <c r="AB624" s="4"/>
    </row>
    <row r="625" customFormat="false" ht="75" hidden="false" customHeight="true" outlineLevel="0" collapsed="false">
      <c r="A625" s="4" t="s">
        <v>4991</v>
      </c>
      <c r="B625" s="4" t="s">
        <v>4695</v>
      </c>
      <c r="C625" s="4" t="s">
        <v>4992</v>
      </c>
      <c r="D625" s="4" t="n">
        <v>2023</v>
      </c>
      <c r="E625" s="4" t="s">
        <v>41</v>
      </c>
      <c r="F625" s="4" t="s">
        <v>228</v>
      </c>
      <c r="G625" s="4" t="str">
        <f aca="false">IF(LEFT(I625,3)="R1 ","L6",IF(D625&gt;=2014,"L1",IF(D625&gt;=1998,"L2",IF(D625&gt;=1987,"L3",IF(D625&gt;=1978,"L4",IF(D625&gt;=1965,"L5","L6"))))))</f>
        <v>L1</v>
      </c>
      <c r="H625" s="4" t="str">
        <f aca="false">IFERROR(INDEX(Lanes!$C$2:$C$60,MATCH(LEFT(I625,FIND(" ",I625)-1),Lanes!$A$2:$A$60,0)),"?")</f>
        <v>Core</v>
      </c>
      <c r="I625" s="4" t="s">
        <v>3992</v>
      </c>
      <c r="J625" s="4" t="s">
        <v>566</v>
      </c>
      <c r="K625" s="4" t="s">
        <v>1214</v>
      </c>
      <c r="L625" s="4" t="s">
        <v>45</v>
      </c>
      <c r="M625" s="4" t="s">
        <v>61</v>
      </c>
      <c r="N625" s="4"/>
      <c r="O625" s="4" t="s">
        <v>4993</v>
      </c>
      <c r="P625" s="2" t="s">
        <v>4994</v>
      </c>
      <c r="Q625" s="2" t="s">
        <v>4995</v>
      </c>
      <c r="R625" s="4" t="s">
        <v>50</v>
      </c>
      <c r="S625" s="4" t="s">
        <v>4996</v>
      </c>
      <c r="T625" s="4" t="s">
        <v>110</v>
      </c>
      <c r="U625" s="4"/>
      <c r="V625" s="4" t="s">
        <v>4702</v>
      </c>
      <c r="W625" s="4"/>
      <c r="X625" s="2" t="s">
        <v>4997</v>
      </c>
      <c r="Y625" s="4" t="s">
        <v>69</v>
      </c>
      <c r="Z625" s="4"/>
      <c r="AA625" s="4"/>
      <c r="AB625" s="4"/>
    </row>
    <row r="626" customFormat="false" ht="75" hidden="false" customHeight="true" outlineLevel="0" collapsed="false">
      <c r="A626" s="4" t="s">
        <v>4998</v>
      </c>
      <c r="B626" s="4" t="s">
        <v>4146</v>
      </c>
      <c r="C626" s="4" t="s">
        <v>4999</v>
      </c>
      <c r="D626" s="4" t="n">
        <v>2023</v>
      </c>
      <c r="E626" s="4" t="s">
        <v>41</v>
      </c>
      <c r="F626" s="4" t="s">
        <v>5000</v>
      </c>
      <c r="G626" s="4" t="str">
        <f aca="false">IF(LEFT(I626,3)="R1 ","L6",IF(D626&gt;=2014,"L1",IF(D626&gt;=1998,"L2",IF(D626&gt;=1987,"L3",IF(D626&gt;=1978,"L4",IF(D626&gt;=1965,"L5","L6"))))))</f>
        <v>L1</v>
      </c>
      <c r="H626" s="4" t="str">
        <f aca="false">IFERROR(INDEX(Lanes!$C$2:$C$60,MATCH(LEFT(I626,FIND(" ",I626)-1),Lanes!$A$2:$A$60,0)),"?")</f>
        <v>Core</v>
      </c>
      <c r="I626" s="4" t="s">
        <v>3992</v>
      </c>
      <c r="J626" s="4"/>
      <c r="K626" s="4" t="s">
        <v>4576</v>
      </c>
      <c r="L626" s="4" t="s">
        <v>116</v>
      </c>
      <c r="M626" s="4" t="s">
        <v>117</v>
      </c>
      <c r="N626" s="4"/>
      <c r="O626" s="4" t="s">
        <v>5001</v>
      </c>
      <c r="P626" s="2" t="s">
        <v>5002</v>
      </c>
      <c r="Q626" s="2" t="s">
        <v>5003</v>
      </c>
      <c r="R626" s="4" t="s">
        <v>65</v>
      </c>
      <c r="S626" s="4" t="s">
        <v>5004</v>
      </c>
      <c r="T626" s="4" t="s">
        <v>84</v>
      </c>
      <c r="U626" s="4"/>
      <c r="V626" s="4"/>
      <c r="W626" s="4"/>
      <c r="X626" s="2" t="s">
        <v>5005</v>
      </c>
      <c r="Y626" s="4" t="s">
        <v>69</v>
      </c>
      <c r="Z626" s="4"/>
      <c r="AA626" s="4"/>
      <c r="AB626" s="4"/>
    </row>
    <row r="627" customFormat="false" ht="75" hidden="false" customHeight="true" outlineLevel="0" collapsed="false">
      <c r="A627" s="4" t="s">
        <v>5006</v>
      </c>
      <c r="B627" s="4" t="s">
        <v>5007</v>
      </c>
      <c r="C627" s="4" t="s">
        <v>5008</v>
      </c>
      <c r="D627" s="4" t="n">
        <v>2023</v>
      </c>
      <c r="E627" s="4" t="s">
        <v>41</v>
      </c>
      <c r="F627" s="4" t="s">
        <v>150</v>
      </c>
      <c r="G627" s="4" t="str">
        <f aca="false">IF(LEFT(I627,3)="R1 ","L6",IF(D627&gt;=2014,"L1",IF(D627&gt;=1998,"L2",IF(D627&gt;=1987,"L3",IF(D627&gt;=1978,"L4",IF(D627&gt;=1965,"L5","L6"))))))</f>
        <v>L1</v>
      </c>
      <c r="H627" s="4" t="str">
        <f aca="false">IFERROR(INDEX(Lanes!$C$2:$C$60,MATCH(LEFT(I627,FIND(" ",I627)-1),Lanes!$A$2:$A$60,0)),"?")</f>
        <v>Core</v>
      </c>
      <c r="I627" s="4" t="s">
        <v>3992</v>
      </c>
      <c r="J627" s="4"/>
      <c r="K627" s="4" t="s">
        <v>4342</v>
      </c>
      <c r="L627" s="4" t="s">
        <v>45</v>
      </c>
      <c r="M627" s="4" t="s">
        <v>346</v>
      </c>
      <c r="N627" s="4"/>
      <c r="O627" s="4" t="s">
        <v>5009</v>
      </c>
      <c r="P627" s="2" t="s">
        <v>5010</v>
      </c>
      <c r="Q627" s="2" t="s">
        <v>5011</v>
      </c>
      <c r="R627" s="4" t="s">
        <v>50</v>
      </c>
      <c r="S627" s="4" t="s">
        <v>5012</v>
      </c>
      <c r="T627" s="4" t="s">
        <v>110</v>
      </c>
      <c r="U627" s="4"/>
      <c r="V627" s="4" t="s">
        <v>1373</v>
      </c>
      <c r="W627" s="4"/>
      <c r="X627" s="2" t="s">
        <v>5013</v>
      </c>
      <c r="Y627" s="4" t="s">
        <v>55</v>
      </c>
      <c r="Z627" s="4"/>
      <c r="AA627" s="4"/>
      <c r="AB627" s="4"/>
    </row>
    <row r="628" customFormat="false" ht="75" hidden="false" customHeight="true" outlineLevel="0" collapsed="false">
      <c r="A628" s="4" t="s">
        <v>5014</v>
      </c>
      <c r="B628" s="4" t="s">
        <v>31</v>
      </c>
      <c r="C628" s="4" t="s">
        <v>5015</v>
      </c>
      <c r="D628" s="4" t="n">
        <v>2023</v>
      </c>
      <c r="E628" s="4" t="s">
        <v>41</v>
      </c>
      <c r="F628" s="4" t="s">
        <v>4472</v>
      </c>
      <c r="G628" s="4" t="str">
        <f aca="false">IF(LEFT(I628,3)="R1 ","L6",IF(D628&gt;=2014,"L1",IF(D628&gt;=1998,"L2",IF(D628&gt;=1987,"L3",IF(D628&gt;=1978,"L4",IF(D628&gt;=1965,"L5","L6"))))))</f>
        <v>L1</v>
      </c>
      <c r="H628" s="4" t="str">
        <f aca="false">IFERROR(INDEX(Lanes!$C$2:$C$60,MATCH(LEFT(I628,FIND(" ",I628)-1),Lanes!$A$2:$A$60,0)),"?")</f>
        <v>Core</v>
      </c>
      <c r="I628" s="4" t="s">
        <v>3992</v>
      </c>
      <c r="J628" s="4"/>
      <c r="K628" s="4" t="s">
        <v>567</v>
      </c>
      <c r="L628" s="4" t="s">
        <v>776</v>
      </c>
      <c r="M628" s="4" t="s">
        <v>777</v>
      </c>
      <c r="N628" s="4"/>
      <c r="O628" s="4" t="s">
        <v>5016</v>
      </c>
      <c r="P628" s="2" t="s">
        <v>5017</v>
      </c>
      <c r="Q628" s="2" t="s">
        <v>5018</v>
      </c>
      <c r="R628" s="4" t="s">
        <v>65</v>
      </c>
      <c r="S628" s="4" t="s">
        <v>5019</v>
      </c>
      <c r="T628" s="4" t="s">
        <v>84</v>
      </c>
      <c r="U628" s="4"/>
      <c r="V628" s="4"/>
      <c r="W628" s="4"/>
      <c r="X628" s="2" t="s">
        <v>5020</v>
      </c>
      <c r="Y628" s="4" t="s">
        <v>69</v>
      </c>
      <c r="Z628" s="4"/>
      <c r="AA628" s="4"/>
      <c r="AB628" s="4"/>
    </row>
    <row r="629" customFormat="false" ht="75" hidden="false" customHeight="true" outlineLevel="0" collapsed="false">
      <c r="A629" s="4" t="s">
        <v>5021</v>
      </c>
      <c r="B629" s="4" t="s">
        <v>4619</v>
      </c>
      <c r="C629" s="4" t="s">
        <v>5022</v>
      </c>
      <c r="D629" s="4" t="n">
        <v>2023</v>
      </c>
      <c r="E629" s="4" t="s">
        <v>41</v>
      </c>
      <c r="F629" s="4" t="s">
        <v>1975</v>
      </c>
      <c r="G629" s="4" t="str">
        <f aca="false">IF(LEFT(I629,3)="R1 ","L6",IF(D629&gt;=2014,"L1",IF(D629&gt;=1998,"L2",IF(D629&gt;=1987,"L3",IF(D629&gt;=1978,"L4",IF(D629&gt;=1965,"L5","L6"))))))</f>
        <v>L1</v>
      </c>
      <c r="H629" s="4" t="str">
        <f aca="false">IFERROR(INDEX(Lanes!$C$2:$C$60,MATCH(LEFT(I629,FIND(" ",I629)-1),Lanes!$A$2:$A$60,0)),"?")</f>
        <v>Core</v>
      </c>
      <c r="I629" s="4" t="s">
        <v>3992</v>
      </c>
      <c r="J629" s="4"/>
      <c r="K629" s="4" t="s">
        <v>128</v>
      </c>
      <c r="L629" s="4" t="s">
        <v>90</v>
      </c>
      <c r="M629" s="4" t="s">
        <v>4621</v>
      </c>
      <c r="N629" s="4" t="s">
        <v>4622</v>
      </c>
      <c r="O629" s="4" t="s">
        <v>5023</v>
      </c>
      <c r="P629" s="2" t="s">
        <v>5024</v>
      </c>
      <c r="Q629" s="2" t="s">
        <v>5025</v>
      </c>
      <c r="R629" s="4" t="s">
        <v>50</v>
      </c>
      <c r="S629" s="4" t="s">
        <v>5026</v>
      </c>
      <c r="T629" s="4" t="s">
        <v>110</v>
      </c>
      <c r="U629" s="4"/>
      <c r="V629" s="4" t="s">
        <v>1228</v>
      </c>
      <c r="W629" s="4" t="s">
        <v>53</v>
      </c>
      <c r="X629" s="2" t="s">
        <v>5027</v>
      </c>
      <c r="Y629" s="4" t="s">
        <v>69</v>
      </c>
      <c r="Z629" s="4"/>
      <c r="AA629" s="4"/>
      <c r="AB629" s="4"/>
    </row>
    <row r="630" customFormat="false" ht="75" hidden="false" customHeight="true" outlineLevel="0" collapsed="false">
      <c r="A630" s="4" t="s">
        <v>5028</v>
      </c>
      <c r="B630" s="4" t="s">
        <v>5029</v>
      </c>
      <c r="C630" s="4" t="s">
        <v>5030</v>
      </c>
      <c r="D630" s="4" t="n">
        <v>2023</v>
      </c>
      <c r="E630" s="4" t="s">
        <v>41</v>
      </c>
      <c r="F630" s="4" t="s">
        <v>5031</v>
      </c>
      <c r="G630" s="4" t="str">
        <f aca="false">IF(LEFT(I630,3)="R1 ","L6",IF(D630&gt;=2014,"L1",IF(D630&gt;=1998,"L2",IF(D630&gt;=1987,"L3",IF(D630&gt;=1978,"L4",IF(D630&gt;=1965,"L5","L6"))))))</f>
        <v>L1</v>
      </c>
      <c r="H630" s="4" t="str">
        <f aca="false">IFERROR(INDEX(Lanes!$C$2:$C$60,MATCH(LEFT(I630,FIND(" ",I630)-1),Lanes!$A$2:$A$60,0)),"?")</f>
        <v>Core</v>
      </c>
      <c r="I630" s="4" t="s">
        <v>3992</v>
      </c>
      <c r="J630" s="4"/>
      <c r="K630" s="4" t="s">
        <v>4013</v>
      </c>
      <c r="L630" s="4" t="s">
        <v>257</v>
      </c>
      <c r="M630" s="4" t="s">
        <v>5032</v>
      </c>
      <c r="N630" s="4"/>
      <c r="O630" s="4" t="s">
        <v>5033</v>
      </c>
      <c r="P630" s="2" t="s">
        <v>5034</v>
      </c>
      <c r="Q630" s="2" t="s">
        <v>5035</v>
      </c>
      <c r="R630" s="4" t="s">
        <v>50</v>
      </c>
      <c r="S630" s="4" t="s">
        <v>5030</v>
      </c>
      <c r="T630" s="4" t="s">
        <v>84</v>
      </c>
      <c r="U630" s="4"/>
      <c r="V630" s="4"/>
      <c r="W630" s="4"/>
      <c r="X630" s="2" t="s">
        <v>5036</v>
      </c>
      <c r="Y630" s="4" t="s">
        <v>69</v>
      </c>
      <c r="Z630" s="4"/>
      <c r="AA630" s="4"/>
      <c r="AB630" s="4"/>
    </row>
    <row r="631" customFormat="false" ht="75" hidden="false" customHeight="true" outlineLevel="0" collapsed="false">
      <c r="A631" s="4" t="s">
        <v>5037</v>
      </c>
      <c r="B631" s="4" t="s">
        <v>5038</v>
      </c>
      <c r="C631" s="4" t="s">
        <v>5039</v>
      </c>
      <c r="D631" s="4" t="n">
        <v>2023</v>
      </c>
      <c r="E631" s="4" t="s">
        <v>41</v>
      </c>
      <c r="F631" s="4" t="s">
        <v>2276</v>
      </c>
      <c r="G631" s="4" t="str">
        <f aca="false">IF(LEFT(I631,3)="R1 ","L6",IF(D631&gt;=2014,"L1",IF(D631&gt;=1998,"L2",IF(D631&gt;=1987,"L3",IF(D631&gt;=1978,"L4",IF(D631&gt;=1965,"L5","L6"))))))</f>
        <v>L1</v>
      </c>
      <c r="H631" s="4" t="str">
        <f aca="false">IFERROR(INDEX(Lanes!$C$2:$C$60,MATCH(LEFT(I631,FIND(" ",I631)-1),Lanes!$A$2:$A$60,0)),"?")</f>
        <v>Core</v>
      </c>
      <c r="I631" s="4" t="s">
        <v>3992</v>
      </c>
      <c r="J631" s="4"/>
      <c r="K631" s="4" t="s">
        <v>4342</v>
      </c>
      <c r="L631" s="4" t="s">
        <v>193</v>
      </c>
      <c r="M631" s="4" t="s">
        <v>194</v>
      </c>
      <c r="N631" s="4"/>
      <c r="O631" s="4" t="s">
        <v>5040</v>
      </c>
      <c r="P631" s="2" t="s">
        <v>5041</v>
      </c>
      <c r="Q631" s="2" t="s">
        <v>5042</v>
      </c>
      <c r="R631" s="4" t="s">
        <v>50</v>
      </c>
      <c r="S631" s="4" t="s">
        <v>5043</v>
      </c>
      <c r="T631" s="4" t="s">
        <v>84</v>
      </c>
      <c r="U631" s="4"/>
      <c r="V631" s="4" t="s">
        <v>5044</v>
      </c>
      <c r="W631" s="4"/>
      <c r="X631" s="2" t="s">
        <v>5045</v>
      </c>
      <c r="Y631" s="4" t="s">
        <v>69</v>
      </c>
      <c r="Z631" s="4"/>
      <c r="AA631" s="4"/>
      <c r="AB631" s="4"/>
    </row>
    <row r="632" customFormat="false" ht="75" hidden="false" customHeight="true" outlineLevel="0" collapsed="false">
      <c r="A632" s="4" t="s">
        <v>5046</v>
      </c>
      <c r="B632" s="4" t="s">
        <v>4636</v>
      </c>
      <c r="C632" s="4" t="s">
        <v>5047</v>
      </c>
      <c r="D632" s="4" t="n">
        <v>2024</v>
      </c>
      <c r="E632" s="4" t="s">
        <v>41</v>
      </c>
      <c r="F632" s="4" t="s">
        <v>1975</v>
      </c>
      <c r="G632" s="4" t="str">
        <f aca="false">IF(LEFT(I632,3)="R1 ","L6",IF(D632&gt;=2014,"L1",IF(D632&gt;=1998,"L2",IF(D632&gt;=1987,"L3",IF(D632&gt;=1978,"L4",IF(D632&gt;=1965,"L5","L6"))))))</f>
        <v>L1</v>
      </c>
      <c r="H632" s="4" t="str">
        <f aca="false">IFERROR(INDEX(Lanes!$C$2:$C$60,MATCH(LEFT(I632,FIND(" ",I632)-1),Lanes!$A$2:$A$60,0)),"?")</f>
        <v>Core</v>
      </c>
      <c r="I632" s="4" t="s">
        <v>3992</v>
      </c>
      <c r="J632" s="4"/>
      <c r="K632" s="4" t="s">
        <v>4342</v>
      </c>
      <c r="L632" s="4" t="s">
        <v>116</v>
      </c>
      <c r="M632" s="4" t="s">
        <v>117</v>
      </c>
      <c r="N632" s="4" t="s">
        <v>118</v>
      </c>
      <c r="O632" s="4" t="s">
        <v>5048</v>
      </c>
      <c r="P632" s="2" t="s">
        <v>5049</v>
      </c>
      <c r="Q632" s="2" t="s">
        <v>5050</v>
      </c>
      <c r="R632" s="4" t="s">
        <v>122</v>
      </c>
      <c r="S632" s="4" t="s">
        <v>5051</v>
      </c>
      <c r="T632" s="4" t="s">
        <v>110</v>
      </c>
      <c r="U632" s="4"/>
      <c r="V632" s="4"/>
      <c r="W632" s="4" t="s">
        <v>53</v>
      </c>
      <c r="X632" s="2" t="s">
        <v>5052</v>
      </c>
      <c r="Y632" s="4" t="s">
        <v>69</v>
      </c>
      <c r="Z632" s="4"/>
      <c r="AA632" s="4"/>
      <c r="AB632" s="4"/>
    </row>
    <row r="633" customFormat="false" ht="75" hidden="false" customHeight="true" outlineLevel="0" collapsed="false">
      <c r="A633" s="4" t="s">
        <v>5053</v>
      </c>
      <c r="B633" s="4" t="s">
        <v>4812</v>
      </c>
      <c r="C633" s="4" t="s">
        <v>5054</v>
      </c>
      <c r="D633" s="4" t="n">
        <v>2024</v>
      </c>
      <c r="E633" s="4" t="s">
        <v>41</v>
      </c>
      <c r="F633" s="4" t="s">
        <v>519</v>
      </c>
      <c r="G633" s="4" t="str">
        <f aca="false">IF(LEFT(I633,3)="R1 ","L6",IF(D633&gt;=2014,"L1",IF(D633&gt;=1998,"L2",IF(D633&gt;=1987,"L3",IF(D633&gt;=1978,"L4",IF(D633&gt;=1965,"L5","L6"))))))</f>
        <v>L1</v>
      </c>
      <c r="H633" s="4" t="str">
        <f aca="false">IFERROR(INDEX(Lanes!$C$2:$C$60,MATCH(LEFT(I633,FIND(" ",I633)-1),Lanes!$A$2:$A$60,0)),"?")</f>
        <v>Core</v>
      </c>
      <c r="I633" s="4" t="s">
        <v>3992</v>
      </c>
      <c r="J633" s="4" t="s">
        <v>450</v>
      </c>
      <c r="K633" s="4" t="s">
        <v>567</v>
      </c>
      <c r="L633" s="4" t="s">
        <v>257</v>
      </c>
      <c r="M633" s="4" t="s">
        <v>4815</v>
      </c>
      <c r="N633" s="4"/>
      <c r="O633" s="4" t="s">
        <v>5055</v>
      </c>
      <c r="P633" s="2" t="s">
        <v>5056</v>
      </c>
      <c r="Q633" s="2" t="s">
        <v>5057</v>
      </c>
      <c r="R633" s="4" t="s">
        <v>50</v>
      </c>
      <c r="S633" s="4" t="s">
        <v>5058</v>
      </c>
      <c r="T633" s="4" t="s">
        <v>84</v>
      </c>
      <c r="U633" s="4"/>
      <c r="V633" s="4" t="s">
        <v>340</v>
      </c>
      <c r="W633" s="4" t="s">
        <v>53</v>
      </c>
      <c r="X633" s="2" t="s">
        <v>5059</v>
      </c>
      <c r="Y633" s="4" t="s">
        <v>69</v>
      </c>
      <c r="Z633" s="4"/>
      <c r="AA633" s="4"/>
      <c r="AB633" s="4"/>
    </row>
    <row r="634" customFormat="false" ht="75" hidden="false" customHeight="true" outlineLevel="0" collapsed="false">
      <c r="A634" s="4" t="s">
        <v>5060</v>
      </c>
      <c r="B634" s="4" t="s">
        <v>4722</v>
      </c>
      <c r="C634" s="4" t="s">
        <v>5061</v>
      </c>
      <c r="D634" s="4" t="n">
        <v>2024</v>
      </c>
      <c r="E634" s="4" t="s">
        <v>41</v>
      </c>
      <c r="F634" s="4" t="s">
        <v>4575</v>
      </c>
      <c r="G634" s="4" t="str">
        <f aca="false">IF(LEFT(I634,3)="R1 ","L6",IF(D634&gt;=2014,"L1",IF(D634&gt;=1998,"L2",IF(D634&gt;=1987,"L3",IF(D634&gt;=1978,"L4",IF(D634&gt;=1965,"L5","L6"))))))</f>
        <v>L1</v>
      </c>
      <c r="H634" s="4" t="str">
        <f aca="false">IFERROR(INDEX(Lanes!$C$2:$C$60,MATCH(LEFT(I634,FIND(" ",I634)-1),Lanes!$A$2:$A$60,0)),"?")</f>
        <v>Core</v>
      </c>
      <c r="I634" s="4" t="s">
        <v>3992</v>
      </c>
      <c r="J634" s="4"/>
      <c r="K634" s="4" t="s">
        <v>4013</v>
      </c>
      <c r="L634" s="4" t="s">
        <v>257</v>
      </c>
      <c r="M634" s="4" t="s">
        <v>1419</v>
      </c>
      <c r="N634" s="4"/>
      <c r="O634" s="4" t="s">
        <v>5062</v>
      </c>
      <c r="P634" s="2" t="s">
        <v>5063</v>
      </c>
      <c r="Q634" s="2" t="s">
        <v>5064</v>
      </c>
      <c r="R634" s="4" t="s">
        <v>65</v>
      </c>
      <c r="S634" s="4" t="s">
        <v>5065</v>
      </c>
      <c r="T634" s="4" t="s">
        <v>110</v>
      </c>
      <c r="U634" s="4"/>
      <c r="V634" s="4" t="s">
        <v>284</v>
      </c>
      <c r="W634" s="4"/>
      <c r="X634" s="2" t="s">
        <v>5066</v>
      </c>
      <c r="Y634" s="4" t="s">
        <v>69</v>
      </c>
      <c r="Z634" s="4"/>
      <c r="AA634" s="4"/>
      <c r="AB634" s="4"/>
    </row>
    <row r="635" customFormat="false" ht="75" hidden="false" customHeight="true" outlineLevel="0" collapsed="false">
      <c r="A635" s="4" t="s">
        <v>5067</v>
      </c>
      <c r="B635" s="4" t="s">
        <v>5068</v>
      </c>
      <c r="C635" s="4" t="s">
        <v>5069</v>
      </c>
      <c r="D635" s="4" t="n">
        <v>2024</v>
      </c>
      <c r="E635" s="4" t="s">
        <v>41</v>
      </c>
      <c r="F635" s="4" t="s">
        <v>2157</v>
      </c>
      <c r="G635" s="4" t="str">
        <f aca="false">IF(LEFT(I635,3)="R1 ","L6",IF(D635&gt;=2014,"L1",IF(D635&gt;=1998,"L2",IF(D635&gt;=1987,"L3",IF(D635&gt;=1978,"L4",IF(D635&gt;=1965,"L5","L6"))))))</f>
        <v>L1</v>
      </c>
      <c r="H635" s="4" t="str">
        <f aca="false">IFERROR(INDEX(Lanes!$C$2:$C$60,MATCH(LEFT(I635,FIND(" ",I635)-1),Lanes!$A$2:$A$60,0)),"?")</f>
        <v>Core</v>
      </c>
      <c r="I635" s="4" t="s">
        <v>3992</v>
      </c>
      <c r="J635" s="4"/>
      <c r="K635" s="4" t="s">
        <v>4342</v>
      </c>
      <c r="L635" s="4" t="s">
        <v>193</v>
      </c>
      <c r="M635" s="4" t="s">
        <v>5070</v>
      </c>
      <c r="N635" s="4"/>
      <c r="O635" s="4" t="s">
        <v>5071</v>
      </c>
      <c r="P635" s="2" t="s">
        <v>5072</v>
      </c>
      <c r="Q635" s="2" t="s">
        <v>5073</v>
      </c>
      <c r="R635" s="4" t="s">
        <v>50</v>
      </c>
      <c r="S635" s="4" t="s">
        <v>5069</v>
      </c>
      <c r="T635" s="4" t="s">
        <v>52</v>
      </c>
      <c r="U635" s="4"/>
      <c r="V635" s="4" t="s">
        <v>284</v>
      </c>
      <c r="W635" s="4"/>
      <c r="X635" s="2" t="s">
        <v>284</v>
      </c>
      <c r="Y635" s="4" t="s">
        <v>55</v>
      </c>
      <c r="Z635" s="4"/>
      <c r="AA635" s="4"/>
      <c r="AB635" s="4"/>
    </row>
    <row r="636" customFormat="false" ht="75" hidden="false" customHeight="true" outlineLevel="0" collapsed="false">
      <c r="A636" s="4" t="s">
        <v>5074</v>
      </c>
      <c r="B636" s="4" t="s">
        <v>5075</v>
      </c>
      <c r="C636" s="4" t="s">
        <v>2898</v>
      </c>
      <c r="D636" s="4" t="n">
        <v>2024</v>
      </c>
      <c r="E636" s="4" t="s">
        <v>89</v>
      </c>
      <c r="F636" s="4" t="s">
        <v>42</v>
      </c>
      <c r="G636" s="4" t="str">
        <f aca="false">IF(LEFT(I636,3)="R1 ","L6",IF(D636&gt;=2014,"L1",IF(D636&gt;=1998,"L2",IF(D636&gt;=1987,"L3",IF(D636&gt;=1978,"L4",IF(D636&gt;=1965,"L5","L6"))))))</f>
        <v>L1</v>
      </c>
      <c r="H636" s="4" t="str">
        <f aca="false">IFERROR(INDEX(Lanes!$C$2:$C$60,MATCH(LEFT(I636,FIND(" ",I636)-1),Lanes!$A$2:$A$60,0)),"?")</f>
        <v>Core</v>
      </c>
      <c r="I636" s="4" t="s">
        <v>3992</v>
      </c>
      <c r="J636" s="4"/>
      <c r="K636" s="4" t="s">
        <v>567</v>
      </c>
      <c r="L636" s="4" t="s">
        <v>45</v>
      </c>
      <c r="M636" s="4" t="s">
        <v>346</v>
      </c>
      <c r="N636" s="4"/>
      <c r="O636" s="4" t="s">
        <v>5076</v>
      </c>
      <c r="P636" s="2" t="s">
        <v>5077</v>
      </c>
      <c r="Q636" s="2" t="s">
        <v>5078</v>
      </c>
      <c r="R636" s="4" t="s">
        <v>50</v>
      </c>
      <c r="S636" s="4" t="s">
        <v>5079</v>
      </c>
      <c r="T636" s="4" t="s">
        <v>52</v>
      </c>
      <c r="U636" s="4"/>
      <c r="V636" s="4" t="s">
        <v>2162</v>
      </c>
      <c r="W636" s="4" t="s">
        <v>53</v>
      </c>
      <c r="X636" s="2" t="s">
        <v>5080</v>
      </c>
      <c r="Y636" s="4" t="s">
        <v>69</v>
      </c>
      <c r="Z636" s="4"/>
      <c r="AA636" s="4"/>
      <c r="AB636" s="4"/>
    </row>
    <row r="637" customFormat="false" ht="75" hidden="false" customHeight="true" outlineLevel="0" collapsed="false">
      <c r="A637" s="4" t="s">
        <v>5081</v>
      </c>
      <c r="B637" s="4" t="s">
        <v>4740</v>
      </c>
      <c r="C637" s="4" t="s">
        <v>4740</v>
      </c>
      <c r="D637" s="4" t="n">
        <v>2024</v>
      </c>
      <c r="E637" s="4" t="s">
        <v>41</v>
      </c>
      <c r="F637" s="4" t="s">
        <v>1856</v>
      </c>
      <c r="G637" s="4" t="str">
        <f aca="false">IF(LEFT(I637,3)="R1 ","L6",IF(D637&gt;=2014,"L1",IF(D637&gt;=1998,"L2",IF(D637&gt;=1987,"L3",IF(D637&gt;=1978,"L4",IF(D637&gt;=1965,"L5","L6"))))))</f>
        <v>L1</v>
      </c>
      <c r="H637" s="4" t="str">
        <f aca="false">IFERROR(INDEX(Lanes!$C$2:$C$60,MATCH(LEFT(I637,FIND(" ",I637)-1),Lanes!$A$2:$A$60,0)),"?")</f>
        <v>Core</v>
      </c>
      <c r="I637" s="4" t="s">
        <v>3992</v>
      </c>
      <c r="J637" s="4"/>
      <c r="K637" s="4" t="s">
        <v>128</v>
      </c>
      <c r="L637" s="4" t="s">
        <v>163</v>
      </c>
      <c r="M637" s="4" t="s">
        <v>164</v>
      </c>
      <c r="N637" s="4" t="s">
        <v>2389</v>
      </c>
      <c r="O637" s="4" t="s">
        <v>5082</v>
      </c>
      <c r="P637" s="2" t="s">
        <v>5083</v>
      </c>
      <c r="Q637" s="2" t="s">
        <v>5084</v>
      </c>
      <c r="R637" s="4" t="s">
        <v>65</v>
      </c>
      <c r="S637" s="4" t="s">
        <v>4740</v>
      </c>
      <c r="T637" s="4" t="s">
        <v>52</v>
      </c>
      <c r="U637" s="4"/>
      <c r="V637" s="4" t="s">
        <v>5085</v>
      </c>
      <c r="W637" s="4" t="s">
        <v>53</v>
      </c>
      <c r="X637" s="2" t="s">
        <v>5086</v>
      </c>
      <c r="Y637" s="4" t="s">
        <v>69</v>
      </c>
      <c r="Z637" s="4"/>
      <c r="AA637" s="4"/>
      <c r="AB637" s="4"/>
    </row>
    <row r="638" customFormat="false" ht="75" hidden="false" customHeight="true" outlineLevel="0" collapsed="false">
      <c r="A638" s="4" t="s">
        <v>5087</v>
      </c>
      <c r="B638" s="4" t="s">
        <v>4650</v>
      </c>
      <c r="C638" s="4" t="s">
        <v>5088</v>
      </c>
      <c r="D638" s="4" t="n">
        <v>2024</v>
      </c>
      <c r="E638" s="4" t="s">
        <v>41</v>
      </c>
      <c r="F638" s="4" t="s">
        <v>4193</v>
      </c>
      <c r="G638" s="4" t="str">
        <f aca="false">IF(LEFT(I638,3)="R1 ","L6",IF(D638&gt;=2014,"L1",IF(D638&gt;=1998,"L2",IF(D638&gt;=1987,"L3",IF(D638&gt;=1978,"L4",IF(D638&gt;=1965,"L5","L6"))))))</f>
        <v>L1</v>
      </c>
      <c r="H638" s="4" t="str">
        <f aca="false">IFERROR(INDEX(Lanes!$C$2:$C$60,MATCH(LEFT(I638,FIND(" ",I638)-1),Lanes!$A$2:$A$60,0)),"?")</f>
        <v>Core</v>
      </c>
      <c r="I638" s="4" t="s">
        <v>3992</v>
      </c>
      <c r="J638" s="4" t="s">
        <v>648</v>
      </c>
      <c r="K638" s="4" t="s">
        <v>44</v>
      </c>
      <c r="L638" s="4" t="s">
        <v>257</v>
      </c>
      <c r="M638" s="4" t="s">
        <v>4652</v>
      </c>
      <c r="N638" s="4"/>
      <c r="O638" s="4" t="s">
        <v>5089</v>
      </c>
      <c r="P638" s="2" t="s">
        <v>5090</v>
      </c>
      <c r="Q638" s="2" t="s">
        <v>5091</v>
      </c>
      <c r="R638" s="4" t="s">
        <v>65</v>
      </c>
      <c r="S638" s="4" t="s">
        <v>5092</v>
      </c>
      <c r="T638" s="4" t="s">
        <v>84</v>
      </c>
      <c r="U638" s="4"/>
      <c r="V638" s="4" t="s">
        <v>2653</v>
      </c>
      <c r="W638" s="4"/>
      <c r="X638" s="2" t="s">
        <v>5093</v>
      </c>
      <c r="Y638" s="4" t="s">
        <v>55</v>
      </c>
      <c r="Z638" s="4"/>
      <c r="AA638" s="4"/>
      <c r="AB638" s="4"/>
    </row>
    <row r="639" customFormat="false" ht="75" hidden="false" customHeight="true" outlineLevel="0" collapsed="false">
      <c r="A639" s="4" t="s">
        <v>5094</v>
      </c>
      <c r="B639" s="4" t="s">
        <v>5095</v>
      </c>
      <c r="C639" s="4" t="s">
        <v>5096</v>
      </c>
      <c r="D639" s="4" t="n">
        <v>2024</v>
      </c>
      <c r="E639" s="4" t="s">
        <v>41</v>
      </c>
      <c r="F639" s="4" t="s">
        <v>5097</v>
      </c>
      <c r="G639" s="4" t="str">
        <f aca="false">IF(LEFT(I639,3)="R1 ","L6",IF(D639&gt;=2014,"L1",IF(D639&gt;=1998,"L2",IF(D639&gt;=1987,"L3",IF(D639&gt;=1978,"L4",IF(D639&gt;=1965,"L5","L6"))))))</f>
        <v>L1</v>
      </c>
      <c r="H639" s="4" t="str">
        <f aca="false">IFERROR(INDEX(Lanes!$C$2:$C$60,MATCH(LEFT(I639,FIND(" ",I639)-1),Lanes!$A$2:$A$60,0)),"?")</f>
        <v>Core</v>
      </c>
      <c r="I639" s="4" t="s">
        <v>3992</v>
      </c>
      <c r="J639" s="4"/>
      <c r="K639" s="4" t="s">
        <v>4013</v>
      </c>
      <c r="L639" s="4" t="s">
        <v>45</v>
      </c>
      <c r="M639" s="4" t="s">
        <v>61</v>
      </c>
      <c r="N639" s="4"/>
      <c r="O639" s="4" t="s">
        <v>5098</v>
      </c>
      <c r="P639" s="2" t="s">
        <v>5099</v>
      </c>
      <c r="Q639" s="2" t="s">
        <v>5100</v>
      </c>
      <c r="R639" s="4" t="s">
        <v>65</v>
      </c>
      <c r="S639" s="4" t="s">
        <v>5101</v>
      </c>
      <c r="T639" s="4" t="s">
        <v>84</v>
      </c>
      <c r="U639" s="4"/>
      <c r="V639" s="4" t="s">
        <v>2203</v>
      </c>
      <c r="W639" s="4"/>
      <c r="X639" s="2" t="s">
        <v>5102</v>
      </c>
      <c r="Y639" s="4" t="s">
        <v>55</v>
      </c>
      <c r="Z639" s="4"/>
      <c r="AA639" s="4"/>
      <c r="AB639" s="4"/>
    </row>
    <row r="640" customFormat="false" ht="75" hidden="false" customHeight="true" outlineLevel="0" collapsed="false">
      <c r="A640" s="4" t="s">
        <v>5103</v>
      </c>
      <c r="B640" s="4" t="s">
        <v>4761</v>
      </c>
      <c r="C640" s="4" t="s">
        <v>5104</v>
      </c>
      <c r="D640" s="4" t="n">
        <v>2024</v>
      </c>
      <c r="E640" s="4" t="s">
        <v>41</v>
      </c>
      <c r="F640" s="4" t="s">
        <v>2276</v>
      </c>
      <c r="G640" s="4" t="str">
        <f aca="false">IF(LEFT(I640,3)="R1 ","L6",IF(D640&gt;=2014,"L1",IF(D640&gt;=1998,"L2",IF(D640&gt;=1987,"L3",IF(D640&gt;=1978,"L4",IF(D640&gt;=1965,"L5","L6"))))))</f>
        <v>L1</v>
      </c>
      <c r="H640" s="4" t="str">
        <f aca="false">IFERROR(INDEX(Lanes!$C$2:$C$60,MATCH(LEFT(I640,FIND(" ",I640)-1),Lanes!$A$2:$A$60,0)),"?")</f>
        <v>Core</v>
      </c>
      <c r="I640" s="4" t="s">
        <v>3992</v>
      </c>
      <c r="J640" s="4" t="s">
        <v>648</v>
      </c>
      <c r="K640" s="4" t="s">
        <v>4342</v>
      </c>
      <c r="L640" s="4" t="s">
        <v>45</v>
      </c>
      <c r="M640" s="4" t="s">
        <v>4763</v>
      </c>
      <c r="N640" s="4"/>
      <c r="O640" s="4" t="s">
        <v>5105</v>
      </c>
      <c r="P640" s="2" t="s">
        <v>5106</v>
      </c>
      <c r="Q640" s="2" t="s">
        <v>5107</v>
      </c>
      <c r="R640" s="4" t="s">
        <v>122</v>
      </c>
      <c r="S640" s="4" t="s">
        <v>5108</v>
      </c>
      <c r="T640" s="4" t="s">
        <v>84</v>
      </c>
      <c r="U640" s="4"/>
      <c r="V640" s="4" t="s">
        <v>5109</v>
      </c>
      <c r="W640" s="4"/>
      <c r="X640" s="2" t="s">
        <v>5110</v>
      </c>
      <c r="Y640" s="4" t="s">
        <v>55</v>
      </c>
      <c r="Z640" s="4"/>
      <c r="AA640" s="4"/>
      <c r="AB640" s="4"/>
    </row>
    <row r="641" customFormat="false" ht="75" hidden="false" customHeight="true" outlineLevel="0" collapsed="false">
      <c r="A641" s="4" t="s">
        <v>5111</v>
      </c>
      <c r="B641" s="4" t="s">
        <v>4191</v>
      </c>
      <c r="C641" s="4" t="s">
        <v>5112</v>
      </c>
      <c r="D641" s="4" t="n">
        <v>2024</v>
      </c>
      <c r="E641" s="4" t="s">
        <v>41</v>
      </c>
      <c r="F641" s="4" t="s">
        <v>4193</v>
      </c>
      <c r="G641" s="4" t="str">
        <f aca="false">IF(LEFT(I641,3)="R1 ","L6",IF(D641&gt;=2014,"L1",IF(D641&gt;=1998,"L2",IF(D641&gt;=1987,"L3",IF(D641&gt;=1978,"L4",IF(D641&gt;=1965,"L5","L6"))))))</f>
        <v>L1</v>
      </c>
      <c r="H641" s="4" t="str">
        <f aca="false">IFERROR(INDEX(Lanes!$C$2:$C$60,MATCH(LEFT(I641,FIND(" ",I641)-1),Lanes!$A$2:$A$60,0)),"?")</f>
        <v>Core</v>
      </c>
      <c r="I641" s="4" t="s">
        <v>3992</v>
      </c>
      <c r="J641" s="4"/>
      <c r="K641" s="4" t="s">
        <v>4013</v>
      </c>
      <c r="L641" s="4" t="s">
        <v>257</v>
      </c>
      <c r="M641" s="4" t="s">
        <v>4194</v>
      </c>
      <c r="N641" s="4"/>
      <c r="O641" s="4" t="s">
        <v>4529</v>
      </c>
      <c r="P641" s="2" t="s">
        <v>5113</v>
      </c>
      <c r="Q641" s="2" t="s">
        <v>5114</v>
      </c>
      <c r="R641" s="4" t="s">
        <v>50</v>
      </c>
      <c r="S641" s="4" t="s">
        <v>5112</v>
      </c>
      <c r="T641" s="4" t="s">
        <v>84</v>
      </c>
      <c r="U641" s="4"/>
      <c r="V641" s="4" t="s">
        <v>2299</v>
      </c>
      <c r="W641" s="4" t="s">
        <v>53</v>
      </c>
      <c r="X641" s="2" t="s">
        <v>5115</v>
      </c>
      <c r="Y641" s="4" t="s">
        <v>69</v>
      </c>
      <c r="Z641" s="4"/>
      <c r="AA641" s="4"/>
      <c r="AB641" s="4"/>
    </row>
    <row r="642" customFormat="false" ht="75" hidden="false" customHeight="true" outlineLevel="0" collapsed="false">
      <c r="A642" s="4" t="s">
        <v>5116</v>
      </c>
      <c r="B642" s="4" t="s">
        <v>5117</v>
      </c>
      <c r="C642" s="4" t="s">
        <v>5118</v>
      </c>
      <c r="D642" s="4" t="n">
        <v>2024</v>
      </c>
      <c r="E642" s="4" t="s">
        <v>41</v>
      </c>
      <c r="F642" s="4" t="s">
        <v>4575</v>
      </c>
      <c r="G642" s="4" t="str">
        <f aca="false">IF(LEFT(I642,3)="R1 ","L6",IF(D642&gt;=2014,"L1",IF(D642&gt;=1998,"L2",IF(D642&gt;=1987,"L3",IF(D642&gt;=1978,"L4",IF(D642&gt;=1965,"L5","L6"))))))</f>
        <v>L1</v>
      </c>
      <c r="H642" s="4" t="str">
        <f aca="false">IFERROR(INDEX(Lanes!$C$2:$C$60,MATCH(LEFT(I642,FIND(" ",I642)-1),Lanes!$A$2:$A$60,0)),"?")</f>
        <v>Core</v>
      </c>
      <c r="I642" s="4" t="s">
        <v>3992</v>
      </c>
      <c r="J642" s="4"/>
      <c r="K642" s="4" t="s">
        <v>4342</v>
      </c>
      <c r="L642" s="4" t="s">
        <v>90</v>
      </c>
      <c r="M642" s="4" t="s">
        <v>706</v>
      </c>
      <c r="N642" s="4"/>
      <c r="O642" s="4" t="s">
        <v>5119</v>
      </c>
      <c r="P642" s="2" t="s">
        <v>5120</v>
      </c>
      <c r="Q642" s="2" t="s">
        <v>5121</v>
      </c>
      <c r="R642" s="4" t="s">
        <v>50</v>
      </c>
      <c r="S642" s="4" t="s">
        <v>5122</v>
      </c>
      <c r="T642" s="4" t="s">
        <v>84</v>
      </c>
      <c r="U642" s="4"/>
      <c r="V642" s="4" t="s">
        <v>2222</v>
      </c>
      <c r="W642" s="4"/>
      <c r="X642" s="2" t="s">
        <v>5123</v>
      </c>
      <c r="Y642" s="4" t="s">
        <v>55</v>
      </c>
      <c r="Z642" s="4"/>
      <c r="AA642" s="4"/>
      <c r="AB642" s="4"/>
    </row>
    <row r="643" customFormat="false" ht="75" hidden="false" customHeight="true" outlineLevel="0" collapsed="false">
      <c r="A643" s="4" t="s">
        <v>5124</v>
      </c>
      <c r="B643" s="4" t="s">
        <v>5125</v>
      </c>
      <c r="C643" s="4" t="s">
        <v>5126</v>
      </c>
      <c r="D643" s="4" t="n">
        <v>2024</v>
      </c>
      <c r="E643" s="4" t="s">
        <v>41</v>
      </c>
      <c r="F643" s="4" t="s">
        <v>1975</v>
      </c>
      <c r="G643" s="4" t="str">
        <f aca="false">IF(LEFT(I643,3)="R1 ","L6",IF(D643&gt;=2014,"L1",IF(D643&gt;=1998,"L2",IF(D643&gt;=1987,"L3",IF(D643&gt;=1978,"L4",IF(D643&gt;=1965,"L5","L6"))))))</f>
        <v>L1</v>
      </c>
      <c r="H643" s="4" t="str">
        <f aca="false">IFERROR(INDEX(Lanes!$C$2:$C$60,MATCH(LEFT(I643,FIND(" ",I643)-1),Lanes!$A$2:$A$60,0)),"?")</f>
        <v>Core</v>
      </c>
      <c r="I643" s="4" t="s">
        <v>3992</v>
      </c>
      <c r="J643" s="4"/>
      <c r="K643" s="4" t="s">
        <v>4342</v>
      </c>
      <c r="L643" s="4" t="s">
        <v>152</v>
      </c>
      <c r="M643" s="4" t="s">
        <v>153</v>
      </c>
      <c r="N643" s="4"/>
      <c r="O643" s="4" t="s">
        <v>5127</v>
      </c>
      <c r="P643" s="2" t="s">
        <v>5128</v>
      </c>
      <c r="Q643" s="2" t="s">
        <v>5129</v>
      </c>
      <c r="R643" s="4" t="s">
        <v>50</v>
      </c>
      <c r="S643" s="4" t="s">
        <v>5130</v>
      </c>
      <c r="T643" s="4" t="s">
        <v>110</v>
      </c>
      <c r="U643" s="4"/>
      <c r="V643" s="4" t="s">
        <v>302</v>
      </c>
      <c r="W643" s="4"/>
      <c r="X643" s="2" t="s">
        <v>5131</v>
      </c>
      <c r="Y643" s="4" t="s">
        <v>69</v>
      </c>
      <c r="Z643" s="4"/>
      <c r="AA643" s="4"/>
      <c r="AB643" s="4"/>
    </row>
    <row r="644" customFormat="false" ht="75" hidden="false" customHeight="true" outlineLevel="0" collapsed="false">
      <c r="A644" s="4" t="s">
        <v>5132</v>
      </c>
      <c r="B644" s="4" t="s">
        <v>5133</v>
      </c>
      <c r="C644" s="4" t="s">
        <v>5134</v>
      </c>
      <c r="D644" s="4" t="n">
        <v>2024</v>
      </c>
      <c r="E644" s="4" t="s">
        <v>41</v>
      </c>
      <c r="F644" s="4" t="s">
        <v>2276</v>
      </c>
      <c r="G644" s="4" t="str">
        <f aca="false">IF(LEFT(I644,3)="R1 ","L6",IF(D644&gt;=2014,"L1",IF(D644&gt;=1998,"L2",IF(D644&gt;=1987,"L3",IF(D644&gt;=1978,"L4",IF(D644&gt;=1965,"L5","L6"))))))</f>
        <v>L1</v>
      </c>
      <c r="H644" s="4" t="str">
        <f aca="false">IFERROR(INDEX(Lanes!$C$2:$C$60,MATCH(LEFT(I644,FIND(" ",I644)-1),Lanes!$A$2:$A$60,0)),"?")</f>
        <v>Core</v>
      </c>
      <c r="I644" s="4" t="s">
        <v>3992</v>
      </c>
      <c r="J644" s="4"/>
      <c r="K644" s="4" t="s">
        <v>4342</v>
      </c>
      <c r="L644" s="4" t="s">
        <v>45</v>
      </c>
      <c r="M644" s="4" t="s">
        <v>5135</v>
      </c>
      <c r="N644" s="4"/>
      <c r="O644" s="4" t="s">
        <v>5136</v>
      </c>
      <c r="P644" s="2" t="s">
        <v>5137</v>
      </c>
      <c r="Q644" s="2" t="s">
        <v>5138</v>
      </c>
      <c r="R644" s="4" t="s">
        <v>50</v>
      </c>
      <c r="S644" s="4" t="s">
        <v>5139</v>
      </c>
      <c r="T644" s="4" t="s">
        <v>84</v>
      </c>
      <c r="U644" s="4"/>
      <c r="V644" s="4" t="s">
        <v>2263</v>
      </c>
      <c r="W644" s="4" t="s">
        <v>53</v>
      </c>
      <c r="X644" s="2" t="s">
        <v>5140</v>
      </c>
      <c r="Y644" s="4" t="s">
        <v>69</v>
      </c>
      <c r="Z644" s="4"/>
      <c r="AA644" s="4"/>
      <c r="AB644" s="4"/>
    </row>
    <row r="645" customFormat="false" ht="75" hidden="false" customHeight="true" outlineLevel="0" collapsed="false">
      <c r="A645" s="4" t="s">
        <v>5141</v>
      </c>
      <c r="B645" s="4" t="s">
        <v>4020</v>
      </c>
      <c r="C645" s="4" t="s">
        <v>5142</v>
      </c>
      <c r="D645" s="4" t="n">
        <v>2025</v>
      </c>
      <c r="E645" s="4" t="s">
        <v>41</v>
      </c>
      <c r="F645" s="4" t="s">
        <v>5143</v>
      </c>
      <c r="G645" s="4" t="str">
        <f aca="false">IF(LEFT(I645,3)="R1 ","L6",IF(D645&gt;=2014,"L1",IF(D645&gt;=1998,"L2",IF(D645&gt;=1987,"L3",IF(D645&gt;=1978,"L4",IF(D645&gt;=1965,"L5","L6"))))))</f>
        <v>L1</v>
      </c>
      <c r="H645" s="4" t="str">
        <f aca="false">IFERROR(INDEX(Lanes!$C$2:$C$60,MATCH(LEFT(I645,FIND(" ",I645)-1),Lanes!$A$2:$A$60,0)),"?")</f>
        <v>Core</v>
      </c>
      <c r="I645" s="4" t="s">
        <v>3992</v>
      </c>
      <c r="J645" s="4"/>
      <c r="K645" s="4" t="s">
        <v>44</v>
      </c>
      <c r="L645" s="4" t="s">
        <v>116</v>
      </c>
      <c r="M645" s="4" t="s">
        <v>117</v>
      </c>
      <c r="N645" s="4" t="s">
        <v>118</v>
      </c>
      <c r="O645" s="4" t="s">
        <v>5144</v>
      </c>
      <c r="P645" s="2" t="s">
        <v>5145</v>
      </c>
      <c r="Q645" s="2" t="s">
        <v>5146</v>
      </c>
      <c r="R645" s="4" t="s">
        <v>65</v>
      </c>
      <c r="S645" s="4" t="s">
        <v>5142</v>
      </c>
      <c r="T645" s="4" t="s">
        <v>84</v>
      </c>
      <c r="U645" s="4"/>
      <c r="V645" s="4" t="s">
        <v>351</v>
      </c>
      <c r="W645" s="4" t="s">
        <v>53</v>
      </c>
      <c r="X645" s="2" t="s">
        <v>4026</v>
      </c>
      <c r="Y645" s="4" t="s">
        <v>55</v>
      </c>
      <c r="Z645" s="4"/>
      <c r="AA645" s="4"/>
      <c r="AB645" s="4"/>
    </row>
    <row r="646" customFormat="false" ht="75" hidden="false" customHeight="true" outlineLevel="0" collapsed="false">
      <c r="A646" s="4" t="s">
        <v>5147</v>
      </c>
      <c r="B646" s="4" t="s">
        <v>5148</v>
      </c>
      <c r="C646" s="4" t="s">
        <v>5149</v>
      </c>
      <c r="D646" s="4" t="n">
        <v>2025</v>
      </c>
      <c r="E646" s="4" t="s">
        <v>41</v>
      </c>
      <c r="F646" s="4" t="s">
        <v>42</v>
      </c>
      <c r="G646" s="4" t="str">
        <f aca="false">IF(LEFT(I646,3)="R1 ","L6",IF(D646&gt;=2014,"L1",IF(D646&gt;=1998,"L2",IF(D646&gt;=1987,"L3",IF(D646&gt;=1978,"L4",IF(D646&gt;=1965,"L5","L6"))))))</f>
        <v>L1</v>
      </c>
      <c r="H646" s="4" t="str">
        <f aca="false">IFERROR(INDEX(Lanes!$C$2:$C$60,MATCH(LEFT(I646,FIND(" ",I646)-1),Lanes!$A$2:$A$60,0)),"?")</f>
        <v>Core</v>
      </c>
      <c r="I646" s="4" t="s">
        <v>3992</v>
      </c>
      <c r="J646" s="4"/>
      <c r="K646" s="4" t="s">
        <v>4342</v>
      </c>
      <c r="L646" s="4" t="s">
        <v>45</v>
      </c>
      <c r="M646" s="4" t="s">
        <v>61</v>
      </c>
      <c r="N646" s="4"/>
      <c r="O646" s="4" t="s">
        <v>5150</v>
      </c>
      <c r="P646" s="2" t="s">
        <v>5151</v>
      </c>
      <c r="Q646" s="2" t="s">
        <v>5152</v>
      </c>
      <c r="R646" s="4" t="s">
        <v>50</v>
      </c>
      <c r="S646" s="4" t="s">
        <v>5153</v>
      </c>
      <c r="T646" s="4" t="s">
        <v>52</v>
      </c>
      <c r="U646" s="4"/>
      <c r="V646" s="4" t="s">
        <v>3842</v>
      </c>
      <c r="W646" s="4"/>
      <c r="X646" s="2" t="s">
        <v>5154</v>
      </c>
      <c r="Y646" s="4" t="s">
        <v>69</v>
      </c>
      <c r="Z646" s="4"/>
      <c r="AA646" s="4"/>
      <c r="AB646" s="4"/>
    </row>
    <row r="647" customFormat="false" ht="75" hidden="false" customHeight="true" outlineLevel="0" collapsed="false">
      <c r="A647" s="4" t="s">
        <v>5155</v>
      </c>
      <c r="B647" s="4" t="s">
        <v>5156</v>
      </c>
      <c r="C647" s="4" t="s">
        <v>5157</v>
      </c>
      <c r="D647" s="4" t="n">
        <v>2025</v>
      </c>
      <c r="E647" s="4" t="s">
        <v>41</v>
      </c>
      <c r="F647" s="4" t="s">
        <v>278</v>
      </c>
      <c r="G647" s="4" t="str">
        <f aca="false">IF(LEFT(I647,3)="R1 ","L6",IF(D647&gt;=2014,"L1",IF(D647&gt;=1998,"L2",IF(D647&gt;=1987,"L3",IF(D647&gt;=1978,"L4",IF(D647&gt;=1965,"L5","L6"))))))</f>
        <v>L1</v>
      </c>
      <c r="H647" s="4" t="str">
        <f aca="false">IFERROR(INDEX(Lanes!$C$2:$C$60,MATCH(LEFT(I647,FIND(" ",I647)-1),Lanes!$A$2:$A$60,0)),"?")</f>
        <v>Core</v>
      </c>
      <c r="I647" s="4" t="s">
        <v>3992</v>
      </c>
      <c r="J647" s="4"/>
      <c r="K647" s="4" t="s">
        <v>4342</v>
      </c>
      <c r="L647" s="4" t="s">
        <v>776</v>
      </c>
      <c r="M647" s="4" t="s">
        <v>777</v>
      </c>
      <c r="N647" s="4"/>
      <c r="O647" s="4" t="s">
        <v>5158</v>
      </c>
      <c r="P647" s="2" t="s">
        <v>5159</v>
      </c>
      <c r="Q647" s="2" t="s">
        <v>5160</v>
      </c>
      <c r="R647" s="4" t="s">
        <v>122</v>
      </c>
      <c r="S647" s="4" t="s">
        <v>5161</v>
      </c>
      <c r="T647" s="4" t="s">
        <v>84</v>
      </c>
      <c r="U647" s="4"/>
      <c r="V647" s="4" t="s">
        <v>3842</v>
      </c>
      <c r="W647" s="4"/>
      <c r="X647" s="2" t="s">
        <v>3842</v>
      </c>
      <c r="Y647" s="4" t="s">
        <v>55</v>
      </c>
      <c r="Z647" s="4"/>
      <c r="AA647" s="4"/>
      <c r="AB647" s="4"/>
    </row>
    <row r="648" customFormat="false" ht="75" hidden="false" customHeight="true" outlineLevel="0" collapsed="false">
      <c r="A648" s="4" t="s">
        <v>5162</v>
      </c>
      <c r="B648" s="4" t="s">
        <v>4812</v>
      </c>
      <c r="C648" s="4" t="s">
        <v>5163</v>
      </c>
      <c r="D648" s="4" t="n">
        <v>2025</v>
      </c>
      <c r="E648" s="4" t="s">
        <v>41</v>
      </c>
      <c r="F648" s="4" t="s">
        <v>4959</v>
      </c>
      <c r="G648" s="4" t="str">
        <f aca="false">IF(LEFT(I648,3)="R1 ","L6",IF(D648&gt;=2014,"L1",IF(D648&gt;=1998,"L2",IF(D648&gt;=1987,"L3",IF(D648&gt;=1978,"L4",IF(D648&gt;=1965,"L5","L6"))))))</f>
        <v>L1</v>
      </c>
      <c r="H648" s="4" t="str">
        <f aca="false">IFERROR(INDEX(Lanes!$C$2:$C$60,MATCH(LEFT(I648,FIND(" ",I648)-1),Lanes!$A$2:$A$60,0)),"?")</f>
        <v>Core</v>
      </c>
      <c r="I648" s="4" t="s">
        <v>3992</v>
      </c>
      <c r="J648" s="4"/>
      <c r="K648" s="4" t="s">
        <v>567</v>
      </c>
      <c r="L648" s="4" t="s">
        <v>257</v>
      </c>
      <c r="M648" s="4" t="s">
        <v>4815</v>
      </c>
      <c r="N648" s="4"/>
      <c r="O648" s="4" t="s">
        <v>5164</v>
      </c>
      <c r="P648" s="2" t="s">
        <v>5165</v>
      </c>
      <c r="Q648" s="2" t="s">
        <v>5166</v>
      </c>
      <c r="R648" s="4" t="s">
        <v>65</v>
      </c>
      <c r="S648" s="4" t="s">
        <v>5167</v>
      </c>
      <c r="T648" s="4" t="s">
        <v>84</v>
      </c>
      <c r="U648" s="4"/>
      <c r="V648" s="4" t="s">
        <v>755</v>
      </c>
      <c r="W648" s="4" t="s">
        <v>53</v>
      </c>
      <c r="X648" s="2" t="s">
        <v>5168</v>
      </c>
      <c r="Y648" s="4" t="s">
        <v>69</v>
      </c>
      <c r="Z648" s="4"/>
      <c r="AA648" s="4"/>
      <c r="AB648" s="4"/>
    </row>
    <row r="649" customFormat="false" ht="75" hidden="false" customHeight="true" outlineLevel="0" collapsed="false">
      <c r="A649" s="4" t="s">
        <v>5169</v>
      </c>
      <c r="B649" s="4" t="s">
        <v>4257</v>
      </c>
      <c r="C649" s="4" t="s">
        <v>5170</v>
      </c>
      <c r="D649" s="4" t="n">
        <v>2025</v>
      </c>
      <c r="E649" s="4" t="s">
        <v>41</v>
      </c>
      <c r="F649" s="4" t="s">
        <v>4000</v>
      </c>
      <c r="G649" s="4" t="str">
        <f aca="false">IF(LEFT(I649,3)="R1 ","L6",IF(D649&gt;=2014,"L1",IF(D649&gt;=1998,"L2",IF(D649&gt;=1987,"L3",IF(D649&gt;=1978,"L4",IF(D649&gt;=1965,"L5","L6"))))))</f>
        <v>L1</v>
      </c>
      <c r="H649" s="4" t="str">
        <f aca="false">IFERROR(INDEX(Lanes!$C$2:$C$60,MATCH(LEFT(I649,FIND(" ",I649)-1),Lanes!$A$2:$A$60,0)),"?")</f>
        <v>Core</v>
      </c>
      <c r="I649" s="4" t="s">
        <v>3992</v>
      </c>
      <c r="J649" s="4"/>
      <c r="K649" s="4" t="s">
        <v>4013</v>
      </c>
      <c r="L649" s="4" t="s">
        <v>152</v>
      </c>
      <c r="M649" s="4" t="s">
        <v>1777</v>
      </c>
      <c r="N649" s="4"/>
      <c r="O649" s="4" t="s">
        <v>5171</v>
      </c>
      <c r="P649" s="2" t="s">
        <v>5172</v>
      </c>
      <c r="Q649" s="2" t="s">
        <v>5173</v>
      </c>
      <c r="R649" s="4" t="s">
        <v>65</v>
      </c>
      <c r="S649" s="4" t="s">
        <v>5174</v>
      </c>
      <c r="T649" s="4" t="s">
        <v>84</v>
      </c>
      <c r="U649" s="4"/>
      <c r="V649" s="4"/>
      <c r="W649" s="4" t="s">
        <v>53</v>
      </c>
      <c r="X649" s="2" t="s">
        <v>4264</v>
      </c>
      <c r="Y649" s="4" t="s">
        <v>69</v>
      </c>
      <c r="Z649" s="4"/>
      <c r="AA649" s="4"/>
      <c r="AB649" s="4"/>
    </row>
    <row r="650" customFormat="false" ht="75" hidden="false" customHeight="true" outlineLevel="0" collapsed="false">
      <c r="A650" s="4" t="s">
        <v>5175</v>
      </c>
      <c r="B650" s="4" t="s">
        <v>5176</v>
      </c>
      <c r="C650" s="4" t="s">
        <v>5177</v>
      </c>
      <c r="D650" s="4" t="n">
        <v>2025</v>
      </c>
      <c r="E650" s="4" t="s">
        <v>41</v>
      </c>
      <c r="F650" s="4" t="s">
        <v>5178</v>
      </c>
      <c r="G650" s="4" t="str">
        <f aca="false">IF(LEFT(I650,3)="R1 ","L6",IF(D650&gt;=2014,"L1",IF(D650&gt;=1998,"L2",IF(D650&gt;=1987,"L3",IF(D650&gt;=1978,"L4",IF(D650&gt;=1965,"L5","L6"))))))</f>
        <v>L1</v>
      </c>
      <c r="H650" s="4" t="str">
        <f aca="false">IFERROR(INDEX(Lanes!$C$2:$C$60,MATCH(LEFT(I650,FIND(" ",I650)-1),Lanes!$A$2:$A$60,0)),"?")</f>
        <v>Core</v>
      </c>
      <c r="I650" s="4" t="s">
        <v>3992</v>
      </c>
      <c r="J650" s="4" t="s">
        <v>323</v>
      </c>
      <c r="K650" s="4" t="s">
        <v>4342</v>
      </c>
      <c r="L650" s="4" t="s">
        <v>193</v>
      </c>
      <c r="M650" s="4" t="s">
        <v>899</v>
      </c>
      <c r="N650" s="4"/>
      <c r="O650" s="4" t="s">
        <v>5179</v>
      </c>
      <c r="P650" s="2" t="s">
        <v>5180</v>
      </c>
      <c r="Q650" s="2" t="s">
        <v>5181</v>
      </c>
      <c r="R650" s="4" t="s">
        <v>50</v>
      </c>
      <c r="S650" s="4" t="s">
        <v>5182</v>
      </c>
      <c r="T650" s="4" t="s">
        <v>84</v>
      </c>
      <c r="U650" s="4"/>
      <c r="V650" s="4" t="s">
        <v>745</v>
      </c>
      <c r="W650" s="4" t="s">
        <v>53</v>
      </c>
      <c r="X650" s="2" t="s">
        <v>5183</v>
      </c>
      <c r="Y650" s="4" t="s">
        <v>55</v>
      </c>
      <c r="Z650" s="4"/>
      <c r="AA650" s="4"/>
      <c r="AB650" s="4"/>
    </row>
    <row r="651" customFormat="false" ht="75" hidden="false" customHeight="true" outlineLevel="0" collapsed="false">
      <c r="A651" s="4" t="s">
        <v>5184</v>
      </c>
      <c r="B651" s="4" t="s">
        <v>4323</v>
      </c>
      <c r="C651" s="4" t="s">
        <v>5185</v>
      </c>
      <c r="D651" s="4" t="n">
        <v>2025</v>
      </c>
      <c r="E651" s="4" t="s">
        <v>41</v>
      </c>
      <c r="F651" s="4" t="s">
        <v>1575</v>
      </c>
      <c r="G651" s="4" t="str">
        <f aca="false">IF(LEFT(I651,3)="R1 ","L6",IF(D651&gt;=2014,"L1",IF(D651&gt;=1998,"L2",IF(D651&gt;=1987,"L3",IF(D651&gt;=1978,"L4",IF(D651&gt;=1965,"L5","L6"))))))</f>
        <v>L1</v>
      </c>
      <c r="H651" s="4" t="str">
        <f aca="false">IFERROR(INDEX(Lanes!$C$2:$C$60,MATCH(LEFT(I651,FIND(" ",I651)-1),Lanes!$A$2:$A$60,0)),"?")</f>
        <v>Core</v>
      </c>
      <c r="I651" s="4" t="s">
        <v>3992</v>
      </c>
      <c r="J651" s="4"/>
      <c r="K651" s="4" t="s">
        <v>4013</v>
      </c>
      <c r="L651" s="4" t="s">
        <v>257</v>
      </c>
      <c r="M651" s="4" t="s">
        <v>1419</v>
      </c>
      <c r="N651" s="4"/>
      <c r="O651" s="4" t="s">
        <v>5186</v>
      </c>
      <c r="P651" s="2" t="s">
        <v>5187</v>
      </c>
      <c r="Q651" s="2" t="s">
        <v>5188</v>
      </c>
      <c r="R651" s="4" t="s">
        <v>65</v>
      </c>
      <c r="S651" s="4" t="s">
        <v>5189</v>
      </c>
      <c r="T651" s="4" t="s">
        <v>84</v>
      </c>
      <c r="U651" s="4"/>
      <c r="V651" s="4" t="s">
        <v>5190</v>
      </c>
      <c r="W651" s="4"/>
      <c r="X651" s="2" t="s">
        <v>5191</v>
      </c>
      <c r="Y651" s="4" t="s">
        <v>55</v>
      </c>
      <c r="Z651" s="4"/>
      <c r="AA651" s="4"/>
      <c r="AB651" s="4"/>
    </row>
    <row r="652" customFormat="false" ht="75" hidden="false" customHeight="true" outlineLevel="0" collapsed="false">
      <c r="A652" s="4" t="s">
        <v>5192</v>
      </c>
      <c r="B652" s="4" t="s">
        <v>5193</v>
      </c>
      <c r="C652" s="4" t="s">
        <v>5194</v>
      </c>
      <c r="D652" s="4" t="n">
        <v>2025</v>
      </c>
      <c r="E652" s="4" t="s">
        <v>41</v>
      </c>
      <c r="F652" s="4" t="s">
        <v>42</v>
      </c>
      <c r="G652" s="4" t="str">
        <f aca="false">IF(LEFT(I652,3)="R1 ","L6",IF(D652&gt;=2014,"L1",IF(D652&gt;=1998,"L2",IF(D652&gt;=1987,"L3",IF(D652&gt;=1978,"L4",IF(D652&gt;=1965,"L5","L6"))))))</f>
        <v>L1</v>
      </c>
      <c r="H652" s="4" t="str">
        <f aca="false">IFERROR(INDEX(Lanes!$C$2:$C$60,MATCH(LEFT(I652,FIND(" ",I652)-1),Lanes!$A$2:$A$60,0)),"?")</f>
        <v>Core</v>
      </c>
      <c r="I652" s="4" t="s">
        <v>3992</v>
      </c>
      <c r="J652" s="4"/>
      <c r="K652" s="4" t="s">
        <v>128</v>
      </c>
      <c r="L652" s="4" t="s">
        <v>193</v>
      </c>
      <c r="M652" s="4" t="s">
        <v>194</v>
      </c>
      <c r="N652" s="4" t="s">
        <v>4871</v>
      </c>
      <c r="O652" s="4" t="s">
        <v>5195</v>
      </c>
      <c r="P652" s="2" t="s">
        <v>5196</v>
      </c>
      <c r="Q652" s="2" t="s">
        <v>5197</v>
      </c>
      <c r="R652" s="4" t="s">
        <v>50</v>
      </c>
      <c r="S652" s="4" t="s">
        <v>5198</v>
      </c>
      <c r="T652" s="4" t="s">
        <v>52</v>
      </c>
      <c r="U652" s="4"/>
      <c r="V652" s="4"/>
      <c r="W652" s="4" t="s">
        <v>53</v>
      </c>
      <c r="X652" s="2" t="s">
        <v>5199</v>
      </c>
      <c r="Y652" s="4" t="s">
        <v>55</v>
      </c>
      <c r="Z652" s="4"/>
      <c r="AA652" s="4"/>
      <c r="AB652" s="4"/>
    </row>
    <row r="653" customFormat="false" ht="75" hidden="false" customHeight="true" outlineLevel="0" collapsed="false">
      <c r="A653" s="4" t="s">
        <v>5200</v>
      </c>
      <c r="B653" s="4" t="s">
        <v>5201</v>
      </c>
      <c r="C653" s="4" t="s">
        <v>5202</v>
      </c>
      <c r="D653" s="4" t="n">
        <v>2025</v>
      </c>
      <c r="E653" s="4" t="s">
        <v>41</v>
      </c>
      <c r="F653" s="4" t="s">
        <v>42</v>
      </c>
      <c r="G653" s="4" t="str">
        <f aca="false">IF(LEFT(I653,3)="R1 ","L6",IF(D653&gt;=2014,"L1",IF(D653&gt;=1998,"L2",IF(D653&gt;=1987,"L3",IF(D653&gt;=1978,"L4",IF(D653&gt;=1965,"L5","L6"))))))</f>
        <v>L1</v>
      </c>
      <c r="H653" s="4" t="str">
        <f aca="false">IFERROR(INDEX(Lanes!$C$2:$C$60,MATCH(LEFT(I653,FIND(" ",I653)-1),Lanes!$A$2:$A$60,0)),"?")</f>
        <v>Core</v>
      </c>
      <c r="I653" s="4" t="s">
        <v>3992</v>
      </c>
      <c r="J653" s="4" t="s">
        <v>323</v>
      </c>
      <c r="K653" s="4" t="s">
        <v>44</v>
      </c>
      <c r="L653" s="4" t="s">
        <v>152</v>
      </c>
      <c r="M653" s="4" t="s">
        <v>153</v>
      </c>
      <c r="N653" s="4"/>
      <c r="O653" s="4" t="s">
        <v>5203</v>
      </c>
      <c r="P653" s="2" t="s">
        <v>5204</v>
      </c>
      <c r="Q653" s="2" t="s">
        <v>5205</v>
      </c>
      <c r="R653" s="4" t="s">
        <v>50</v>
      </c>
      <c r="S653" s="4" t="s">
        <v>5206</v>
      </c>
      <c r="T653" s="4" t="s">
        <v>84</v>
      </c>
      <c r="U653" s="4"/>
      <c r="V653" s="4" t="s">
        <v>2384</v>
      </c>
      <c r="W653" s="4"/>
      <c r="X653" s="2" t="s">
        <v>5207</v>
      </c>
      <c r="Y653" s="4" t="s">
        <v>69</v>
      </c>
      <c r="Z653" s="4"/>
      <c r="AA653" s="4"/>
      <c r="AB653" s="4"/>
    </row>
    <row r="654" customFormat="false" ht="75" hidden="false" customHeight="true" outlineLevel="0" collapsed="false">
      <c r="A654" s="4" t="s">
        <v>5208</v>
      </c>
      <c r="B654" s="4" t="s">
        <v>4514</v>
      </c>
      <c r="C654" s="4" t="s">
        <v>5209</v>
      </c>
      <c r="D654" s="4" t="n">
        <v>2025</v>
      </c>
      <c r="E654" s="4" t="s">
        <v>41</v>
      </c>
      <c r="F654" s="4" t="s">
        <v>42</v>
      </c>
      <c r="G654" s="4" t="str">
        <f aca="false">IF(LEFT(I654,3)="R1 ","L6",IF(D654&gt;=2014,"L1",IF(D654&gt;=1998,"L2",IF(D654&gt;=1987,"L3",IF(D654&gt;=1978,"L4",IF(D654&gt;=1965,"L5","L6"))))))</f>
        <v>L1</v>
      </c>
      <c r="H654" s="4" t="str">
        <f aca="false">IFERROR(INDEX(Lanes!$C$2:$C$60,MATCH(LEFT(I654,FIND(" ",I654)-1),Lanes!$A$2:$A$60,0)),"?")</f>
        <v>Core</v>
      </c>
      <c r="I654" s="4" t="s">
        <v>3992</v>
      </c>
      <c r="J654" s="4"/>
      <c r="K654" s="4" t="s">
        <v>4342</v>
      </c>
      <c r="L654" s="4" t="s">
        <v>116</v>
      </c>
      <c r="M654" s="4" t="s">
        <v>117</v>
      </c>
      <c r="N654" s="4" t="s">
        <v>118</v>
      </c>
      <c r="O654" s="4" t="s">
        <v>5210</v>
      </c>
      <c r="P654" s="2" t="s">
        <v>5211</v>
      </c>
      <c r="Q654" s="2" t="s">
        <v>5212</v>
      </c>
      <c r="R654" s="4" t="s">
        <v>50</v>
      </c>
      <c r="S654" s="4" t="s">
        <v>5213</v>
      </c>
      <c r="T654" s="4" t="s">
        <v>84</v>
      </c>
      <c r="U654" s="4"/>
      <c r="V654" s="4" t="s">
        <v>1228</v>
      </c>
      <c r="W654" s="4" t="s">
        <v>53</v>
      </c>
      <c r="X654" s="2" t="s">
        <v>5214</v>
      </c>
      <c r="Y654" s="4" t="s">
        <v>55</v>
      </c>
      <c r="Z654" s="4"/>
      <c r="AA654" s="4"/>
      <c r="AB654" s="4"/>
    </row>
    <row r="655" customFormat="false" ht="75" hidden="false" customHeight="true" outlineLevel="0" collapsed="false">
      <c r="A655" s="4" t="s">
        <v>5215</v>
      </c>
      <c r="B655" s="4" t="s">
        <v>5075</v>
      </c>
      <c r="C655" s="4" t="s">
        <v>5216</v>
      </c>
      <c r="D655" s="4" t="n">
        <v>2025</v>
      </c>
      <c r="E655" s="4" t="s">
        <v>41</v>
      </c>
      <c r="F655" s="4" t="s">
        <v>42</v>
      </c>
      <c r="G655" s="4" t="str">
        <f aca="false">IF(LEFT(I655,3)="R1 ","L6",IF(D655&gt;=2014,"L1",IF(D655&gt;=1998,"L2",IF(D655&gt;=1987,"L3",IF(D655&gt;=1978,"L4",IF(D655&gt;=1965,"L5","L6"))))))</f>
        <v>L1</v>
      </c>
      <c r="H655" s="4" t="str">
        <f aca="false">IFERROR(INDEX(Lanes!$C$2:$C$60,MATCH(LEFT(I655,FIND(" ",I655)-1),Lanes!$A$2:$A$60,0)),"?")</f>
        <v>Core</v>
      </c>
      <c r="I655" s="4" t="s">
        <v>3992</v>
      </c>
      <c r="J655" s="4"/>
      <c r="K655" s="4" t="s">
        <v>128</v>
      </c>
      <c r="L655" s="4" t="s">
        <v>45</v>
      </c>
      <c r="M655" s="4" t="s">
        <v>346</v>
      </c>
      <c r="N655" s="4"/>
      <c r="O655" s="4" t="s">
        <v>5217</v>
      </c>
      <c r="P655" s="2" t="s">
        <v>5218</v>
      </c>
      <c r="Q655" s="2" t="s">
        <v>5219</v>
      </c>
      <c r="R655" s="4" t="s">
        <v>50</v>
      </c>
      <c r="S655" s="4" t="s">
        <v>5220</v>
      </c>
      <c r="T655" s="4" t="s">
        <v>52</v>
      </c>
      <c r="U655" s="4"/>
      <c r="V655" s="4" t="s">
        <v>810</v>
      </c>
      <c r="W655" s="4" t="s">
        <v>53</v>
      </c>
      <c r="X655" s="2" t="s">
        <v>5221</v>
      </c>
      <c r="Y655" s="4" t="s">
        <v>55</v>
      </c>
      <c r="Z655" s="4"/>
      <c r="AA655" s="4"/>
      <c r="AB655" s="4"/>
    </row>
    <row r="656" customFormat="false" ht="75" hidden="false" customHeight="true" outlineLevel="0" collapsed="false">
      <c r="A656" s="4" t="s">
        <v>5222</v>
      </c>
      <c r="B656" s="4" t="s">
        <v>5223</v>
      </c>
      <c r="C656" s="4" t="s">
        <v>5224</v>
      </c>
      <c r="D656" s="4" t="n">
        <v>2025</v>
      </c>
      <c r="E656" s="4" t="s">
        <v>41</v>
      </c>
      <c r="F656" s="4" t="s">
        <v>5225</v>
      </c>
      <c r="G656" s="4" t="str">
        <f aca="false">IF(LEFT(I656,3)="R1 ","L6",IF(D656&gt;=2014,"L1",IF(D656&gt;=1998,"L2",IF(D656&gt;=1987,"L3",IF(D656&gt;=1978,"L4",IF(D656&gt;=1965,"L5","L6"))))))</f>
        <v>L1</v>
      </c>
      <c r="H656" s="4" t="str">
        <f aca="false">IFERROR(INDEX(Lanes!$C$2:$C$60,MATCH(LEFT(I656,FIND(" ",I656)-1),Lanes!$A$2:$A$60,0)),"?")</f>
        <v>Core</v>
      </c>
      <c r="I656" s="4" t="s">
        <v>3992</v>
      </c>
      <c r="J656" s="4"/>
      <c r="K656" s="4" t="s">
        <v>4013</v>
      </c>
      <c r="L656" s="4" t="s">
        <v>45</v>
      </c>
      <c r="M656" s="4" t="s">
        <v>5135</v>
      </c>
      <c r="N656" s="4"/>
      <c r="O656" s="4" t="s">
        <v>5226</v>
      </c>
      <c r="P656" s="2" t="s">
        <v>5227</v>
      </c>
      <c r="Q656" s="2" t="s">
        <v>5228</v>
      </c>
      <c r="R656" s="4" t="s">
        <v>50</v>
      </c>
      <c r="S656" s="4" t="s">
        <v>5229</v>
      </c>
      <c r="T656" s="4" t="s">
        <v>52</v>
      </c>
      <c r="U656" s="4"/>
      <c r="V656" s="4" t="s">
        <v>5230</v>
      </c>
      <c r="W656" s="4" t="s">
        <v>53</v>
      </c>
      <c r="X656" s="2" t="s">
        <v>5231</v>
      </c>
      <c r="Y656" s="4" t="s">
        <v>55</v>
      </c>
      <c r="Z656" s="4"/>
      <c r="AA656" s="4"/>
      <c r="AB656" s="4"/>
    </row>
    <row r="657" customFormat="false" ht="75" hidden="false" customHeight="true" outlineLevel="0" collapsed="false">
      <c r="A657" s="4" t="s">
        <v>5232</v>
      </c>
      <c r="B657" s="4" t="s">
        <v>4831</v>
      </c>
      <c r="C657" s="4" t="s">
        <v>5233</v>
      </c>
      <c r="D657" s="4" t="n">
        <v>2025</v>
      </c>
      <c r="E657" s="4" t="s">
        <v>41</v>
      </c>
      <c r="F657" s="4" t="s">
        <v>72</v>
      </c>
      <c r="G657" s="4" t="str">
        <f aca="false">IF(LEFT(I657,3)="R1 ","L6",IF(D657&gt;=2014,"L1",IF(D657&gt;=1998,"L2",IF(D657&gt;=1987,"L3",IF(D657&gt;=1978,"L4",IF(D657&gt;=1965,"L5","L6"))))))</f>
        <v>L1</v>
      </c>
      <c r="H657" s="4" t="str">
        <f aca="false">IFERROR(INDEX(Lanes!$C$2:$C$60,MATCH(LEFT(I657,FIND(" ",I657)-1),Lanes!$A$2:$A$60,0)),"?")</f>
        <v>Core</v>
      </c>
      <c r="I657" s="4" t="s">
        <v>3992</v>
      </c>
      <c r="J657" s="4"/>
      <c r="K657" s="4" t="s">
        <v>4342</v>
      </c>
      <c r="L657" s="4" t="s">
        <v>45</v>
      </c>
      <c r="M657" s="4" t="s">
        <v>4834</v>
      </c>
      <c r="N657" s="4"/>
      <c r="O657" s="4" t="s">
        <v>5234</v>
      </c>
      <c r="P657" s="2" t="s">
        <v>5235</v>
      </c>
      <c r="Q657" s="2" t="s">
        <v>5236</v>
      </c>
      <c r="R657" s="4" t="s">
        <v>65</v>
      </c>
      <c r="S657" s="4" t="s">
        <v>5237</v>
      </c>
      <c r="T657" s="4" t="s">
        <v>52</v>
      </c>
      <c r="U657" s="4"/>
      <c r="V657" s="4" t="s">
        <v>351</v>
      </c>
      <c r="W657" s="4"/>
      <c r="X657" s="2" t="s">
        <v>5238</v>
      </c>
      <c r="Y657" s="4" t="s">
        <v>69</v>
      </c>
      <c r="Z657" s="4"/>
      <c r="AA657" s="4"/>
      <c r="AB657" s="4"/>
    </row>
    <row r="658" customFormat="false" ht="75" hidden="false" customHeight="true" outlineLevel="0" collapsed="false">
      <c r="A658" s="4" t="s">
        <v>5239</v>
      </c>
      <c r="B658" s="4" t="s">
        <v>4841</v>
      </c>
      <c r="C658" s="4" t="s">
        <v>5240</v>
      </c>
      <c r="D658" s="4" t="n">
        <v>2025</v>
      </c>
      <c r="E658" s="4" t="s">
        <v>41</v>
      </c>
      <c r="F658" s="4" t="s">
        <v>4000</v>
      </c>
      <c r="G658" s="4" t="str">
        <f aca="false">IF(LEFT(I658,3)="R1 ","L6",IF(D658&gt;=2014,"L1",IF(D658&gt;=1998,"L2",IF(D658&gt;=1987,"L3",IF(D658&gt;=1978,"L4",IF(D658&gt;=1965,"L5","L6"))))))</f>
        <v>L1</v>
      </c>
      <c r="H658" s="4" t="str">
        <f aca="false">IFERROR(INDEX(Lanes!$C$2:$C$60,MATCH(LEFT(I658,FIND(" ",I658)-1),Lanes!$A$2:$A$60,0)),"?")</f>
        <v>Core</v>
      </c>
      <c r="I658" s="4" t="s">
        <v>3992</v>
      </c>
      <c r="J658" s="4"/>
      <c r="K658" s="4" t="s">
        <v>128</v>
      </c>
      <c r="L658" s="4" t="s">
        <v>45</v>
      </c>
      <c r="M658" s="4" t="s">
        <v>61</v>
      </c>
      <c r="N658" s="4" t="s">
        <v>1919</v>
      </c>
      <c r="O658" s="4" t="s">
        <v>4268</v>
      </c>
      <c r="P658" s="2" t="s">
        <v>5241</v>
      </c>
      <c r="Q658" s="2" t="s">
        <v>5242</v>
      </c>
      <c r="R658" s="4" t="s">
        <v>50</v>
      </c>
      <c r="S658" s="4" t="s">
        <v>5243</v>
      </c>
      <c r="T658" s="4" t="s">
        <v>84</v>
      </c>
      <c r="U658" s="4"/>
      <c r="V658" s="4" t="s">
        <v>802</v>
      </c>
      <c r="W658" s="4" t="s">
        <v>53</v>
      </c>
      <c r="X658" s="2" t="s">
        <v>5244</v>
      </c>
      <c r="Y658" s="4" t="s">
        <v>69</v>
      </c>
      <c r="Z658" s="4"/>
      <c r="AA658" s="4"/>
      <c r="AB658" s="4"/>
    </row>
    <row r="659" customFormat="false" ht="75" hidden="false" customHeight="true" outlineLevel="0" collapsed="false">
      <c r="A659" s="4" t="s">
        <v>5245</v>
      </c>
      <c r="B659" s="4" t="s">
        <v>4668</v>
      </c>
      <c r="C659" s="4" t="s">
        <v>5246</v>
      </c>
      <c r="D659" s="4" t="n">
        <v>2025</v>
      </c>
      <c r="E659" s="4" t="s">
        <v>41</v>
      </c>
      <c r="F659" s="4" t="s">
        <v>5247</v>
      </c>
      <c r="G659" s="4" t="str">
        <f aca="false">IF(LEFT(I659,3)="R1 ","L6",IF(D659&gt;=2014,"L1",IF(D659&gt;=1998,"L2",IF(D659&gt;=1987,"L3",IF(D659&gt;=1978,"L4",IF(D659&gt;=1965,"L5","L6"))))))</f>
        <v>L1</v>
      </c>
      <c r="H659" s="4" t="str">
        <f aca="false">IFERROR(INDEX(Lanes!$C$2:$C$60,MATCH(LEFT(I659,FIND(" ",I659)-1),Lanes!$A$2:$A$60,0)),"?")</f>
        <v>Core</v>
      </c>
      <c r="I659" s="4" t="s">
        <v>3992</v>
      </c>
      <c r="J659" s="4"/>
      <c r="K659" s="4" t="s">
        <v>4342</v>
      </c>
      <c r="L659" s="4" t="s">
        <v>193</v>
      </c>
      <c r="M659" s="4" t="s">
        <v>4871</v>
      </c>
      <c r="N659" s="4"/>
      <c r="O659" s="4" t="s">
        <v>5248</v>
      </c>
      <c r="P659" s="2" t="s">
        <v>5249</v>
      </c>
      <c r="Q659" s="2" t="s">
        <v>5250</v>
      </c>
      <c r="R659" s="4" t="s">
        <v>50</v>
      </c>
      <c r="S659" s="4" t="s">
        <v>5251</v>
      </c>
      <c r="T659" s="4" t="s">
        <v>110</v>
      </c>
      <c r="U659" s="4"/>
      <c r="V659" s="4" t="s">
        <v>1228</v>
      </c>
      <c r="W659" s="4" t="s">
        <v>53</v>
      </c>
      <c r="X659" s="2" t="s">
        <v>5252</v>
      </c>
      <c r="Y659" s="4" t="s">
        <v>69</v>
      </c>
      <c r="Z659" s="4"/>
      <c r="AA659" s="4"/>
      <c r="AB659" s="4"/>
    </row>
    <row r="660" customFormat="false" ht="75" hidden="false" customHeight="true" outlineLevel="0" collapsed="false">
      <c r="A660" s="4" t="s">
        <v>5253</v>
      </c>
      <c r="B660" s="4" t="s">
        <v>4085</v>
      </c>
      <c r="C660" s="4" t="s">
        <v>5254</v>
      </c>
      <c r="D660" s="4" t="n">
        <v>2025</v>
      </c>
      <c r="E660" s="4" t="s">
        <v>41</v>
      </c>
      <c r="F660" s="4" t="s">
        <v>4613</v>
      </c>
      <c r="G660" s="4" t="str">
        <f aca="false">IF(LEFT(I660,3)="R1 ","L6",IF(D660&gt;=2014,"L1",IF(D660&gt;=1998,"L2",IF(D660&gt;=1987,"L3",IF(D660&gt;=1978,"L4",IF(D660&gt;=1965,"L5","L6"))))))</f>
        <v>L1</v>
      </c>
      <c r="H660" s="4" t="str">
        <f aca="false">IFERROR(INDEX(Lanes!$C$2:$C$60,MATCH(LEFT(I660,FIND(" ",I660)-1),Lanes!$A$2:$A$60,0)),"?")</f>
        <v>Core</v>
      </c>
      <c r="I660" s="4" t="s">
        <v>3992</v>
      </c>
      <c r="J660" s="4"/>
      <c r="K660" s="4" t="s">
        <v>4013</v>
      </c>
      <c r="L660" s="4" t="s">
        <v>603</v>
      </c>
      <c r="M660" s="4" t="s">
        <v>1205</v>
      </c>
      <c r="N660" s="4"/>
      <c r="O660" s="4" t="s">
        <v>5255</v>
      </c>
      <c r="P660" s="2" t="s">
        <v>5256</v>
      </c>
      <c r="Q660" s="2" t="s">
        <v>5257</v>
      </c>
      <c r="R660" s="4" t="s">
        <v>50</v>
      </c>
      <c r="S660" s="4" t="s">
        <v>5258</v>
      </c>
      <c r="T660" s="4" t="s">
        <v>84</v>
      </c>
      <c r="U660" s="4"/>
      <c r="V660" s="4"/>
      <c r="W660" s="4" t="s">
        <v>53</v>
      </c>
      <c r="X660" s="2" t="s">
        <v>4981</v>
      </c>
      <c r="Y660" s="4" t="s">
        <v>55</v>
      </c>
      <c r="Z660" s="4"/>
      <c r="AA660" s="4"/>
      <c r="AB660" s="4"/>
    </row>
    <row r="661" customFormat="false" ht="75" hidden="false" customHeight="true" outlineLevel="0" collapsed="false">
      <c r="A661" s="4" t="s">
        <v>5259</v>
      </c>
      <c r="B661" s="4" t="s">
        <v>5260</v>
      </c>
      <c r="C661" s="4" t="s">
        <v>5261</v>
      </c>
      <c r="D661" s="4" t="n">
        <v>2025</v>
      </c>
      <c r="E661" s="4" t="s">
        <v>41</v>
      </c>
      <c r="F661" s="4" t="s">
        <v>1838</v>
      </c>
      <c r="G661" s="4" t="str">
        <f aca="false">IF(LEFT(I661,3)="R1 ","L6",IF(D661&gt;=2014,"L1",IF(D661&gt;=1998,"L2",IF(D661&gt;=1987,"L3",IF(D661&gt;=1978,"L4",IF(D661&gt;=1965,"L5","L6"))))))</f>
        <v>L1</v>
      </c>
      <c r="H661" s="4" t="str">
        <f aca="false">IFERROR(INDEX(Lanes!$C$2:$C$60,MATCH(LEFT(I661,FIND(" ",I661)-1),Lanes!$A$2:$A$60,0)),"?")</f>
        <v>Core</v>
      </c>
      <c r="I661" s="4" t="s">
        <v>3992</v>
      </c>
      <c r="J661" s="4"/>
      <c r="K661" s="4" t="s">
        <v>4013</v>
      </c>
      <c r="L661" s="4" t="s">
        <v>45</v>
      </c>
      <c r="M661" s="4" t="s">
        <v>5262</v>
      </c>
      <c r="N661" s="4"/>
      <c r="O661" s="4" t="s">
        <v>5263</v>
      </c>
      <c r="P661" s="2" t="s">
        <v>5264</v>
      </c>
      <c r="Q661" s="2" t="s">
        <v>5265</v>
      </c>
      <c r="R661" s="4" t="s">
        <v>50</v>
      </c>
      <c r="S661" s="4" t="s">
        <v>5266</v>
      </c>
      <c r="T661" s="4" t="s">
        <v>84</v>
      </c>
      <c r="U661" s="4"/>
      <c r="V661" s="4" t="s">
        <v>5190</v>
      </c>
      <c r="W661" s="4" t="s">
        <v>53</v>
      </c>
      <c r="X661" s="2" t="s">
        <v>5267</v>
      </c>
      <c r="Y661" s="4" t="s">
        <v>69</v>
      </c>
      <c r="Z661" s="4"/>
      <c r="AA661" s="4"/>
      <c r="AB661" s="4"/>
    </row>
    <row r="662" customFormat="false" ht="75" hidden="false" customHeight="true" outlineLevel="0" collapsed="false">
      <c r="A662" s="4" t="s">
        <v>5268</v>
      </c>
      <c r="B662" s="4" t="s">
        <v>4983</v>
      </c>
      <c r="C662" s="4" t="s">
        <v>5269</v>
      </c>
      <c r="D662" s="4" t="n">
        <v>2025</v>
      </c>
      <c r="E662" s="4" t="s">
        <v>41</v>
      </c>
      <c r="F662" s="4" t="s">
        <v>5270</v>
      </c>
      <c r="G662" s="4" t="str">
        <f aca="false">IF(LEFT(I662,3)="R1 ","L6",IF(D662&gt;=2014,"L1",IF(D662&gt;=1998,"L2",IF(D662&gt;=1987,"L3",IF(D662&gt;=1978,"L4",IF(D662&gt;=1965,"L5","L6"))))))</f>
        <v>L1</v>
      </c>
      <c r="H662" s="4" t="str">
        <f aca="false">IFERROR(INDEX(Lanes!$C$2:$C$60,MATCH(LEFT(I662,FIND(" ",I662)-1),Lanes!$A$2:$A$60,0)),"?")</f>
        <v>Core</v>
      </c>
      <c r="I662" s="4" t="s">
        <v>3992</v>
      </c>
      <c r="J662" s="4"/>
      <c r="K662" s="4" t="s">
        <v>4342</v>
      </c>
      <c r="L662" s="4" t="s">
        <v>45</v>
      </c>
      <c r="M662" s="4" t="s">
        <v>61</v>
      </c>
      <c r="N662" s="4"/>
      <c r="O662" s="4" t="s">
        <v>5271</v>
      </c>
      <c r="P662" s="2" t="s">
        <v>5272</v>
      </c>
      <c r="Q662" s="2" t="s">
        <v>5273</v>
      </c>
      <c r="R662" s="4" t="s">
        <v>122</v>
      </c>
      <c r="S662" s="4" t="s">
        <v>5274</v>
      </c>
      <c r="T662" s="4" t="s">
        <v>84</v>
      </c>
      <c r="U662" s="4"/>
      <c r="V662" s="4" t="s">
        <v>351</v>
      </c>
      <c r="W662" s="4"/>
      <c r="X662" s="2" t="s">
        <v>5275</v>
      </c>
      <c r="Y662" s="4" t="s">
        <v>55</v>
      </c>
      <c r="Z662" s="4"/>
      <c r="AA662" s="4"/>
      <c r="AB662" s="4"/>
    </row>
    <row r="663" customFormat="false" ht="75" hidden="false" customHeight="true" outlineLevel="0" collapsed="false">
      <c r="A663" s="4" t="s">
        <v>5276</v>
      </c>
      <c r="B663" s="4" t="s">
        <v>4983</v>
      </c>
      <c r="C663" s="4" t="s">
        <v>5277</v>
      </c>
      <c r="D663" s="4" t="n">
        <v>2025</v>
      </c>
      <c r="E663" s="4" t="s">
        <v>41</v>
      </c>
      <c r="F663" s="4" t="s">
        <v>5270</v>
      </c>
      <c r="G663" s="4" t="str">
        <f aca="false">IF(LEFT(I663,3)="R1 ","L6",IF(D663&gt;=2014,"L1",IF(D663&gt;=1998,"L2",IF(D663&gt;=1987,"L3",IF(D663&gt;=1978,"L4",IF(D663&gt;=1965,"L5","L6"))))))</f>
        <v>L1</v>
      </c>
      <c r="H663" s="4" t="str">
        <f aca="false">IFERROR(INDEX(Lanes!$C$2:$C$60,MATCH(LEFT(I663,FIND(" ",I663)-1),Lanes!$A$2:$A$60,0)),"?")</f>
        <v>Core</v>
      </c>
      <c r="I663" s="4" t="s">
        <v>3992</v>
      </c>
      <c r="J663" s="4"/>
      <c r="K663" s="4" t="s">
        <v>4342</v>
      </c>
      <c r="L663" s="4" t="s">
        <v>45</v>
      </c>
      <c r="M663" s="4" t="s">
        <v>61</v>
      </c>
      <c r="N663" s="4"/>
      <c r="O663" s="4" t="s">
        <v>5278</v>
      </c>
      <c r="P663" s="2" t="s">
        <v>5279</v>
      </c>
      <c r="Q663" s="2" t="s">
        <v>5280</v>
      </c>
      <c r="R663" s="4" t="s">
        <v>122</v>
      </c>
      <c r="S663" s="4" t="s">
        <v>5281</v>
      </c>
      <c r="T663" s="4" t="s">
        <v>84</v>
      </c>
      <c r="U663" s="4"/>
      <c r="V663" s="4" t="s">
        <v>2425</v>
      </c>
      <c r="W663" s="4"/>
      <c r="X663" s="2" t="s">
        <v>5282</v>
      </c>
      <c r="Y663" s="4" t="s">
        <v>69</v>
      </c>
      <c r="Z663" s="4"/>
      <c r="AA663" s="4"/>
      <c r="AB663" s="4"/>
    </row>
    <row r="664" customFormat="false" ht="75" hidden="false" customHeight="true" outlineLevel="0" collapsed="false">
      <c r="A664" s="4" t="s">
        <v>5283</v>
      </c>
      <c r="B664" s="4" t="s">
        <v>5125</v>
      </c>
      <c r="C664" s="4" t="s">
        <v>5284</v>
      </c>
      <c r="D664" s="4" t="n">
        <v>2025</v>
      </c>
      <c r="E664" s="4" t="s">
        <v>41</v>
      </c>
      <c r="F664" s="4" t="s">
        <v>1975</v>
      </c>
      <c r="G664" s="4" t="str">
        <f aca="false">IF(LEFT(I664,3)="R1 ","L6",IF(D664&gt;=2014,"L1",IF(D664&gt;=1998,"L2",IF(D664&gt;=1987,"L3",IF(D664&gt;=1978,"L4",IF(D664&gt;=1965,"L5","L6"))))))</f>
        <v>L1</v>
      </c>
      <c r="H664" s="4" t="str">
        <f aca="false">IFERROR(INDEX(Lanes!$C$2:$C$60,MATCH(LEFT(I664,FIND(" ",I664)-1),Lanes!$A$2:$A$60,0)),"?")</f>
        <v>Core</v>
      </c>
      <c r="I664" s="4" t="s">
        <v>3992</v>
      </c>
      <c r="J664" s="4"/>
      <c r="K664" s="4" t="s">
        <v>44</v>
      </c>
      <c r="L664" s="4" t="s">
        <v>152</v>
      </c>
      <c r="M664" s="4" t="s">
        <v>549</v>
      </c>
      <c r="N664" s="4"/>
      <c r="O664" s="4" t="s">
        <v>5285</v>
      </c>
      <c r="P664" s="2" t="s">
        <v>5286</v>
      </c>
      <c r="Q664" s="2" t="s">
        <v>5287</v>
      </c>
      <c r="R664" s="4" t="s">
        <v>65</v>
      </c>
      <c r="S664" s="4" t="s">
        <v>5288</v>
      </c>
      <c r="T664" s="4" t="s">
        <v>84</v>
      </c>
      <c r="U664" s="4"/>
      <c r="V664" s="4"/>
      <c r="W664" s="4"/>
      <c r="X664" s="2" t="s">
        <v>5289</v>
      </c>
      <c r="Y664" s="4" t="s">
        <v>55</v>
      </c>
      <c r="Z664" s="4"/>
      <c r="AA664" s="4"/>
      <c r="AB664" s="4"/>
    </row>
    <row r="665" customFormat="false" ht="75" hidden="false" customHeight="true" outlineLevel="0" collapsed="false">
      <c r="A665" s="4" t="s">
        <v>5290</v>
      </c>
      <c r="B665" s="4" t="s">
        <v>5029</v>
      </c>
      <c r="C665" s="4" t="s">
        <v>5291</v>
      </c>
      <c r="D665" s="4" t="n">
        <v>2025</v>
      </c>
      <c r="E665" s="4" t="s">
        <v>41</v>
      </c>
      <c r="F665" s="4" t="s">
        <v>5031</v>
      </c>
      <c r="G665" s="4" t="str">
        <f aca="false">IF(LEFT(I665,3)="R1 ","L6",IF(D665&gt;=2014,"L1",IF(D665&gt;=1998,"L2",IF(D665&gt;=1987,"L3",IF(D665&gt;=1978,"L4",IF(D665&gt;=1965,"L5","L6"))))))</f>
        <v>L1</v>
      </c>
      <c r="H665" s="4" t="str">
        <f aca="false">IFERROR(INDEX(Lanes!$C$2:$C$60,MATCH(LEFT(I665,FIND(" ",I665)-1),Lanes!$A$2:$A$60,0)),"?")</f>
        <v>Core</v>
      </c>
      <c r="I665" s="4" t="s">
        <v>3992</v>
      </c>
      <c r="J665" s="4"/>
      <c r="K665" s="4" t="s">
        <v>4013</v>
      </c>
      <c r="L665" s="4" t="s">
        <v>257</v>
      </c>
      <c r="M665" s="4" t="s">
        <v>5032</v>
      </c>
      <c r="N665" s="4"/>
      <c r="O665" s="4" t="s">
        <v>5292</v>
      </c>
      <c r="P665" s="2" t="s">
        <v>5293</v>
      </c>
      <c r="Q665" s="2" t="s">
        <v>5294</v>
      </c>
      <c r="R665" s="4" t="s">
        <v>50</v>
      </c>
      <c r="S665" s="4" t="s">
        <v>5291</v>
      </c>
      <c r="T665" s="4" t="s">
        <v>84</v>
      </c>
      <c r="U665" s="4"/>
      <c r="V665" s="4"/>
      <c r="W665" s="4"/>
      <c r="X665" s="2" t="s">
        <v>5295</v>
      </c>
      <c r="Y665" s="4" t="s">
        <v>69</v>
      </c>
      <c r="Z665" s="4"/>
      <c r="AA665" s="4"/>
      <c r="AB665" s="4"/>
    </row>
    <row r="666" customFormat="false" ht="75" hidden="false" customHeight="true" outlineLevel="0" collapsed="false">
      <c r="A666" s="4" t="s">
        <v>5296</v>
      </c>
      <c r="B666" s="4" t="s">
        <v>4907</v>
      </c>
      <c r="C666" s="4" t="s">
        <v>5297</v>
      </c>
      <c r="D666" s="4" t="n">
        <v>2025</v>
      </c>
      <c r="E666" s="4" t="s">
        <v>41</v>
      </c>
      <c r="F666" s="4" t="s">
        <v>42</v>
      </c>
      <c r="G666" s="4" t="str">
        <f aca="false">IF(LEFT(I666,3)="R1 ","L6",IF(D666&gt;=2014,"L1",IF(D666&gt;=1998,"L2",IF(D666&gt;=1987,"L3",IF(D666&gt;=1978,"L4",IF(D666&gt;=1965,"L5","L6"))))))</f>
        <v>L1</v>
      </c>
      <c r="H666" s="4" t="str">
        <f aca="false">IFERROR(INDEX(Lanes!$C$2:$C$60,MATCH(LEFT(I666,FIND(" ",I666)-1),Lanes!$A$2:$A$60,0)),"?")</f>
        <v>Core</v>
      </c>
      <c r="I666" s="4" t="s">
        <v>3992</v>
      </c>
      <c r="J666" s="4"/>
      <c r="K666" s="4" t="s">
        <v>4013</v>
      </c>
      <c r="L666" s="4" t="s">
        <v>193</v>
      </c>
      <c r="M666" s="4" t="s">
        <v>289</v>
      </c>
      <c r="N666" s="4"/>
      <c r="O666" s="4" t="s">
        <v>5298</v>
      </c>
      <c r="P666" s="2" t="s">
        <v>5299</v>
      </c>
      <c r="Q666" s="2" t="s">
        <v>5300</v>
      </c>
      <c r="R666" s="4" t="s">
        <v>50</v>
      </c>
      <c r="S666" s="4" t="s">
        <v>5297</v>
      </c>
      <c r="T666" s="4" t="s">
        <v>84</v>
      </c>
      <c r="U666" s="4"/>
      <c r="V666" s="4" t="s">
        <v>3842</v>
      </c>
      <c r="W666" s="4"/>
      <c r="X666" s="2" t="s">
        <v>5301</v>
      </c>
      <c r="Y666" s="4" t="s">
        <v>55</v>
      </c>
      <c r="Z666" s="4"/>
      <c r="AA666" s="4"/>
      <c r="AB666" s="4"/>
    </row>
    <row r="667" customFormat="false" ht="75" hidden="false" customHeight="true" outlineLevel="0" collapsed="false">
      <c r="A667" s="4" t="s">
        <v>5302</v>
      </c>
      <c r="B667" s="4" t="s">
        <v>4636</v>
      </c>
      <c r="C667" s="4" t="s">
        <v>5303</v>
      </c>
      <c r="D667" s="4" t="n">
        <v>2026</v>
      </c>
      <c r="E667" s="4" t="s">
        <v>41</v>
      </c>
      <c r="F667" s="4" t="s">
        <v>150</v>
      </c>
      <c r="G667" s="4" t="str">
        <f aca="false">IF(LEFT(I667,3)="R1 ","L6",IF(D667&gt;=2014,"L1",IF(D667&gt;=1998,"L2",IF(D667&gt;=1987,"L3",IF(D667&gt;=1978,"L4",IF(D667&gt;=1965,"L5","L6"))))))</f>
        <v>L1</v>
      </c>
      <c r="H667" s="4" t="str">
        <f aca="false">IFERROR(INDEX(Lanes!$C$2:$C$60,MATCH(LEFT(I667,FIND(" ",I667)-1),Lanes!$A$2:$A$60,0)),"?")</f>
        <v>Core</v>
      </c>
      <c r="I667" s="4" t="s">
        <v>3992</v>
      </c>
      <c r="J667" s="4"/>
      <c r="K667" s="4" t="s">
        <v>4342</v>
      </c>
      <c r="L667" s="4" t="s">
        <v>116</v>
      </c>
      <c r="M667" s="4" t="s">
        <v>117</v>
      </c>
      <c r="N667" s="4" t="s">
        <v>118</v>
      </c>
      <c r="O667" s="4" t="s">
        <v>5304</v>
      </c>
      <c r="P667" s="2" t="s">
        <v>5305</v>
      </c>
      <c r="Q667" s="2" t="s">
        <v>5306</v>
      </c>
      <c r="R667" s="4" t="s">
        <v>122</v>
      </c>
      <c r="S667" s="4" t="s">
        <v>5307</v>
      </c>
      <c r="T667" s="4" t="s">
        <v>84</v>
      </c>
      <c r="U667" s="4"/>
      <c r="V667" s="4"/>
      <c r="W667" s="4" t="s">
        <v>53</v>
      </c>
      <c r="X667" s="2" t="s">
        <v>5308</v>
      </c>
      <c r="Y667" s="4" t="s">
        <v>69</v>
      </c>
      <c r="Z667" s="4"/>
      <c r="AA667" s="4"/>
      <c r="AB667" s="4"/>
    </row>
    <row r="668" customFormat="false" ht="75" hidden="false" customHeight="true" outlineLevel="0" collapsed="false">
      <c r="A668" s="4" t="s">
        <v>5309</v>
      </c>
      <c r="B668" s="4" t="s">
        <v>5310</v>
      </c>
      <c r="C668" s="4" t="s">
        <v>5310</v>
      </c>
      <c r="D668" s="4" t="n">
        <v>2026</v>
      </c>
      <c r="E668" s="4" t="s">
        <v>41</v>
      </c>
      <c r="F668" s="4" t="s">
        <v>1139</v>
      </c>
      <c r="G668" s="4" t="str">
        <f aca="false">IF(LEFT(I668,3)="R1 ","L6",IF(D668&gt;=2014,"L1",IF(D668&gt;=1998,"L2",IF(D668&gt;=1987,"L3",IF(D668&gt;=1978,"L4",IF(D668&gt;=1965,"L5","L6"))))))</f>
        <v>L1</v>
      </c>
      <c r="H668" s="4" t="str">
        <f aca="false">IFERROR(INDEX(Lanes!$C$2:$C$60,MATCH(LEFT(I668,FIND(" ",I668)-1),Lanes!$A$2:$A$60,0)),"?")</f>
        <v>Core</v>
      </c>
      <c r="I668" s="4" t="s">
        <v>3992</v>
      </c>
      <c r="J668" s="4"/>
      <c r="K668" s="4" t="s">
        <v>567</v>
      </c>
      <c r="L668" s="4" t="s">
        <v>152</v>
      </c>
      <c r="M668" s="4" t="s">
        <v>153</v>
      </c>
      <c r="N668" s="4"/>
      <c r="O668" s="4" t="s">
        <v>5311</v>
      </c>
      <c r="P668" s="2" t="s">
        <v>5312</v>
      </c>
      <c r="Q668" s="2" t="s">
        <v>5313</v>
      </c>
      <c r="R668" s="4" t="s">
        <v>65</v>
      </c>
      <c r="S668" s="4" t="s">
        <v>5310</v>
      </c>
      <c r="T668" s="4" t="s">
        <v>52</v>
      </c>
      <c r="U668" s="4"/>
      <c r="V668" s="4" t="s">
        <v>699</v>
      </c>
      <c r="W668" s="4"/>
      <c r="X668" s="2" t="s">
        <v>699</v>
      </c>
      <c r="Y668" s="4" t="s">
        <v>55</v>
      </c>
      <c r="Z668" s="4"/>
      <c r="AA668" s="4"/>
      <c r="AB668" s="4"/>
    </row>
    <row r="669" customFormat="false" ht="75" hidden="false" customHeight="true" outlineLevel="0" collapsed="false">
      <c r="A669" s="4" t="s">
        <v>5314</v>
      </c>
      <c r="B669" s="4" t="s">
        <v>5315</v>
      </c>
      <c r="C669" s="4" t="s">
        <v>5316</v>
      </c>
      <c r="D669" s="4" t="n">
        <v>2026</v>
      </c>
      <c r="E669" s="4" t="s">
        <v>41</v>
      </c>
      <c r="F669" s="4" t="s">
        <v>5317</v>
      </c>
      <c r="G669" s="4" t="str">
        <f aca="false">IF(LEFT(I669,3)="R1 ","L6",IF(D669&gt;=2014,"L1",IF(D669&gt;=1998,"L2",IF(D669&gt;=1987,"L3",IF(D669&gt;=1978,"L4",IF(D669&gt;=1965,"L5","L6"))))))</f>
        <v>L1</v>
      </c>
      <c r="H669" s="4" t="str">
        <f aca="false">IFERROR(INDEX(Lanes!$C$2:$C$60,MATCH(LEFT(I669,FIND(" ",I669)-1),Lanes!$A$2:$A$60,0)),"?")</f>
        <v>Core</v>
      </c>
      <c r="I669" s="4" t="s">
        <v>3992</v>
      </c>
      <c r="J669" s="4" t="s">
        <v>399</v>
      </c>
      <c r="K669" s="4" t="s">
        <v>44</v>
      </c>
      <c r="L669" s="4" t="s">
        <v>603</v>
      </c>
      <c r="M669" s="4" t="s">
        <v>5318</v>
      </c>
      <c r="N669" s="4"/>
      <c r="O669" s="4" t="s">
        <v>5319</v>
      </c>
      <c r="P669" s="2" t="s">
        <v>5320</v>
      </c>
      <c r="Q669" s="2" t="s">
        <v>5321</v>
      </c>
      <c r="R669" s="4" t="s">
        <v>50</v>
      </c>
      <c r="S669" s="4" t="s">
        <v>5322</v>
      </c>
      <c r="T669" s="4" t="s">
        <v>52</v>
      </c>
      <c r="U669" s="4"/>
      <c r="V669" s="4" t="s">
        <v>5323</v>
      </c>
      <c r="W669" s="4"/>
      <c r="X669" s="2" t="s">
        <v>5324</v>
      </c>
      <c r="Y669" s="4" t="s">
        <v>69</v>
      </c>
      <c r="Z669" s="4"/>
      <c r="AA669" s="4"/>
      <c r="AB669" s="4"/>
    </row>
    <row r="670" customFormat="false" ht="75" hidden="false" customHeight="true" outlineLevel="0" collapsed="false">
      <c r="A670" s="4" t="s">
        <v>5325</v>
      </c>
      <c r="B670" s="4" t="s">
        <v>5326</v>
      </c>
      <c r="C670" s="4" t="s">
        <v>5327</v>
      </c>
      <c r="D670" s="4" t="n">
        <v>2026</v>
      </c>
      <c r="E670" s="4" t="s">
        <v>41</v>
      </c>
      <c r="F670" s="4" t="s">
        <v>5328</v>
      </c>
      <c r="G670" s="4" t="str">
        <f aca="false">IF(LEFT(I670,3)="R1 ","L6",IF(D670&gt;=2014,"L1",IF(D670&gt;=1998,"L2",IF(D670&gt;=1987,"L3",IF(D670&gt;=1978,"L4",IF(D670&gt;=1965,"L5","L6"))))))</f>
        <v>L1</v>
      </c>
      <c r="H670" s="4" t="str">
        <f aca="false">IFERROR(INDEX(Lanes!$C$2:$C$60,MATCH(LEFT(I670,FIND(" ",I670)-1),Lanes!$A$2:$A$60,0)),"?")</f>
        <v>Core</v>
      </c>
      <c r="I670" s="4" t="s">
        <v>3992</v>
      </c>
      <c r="J670" s="4"/>
      <c r="K670" s="4" t="s">
        <v>4342</v>
      </c>
      <c r="L670" s="4" t="s">
        <v>152</v>
      </c>
      <c r="M670" s="4" t="s">
        <v>153</v>
      </c>
      <c r="N670" s="4"/>
      <c r="O670" s="4" t="s">
        <v>5329</v>
      </c>
      <c r="P670" s="2" t="s">
        <v>5330</v>
      </c>
      <c r="Q670" s="2" t="s">
        <v>5331</v>
      </c>
      <c r="R670" s="4" t="s">
        <v>65</v>
      </c>
      <c r="S670" s="4" t="s">
        <v>5332</v>
      </c>
      <c r="T670" s="4" t="s">
        <v>52</v>
      </c>
      <c r="U670" s="4"/>
      <c r="V670" s="4" t="s">
        <v>5333</v>
      </c>
      <c r="W670" s="4"/>
      <c r="X670" s="2" t="s">
        <v>5333</v>
      </c>
      <c r="Y670" s="4" t="s">
        <v>55</v>
      </c>
      <c r="Z670" s="4"/>
      <c r="AA670" s="4"/>
      <c r="AB670" s="4"/>
    </row>
    <row r="671" customFormat="false" ht="75" hidden="false" customHeight="true" outlineLevel="0" collapsed="false">
      <c r="A671" s="4" t="s">
        <v>5334</v>
      </c>
      <c r="B671" s="4" t="s">
        <v>4831</v>
      </c>
      <c r="C671" s="4" t="s">
        <v>5335</v>
      </c>
      <c r="D671" s="4" t="n">
        <v>2026</v>
      </c>
      <c r="E671" s="4" t="s">
        <v>41</v>
      </c>
      <c r="F671" s="4" t="s">
        <v>72</v>
      </c>
      <c r="G671" s="4" t="str">
        <f aca="false">IF(LEFT(I671,3)="R1 ","L6",IF(D671&gt;=2014,"L1",IF(D671&gt;=1998,"L2",IF(D671&gt;=1987,"L3",IF(D671&gt;=1978,"L4",IF(D671&gt;=1965,"L5","L6"))))))</f>
        <v>L1</v>
      </c>
      <c r="H671" s="4" t="str">
        <f aca="false">IFERROR(INDEX(Lanes!$C$2:$C$60,MATCH(LEFT(I671,FIND(" ",I671)-1),Lanes!$A$2:$A$60,0)),"?")</f>
        <v>Core</v>
      </c>
      <c r="I671" s="4" t="s">
        <v>3992</v>
      </c>
      <c r="J671" s="4"/>
      <c r="K671" s="4" t="s">
        <v>4342</v>
      </c>
      <c r="L671" s="4" t="s">
        <v>45</v>
      </c>
      <c r="M671" s="4" t="s">
        <v>4834</v>
      </c>
      <c r="N671" s="4"/>
      <c r="O671" s="4" t="s">
        <v>5336</v>
      </c>
      <c r="P671" s="2" t="s">
        <v>5337</v>
      </c>
      <c r="Q671" s="2" t="s">
        <v>5338</v>
      </c>
      <c r="R671" s="4" t="s">
        <v>65</v>
      </c>
      <c r="S671" s="4" t="s">
        <v>5339</v>
      </c>
      <c r="T671" s="4" t="s">
        <v>84</v>
      </c>
      <c r="U671" s="4"/>
      <c r="V671" s="4" t="s">
        <v>438</v>
      </c>
      <c r="W671" s="4"/>
      <c r="X671" s="2" t="s">
        <v>5340</v>
      </c>
      <c r="Y671" s="4" t="s">
        <v>69</v>
      </c>
      <c r="Z671" s="4"/>
      <c r="AA671" s="4"/>
      <c r="AB671" s="4"/>
    </row>
    <row r="672" customFormat="false" ht="75" hidden="false" customHeight="true" outlineLevel="0" collapsed="false">
      <c r="A672" s="4" t="s">
        <v>5341</v>
      </c>
      <c r="B672" s="4" t="s">
        <v>5342</v>
      </c>
      <c r="C672" s="4" t="s">
        <v>5343</v>
      </c>
      <c r="D672" s="4" t="n">
        <v>2026</v>
      </c>
      <c r="E672" s="4" t="s">
        <v>41</v>
      </c>
      <c r="F672" s="4" t="s">
        <v>162</v>
      </c>
      <c r="G672" s="4" t="str">
        <f aca="false">IF(LEFT(I672,3)="R1 ","L6",IF(D672&gt;=2014,"L1",IF(D672&gt;=1998,"L2",IF(D672&gt;=1987,"L3",IF(D672&gt;=1978,"L4",IF(D672&gt;=1965,"L5","L6"))))))</f>
        <v>L1</v>
      </c>
      <c r="H672" s="4" t="str">
        <f aca="false">IFERROR(INDEX(Lanes!$C$2:$C$60,MATCH(LEFT(I672,FIND(" ",I672)-1),Lanes!$A$2:$A$60,0)),"?")</f>
        <v>Core</v>
      </c>
      <c r="I672" s="4" t="s">
        <v>3992</v>
      </c>
      <c r="J672" s="4" t="s">
        <v>566</v>
      </c>
      <c r="K672" s="4" t="s">
        <v>567</v>
      </c>
      <c r="L672" s="4" t="s">
        <v>116</v>
      </c>
      <c r="M672" s="4" t="s">
        <v>5344</v>
      </c>
      <c r="N672" s="4"/>
      <c r="O672" s="4" t="s">
        <v>5345</v>
      </c>
      <c r="P672" s="2" t="s">
        <v>5346</v>
      </c>
      <c r="Q672" s="2" t="s">
        <v>5347</v>
      </c>
      <c r="R672" s="4" t="s">
        <v>122</v>
      </c>
      <c r="S672" s="4" t="s">
        <v>5343</v>
      </c>
      <c r="T672" s="4" t="s">
        <v>52</v>
      </c>
      <c r="U672" s="4"/>
      <c r="V672" s="4" t="s">
        <v>2600</v>
      </c>
      <c r="W672" s="4"/>
      <c r="X672" s="2" t="s">
        <v>5348</v>
      </c>
      <c r="Y672" s="4" t="s">
        <v>69</v>
      </c>
      <c r="Z672" s="4"/>
      <c r="AA672" s="4"/>
      <c r="AB672" s="4"/>
    </row>
    <row r="673" customFormat="false" ht="75" hidden="false" customHeight="true" outlineLevel="0" collapsed="false">
      <c r="A673" s="4" t="s">
        <v>5349</v>
      </c>
      <c r="B673" s="4" t="s">
        <v>2206</v>
      </c>
      <c r="C673" s="4" t="s">
        <v>5350</v>
      </c>
      <c r="D673" s="4" t="n">
        <v>2026</v>
      </c>
      <c r="E673" s="4" t="s">
        <v>41</v>
      </c>
      <c r="F673" s="4" t="s">
        <v>647</v>
      </c>
      <c r="G673" s="4" t="str">
        <f aca="false">IF(LEFT(I673,3)="R1 ","L6",IF(D673&gt;=2014,"L1",IF(D673&gt;=1998,"L2",IF(D673&gt;=1987,"L3",IF(D673&gt;=1978,"L4",IF(D673&gt;=1965,"L5","L6"))))))</f>
        <v>L1</v>
      </c>
      <c r="H673" s="4" t="str">
        <f aca="false">IFERROR(INDEX(Lanes!$C$2:$C$60,MATCH(LEFT(I673,FIND(" ",I673)-1),Lanes!$A$2:$A$60,0)),"?")</f>
        <v>Core</v>
      </c>
      <c r="I673" s="4" t="s">
        <v>3992</v>
      </c>
      <c r="J673" s="4"/>
      <c r="K673" s="4" t="s">
        <v>128</v>
      </c>
      <c r="L673" s="4" t="s">
        <v>152</v>
      </c>
      <c r="M673" s="4" t="s">
        <v>549</v>
      </c>
      <c r="N673" s="4"/>
      <c r="O673" s="4" t="s">
        <v>5351</v>
      </c>
      <c r="P673" s="2" t="s">
        <v>5352</v>
      </c>
      <c r="Q673" s="2" t="s">
        <v>5353</v>
      </c>
      <c r="R673" s="4" t="s">
        <v>50</v>
      </c>
      <c r="S673" s="4" t="s">
        <v>5354</v>
      </c>
      <c r="T673" s="4" t="s">
        <v>52</v>
      </c>
      <c r="U673" s="4"/>
      <c r="V673" s="4"/>
      <c r="W673" s="4"/>
      <c r="X673" s="2" t="s">
        <v>5355</v>
      </c>
      <c r="Y673" s="4" t="s">
        <v>55</v>
      </c>
      <c r="Z673" s="4"/>
      <c r="AA673" s="4"/>
      <c r="AB673" s="4"/>
    </row>
    <row r="674" customFormat="false" ht="75" hidden="false" customHeight="true" outlineLevel="0" collapsed="false">
      <c r="A674" s="4" t="s">
        <v>5356</v>
      </c>
      <c r="B674" s="4" t="s">
        <v>4849</v>
      </c>
      <c r="C674" s="4" t="s">
        <v>5357</v>
      </c>
      <c r="D674" s="4" t="n">
        <v>2026</v>
      </c>
      <c r="E674" s="4" t="s">
        <v>41</v>
      </c>
      <c r="F674" s="4" t="s">
        <v>42</v>
      </c>
      <c r="G674" s="4" t="str">
        <f aca="false">IF(LEFT(I674,3)="R1 ","L6",IF(D674&gt;=2014,"L1",IF(D674&gt;=1998,"L2",IF(D674&gt;=1987,"L3",IF(D674&gt;=1978,"L4",IF(D674&gt;=1965,"L5","L6"))))))</f>
        <v>L1</v>
      </c>
      <c r="H674" s="4" t="str">
        <f aca="false">IFERROR(INDEX(Lanes!$C$2:$C$60,MATCH(LEFT(I674,FIND(" ",I674)-1),Lanes!$A$2:$A$60,0)),"?")</f>
        <v>Core</v>
      </c>
      <c r="I674" s="4" t="s">
        <v>3992</v>
      </c>
      <c r="J674" s="4"/>
      <c r="K674" s="4" t="s">
        <v>4342</v>
      </c>
      <c r="L674" s="4" t="s">
        <v>45</v>
      </c>
      <c r="M674" s="4" t="s">
        <v>5358</v>
      </c>
      <c r="N674" s="4" t="s">
        <v>1919</v>
      </c>
      <c r="O674" s="4" t="s">
        <v>5359</v>
      </c>
      <c r="P674" s="2" t="s">
        <v>5360</v>
      </c>
      <c r="Q674" s="2" t="s">
        <v>5361</v>
      </c>
      <c r="R674" s="4" t="s">
        <v>50</v>
      </c>
      <c r="S674" s="4" t="s">
        <v>5362</v>
      </c>
      <c r="T674" s="4" t="s">
        <v>52</v>
      </c>
      <c r="U674" s="4"/>
      <c r="V674" s="4" t="s">
        <v>428</v>
      </c>
      <c r="W674" s="4" t="s">
        <v>53</v>
      </c>
      <c r="X674" s="2" t="s">
        <v>5363</v>
      </c>
      <c r="Y674" s="4" t="s">
        <v>55</v>
      </c>
      <c r="Z674" s="4"/>
      <c r="AA674" s="4"/>
      <c r="AB674" s="4"/>
    </row>
    <row r="675" customFormat="false" ht="75" hidden="false" customHeight="true" outlineLevel="0" collapsed="false">
      <c r="A675" s="4" t="s">
        <v>5364</v>
      </c>
      <c r="B675" s="4" t="s">
        <v>5365</v>
      </c>
      <c r="C675" s="4" t="s">
        <v>5366</v>
      </c>
      <c r="D675" s="4" t="n">
        <v>2026</v>
      </c>
      <c r="E675" s="4" t="s">
        <v>41</v>
      </c>
      <c r="F675" s="4" t="s">
        <v>42</v>
      </c>
      <c r="G675" s="4" t="str">
        <f aca="false">IF(LEFT(I675,3)="R1 ","L6",IF(D675&gt;=2014,"L1",IF(D675&gt;=1998,"L2",IF(D675&gt;=1987,"L3",IF(D675&gt;=1978,"L4",IF(D675&gt;=1965,"L5","L6"))))))</f>
        <v>L1</v>
      </c>
      <c r="H675" s="4" t="str">
        <f aca="false">IFERROR(INDEX(Lanes!$C$2:$C$60,MATCH(LEFT(I675,FIND(" ",I675)-1),Lanes!$A$2:$A$60,0)),"?")</f>
        <v>Core</v>
      </c>
      <c r="I675" s="4" t="s">
        <v>3992</v>
      </c>
      <c r="J675" s="4" t="s">
        <v>399</v>
      </c>
      <c r="K675" s="4" t="s">
        <v>128</v>
      </c>
      <c r="L675" s="4" t="s">
        <v>45</v>
      </c>
      <c r="M675" s="4" t="s">
        <v>61</v>
      </c>
      <c r="N675" s="4"/>
      <c r="O675" s="4" t="s">
        <v>5367</v>
      </c>
      <c r="P675" s="2" t="s">
        <v>5368</v>
      </c>
      <c r="Q675" s="2" t="s">
        <v>5369</v>
      </c>
      <c r="R675" s="4" t="s">
        <v>50</v>
      </c>
      <c r="S675" s="4" t="s">
        <v>5370</v>
      </c>
      <c r="T675" s="4" t="s">
        <v>52</v>
      </c>
      <c r="U675" s="4"/>
      <c r="V675" s="4" t="s">
        <v>456</v>
      </c>
      <c r="W675" s="4"/>
      <c r="X675" s="2" t="s">
        <v>5371</v>
      </c>
      <c r="Y675" s="4" t="s">
        <v>55</v>
      </c>
      <c r="Z675" s="4"/>
      <c r="AA675" s="4"/>
      <c r="AB675" s="4"/>
    </row>
    <row r="676" customFormat="false" ht="75" hidden="false" customHeight="true" outlineLevel="0" collapsed="false">
      <c r="A676" s="4" t="s">
        <v>5372</v>
      </c>
      <c r="B676" s="4" t="s">
        <v>5373</v>
      </c>
      <c r="C676" s="4" t="s">
        <v>5374</v>
      </c>
      <c r="D676" s="4" t="n">
        <v>2026</v>
      </c>
      <c r="E676" s="4" t="s">
        <v>41</v>
      </c>
      <c r="F676" s="4" t="s">
        <v>42</v>
      </c>
      <c r="G676" s="4" t="str">
        <f aca="false">IF(LEFT(I676,3)="R1 ","L6",IF(D676&gt;=2014,"L1",IF(D676&gt;=1998,"L2",IF(D676&gt;=1987,"L3",IF(D676&gt;=1978,"L4",IF(D676&gt;=1965,"L5","L6"))))))</f>
        <v>L1</v>
      </c>
      <c r="H676" s="4" t="str">
        <f aca="false">IFERROR(INDEX(Lanes!$C$2:$C$60,MATCH(LEFT(I676,FIND(" ",I676)-1),Lanes!$A$2:$A$60,0)),"?")</f>
        <v>Core</v>
      </c>
      <c r="I676" s="4" t="s">
        <v>3992</v>
      </c>
      <c r="J676" s="4"/>
      <c r="K676" s="4" t="s">
        <v>60</v>
      </c>
      <c r="L676" s="4" t="s">
        <v>174</v>
      </c>
      <c r="M676" s="4" t="s">
        <v>5375</v>
      </c>
      <c r="N676" s="4"/>
      <c r="O676" s="4" t="s">
        <v>5376</v>
      </c>
      <c r="P676" s="2" t="s">
        <v>5377</v>
      </c>
      <c r="Q676" s="2" t="s">
        <v>5378</v>
      </c>
      <c r="R676" s="4" t="s">
        <v>50</v>
      </c>
      <c r="S676" s="4" t="s">
        <v>5379</v>
      </c>
      <c r="T676" s="4" t="s">
        <v>84</v>
      </c>
      <c r="U676" s="4"/>
      <c r="V676" s="4"/>
      <c r="W676" s="4" t="s">
        <v>53</v>
      </c>
      <c r="X676" s="2" t="s">
        <v>5380</v>
      </c>
      <c r="Y676" s="4" t="s">
        <v>55</v>
      </c>
      <c r="Z676" s="4"/>
      <c r="AA676" s="4"/>
      <c r="AB676" s="4"/>
    </row>
    <row r="677" customFormat="false" ht="75" hidden="false" customHeight="true" outlineLevel="0" collapsed="false">
      <c r="A677" s="4" t="s">
        <v>5381</v>
      </c>
      <c r="B677" s="4" t="s">
        <v>4215</v>
      </c>
      <c r="C677" s="4" t="s">
        <v>5382</v>
      </c>
      <c r="D677" s="4" t="n">
        <v>2026</v>
      </c>
      <c r="E677" s="4" t="s">
        <v>41</v>
      </c>
      <c r="F677" s="4" t="s">
        <v>5383</v>
      </c>
      <c r="G677" s="4" t="str">
        <f aca="false">IF(LEFT(I677,3)="R1 ","L6",IF(D677&gt;=2014,"L1",IF(D677&gt;=1998,"L2",IF(D677&gt;=1987,"L3",IF(D677&gt;=1978,"L4",IF(D677&gt;=1965,"L5","L6"))))))</f>
        <v>L1</v>
      </c>
      <c r="H677" s="4" t="str">
        <f aca="false">IFERROR(INDEX(Lanes!$C$2:$C$60,MATCH(LEFT(I677,FIND(" ",I677)-1),Lanes!$A$2:$A$60,0)),"?")</f>
        <v>Core</v>
      </c>
      <c r="I677" s="4" t="s">
        <v>3992</v>
      </c>
      <c r="J677" s="4"/>
      <c r="K677" s="4" t="s">
        <v>4342</v>
      </c>
      <c r="L677" s="4" t="s">
        <v>116</v>
      </c>
      <c r="M677" s="4" t="s">
        <v>117</v>
      </c>
      <c r="N677" s="4" t="s">
        <v>118</v>
      </c>
      <c r="O677" s="4" t="s">
        <v>5384</v>
      </c>
      <c r="P677" s="2" t="s">
        <v>5385</v>
      </c>
      <c r="Q677" s="2" t="s">
        <v>5386</v>
      </c>
      <c r="R677" s="4" t="s">
        <v>50</v>
      </c>
      <c r="S677" s="4" t="s">
        <v>5382</v>
      </c>
      <c r="T677" s="4" t="s">
        <v>84</v>
      </c>
      <c r="U677" s="4"/>
      <c r="V677" s="4" t="s">
        <v>3834</v>
      </c>
      <c r="W677" s="4"/>
      <c r="X677" s="2" t="s">
        <v>5387</v>
      </c>
      <c r="Y677" s="4" t="s">
        <v>69</v>
      </c>
      <c r="Z677" s="4"/>
      <c r="AA677" s="4"/>
      <c r="AB677" s="4"/>
    </row>
    <row r="678" customFormat="false" ht="75" hidden="false" customHeight="true" outlineLevel="0" collapsed="false">
      <c r="A678" s="4" t="s">
        <v>5388</v>
      </c>
      <c r="B678" s="4" t="s">
        <v>4695</v>
      </c>
      <c r="C678" s="4" t="s">
        <v>5389</v>
      </c>
      <c r="D678" s="4" t="n">
        <v>2026</v>
      </c>
      <c r="E678" s="4" t="s">
        <v>41</v>
      </c>
      <c r="F678" s="4" t="s">
        <v>228</v>
      </c>
      <c r="G678" s="4" t="str">
        <f aca="false">IF(LEFT(I678,3)="R1 ","L6",IF(D678&gt;=2014,"L1",IF(D678&gt;=1998,"L2",IF(D678&gt;=1987,"L3",IF(D678&gt;=1978,"L4",IF(D678&gt;=1965,"L5","L6"))))))</f>
        <v>L1</v>
      </c>
      <c r="H678" s="4" t="str">
        <f aca="false">IFERROR(INDEX(Lanes!$C$2:$C$60,MATCH(LEFT(I678,FIND(" ",I678)-1),Lanes!$A$2:$A$60,0)),"?")</f>
        <v>Core</v>
      </c>
      <c r="I678" s="4" t="s">
        <v>3992</v>
      </c>
      <c r="J678" s="4" t="s">
        <v>566</v>
      </c>
      <c r="K678" s="4" t="s">
        <v>1214</v>
      </c>
      <c r="L678" s="4" t="s">
        <v>45</v>
      </c>
      <c r="M678" s="4" t="s">
        <v>61</v>
      </c>
      <c r="N678" s="4"/>
      <c r="O678" s="4" t="s">
        <v>5390</v>
      </c>
      <c r="P678" s="2" t="s">
        <v>5391</v>
      </c>
      <c r="Q678" s="2" t="s">
        <v>5392</v>
      </c>
      <c r="R678" s="4" t="s">
        <v>65</v>
      </c>
      <c r="S678" s="4" t="s">
        <v>5393</v>
      </c>
      <c r="T678" s="4" t="s">
        <v>84</v>
      </c>
      <c r="U678" s="4"/>
      <c r="V678" s="4" t="s">
        <v>2689</v>
      </c>
      <c r="W678" s="4"/>
      <c r="X678" s="2" t="s">
        <v>5394</v>
      </c>
      <c r="Y678" s="4" t="s">
        <v>55</v>
      </c>
      <c r="Z678" s="4"/>
      <c r="AA678" s="4"/>
      <c r="AB678" s="4"/>
    </row>
    <row r="679" customFormat="false" ht="75" hidden="false" customHeight="true" outlineLevel="0" collapsed="false">
      <c r="A679" s="4" t="s">
        <v>5395</v>
      </c>
      <c r="B679" s="4" t="s">
        <v>4557</v>
      </c>
      <c r="C679" s="4" t="s">
        <v>5396</v>
      </c>
      <c r="D679" s="4" t="n">
        <v>2026</v>
      </c>
      <c r="E679" s="4" t="s">
        <v>41</v>
      </c>
      <c r="F679" s="4" t="s">
        <v>3039</v>
      </c>
      <c r="G679" s="4" t="str">
        <f aca="false">IF(LEFT(I679,3)="R1 ","L6",IF(D679&gt;=2014,"L1",IF(D679&gt;=1998,"L2",IF(D679&gt;=1987,"L3",IF(D679&gt;=1978,"L4",IF(D679&gt;=1965,"L5","L6"))))))</f>
        <v>L1</v>
      </c>
      <c r="H679" s="4" t="str">
        <f aca="false">IFERROR(INDEX(Lanes!$C$2:$C$60,MATCH(LEFT(I679,FIND(" ",I679)-1),Lanes!$A$2:$A$60,0)),"?")</f>
        <v>Core</v>
      </c>
      <c r="I679" s="4" t="s">
        <v>3992</v>
      </c>
      <c r="J679" s="4"/>
      <c r="K679" s="4" t="s">
        <v>4013</v>
      </c>
      <c r="L679" s="4" t="s">
        <v>152</v>
      </c>
      <c r="M679" s="4" t="s">
        <v>4559</v>
      </c>
      <c r="N679" s="4"/>
      <c r="O679" s="4" t="s">
        <v>5397</v>
      </c>
      <c r="P679" s="2" t="s">
        <v>5398</v>
      </c>
      <c r="Q679" s="2" t="s">
        <v>5399</v>
      </c>
      <c r="R679" s="4" t="s">
        <v>65</v>
      </c>
      <c r="S679" s="4" t="s">
        <v>5400</v>
      </c>
      <c r="T679" s="4" t="s">
        <v>84</v>
      </c>
      <c r="U679" s="4"/>
      <c r="V679" s="4"/>
      <c r="W679" s="4"/>
      <c r="X679" s="2" t="s">
        <v>5401</v>
      </c>
      <c r="Y679" s="4" t="s">
        <v>69</v>
      </c>
      <c r="Z679" s="4"/>
      <c r="AA679" s="4"/>
      <c r="AB679" s="4"/>
    </row>
    <row r="680" customFormat="false" ht="75" hidden="false" customHeight="true" outlineLevel="0" collapsed="false">
      <c r="A680" s="4" t="s">
        <v>5402</v>
      </c>
      <c r="B680" s="4" t="s">
        <v>5403</v>
      </c>
      <c r="C680" s="4" t="s">
        <v>5404</v>
      </c>
      <c r="D680" s="4" t="n">
        <v>2026</v>
      </c>
      <c r="E680" s="4" t="s">
        <v>41</v>
      </c>
      <c r="F680" s="4" t="s">
        <v>3874</v>
      </c>
      <c r="G680" s="4" t="str">
        <f aca="false">IF(LEFT(I680,3)="R1 ","L6",IF(D680&gt;=2014,"L1",IF(D680&gt;=1998,"L2",IF(D680&gt;=1987,"L3",IF(D680&gt;=1978,"L4",IF(D680&gt;=1965,"L5","L6"))))))</f>
        <v>L1</v>
      </c>
      <c r="H680" s="4" t="str">
        <f aca="false">IFERROR(INDEX(Lanes!$C$2:$C$60,MATCH(LEFT(I680,FIND(" ",I680)-1),Lanes!$A$2:$A$60,0)),"?")</f>
        <v>Core</v>
      </c>
      <c r="I680" s="4" t="s">
        <v>3992</v>
      </c>
      <c r="J680" s="4"/>
      <c r="K680" s="4" t="s">
        <v>4013</v>
      </c>
      <c r="L680" s="4" t="s">
        <v>603</v>
      </c>
      <c r="M680" s="4" t="s">
        <v>5405</v>
      </c>
      <c r="N680" s="4"/>
      <c r="O680" s="4" t="s">
        <v>5406</v>
      </c>
      <c r="P680" s="2" t="s">
        <v>5407</v>
      </c>
      <c r="Q680" s="2" t="s">
        <v>5408</v>
      </c>
      <c r="R680" s="4" t="s">
        <v>50</v>
      </c>
      <c r="S680" s="4" t="s">
        <v>5409</v>
      </c>
      <c r="T680" s="4" t="s">
        <v>84</v>
      </c>
      <c r="U680" s="4"/>
      <c r="V680" s="4" t="s">
        <v>2638</v>
      </c>
      <c r="W680" s="4" t="s">
        <v>53</v>
      </c>
      <c r="X680" s="2" t="s">
        <v>5410</v>
      </c>
      <c r="Y680" s="4" t="s">
        <v>69</v>
      </c>
      <c r="Z680" s="4"/>
      <c r="AA680" s="4"/>
      <c r="AB680" s="4"/>
    </row>
    <row r="681" customFormat="false" ht="75" hidden="false" customHeight="true" outlineLevel="0" collapsed="false">
      <c r="A681" s="4" t="s">
        <v>5411</v>
      </c>
      <c r="B681" s="4" t="s">
        <v>5029</v>
      </c>
      <c r="C681" s="4" t="s">
        <v>5412</v>
      </c>
      <c r="D681" s="4" t="n">
        <v>2026</v>
      </c>
      <c r="E681" s="4" t="s">
        <v>41</v>
      </c>
      <c r="F681" s="4" t="s">
        <v>1052</v>
      </c>
      <c r="G681" s="4" t="str">
        <f aca="false">IF(LEFT(I681,3)="R1 ","L6",IF(D681&gt;=2014,"L1",IF(D681&gt;=1998,"L2",IF(D681&gt;=1987,"L3",IF(D681&gt;=1978,"L4",IF(D681&gt;=1965,"L5","L6"))))))</f>
        <v>L1</v>
      </c>
      <c r="H681" s="4" t="str">
        <f aca="false">IFERROR(INDEX(Lanes!$C$2:$C$60,MATCH(LEFT(I681,FIND(" ",I681)-1),Lanes!$A$2:$A$60,0)),"?")</f>
        <v>Core</v>
      </c>
      <c r="I681" s="4" t="s">
        <v>3992</v>
      </c>
      <c r="J681" s="4"/>
      <c r="K681" s="4" t="s">
        <v>4013</v>
      </c>
      <c r="L681" s="4" t="s">
        <v>257</v>
      </c>
      <c r="M681" s="4" t="s">
        <v>5413</v>
      </c>
      <c r="N681" s="4"/>
      <c r="O681" s="4" t="s">
        <v>5414</v>
      </c>
      <c r="P681" s="2" t="s">
        <v>5415</v>
      </c>
      <c r="Q681" s="2" t="s">
        <v>5416</v>
      </c>
      <c r="R681" s="4" t="s">
        <v>65</v>
      </c>
      <c r="S681" s="4" t="s">
        <v>5417</v>
      </c>
      <c r="T681" s="4" t="s">
        <v>110</v>
      </c>
      <c r="U681" s="4"/>
      <c r="V681" s="4"/>
      <c r="W681" s="4"/>
      <c r="X681" s="2" t="s">
        <v>5418</v>
      </c>
      <c r="Y681" s="4" t="s">
        <v>69</v>
      </c>
      <c r="Z681" s="4"/>
      <c r="AA681" s="4"/>
      <c r="AB681" s="4"/>
    </row>
    <row r="682" customFormat="false" ht="75" hidden="false" customHeight="true" outlineLevel="0" collapsed="false">
      <c r="A682" s="4" t="s">
        <v>5419</v>
      </c>
      <c r="B682" s="4" t="s">
        <v>5133</v>
      </c>
      <c r="C682" s="4" t="s">
        <v>5420</v>
      </c>
      <c r="D682" s="4" t="n">
        <v>2026</v>
      </c>
      <c r="E682" s="4" t="s">
        <v>41</v>
      </c>
      <c r="F682" s="4" t="s">
        <v>42</v>
      </c>
      <c r="G682" s="4" t="str">
        <f aca="false">IF(LEFT(I682,3)="R1 ","L6",IF(D682&gt;=2014,"L1",IF(D682&gt;=1998,"L2",IF(D682&gt;=1987,"L3",IF(D682&gt;=1978,"L4",IF(D682&gt;=1965,"L5","L6"))))))</f>
        <v>L1</v>
      </c>
      <c r="H682" s="4" t="str">
        <f aca="false">IFERROR(INDEX(Lanes!$C$2:$C$60,MATCH(LEFT(I682,FIND(" ",I682)-1),Lanes!$A$2:$A$60,0)),"?")</f>
        <v>Core</v>
      </c>
      <c r="I682" s="4" t="s">
        <v>3992</v>
      </c>
      <c r="J682" s="4" t="s">
        <v>566</v>
      </c>
      <c r="K682" s="4" t="s">
        <v>1214</v>
      </c>
      <c r="L682" s="4" t="s">
        <v>45</v>
      </c>
      <c r="M682" s="4" t="s">
        <v>5135</v>
      </c>
      <c r="N682" s="4"/>
      <c r="O682" s="4" t="s">
        <v>5421</v>
      </c>
      <c r="P682" s="2" t="s">
        <v>5422</v>
      </c>
      <c r="Q682" s="2" t="s">
        <v>5423</v>
      </c>
      <c r="R682" s="4" t="s">
        <v>50</v>
      </c>
      <c r="S682" s="4" t="s">
        <v>5424</v>
      </c>
      <c r="T682" s="4" t="s">
        <v>84</v>
      </c>
      <c r="U682" s="4"/>
      <c r="V682" s="4"/>
      <c r="W682" s="4" t="s">
        <v>53</v>
      </c>
      <c r="X682" s="2" t="s">
        <v>5425</v>
      </c>
      <c r="Y682" s="4" t="s">
        <v>55</v>
      </c>
      <c r="Z682" s="4"/>
      <c r="AA682" s="4"/>
      <c r="AB682" s="4"/>
    </row>
    <row r="683" customFormat="false" ht="75" hidden="false" customHeight="true" outlineLevel="0" collapsed="false">
      <c r="A683" s="4" t="s">
        <v>5426</v>
      </c>
      <c r="B683" s="4" t="s">
        <v>5427</v>
      </c>
      <c r="C683" s="4" t="s">
        <v>5427</v>
      </c>
      <c r="D683" s="4" t="n">
        <v>2016</v>
      </c>
      <c r="E683" s="4" t="s">
        <v>41</v>
      </c>
      <c r="F683" s="4" t="s">
        <v>5428</v>
      </c>
      <c r="G683" s="4" t="str">
        <f aca="false">IF(LEFT(I683,3)="R1 ","L6",IF(D683&gt;=2014,"L1",IF(D683&gt;=1998,"L2",IF(D683&gt;=1987,"L3",IF(D683&gt;=1978,"L4",IF(D683&gt;=1965,"L5","L6"))))))</f>
        <v>L1</v>
      </c>
      <c r="H683" s="4" t="str">
        <f aca="false">IFERROR(INDEX(Lanes!$C$2:$C$60,MATCH(LEFT(I683,FIND(" ",I683)-1),Lanes!$A$2:$A$60,0)),"?")</f>
        <v>Core</v>
      </c>
      <c r="I683" s="4" t="s">
        <v>5429</v>
      </c>
      <c r="J683" s="4"/>
      <c r="K683" s="4" t="s">
        <v>5430</v>
      </c>
      <c r="L683" s="4" t="s">
        <v>152</v>
      </c>
      <c r="M683" s="4" t="s">
        <v>5431</v>
      </c>
      <c r="N683" s="4" t="s">
        <v>5432</v>
      </c>
      <c r="O683" s="4" t="s">
        <v>5433</v>
      </c>
      <c r="P683" s="2" t="s">
        <v>5434</v>
      </c>
      <c r="Q683" s="2" t="s">
        <v>5435</v>
      </c>
      <c r="R683" s="4" t="s">
        <v>122</v>
      </c>
      <c r="S683" s="4" t="s">
        <v>5436</v>
      </c>
      <c r="T683" s="4" t="s">
        <v>84</v>
      </c>
      <c r="U683" s="4"/>
      <c r="V683" s="4"/>
      <c r="W683" s="4" t="s">
        <v>53</v>
      </c>
      <c r="X683" s="2" t="s">
        <v>5437</v>
      </c>
      <c r="Y683" s="4" t="s">
        <v>69</v>
      </c>
      <c r="Z683" s="4"/>
      <c r="AA683" s="4"/>
      <c r="AB683" s="4"/>
    </row>
    <row r="684" customFormat="false" ht="75" hidden="false" customHeight="true" outlineLevel="0" collapsed="false">
      <c r="A684" s="4" t="s">
        <v>5438</v>
      </c>
      <c r="B684" s="4" t="s">
        <v>5439</v>
      </c>
      <c r="C684" s="4" t="s">
        <v>5440</v>
      </c>
      <c r="D684" s="4" t="n">
        <v>2017</v>
      </c>
      <c r="E684" s="4" t="s">
        <v>41</v>
      </c>
      <c r="F684" s="4" t="s">
        <v>42</v>
      </c>
      <c r="G684" s="4" t="str">
        <f aca="false">IF(LEFT(I684,3)="R1 ","L6",IF(D684&gt;=2014,"L1",IF(D684&gt;=1998,"L2",IF(D684&gt;=1987,"L3",IF(D684&gt;=1978,"L4",IF(D684&gt;=1965,"L5","L6"))))))</f>
        <v>L1</v>
      </c>
      <c r="H684" s="4" t="str">
        <f aca="false">IFERROR(INDEX(Lanes!$C$2:$C$60,MATCH(LEFT(I684,FIND(" ",I684)-1),Lanes!$A$2:$A$60,0)),"?")</f>
        <v>Core</v>
      </c>
      <c r="I684" s="4" t="s">
        <v>5429</v>
      </c>
      <c r="J684" s="4"/>
      <c r="K684" s="4" t="s">
        <v>5430</v>
      </c>
      <c r="L684" s="4" t="s">
        <v>163</v>
      </c>
      <c r="M684" s="4" t="s">
        <v>5441</v>
      </c>
      <c r="N684" s="4"/>
      <c r="O684" s="4" t="s">
        <v>5442</v>
      </c>
      <c r="P684" s="2" t="s">
        <v>5443</v>
      </c>
      <c r="Q684" s="2" t="s">
        <v>5444</v>
      </c>
      <c r="R684" s="4" t="s">
        <v>65</v>
      </c>
      <c r="S684" s="4" t="s">
        <v>5445</v>
      </c>
      <c r="T684" s="4" t="s">
        <v>52</v>
      </c>
      <c r="U684" s="4"/>
      <c r="V684" s="4" t="s">
        <v>5085</v>
      </c>
      <c r="W684" s="4"/>
      <c r="X684" s="2" t="s">
        <v>5446</v>
      </c>
      <c r="Y684" s="4" t="s">
        <v>69</v>
      </c>
      <c r="Z684" s="4"/>
      <c r="AA684" s="4"/>
      <c r="AB684" s="4"/>
    </row>
    <row r="685" customFormat="false" ht="75" hidden="false" customHeight="true" outlineLevel="0" collapsed="false">
      <c r="A685" s="4" t="s">
        <v>5447</v>
      </c>
      <c r="B685" s="4" t="s">
        <v>5448</v>
      </c>
      <c r="C685" s="4" t="s">
        <v>5449</v>
      </c>
      <c r="D685" s="4" t="n">
        <v>2017</v>
      </c>
      <c r="E685" s="4" t="s">
        <v>41</v>
      </c>
      <c r="F685" s="4" t="s">
        <v>408</v>
      </c>
      <c r="G685" s="4" t="str">
        <f aca="false">IF(LEFT(I685,3)="R1 ","L6",IF(D685&gt;=2014,"L1",IF(D685&gt;=1998,"L2",IF(D685&gt;=1987,"L3",IF(D685&gt;=1978,"L4",IF(D685&gt;=1965,"L5","L6"))))))</f>
        <v>L1</v>
      </c>
      <c r="H685" s="4" t="str">
        <f aca="false">IFERROR(INDEX(Lanes!$C$2:$C$60,MATCH(LEFT(I685,FIND(" ",I685)-1),Lanes!$A$2:$A$60,0)),"?")</f>
        <v>Core</v>
      </c>
      <c r="I685" s="4" t="s">
        <v>5429</v>
      </c>
      <c r="J685" s="4"/>
      <c r="K685" s="4" t="s">
        <v>5430</v>
      </c>
      <c r="L685" s="4" t="s">
        <v>116</v>
      </c>
      <c r="M685" s="4" t="s">
        <v>117</v>
      </c>
      <c r="N685" s="4" t="s">
        <v>118</v>
      </c>
      <c r="O685" s="4" t="s">
        <v>5450</v>
      </c>
      <c r="P685" s="2" t="s">
        <v>5451</v>
      </c>
      <c r="Q685" s="2" t="s">
        <v>5452</v>
      </c>
      <c r="R685" s="4" t="s">
        <v>50</v>
      </c>
      <c r="S685" s="4" t="s">
        <v>5453</v>
      </c>
      <c r="T685" s="4" t="s">
        <v>52</v>
      </c>
      <c r="U685" s="4"/>
      <c r="V685" s="4"/>
      <c r="W685" s="4" t="s">
        <v>53</v>
      </c>
      <c r="X685" s="2" t="s">
        <v>5454</v>
      </c>
      <c r="Y685" s="4" t="s">
        <v>69</v>
      </c>
      <c r="Z685" s="4"/>
      <c r="AA685" s="4"/>
      <c r="AB685" s="4"/>
    </row>
    <row r="686" customFormat="false" ht="75" hidden="false" customHeight="true" outlineLevel="0" collapsed="false">
      <c r="A686" s="4" t="s">
        <v>5455</v>
      </c>
      <c r="B686" s="4" t="s">
        <v>5456</v>
      </c>
      <c r="C686" s="4" t="s">
        <v>5457</v>
      </c>
      <c r="D686" s="4" t="n">
        <v>2017</v>
      </c>
      <c r="E686" s="4" t="s">
        <v>41</v>
      </c>
      <c r="F686" s="4" t="s">
        <v>1975</v>
      </c>
      <c r="G686" s="4" t="str">
        <f aca="false">IF(LEFT(I686,3)="R1 ","L6",IF(D686&gt;=2014,"L1",IF(D686&gt;=1998,"L2",IF(D686&gt;=1987,"L3",IF(D686&gt;=1978,"L4",IF(D686&gt;=1965,"L5","L6"))))))</f>
        <v>L1</v>
      </c>
      <c r="H686" s="4" t="str">
        <f aca="false">IFERROR(INDEX(Lanes!$C$2:$C$60,MATCH(LEFT(I686,FIND(" ",I686)-1),Lanes!$A$2:$A$60,0)),"?")</f>
        <v>Core</v>
      </c>
      <c r="I686" s="4" t="s">
        <v>5429</v>
      </c>
      <c r="J686" s="4" t="s">
        <v>399</v>
      </c>
      <c r="K686" s="4" t="s">
        <v>44</v>
      </c>
      <c r="L686" s="4" t="s">
        <v>163</v>
      </c>
      <c r="M686" s="4" t="s">
        <v>5458</v>
      </c>
      <c r="N686" s="4"/>
      <c r="O686" s="4" t="s">
        <v>5459</v>
      </c>
      <c r="P686" s="2" t="s">
        <v>5460</v>
      </c>
      <c r="Q686" s="2" t="s">
        <v>5461</v>
      </c>
      <c r="R686" s="4" t="s">
        <v>50</v>
      </c>
      <c r="S686" s="4" t="s">
        <v>5462</v>
      </c>
      <c r="T686" s="4" t="s">
        <v>84</v>
      </c>
      <c r="U686" s="4"/>
      <c r="V686" s="4"/>
      <c r="W686" s="4" t="s">
        <v>53</v>
      </c>
      <c r="X686" s="2" t="s">
        <v>5463</v>
      </c>
      <c r="Y686" s="4" t="s">
        <v>69</v>
      </c>
      <c r="Z686" s="4"/>
      <c r="AA686" s="4"/>
      <c r="AB686" s="4"/>
    </row>
    <row r="687" customFormat="false" ht="75" hidden="false" customHeight="true" outlineLevel="0" collapsed="false">
      <c r="A687" s="4" t="s">
        <v>5464</v>
      </c>
      <c r="B687" s="4" t="s">
        <v>5465</v>
      </c>
      <c r="C687" s="4" t="s">
        <v>5466</v>
      </c>
      <c r="D687" s="4" t="n">
        <v>2017</v>
      </c>
      <c r="E687" s="4" t="s">
        <v>41</v>
      </c>
      <c r="F687" s="4" t="s">
        <v>2841</v>
      </c>
      <c r="G687" s="4" t="str">
        <f aca="false">IF(LEFT(I687,3)="R1 ","L6",IF(D687&gt;=2014,"L1",IF(D687&gt;=1998,"L2",IF(D687&gt;=1987,"L3",IF(D687&gt;=1978,"L4",IF(D687&gt;=1965,"L5","L6"))))))</f>
        <v>L1</v>
      </c>
      <c r="H687" s="4" t="str">
        <f aca="false">IFERROR(INDEX(Lanes!$C$2:$C$60,MATCH(LEFT(I687,FIND(" ",I687)-1),Lanes!$A$2:$A$60,0)),"?")</f>
        <v>Core</v>
      </c>
      <c r="I687" s="4" t="s">
        <v>5429</v>
      </c>
      <c r="J687" s="4"/>
      <c r="K687" s="4" t="s">
        <v>115</v>
      </c>
      <c r="L687" s="4" t="s">
        <v>152</v>
      </c>
      <c r="M687" s="4" t="s">
        <v>153</v>
      </c>
      <c r="N687" s="4"/>
      <c r="O687" s="4" t="s">
        <v>5467</v>
      </c>
      <c r="P687" s="2" t="s">
        <v>5468</v>
      </c>
      <c r="Q687" s="2" t="s">
        <v>5469</v>
      </c>
      <c r="R687" s="4" t="s">
        <v>65</v>
      </c>
      <c r="S687" s="4" t="s">
        <v>5470</v>
      </c>
      <c r="T687" s="4" t="s">
        <v>84</v>
      </c>
      <c r="U687" s="4"/>
      <c r="V687" s="4"/>
      <c r="W687" s="4"/>
      <c r="X687" s="2" t="s">
        <v>5471</v>
      </c>
      <c r="Y687" s="4" t="s">
        <v>69</v>
      </c>
      <c r="Z687" s="4"/>
      <c r="AA687" s="4"/>
      <c r="AB687" s="4"/>
    </row>
    <row r="688" customFormat="false" ht="75" hidden="false" customHeight="true" outlineLevel="0" collapsed="false">
      <c r="A688" s="4" t="s">
        <v>5472</v>
      </c>
      <c r="B688" s="4" t="s">
        <v>5473</v>
      </c>
      <c r="C688" s="4" t="s">
        <v>5474</v>
      </c>
      <c r="D688" s="4" t="n">
        <v>2018</v>
      </c>
      <c r="E688" s="4" t="s">
        <v>41</v>
      </c>
      <c r="F688" s="4" t="s">
        <v>519</v>
      </c>
      <c r="G688" s="4" t="str">
        <f aca="false">IF(LEFT(I688,3)="R1 ","L6",IF(D688&gt;=2014,"L1",IF(D688&gt;=1998,"L2",IF(D688&gt;=1987,"L3",IF(D688&gt;=1978,"L4",IF(D688&gt;=1965,"L5","L6"))))))</f>
        <v>L1</v>
      </c>
      <c r="H688" s="4" t="str">
        <f aca="false">IFERROR(INDEX(Lanes!$C$2:$C$60,MATCH(LEFT(I688,FIND(" ",I688)-1),Lanes!$A$2:$A$60,0)),"?")</f>
        <v>Core</v>
      </c>
      <c r="I688" s="4" t="s">
        <v>5429</v>
      </c>
      <c r="J688" s="4" t="s">
        <v>5475</v>
      </c>
      <c r="K688" s="4" t="s">
        <v>5430</v>
      </c>
      <c r="L688" s="4" t="s">
        <v>45</v>
      </c>
      <c r="M688" s="4" t="s">
        <v>5476</v>
      </c>
      <c r="N688" s="4" t="s">
        <v>5477</v>
      </c>
      <c r="O688" s="4" t="s">
        <v>5478</v>
      </c>
      <c r="P688" s="2" t="s">
        <v>5479</v>
      </c>
      <c r="Q688" s="2" t="s">
        <v>5480</v>
      </c>
      <c r="R688" s="4" t="s">
        <v>122</v>
      </c>
      <c r="S688" s="4" t="s">
        <v>5481</v>
      </c>
      <c r="T688" s="4" t="s">
        <v>110</v>
      </c>
      <c r="U688" s="4"/>
      <c r="V688" s="4"/>
      <c r="W688" s="4" t="s">
        <v>53</v>
      </c>
      <c r="X688" s="2" t="s">
        <v>5482</v>
      </c>
      <c r="Y688" s="4" t="s">
        <v>69</v>
      </c>
      <c r="Z688" s="4"/>
      <c r="AA688" s="4"/>
      <c r="AB688" s="4"/>
    </row>
    <row r="689" customFormat="false" ht="75" hidden="false" customHeight="true" outlineLevel="0" collapsed="false">
      <c r="A689" s="4" t="s">
        <v>5483</v>
      </c>
      <c r="B689" s="4" t="s">
        <v>5484</v>
      </c>
      <c r="C689" s="4" t="s">
        <v>5484</v>
      </c>
      <c r="D689" s="4" t="n">
        <v>2019</v>
      </c>
      <c r="E689" s="4" t="s">
        <v>41</v>
      </c>
      <c r="F689" s="4" t="s">
        <v>5485</v>
      </c>
      <c r="G689" s="4" t="str">
        <f aca="false">IF(LEFT(I689,3)="R1 ","L6",IF(D689&gt;=2014,"L1",IF(D689&gt;=1998,"L2",IF(D689&gt;=1987,"L3",IF(D689&gt;=1978,"L4",IF(D689&gt;=1965,"L5","L6"))))))</f>
        <v>L1</v>
      </c>
      <c r="H689" s="4" t="str">
        <f aca="false">IFERROR(INDEX(Lanes!$C$2:$C$60,MATCH(LEFT(I689,FIND(" ",I689)-1),Lanes!$A$2:$A$60,0)),"?")</f>
        <v>Core</v>
      </c>
      <c r="I689" s="4" t="s">
        <v>5429</v>
      </c>
      <c r="J689" s="4" t="s">
        <v>5475</v>
      </c>
      <c r="K689" s="4" t="s">
        <v>5430</v>
      </c>
      <c r="L689" s="4" t="s">
        <v>603</v>
      </c>
      <c r="M689" s="4" t="s">
        <v>5486</v>
      </c>
      <c r="N689" s="4"/>
      <c r="O689" s="4" t="s">
        <v>5487</v>
      </c>
      <c r="P689" s="2" t="s">
        <v>5488</v>
      </c>
      <c r="Q689" s="2" t="s">
        <v>5489</v>
      </c>
      <c r="R689" s="4" t="s">
        <v>65</v>
      </c>
      <c r="S689" s="4" t="s">
        <v>5490</v>
      </c>
      <c r="T689" s="4" t="s">
        <v>84</v>
      </c>
      <c r="U689" s="4"/>
      <c r="V689" s="4"/>
      <c r="W689" s="4" t="s">
        <v>53</v>
      </c>
      <c r="X689" s="2" t="s">
        <v>5491</v>
      </c>
      <c r="Y689" s="4" t="s">
        <v>55</v>
      </c>
      <c r="Z689" s="4"/>
      <c r="AA689" s="4"/>
      <c r="AB689" s="4"/>
    </row>
    <row r="690" customFormat="false" ht="75" hidden="false" customHeight="true" outlineLevel="0" collapsed="false">
      <c r="A690" s="4" t="s">
        <v>5492</v>
      </c>
      <c r="B690" s="4" t="s">
        <v>5448</v>
      </c>
      <c r="C690" s="4" t="s">
        <v>5493</v>
      </c>
      <c r="D690" s="4" t="n">
        <v>2019</v>
      </c>
      <c r="E690" s="4" t="s">
        <v>41</v>
      </c>
      <c r="F690" s="4" t="s">
        <v>408</v>
      </c>
      <c r="G690" s="4" t="str">
        <f aca="false">IF(LEFT(I690,3)="R1 ","L6",IF(D690&gt;=2014,"L1",IF(D690&gt;=1998,"L2",IF(D690&gt;=1987,"L3",IF(D690&gt;=1978,"L4",IF(D690&gt;=1965,"L5","L6"))))))</f>
        <v>L1</v>
      </c>
      <c r="H690" s="4" t="str">
        <f aca="false">IFERROR(INDEX(Lanes!$C$2:$C$60,MATCH(LEFT(I690,FIND(" ",I690)-1),Lanes!$A$2:$A$60,0)),"?")</f>
        <v>Core</v>
      </c>
      <c r="I690" s="4" t="s">
        <v>5429</v>
      </c>
      <c r="J690" s="4"/>
      <c r="K690" s="4" t="s">
        <v>5430</v>
      </c>
      <c r="L690" s="4" t="s">
        <v>116</v>
      </c>
      <c r="M690" s="4" t="s">
        <v>117</v>
      </c>
      <c r="N690" s="4" t="s">
        <v>118</v>
      </c>
      <c r="O690" s="4" t="s">
        <v>5494</v>
      </c>
      <c r="P690" s="2" t="s">
        <v>5495</v>
      </c>
      <c r="Q690" s="2" t="s">
        <v>5496</v>
      </c>
      <c r="R690" s="4" t="s">
        <v>50</v>
      </c>
      <c r="S690" s="4" t="s">
        <v>5497</v>
      </c>
      <c r="T690" s="4" t="s">
        <v>84</v>
      </c>
      <c r="U690" s="4"/>
      <c r="V690" s="4"/>
      <c r="W690" s="4" t="s">
        <v>53</v>
      </c>
      <c r="X690" s="2" t="s">
        <v>5498</v>
      </c>
      <c r="Y690" s="4" t="s">
        <v>69</v>
      </c>
      <c r="Z690" s="4"/>
      <c r="AA690" s="4"/>
      <c r="AB690" s="4"/>
    </row>
    <row r="691" customFormat="false" ht="75" hidden="false" customHeight="true" outlineLevel="0" collapsed="false">
      <c r="A691" s="4" t="s">
        <v>5499</v>
      </c>
      <c r="B691" s="4" t="s">
        <v>5427</v>
      </c>
      <c r="C691" s="4" t="s">
        <v>5500</v>
      </c>
      <c r="D691" s="4" t="n">
        <v>2019</v>
      </c>
      <c r="E691" s="4" t="s">
        <v>41</v>
      </c>
      <c r="F691" s="4" t="s">
        <v>5501</v>
      </c>
      <c r="G691" s="4" t="str">
        <f aca="false">IF(LEFT(I691,3)="R1 ","L6",IF(D691&gt;=2014,"L1",IF(D691&gt;=1998,"L2",IF(D691&gt;=1987,"L3",IF(D691&gt;=1978,"L4",IF(D691&gt;=1965,"L5","L6"))))))</f>
        <v>L1</v>
      </c>
      <c r="H691" s="4" t="str">
        <f aca="false">IFERROR(INDEX(Lanes!$C$2:$C$60,MATCH(LEFT(I691,FIND(" ",I691)-1),Lanes!$A$2:$A$60,0)),"?")</f>
        <v>Core</v>
      </c>
      <c r="I691" s="4" t="s">
        <v>5429</v>
      </c>
      <c r="J691" s="4"/>
      <c r="K691" s="4" t="s">
        <v>5430</v>
      </c>
      <c r="L691" s="4" t="s">
        <v>152</v>
      </c>
      <c r="M691" s="4" t="s">
        <v>5431</v>
      </c>
      <c r="N691" s="4" t="s">
        <v>5432</v>
      </c>
      <c r="O691" s="4" t="s">
        <v>5502</v>
      </c>
      <c r="P691" s="2" t="s">
        <v>5503</v>
      </c>
      <c r="Q691" s="2" t="s">
        <v>5504</v>
      </c>
      <c r="R691" s="4" t="s">
        <v>122</v>
      </c>
      <c r="S691" s="4" t="s">
        <v>5505</v>
      </c>
      <c r="T691" s="4" t="s">
        <v>84</v>
      </c>
      <c r="U691" s="4"/>
      <c r="V691" s="4"/>
      <c r="W691" s="4" t="s">
        <v>53</v>
      </c>
      <c r="X691" s="2" t="s">
        <v>5506</v>
      </c>
      <c r="Y691" s="4" t="s">
        <v>69</v>
      </c>
      <c r="Z691" s="4"/>
      <c r="AA691" s="4"/>
      <c r="AB691" s="4"/>
    </row>
    <row r="692" customFormat="false" ht="75" hidden="false" customHeight="true" outlineLevel="0" collapsed="false">
      <c r="A692" s="4" t="s">
        <v>5507</v>
      </c>
      <c r="B692" s="4" t="s">
        <v>5456</v>
      </c>
      <c r="C692" s="4" t="s">
        <v>5508</v>
      </c>
      <c r="D692" s="4" t="n">
        <v>2019</v>
      </c>
      <c r="E692" s="4" t="s">
        <v>41</v>
      </c>
      <c r="F692" s="4" t="s">
        <v>1975</v>
      </c>
      <c r="G692" s="4" t="str">
        <f aca="false">IF(LEFT(I692,3)="R1 ","L6",IF(D692&gt;=2014,"L1",IF(D692&gt;=1998,"L2",IF(D692&gt;=1987,"L3",IF(D692&gt;=1978,"L4",IF(D692&gt;=1965,"L5","L6"))))))</f>
        <v>L1</v>
      </c>
      <c r="H692" s="4" t="str">
        <f aca="false">IFERROR(INDEX(Lanes!$C$2:$C$60,MATCH(LEFT(I692,FIND(" ",I692)-1),Lanes!$A$2:$A$60,0)),"?")</f>
        <v>Core</v>
      </c>
      <c r="I692" s="4" t="s">
        <v>5429</v>
      </c>
      <c r="J692" s="4" t="s">
        <v>399</v>
      </c>
      <c r="K692" s="4" t="s">
        <v>44</v>
      </c>
      <c r="L692" s="4" t="s">
        <v>163</v>
      </c>
      <c r="M692" s="4" t="s">
        <v>5458</v>
      </c>
      <c r="N692" s="4"/>
      <c r="O692" s="4" t="s">
        <v>5459</v>
      </c>
      <c r="P692" s="2" t="s">
        <v>5509</v>
      </c>
      <c r="Q692" s="2" t="s">
        <v>5510</v>
      </c>
      <c r="R692" s="4" t="s">
        <v>50</v>
      </c>
      <c r="S692" s="4" t="s">
        <v>5511</v>
      </c>
      <c r="T692" s="4" t="s">
        <v>52</v>
      </c>
      <c r="U692" s="4"/>
      <c r="V692" s="4"/>
      <c r="W692" s="4" t="s">
        <v>53</v>
      </c>
      <c r="X692" s="2" t="s">
        <v>5512</v>
      </c>
      <c r="Y692" s="4" t="s">
        <v>69</v>
      </c>
      <c r="Z692" s="4"/>
      <c r="AA692" s="4"/>
      <c r="AB692" s="4"/>
    </row>
    <row r="693" customFormat="false" ht="75" hidden="false" customHeight="true" outlineLevel="0" collapsed="false">
      <c r="A693" s="4" t="s">
        <v>5513</v>
      </c>
      <c r="B693" s="4" t="s">
        <v>5456</v>
      </c>
      <c r="C693" s="4" t="s">
        <v>5514</v>
      </c>
      <c r="D693" s="4" t="n">
        <v>2020</v>
      </c>
      <c r="E693" s="4" t="s">
        <v>41</v>
      </c>
      <c r="F693" s="4" t="s">
        <v>1975</v>
      </c>
      <c r="G693" s="4" t="str">
        <f aca="false">IF(LEFT(I693,3)="R1 ","L6",IF(D693&gt;=2014,"L1",IF(D693&gt;=1998,"L2",IF(D693&gt;=1987,"L3",IF(D693&gt;=1978,"L4",IF(D693&gt;=1965,"L5","L6"))))))</f>
        <v>L1</v>
      </c>
      <c r="H693" s="4" t="str">
        <f aca="false">IFERROR(INDEX(Lanes!$C$2:$C$60,MATCH(LEFT(I693,FIND(" ",I693)-1),Lanes!$A$2:$A$60,0)),"?")</f>
        <v>Core</v>
      </c>
      <c r="I693" s="4" t="s">
        <v>5429</v>
      </c>
      <c r="J693" s="4" t="s">
        <v>399</v>
      </c>
      <c r="K693" s="4" t="s">
        <v>400</v>
      </c>
      <c r="L693" s="4" t="s">
        <v>163</v>
      </c>
      <c r="M693" s="4" t="s">
        <v>5458</v>
      </c>
      <c r="N693" s="4"/>
      <c r="O693" s="4" t="s">
        <v>5515</v>
      </c>
      <c r="P693" s="2" t="s">
        <v>5516</v>
      </c>
      <c r="Q693" s="2" t="s">
        <v>5517</v>
      </c>
      <c r="R693" s="4" t="s">
        <v>50</v>
      </c>
      <c r="S693" s="4" t="s">
        <v>5518</v>
      </c>
      <c r="T693" s="4" t="s">
        <v>110</v>
      </c>
      <c r="U693" s="4" t="s">
        <v>53</v>
      </c>
      <c r="V693" s="4"/>
      <c r="W693" s="4" t="s">
        <v>53</v>
      </c>
      <c r="X693" s="2" t="s">
        <v>5519</v>
      </c>
      <c r="Y693" s="4" t="s">
        <v>69</v>
      </c>
      <c r="Z693" s="4"/>
      <c r="AA693" s="4"/>
      <c r="AB693" s="4"/>
    </row>
    <row r="694" customFormat="false" ht="75" hidden="false" customHeight="true" outlineLevel="0" collapsed="false">
      <c r="A694" s="4" t="s">
        <v>5520</v>
      </c>
      <c r="B694" s="4" t="s">
        <v>243</v>
      </c>
      <c r="C694" s="4" t="s">
        <v>5521</v>
      </c>
      <c r="D694" s="4" t="n">
        <v>2020</v>
      </c>
      <c r="E694" s="4" t="s">
        <v>41</v>
      </c>
      <c r="F694" s="4" t="s">
        <v>245</v>
      </c>
      <c r="G694" s="4" t="str">
        <f aca="false">IF(LEFT(I694,3)="R1 ","L6",IF(D694&gt;=2014,"L1",IF(D694&gt;=1998,"L2",IF(D694&gt;=1987,"L3",IF(D694&gt;=1978,"L4",IF(D694&gt;=1965,"L5","L6"))))))</f>
        <v>L1</v>
      </c>
      <c r="H694" s="4" t="str">
        <f aca="false">IFERROR(INDEX(Lanes!$C$2:$C$60,MATCH(LEFT(I694,FIND(" ",I694)-1),Lanes!$A$2:$A$60,0)),"?")</f>
        <v>Core</v>
      </c>
      <c r="I694" s="4" t="s">
        <v>5429</v>
      </c>
      <c r="J694" s="4" t="s">
        <v>705</v>
      </c>
      <c r="K694" s="4" t="s">
        <v>5430</v>
      </c>
      <c r="L694" s="4" t="s">
        <v>152</v>
      </c>
      <c r="M694" s="4" t="s">
        <v>5431</v>
      </c>
      <c r="N694" s="4"/>
      <c r="O694" s="4" t="s">
        <v>5522</v>
      </c>
      <c r="P694" s="2" t="s">
        <v>5523</v>
      </c>
      <c r="Q694" s="2" t="s">
        <v>5524</v>
      </c>
      <c r="R694" s="4" t="s">
        <v>50</v>
      </c>
      <c r="S694" s="4" t="s">
        <v>5521</v>
      </c>
      <c r="T694" s="4" t="s">
        <v>84</v>
      </c>
      <c r="U694" s="4"/>
      <c r="V694" s="4"/>
      <c r="W694" s="4"/>
      <c r="X694" s="2" t="s">
        <v>1332</v>
      </c>
      <c r="Y694" s="4" t="s">
        <v>55</v>
      </c>
      <c r="Z694" s="4"/>
      <c r="AA694" s="4"/>
      <c r="AB694" s="4"/>
    </row>
    <row r="695" customFormat="false" ht="75" hidden="false" customHeight="true" outlineLevel="0" collapsed="false">
      <c r="A695" s="4" t="s">
        <v>5525</v>
      </c>
      <c r="B695" s="4" t="s">
        <v>5526</v>
      </c>
      <c r="C695" s="4" t="s">
        <v>5526</v>
      </c>
      <c r="D695" s="4" t="n">
        <v>2020</v>
      </c>
      <c r="E695" s="4" t="s">
        <v>41</v>
      </c>
      <c r="F695" s="4" t="s">
        <v>42</v>
      </c>
      <c r="G695" s="4" t="str">
        <f aca="false">IF(LEFT(I695,3)="R1 ","L6",IF(D695&gt;=2014,"L1",IF(D695&gt;=1998,"L2",IF(D695&gt;=1987,"L3",IF(D695&gt;=1978,"L4",IF(D695&gt;=1965,"L5","L6"))))))</f>
        <v>L1</v>
      </c>
      <c r="H695" s="4" t="str">
        <f aca="false">IFERROR(INDEX(Lanes!$C$2:$C$60,MATCH(LEFT(I695,FIND(" ",I695)-1),Lanes!$A$2:$A$60,0)),"?")</f>
        <v>Core</v>
      </c>
      <c r="I695" s="4" t="s">
        <v>5429</v>
      </c>
      <c r="J695" s="4"/>
      <c r="K695" s="4" t="s">
        <v>5430</v>
      </c>
      <c r="L695" s="4" t="s">
        <v>163</v>
      </c>
      <c r="M695" s="4" t="s">
        <v>5441</v>
      </c>
      <c r="N695" s="4"/>
      <c r="O695" s="4" t="s">
        <v>5527</v>
      </c>
      <c r="P695" s="2" t="s">
        <v>5528</v>
      </c>
      <c r="Q695" s="2" t="s">
        <v>5529</v>
      </c>
      <c r="R695" s="4" t="s">
        <v>50</v>
      </c>
      <c r="S695" s="4" t="s">
        <v>5530</v>
      </c>
      <c r="T695" s="4" t="s">
        <v>52</v>
      </c>
      <c r="U695" s="4"/>
      <c r="V695" s="4"/>
      <c r="W695" s="4"/>
      <c r="X695" s="2" t="s">
        <v>5531</v>
      </c>
      <c r="Y695" s="4" t="s">
        <v>55</v>
      </c>
      <c r="Z695" s="4"/>
      <c r="AA695" s="4"/>
      <c r="AB695" s="4"/>
    </row>
    <row r="696" customFormat="false" ht="75" hidden="false" customHeight="true" outlineLevel="0" collapsed="false">
      <c r="A696" s="4" t="s">
        <v>5532</v>
      </c>
      <c r="B696" s="4" t="s">
        <v>5465</v>
      </c>
      <c r="C696" s="4" t="s">
        <v>5533</v>
      </c>
      <c r="D696" s="4" t="n">
        <v>2020</v>
      </c>
      <c r="E696" s="4" t="s">
        <v>41</v>
      </c>
      <c r="F696" s="4" t="s">
        <v>2841</v>
      </c>
      <c r="G696" s="4" t="str">
        <f aca="false">IF(LEFT(I696,3)="R1 ","L6",IF(D696&gt;=2014,"L1",IF(D696&gt;=1998,"L2",IF(D696&gt;=1987,"L3",IF(D696&gt;=1978,"L4",IF(D696&gt;=1965,"L5","L6"))))))</f>
        <v>L1</v>
      </c>
      <c r="H696" s="4" t="str">
        <f aca="false">IFERROR(INDEX(Lanes!$C$2:$C$60,MATCH(LEFT(I696,FIND(" ",I696)-1),Lanes!$A$2:$A$60,0)),"?")</f>
        <v>Core</v>
      </c>
      <c r="I696" s="4" t="s">
        <v>5429</v>
      </c>
      <c r="J696" s="4"/>
      <c r="K696" s="4" t="s">
        <v>115</v>
      </c>
      <c r="L696" s="4" t="s">
        <v>152</v>
      </c>
      <c r="M696" s="4" t="s">
        <v>153</v>
      </c>
      <c r="N696" s="4"/>
      <c r="O696" s="4" t="s">
        <v>5534</v>
      </c>
      <c r="P696" s="2" t="s">
        <v>5535</v>
      </c>
      <c r="Q696" s="2" t="s">
        <v>5536</v>
      </c>
      <c r="R696" s="4" t="s">
        <v>65</v>
      </c>
      <c r="S696" s="4" t="s">
        <v>5537</v>
      </c>
      <c r="T696" s="4" t="s">
        <v>84</v>
      </c>
      <c r="U696" s="4"/>
      <c r="V696" s="4"/>
      <c r="W696" s="4"/>
      <c r="X696" s="2" t="s">
        <v>5538</v>
      </c>
      <c r="Y696" s="4" t="s">
        <v>69</v>
      </c>
      <c r="Z696" s="4"/>
      <c r="AA696" s="4"/>
      <c r="AB696" s="4"/>
    </row>
    <row r="697" customFormat="false" ht="75" hidden="false" customHeight="true" outlineLevel="0" collapsed="false">
      <c r="A697" s="4" t="s">
        <v>5539</v>
      </c>
      <c r="B697" s="4" t="s">
        <v>5540</v>
      </c>
      <c r="C697" s="4" t="s">
        <v>5541</v>
      </c>
      <c r="D697" s="4" t="n">
        <v>2021</v>
      </c>
      <c r="E697" s="4" t="s">
        <v>41</v>
      </c>
      <c r="F697" s="4" t="s">
        <v>5542</v>
      </c>
      <c r="G697" s="4" t="str">
        <f aca="false">IF(LEFT(I697,3)="R1 ","L6",IF(D697&gt;=2014,"L1",IF(D697&gt;=1998,"L2",IF(D697&gt;=1987,"L3",IF(D697&gt;=1978,"L4",IF(D697&gt;=1965,"L5","L6"))))))</f>
        <v>L1</v>
      </c>
      <c r="H697" s="4" t="str">
        <f aca="false">IFERROR(INDEX(Lanes!$C$2:$C$60,MATCH(LEFT(I697,FIND(" ",I697)-1),Lanes!$A$2:$A$60,0)),"?")</f>
        <v>Core</v>
      </c>
      <c r="I697" s="4" t="s">
        <v>5429</v>
      </c>
      <c r="J697" s="4"/>
      <c r="K697" s="4" t="s">
        <v>5430</v>
      </c>
      <c r="L697" s="4" t="s">
        <v>45</v>
      </c>
      <c r="M697" s="4" t="s">
        <v>61</v>
      </c>
      <c r="N697" s="4" t="s">
        <v>1919</v>
      </c>
      <c r="O697" s="4" t="s">
        <v>5543</v>
      </c>
      <c r="P697" s="2" t="s">
        <v>5544</v>
      </c>
      <c r="Q697" s="2" t="s">
        <v>5545</v>
      </c>
      <c r="R697" s="4" t="s">
        <v>65</v>
      </c>
      <c r="S697" s="4" t="s">
        <v>5546</v>
      </c>
      <c r="T697" s="4" t="s">
        <v>84</v>
      </c>
      <c r="U697" s="4"/>
      <c r="V697" s="4" t="s">
        <v>3410</v>
      </c>
      <c r="W697" s="4"/>
      <c r="X697" s="2" t="s">
        <v>5547</v>
      </c>
      <c r="Y697" s="4" t="s">
        <v>69</v>
      </c>
      <c r="Z697" s="4"/>
      <c r="AA697" s="4"/>
      <c r="AB697" s="4"/>
    </row>
    <row r="698" customFormat="false" ht="75" hidden="false" customHeight="true" outlineLevel="0" collapsed="false">
      <c r="A698" s="4" t="s">
        <v>5548</v>
      </c>
      <c r="B698" s="4" t="s">
        <v>5448</v>
      </c>
      <c r="C698" s="4" t="s">
        <v>5549</v>
      </c>
      <c r="D698" s="4" t="n">
        <v>2022</v>
      </c>
      <c r="E698" s="4" t="s">
        <v>41</v>
      </c>
      <c r="F698" s="4" t="s">
        <v>1052</v>
      </c>
      <c r="G698" s="4" t="str">
        <f aca="false">IF(LEFT(I698,3)="R1 ","L6",IF(D698&gt;=2014,"L1",IF(D698&gt;=1998,"L2",IF(D698&gt;=1987,"L3",IF(D698&gt;=1978,"L4",IF(D698&gt;=1965,"L5","L6"))))))</f>
        <v>L1</v>
      </c>
      <c r="H698" s="4" t="str">
        <f aca="false">IFERROR(INDEX(Lanes!$C$2:$C$60,MATCH(LEFT(I698,FIND(" ",I698)-1),Lanes!$A$2:$A$60,0)),"?")</f>
        <v>Core</v>
      </c>
      <c r="I698" s="4" t="s">
        <v>5429</v>
      </c>
      <c r="J698" s="4"/>
      <c r="K698" s="4" t="s">
        <v>5430</v>
      </c>
      <c r="L698" s="4" t="s">
        <v>116</v>
      </c>
      <c r="M698" s="4" t="s">
        <v>117</v>
      </c>
      <c r="N698" s="4" t="s">
        <v>118</v>
      </c>
      <c r="O698" s="4" t="s">
        <v>5550</v>
      </c>
      <c r="P698" s="2" t="s">
        <v>5551</v>
      </c>
      <c r="Q698" s="2" t="s">
        <v>5552</v>
      </c>
      <c r="R698" s="4" t="s">
        <v>65</v>
      </c>
      <c r="S698" s="4" t="s">
        <v>5553</v>
      </c>
      <c r="T698" s="4" t="s">
        <v>110</v>
      </c>
      <c r="U698" s="4" t="s">
        <v>53</v>
      </c>
      <c r="V698" s="4" t="s">
        <v>169</v>
      </c>
      <c r="W698" s="4" t="s">
        <v>53</v>
      </c>
      <c r="X698" s="2" t="s">
        <v>5554</v>
      </c>
      <c r="Y698" s="4" t="s">
        <v>69</v>
      </c>
      <c r="Z698" s="4"/>
      <c r="AA698" s="4"/>
      <c r="AB698" s="4"/>
    </row>
    <row r="699" customFormat="false" ht="75" hidden="false" customHeight="true" outlineLevel="0" collapsed="false">
      <c r="A699" s="4" t="s">
        <v>5555</v>
      </c>
      <c r="B699" s="4" t="s">
        <v>5556</v>
      </c>
      <c r="C699" s="4" t="s">
        <v>5557</v>
      </c>
      <c r="D699" s="4" t="n">
        <v>2022</v>
      </c>
      <c r="E699" s="4" t="s">
        <v>41</v>
      </c>
      <c r="F699" s="4" t="s">
        <v>42</v>
      </c>
      <c r="G699" s="4" t="str">
        <f aca="false">IF(LEFT(I699,3)="R1 ","L6",IF(D699&gt;=2014,"L1",IF(D699&gt;=1998,"L2",IF(D699&gt;=1987,"L3",IF(D699&gt;=1978,"L4",IF(D699&gt;=1965,"L5","L6"))))))</f>
        <v>L1</v>
      </c>
      <c r="H699" s="4" t="str">
        <f aca="false">IFERROR(INDEX(Lanes!$C$2:$C$60,MATCH(LEFT(I699,FIND(" ",I699)-1),Lanes!$A$2:$A$60,0)),"?")</f>
        <v>Core</v>
      </c>
      <c r="I699" s="4" t="s">
        <v>5429</v>
      </c>
      <c r="J699" s="4"/>
      <c r="K699" s="4" t="s">
        <v>5430</v>
      </c>
      <c r="L699" s="4" t="s">
        <v>45</v>
      </c>
      <c r="M699" s="4" t="s">
        <v>61</v>
      </c>
      <c r="N699" s="4"/>
      <c r="O699" s="4" t="s">
        <v>5558</v>
      </c>
      <c r="P699" s="2" t="s">
        <v>5559</v>
      </c>
      <c r="Q699" s="2" t="s">
        <v>5560</v>
      </c>
      <c r="R699" s="4" t="s">
        <v>50</v>
      </c>
      <c r="S699" s="4" t="s">
        <v>5561</v>
      </c>
      <c r="T699" s="4" t="s">
        <v>84</v>
      </c>
      <c r="U699" s="4"/>
      <c r="V699" s="4" t="s">
        <v>1890</v>
      </c>
      <c r="W699" s="4"/>
      <c r="X699" s="2" t="s">
        <v>5562</v>
      </c>
      <c r="Y699" s="4" t="s">
        <v>69</v>
      </c>
      <c r="Z699" s="4"/>
      <c r="AA699" s="4"/>
      <c r="AB699" s="4"/>
    </row>
    <row r="700" customFormat="false" ht="75" hidden="false" customHeight="true" outlineLevel="0" collapsed="false">
      <c r="A700" s="4" t="s">
        <v>5563</v>
      </c>
      <c r="B700" s="4" t="s">
        <v>5427</v>
      </c>
      <c r="C700" s="4" t="s">
        <v>5564</v>
      </c>
      <c r="D700" s="4" t="n">
        <v>2022</v>
      </c>
      <c r="E700" s="4" t="s">
        <v>41</v>
      </c>
      <c r="F700" s="4" t="s">
        <v>5501</v>
      </c>
      <c r="G700" s="4" t="str">
        <f aca="false">IF(LEFT(I700,3)="R1 ","L6",IF(D700&gt;=2014,"L1",IF(D700&gt;=1998,"L2",IF(D700&gt;=1987,"L3",IF(D700&gt;=1978,"L4",IF(D700&gt;=1965,"L5","L6"))))))</f>
        <v>L1</v>
      </c>
      <c r="H700" s="4" t="str">
        <f aca="false">IFERROR(INDEX(Lanes!$C$2:$C$60,MATCH(LEFT(I700,FIND(" ",I700)-1),Lanes!$A$2:$A$60,0)),"?")</f>
        <v>Core</v>
      </c>
      <c r="I700" s="4" t="s">
        <v>5429</v>
      </c>
      <c r="J700" s="4"/>
      <c r="K700" s="4" t="s">
        <v>5430</v>
      </c>
      <c r="L700" s="4" t="s">
        <v>152</v>
      </c>
      <c r="M700" s="4" t="s">
        <v>5431</v>
      </c>
      <c r="N700" s="4" t="s">
        <v>5432</v>
      </c>
      <c r="O700" s="4" t="s">
        <v>5565</v>
      </c>
      <c r="P700" s="2" t="s">
        <v>5566</v>
      </c>
      <c r="Q700" s="2" t="s">
        <v>5567</v>
      </c>
      <c r="R700" s="4" t="s">
        <v>122</v>
      </c>
      <c r="S700" s="4" t="s">
        <v>5568</v>
      </c>
      <c r="T700" s="4" t="s">
        <v>84</v>
      </c>
      <c r="U700" s="4"/>
      <c r="V700" s="4"/>
      <c r="W700" s="4" t="s">
        <v>53</v>
      </c>
      <c r="X700" s="2" t="s">
        <v>5569</v>
      </c>
      <c r="Y700" s="4" t="s">
        <v>69</v>
      </c>
      <c r="Z700" s="4"/>
      <c r="AA700" s="4"/>
      <c r="AB700" s="4"/>
    </row>
    <row r="701" customFormat="false" ht="75" hidden="false" customHeight="true" outlineLevel="0" collapsed="false">
      <c r="A701" s="4" t="s">
        <v>5570</v>
      </c>
      <c r="B701" s="4" t="s">
        <v>5571</v>
      </c>
      <c r="C701" s="4" t="s">
        <v>5572</v>
      </c>
      <c r="D701" s="4" t="n">
        <v>2022</v>
      </c>
      <c r="E701" s="4" t="s">
        <v>41</v>
      </c>
      <c r="F701" s="4" t="s">
        <v>42</v>
      </c>
      <c r="G701" s="4" t="str">
        <f aca="false">IF(LEFT(I701,3)="R1 ","L6",IF(D701&gt;=2014,"L1",IF(D701&gt;=1998,"L2",IF(D701&gt;=1987,"L3",IF(D701&gt;=1978,"L4",IF(D701&gt;=1965,"L5","L6"))))))</f>
        <v>L1</v>
      </c>
      <c r="H701" s="4" t="str">
        <f aca="false">IFERROR(INDEX(Lanes!$C$2:$C$60,MATCH(LEFT(I701,FIND(" ",I701)-1),Lanes!$A$2:$A$60,0)),"?")</f>
        <v>Core</v>
      </c>
      <c r="I701" s="4" t="s">
        <v>5429</v>
      </c>
      <c r="J701" s="4"/>
      <c r="K701" s="4" t="s">
        <v>5430</v>
      </c>
      <c r="L701" s="4" t="s">
        <v>45</v>
      </c>
      <c r="M701" s="4" t="s">
        <v>5573</v>
      </c>
      <c r="N701" s="4"/>
      <c r="O701" s="4" t="s">
        <v>5574</v>
      </c>
      <c r="P701" s="2" t="s">
        <v>5575</v>
      </c>
      <c r="Q701" s="2" t="s">
        <v>5576</v>
      </c>
      <c r="R701" s="4" t="s">
        <v>50</v>
      </c>
      <c r="S701" s="4" t="s">
        <v>5577</v>
      </c>
      <c r="T701" s="4" t="s">
        <v>52</v>
      </c>
      <c r="U701" s="4"/>
      <c r="V701" s="4" t="s">
        <v>1890</v>
      </c>
      <c r="W701" s="4"/>
      <c r="X701" s="2" t="s">
        <v>5578</v>
      </c>
      <c r="Y701" s="4" t="s">
        <v>69</v>
      </c>
      <c r="Z701" s="4"/>
      <c r="AA701" s="4"/>
      <c r="AB701" s="4"/>
    </row>
    <row r="702" customFormat="false" ht="75" hidden="false" customHeight="true" outlineLevel="0" collapsed="false">
      <c r="A702" s="4" t="s">
        <v>5579</v>
      </c>
      <c r="B702" s="4" t="s">
        <v>5465</v>
      </c>
      <c r="C702" s="4" t="s">
        <v>5580</v>
      </c>
      <c r="D702" s="4" t="n">
        <v>2022</v>
      </c>
      <c r="E702" s="4" t="s">
        <v>41</v>
      </c>
      <c r="F702" s="4" t="s">
        <v>2841</v>
      </c>
      <c r="G702" s="4" t="str">
        <f aca="false">IF(LEFT(I702,3)="R1 ","L6",IF(D702&gt;=2014,"L1",IF(D702&gt;=1998,"L2",IF(D702&gt;=1987,"L3",IF(D702&gt;=1978,"L4",IF(D702&gt;=1965,"L5","L6"))))))</f>
        <v>L1</v>
      </c>
      <c r="H702" s="4" t="str">
        <f aca="false">IFERROR(INDEX(Lanes!$C$2:$C$60,MATCH(LEFT(I702,FIND(" ",I702)-1),Lanes!$A$2:$A$60,0)),"?")</f>
        <v>Core</v>
      </c>
      <c r="I702" s="4" t="s">
        <v>5429</v>
      </c>
      <c r="J702" s="4"/>
      <c r="K702" s="4" t="s">
        <v>115</v>
      </c>
      <c r="L702" s="4" t="s">
        <v>152</v>
      </c>
      <c r="M702" s="4" t="s">
        <v>153</v>
      </c>
      <c r="N702" s="4"/>
      <c r="O702" s="4" t="s">
        <v>5581</v>
      </c>
      <c r="P702" s="2" t="s">
        <v>5582</v>
      </c>
      <c r="Q702" s="2" t="s">
        <v>5583</v>
      </c>
      <c r="R702" s="4" t="s">
        <v>65</v>
      </c>
      <c r="S702" s="4" t="s">
        <v>5584</v>
      </c>
      <c r="T702" s="4" t="s">
        <v>84</v>
      </c>
      <c r="U702" s="4"/>
      <c r="V702" s="4"/>
      <c r="W702" s="4"/>
      <c r="X702" s="2" t="s">
        <v>5585</v>
      </c>
      <c r="Y702" s="4" t="s">
        <v>69</v>
      </c>
      <c r="Z702" s="4"/>
      <c r="AA702" s="4"/>
      <c r="AB702" s="4"/>
    </row>
    <row r="703" customFormat="false" ht="75" hidden="false" customHeight="true" outlineLevel="0" collapsed="false">
      <c r="A703" s="4" t="s">
        <v>5586</v>
      </c>
      <c r="B703" s="4" t="s">
        <v>5587</v>
      </c>
      <c r="C703" s="4" t="s">
        <v>5588</v>
      </c>
      <c r="D703" s="4" t="n">
        <v>2023</v>
      </c>
      <c r="E703" s="4" t="s">
        <v>41</v>
      </c>
      <c r="F703" s="4" t="s">
        <v>42</v>
      </c>
      <c r="G703" s="4" t="str">
        <f aca="false">IF(LEFT(I703,3)="R1 ","L6",IF(D703&gt;=2014,"L1",IF(D703&gt;=1998,"L2",IF(D703&gt;=1987,"L3",IF(D703&gt;=1978,"L4",IF(D703&gt;=1965,"L5","L6"))))))</f>
        <v>L1</v>
      </c>
      <c r="H703" s="4" t="str">
        <f aca="false">IFERROR(INDEX(Lanes!$C$2:$C$60,MATCH(LEFT(I703,FIND(" ",I703)-1),Lanes!$A$2:$A$60,0)),"?")</f>
        <v>Core</v>
      </c>
      <c r="I703" s="4" t="s">
        <v>5429</v>
      </c>
      <c r="J703" s="4" t="s">
        <v>399</v>
      </c>
      <c r="K703" s="4" t="s">
        <v>44</v>
      </c>
      <c r="L703" s="4" t="s">
        <v>45</v>
      </c>
      <c r="M703" s="4" t="s">
        <v>61</v>
      </c>
      <c r="N703" s="4"/>
      <c r="O703" s="4" t="s">
        <v>5589</v>
      </c>
      <c r="P703" s="2" t="s">
        <v>5590</v>
      </c>
      <c r="Q703" s="2" t="s">
        <v>5591</v>
      </c>
      <c r="R703" s="4" t="s">
        <v>65</v>
      </c>
      <c r="S703" s="4" t="s">
        <v>5592</v>
      </c>
      <c r="T703" s="4" t="s">
        <v>52</v>
      </c>
      <c r="U703" s="4"/>
      <c r="V703" s="4" t="s">
        <v>680</v>
      </c>
      <c r="W703" s="4"/>
      <c r="X703" s="2" t="s">
        <v>5593</v>
      </c>
      <c r="Y703" s="4" t="s">
        <v>69</v>
      </c>
      <c r="Z703" s="4"/>
      <c r="AA703" s="4"/>
      <c r="AB703" s="4"/>
    </row>
    <row r="704" customFormat="false" ht="75" hidden="false" customHeight="true" outlineLevel="0" collapsed="false">
      <c r="A704" s="4" t="s">
        <v>5594</v>
      </c>
      <c r="B704" s="4" t="s">
        <v>5595</v>
      </c>
      <c r="C704" s="4" t="s">
        <v>5596</v>
      </c>
      <c r="D704" s="4" t="n">
        <v>2023</v>
      </c>
      <c r="E704" s="4" t="s">
        <v>41</v>
      </c>
      <c r="F704" s="4" t="s">
        <v>42</v>
      </c>
      <c r="G704" s="4" t="str">
        <f aca="false">IF(LEFT(I704,3)="R1 ","L6",IF(D704&gt;=2014,"L1",IF(D704&gt;=1998,"L2",IF(D704&gt;=1987,"L3",IF(D704&gt;=1978,"L4",IF(D704&gt;=1965,"L5","L6"))))))</f>
        <v>L1</v>
      </c>
      <c r="H704" s="4" t="str">
        <f aca="false">IFERROR(INDEX(Lanes!$C$2:$C$60,MATCH(LEFT(I704,FIND(" ",I704)-1),Lanes!$A$2:$A$60,0)),"?")</f>
        <v>Core</v>
      </c>
      <c r="I704" s="4" t="s">
        <v>5429</v>
      </c>
      <c r="J704" s="4"/>
      <c r="K704" s="4" t="s">
        <v>44</v>
      </c>
      <c r="L704" s="4" t="s">
        <v>257</v>
      </c>
      <c r="M704" s="4" t="s">
        <v>5597</v>
      </c>
      <c r="N704" s="4"/>
      <c r="O704" s="4" t="s">
        <v>5598</v>
      </c>
      <c r="P704" s="2" t="s">
        <v>5599</v>
      </c>
      <c r="Q704" s="2" t="s">
        <v>5600</v>
      </c>
      <c r="R704" s="4" t="s">
        <v>122</v>
      </c>
      <c r="S704" s="4" t="s">
        <v>5601</v>
      </c>
      <c r="T704" s="4" t="s">
        <v>84</v>
      </c>
      <c r="U704" s="4"/>
      <c r="V704" s="4" t="s">
        <v>5602</v>
      </c>
      <c r="W704" s="4"/>
      <c r="X704" s="2" t="s">
        <v>5603</v>
      </c>
      <c r="Y704" s="4" t="s">
        <v>69</v>
      </c>
      <c r="Z704" s="4"/>
      <c r="AA704" s="4"/>
      <c r="AB704" s="4"/>
    </row>
    <row r="705" customFormat="false" ht="75" hidden="false" customHeight="true" outlineLevel="0" collapsed="false">
      <c r="A705" s="4" t="s">
        <v>5604</v>
      </c>
      <c r="B705" s="4" t="s">
        <v>5605</v>
      </c>
      <c r="C705" s="4" t="s">
        <v>5606</v>
      </c>
      <c r="D705" s="4" t="n">
        <v>2023</v>
      </c>
      <c r="E705" s="4" t="s">
        <v>41</v>
      </c>
      <c r="F705" s="4" t="s">
        <v>5607</v>
      </c>
      <c r="G705" s="4" t="str">
        <f aca="false">IF(LEFT(I705,3)="R1 ","L6",IF(D705&gt;=2014,"L1",IF(D705&gt;=1998,"L2",IF(D705&gt;=1987,"L3",IF(D705&gt;=1978,"L4",IF(D705&gt;=1965,"L5","L6"))))))</f>
        <v>L1</v>
      </c>
      <c r="H705" s="4" t="str">
        <f aca="false">IFERROR(INDEX(Lanes!$C$2:$C$60,MATCH(LEFT(I705,FIND(" ",I705)-1),Lanes!$A$2:$A$60,0)),"?")</f>
        <v>Core</v>
      </c>
      <c r="I705" s="4" t="s">
        <v>5429</v>
      </c>
      <c r="J705" s="4"/>
      <c r="K705" s="4" t="s">
        <v>5430</v>
      </c>
      <c r="L705" s="4" t="s">
        <v>603</v>
      </c>
      <c r="M705" s="4" t="s">
        <v>5608</v>
      </c>
      <c r="N705" s="4"/>
      <c r="O705" s="4" t="s">
        <v>5609</v>
      </c>
      <c r="P705" s="2" t="s">
        <v>5610</v>
      </c>
      <c r="Q705" s="2" t="s">
        <v>5611</v>
      </c>
      <c r="R705" s="4" t="s">
        <v>65</v>
      </c>
      <c r="S705" s="4" t="s">
        <v>5612</v>
      </c>
      <c r="T705" s="4" t="s">
        <v>84</v>
      </c>
      <c r="U705" s="4"/>
      <c r="V705" s="4" t="s">
        <v>207</v>
      </c>
      <c r="W705" s="4"/>
      <c r="X705" s="2" t="s">
        <v>5613</v>
      </c>
      <c r="Y705" s="4" t="s">
        <v>69</v>
      </c>
      <c r="Z705" s="4"/>
      <c r="AA705" s="4"/>
      <c r="AB705" s="4"/>
    </row>
    <row r="706" customFormat="false" ht="75" hidden="false" customHeight="true" outlineLevel="0" collapsed="false">
      <c r="A706" s="4" t="s">
        <v>5614</v>
      </c>
      <c r="B706" s="4" t="s">
        <v>5427</v>
      </c>
      <c r="C706" s="4" t="s">
        <v>5615</v>
      </c>
      <c r="D706" s="4" t="n">
        <v>2023</v>
      </c>
      <c r="E706" s="4" t="s">
        <v>41</v>
      </c>
      <c r="F706" s="4" t="s">
        <v>5501</v>
      </c>
      <c r="G706" s="4" t="str">
        <f aca="false">IF(LEFT(I706,3)="R1 ","L6",IF(D706&gt;=2014,"L1",IF(D706&gt;=1998,"L2",IF(D706&gt;=1987,"L3",IF(D706&gt;=1978,"L4",IF(D706&gt;=1965,"L5","L6"))))))</f>
        <v>L1</v>
      </c>
      <c r="H706" s="4" t="str">
        <f aca="false">IFERROR(INDEX(Lanes!$C$2:$C$60,MATCH(LEFT(I706,FIND(" ",I706)-1),Lanes!$A$2:$A$60,0)),"?")</f>
        <v>Core</v>
      </c>
      <c r="I706" s="4" t="s">
        <v>5429</v>
      </c>
      <c r="J706" s="4"/>
      <c r="K706" s="4" t="s">
        <v>5430</v>
      </c>
      <c r="L706" s="4" t="s">
        <v>152</v>
      </c>
      <c r="M706" s="4" t="s">
        <v>5431</v>
      </c>
      <c r="N706" s="4" t="s">
        <v>5432</v>
      </c>
      <c r="O706" s="4" t="s">
        <v>5616</v>
      </c>
      <c r="P706" s="2" t="s">
        <v>5617</v>
      </c>
      <c r="Q706" s="2" t="s">
        <v>5618</v>
      </c>
      <c r="R706" s="4" t="s">
        <v>65</v>
      </c>
      <c r="S706" s="4" t="s">
        <v>5619</v>
      </c>
      <c r="T706" s="4" t="s">
        <v>52</v>
      </c>
      <c r="U706" s="4"/>
      <c r="V706" s="4"/>
      <c r="W706" s="4" t="s">
        <v>53</v>
      </c>
      <c r="X706" s="2" t="s">
        <v>5620</v>
      </c>
      <c r="Y706" s="4" t="s">
        <v>69</v>
      </c>
      <c r="Z706" s="4"/>
      <c r="AA706" s="4"/>
      <c r="AB706" s="4"/>
    </row>
    <row r="707" customFormat="false" ht="75" hidden="false" customHeight="true" outlineLevel="0" collapsed="false">
      <c r="A707" s="4" t="s">
        <v>5621</v>
      </c>
      <c r="B707" s="4" t="s">
        <v>5622</v>
      </c>
      <c r="C707" s="4" t="s">
        <v>5623</v>
      </c>
      <c r="D707" s="4" t="n">
        <v>2023</v>
      </c>
      <c r="E707" s="4" t="s">
        <v>89</v>
      </c>
      <c r="F707" s="4" t="s">
        <v>162</v>
      </c>
      <c r="G707" s="4" t="str">
        <f aca="false">IF(LEFT(I707,3)="R1 ","L6",IF(D707&gt;=2014,"L1",IF(D707&gt;=1998,"L2",IF(D707&gt;=1987,"L3",IF(D707&gt;=1978,"L4",IF(D707&gt;=1965,"L5","L6"))))))</f>
        <v>L1</v>
      </c>
      <c r="H707" s="4" t="str">
        <f aca="false">IFERROR(INDEX(Lanes!$C$2:$C$60,MATCH(LEFT(I707,FIND(" ",I707)-1),Lanes!$A$2:$A$60,0)),"?")</f>
        <v>Core</v>
      </c>
      <c r="I707" s="4" t="s">
        <v>5429</v>
      </c>
      <c r="J707" s="4"/>
      <c r="K707" s="4" t="s">
        <v>5430</v>
      </c>
      <c r="L707" s="4" t="s">
        <v>603</v>
      </c>
      <c r="M707" s="4" t="s">
        <v>3596</v>
      </c>
      <c r="N707" s="4"/>
      <c r="O707" s="4" t="s">
        <v>5624</v>
      </c>
      <c r="P707" s="2" t="s">
        <v>5625</v>
      </c>
      <c r="Q707" s="2" t="s">
        <v>5626</v>
      </c>
      <c r="R707" s="4" t="s">
        <v>50</v>
      </c>
      <c r="S707" s="4" t="s">
        <v>5627</v>
      </c>
      <c r="T707" s="4" t="s">
        <v>52</v>
      </c>
      <c r="U707" s="4"/>
      <c r="V707" s="4"/>
      <c r="W707" s="4"/>
      <c r="X707" s="2" t="s">
        <v>5628</v>
      </c>
      <c r="Y707" s="4" t="s">
        <v>69</v>
      </c>
      <c r="Z707" s="4"/>
      <c r="AA707" s="4"/>
      <c r="AB707" s="4"/>
    </row>
    <row r="708" customFormat="false" ht="75" hidden="false" customHeight="true" outlineLevel="0" collapsed="false">
      <c r="A708" s="4" t="s">
        <v>5629</v>
      </c>
      <c r="B708" s="4" t="s">
        <v>5630</v>
      </c>
      <c r="C708" s="4" t="s">
        <v>5631</v>
      </c>
      <c r="D708" s="4" t="n">
        <v>2023</v>
      </c>
      <c r="E708" s="4" t="s">
        <v>41</v>
      </c>
      <c r="F708" s="4" t="s">
        <v>647</v>
      </c>
      <c r="G708" s="4" t="str">
        <f aca="false">IF(LEFT(I708,3)="R1 ","L6",IF(D708&gt;=2014,"L1",IF(D708&gt;=1998,"L2",IF(D708&gt;=1987,"L3",IF(D708&gt;=1978,"L4",IF(D708&gt;=1965,"L5","L6"))))))</f>
        <v>L1</v>
      </c>
      <c r="H708" s="4" t="str">
        <f aca="false">IFERROR(INDEX(Lanes!$C$2:$C$60,MATCH(LEFT(I708,FIND(" ",I708)-1),Lanes!$A$2:$A$60,0)),"?")</f>
        <v>Core</v>
      </c>
      <c r="I708" s="4" t="s">
        <v>5429</v>
      </c>
      <c r="J708" s="4"/>
      <c r="K708" s="4" t="s">
        <v>44</v>
      </c>
      <c r="L708" s="4" t="s">
        <v>90</v>
      </c>
      <c r="M708" s="4" t="s">
        <v>706</v>
      </c>
      <c r="N708" s="4" t="s">
        <v>2914</v>
      </c>
      <c r="O708" s="4" t="s">
        <v>5632</v>
      </c>
      <c r="P708" s="2" t="s">
        <v>5633</v>
      </c>
      <c r="Q708" s="2" t="s">
        <v>5634</v>
      </c>
      <c r="R708" s="4" t="s">
        <v>50</v>
      </c>
      <c r="S708" s="4" t="s">
        <v>5635</v>
      </c>
      <c r="T708" s="4" t="s">
        <v>84</v>
      </c>
      <c r="U708" s="4"/>
      <c r="V708" s="4" t="s">
        <v>5636</v>
      </c>
      <c r="W708" s="4" t="s">
        <v>53</v>
      </c>
      <c r="X708" s="2" t="s">
        <v>5637</v>
      </c>
      <c r="Y708" s="4" t="s">
        <v>69</v>
      </c>
      <c r="Z708" s="4"/>
      <c r="AA708" s="4"/>
      <c r="AB708" s="4"/>
    </row>
    <row r="709" customFormat="false" ht="75" hidden="false" customHeight="true" outlineLevel="0" collapsed="false">
      <c r="A709" s="4" t="s">
        <v>5638</v>
      </c>
      <c r="B709" s="4" t="s">
        <v>5639</v>
      </c>
      <c r="C709" s="4" t="s">
        <v>5640</v>
      </c>
      <c r="D709" s="4" t="n">
        <v>2024</v>
      </c>
      <c r="E709" s="4" t="s">
        <v>41</v>
      </c>
      <c r="F709" s="4" t="s">
        <v>5641</v>
      </c>
      <c r="G709" s="4" t="str">
        <f aca="false">IF(LEFT(I709,3)="R1 ","L6",IF(D709&gt;=2014,"L1",IF(D709&gt;=1998,"L2",IF(D709&gt;=1987,"L3",IF(D709&gt;=1978,"L4",IF(D709&gt;=1965,"L5","L6"))))))</f>
        <v>L1</v>
      </c>
      <c r="H709" s="4" t="str">
        <f aca="false">IFERROR(INDEX(Lanes!$C$2:$C$60,MATCH(LEFT(I709,FIND(" ",I709)-1),Lanes!$A$2:$A$60,0)),"?")</f>
        <v>Core</v>
      </c>
      <c r="I709" s="4" t="s">
        <v>5429</v>
      </c>
      <c r="J709" s="4" t="s">
        <v>399</v>
      </c>
      <c r="K709" s="4" t="s">
        <v>400</v>
      </c>
      <c r="L709" s="4" t="s">
        <v>116</v>
      </c>
      <c r="M709" s="4" t="s">
        <v>117</v>
      </c>
      <c r="N709" s="4" t="s">
        <v>118</v>
      </c>
      <c r="O709" s="4" t="s">
        <v>5642</v>
      </c>
      <c r="P709" s="2" t="s">
        <v>5643</v>
      </c>
      <c r="Q709" s="2" t="s">
        <v>5644</v>
      </c>
      <c r="R709" s="4" t="s">
        <v>50</v>
      </c>
      <c r="S709" s="4" t="s">
        <v>5645</v>
      </c>
      <c r="T709" s="4" t="s">
        <v>52</v>
      </c>
      <c r="U709" s="4"/>
      <c r="V709" s="4" t="s">
        <v>2186</v>
      </c>
      <c r="W709" s="4"/>
      <c r="X709" s="2" t="s">
        <v>5646</v>
      </c>
      <c r="Y709" s="4" t="s">
        <v>69</v>
      </c>
      <c r="Z709" s="4"/>
      <c r="AA709" s="4"/>
      <c r="AB709" s="4"/>
    </row>
    <row r="710" customFormat="false" ht="75" hidden="false" customHeight="true" outlineLevel="0" collapsed="false">
      <c r="A710" s="4" t="s">
        <v>5647</v>
      </c>
      <c r="B710" s="4" t="s">
        <v>5648</v>
      </c>
      <c r="C710" s="4" t="s">
        <v>5649</v>
      </c>
      <c r="D710" s="4" t="n">
        <v>2024</v>
      </c>
      <c r="E710" s="4" t="s">
        <v>41</v>
      </c>
      <c r="F710" s="4" t="s">
        <v>4400</v>
      </c>
      <c r="G710" s="4" t="str">
        <f aca="false">IF(LEFT(I710,3)="R1 ","L6",IF(D710&gt;=2014,"L1",IF(D710&gt;=1998,"L2",IF(D710&gt;=1987,"L3",IF(D710&gt;=1978,"L4",IF(D710&gt;=1965,"L5","L6"))))))</f>
        <v>L1</v>
      </c>
      <c r="H710" s="4" t="str">
        <f aca="false">IFERROR(INDEX(Lanes!$C$2:$C$60,MATCH(LEFT(I710,FIND(" ",I710)-1),Lanes!$A$2:$A$60,0)),"?")</f>
        <v>Core</v>
      </c>
      <c r="I710" s="4" t="s">
        <v>5429</v>
      </c>
      <c r="J710" s="4" t="s">
        <v>399</v>
      </c>
      <c r="K710" s="4" t="s">
        <v>400</v>
      </c>
      <c r="L710" s="4" t="s">
        <v>152</v>
      </c>
      <c r="M710" s="4" t="s">
        <v>153</v>
      </c>
      <c r="N710" s="4"/>
      <c r="O710" s="4" t="s">
        <v>5650</v>
      </c>
      <c r="P710" s="2" t="s">
        <v>5651</v>
      </c>
      <c r="Q710" s="2" t="s">
        <v>5652</v>
      </c>
      <c r="R710" s="4" t="s">
        <v>50</v>
      </c>
      <c r="S710" s="4" t="s">
        <v>5653</v>
      </c>
      <c r="T710" s="4" t="s">
        <v>84</v>
      </c>
      <c r="U710" s="4"/>
      <c r="V710" s="4" t="s">
        <v>2179</v>
      </c>
      <c r="W710" s="4"/>
      <c r="X710" s="2" t="s">
        <v>5654</v>
      </c>
      <c r="Y710" s="4" t="s">
        <v>69</v>
      </c>
      <c r="Z710" s="4"/>
      <c r="AA710" s="4"/>
      <c r="AB710" s="4"/>
    </row>
    <row r="711" customFormat="false" ht="75" hidden="false" customHeight="true" outlineLevel="0" collapsed="false">
      <c r="A711" s="4" t="s">
        <v>5655</v>
      </c>
      <c r="B711" s="4" t="s">
        <v>5540</v>
      </c>
      <c r="C711" s="4" t="s">
        <v>5656</v>
      </c>
      <c r="D711" s="4" t="n">
        <v>2024</v>
      </c>
      <c r="E711" s="4" t="s">
        <v>41</v>
      </c>
      <c r="F711" s="4" t="s">
        <v>2018</v>
      </c>
      <c r="G711" s="4" t="str">
        <f aca="false">IF(LEFT(I711,3)="R1 ","L6",IF(D711&gt;=2014,"L1",IF(D711&gt;=1998,"L2",IF(D711&gt;=1987,"L3",IF(D711&gt;=1978,"L4",IF(D711&gt;=1965,"L5","L6"))))))</f>
        <v>L1</v>
      </c>
      <c r="H711" s="4" t="str">
        <f aca="false">IFERROR(INDEX(Lanes!$C$2:$C$60,MATCH(LEFT(I711,FIND(" ",I711)-1),Lanes!$A$2:$A$60,0)),"?")</f>
        <v>Core</v>
      </c>
      <c r="I711" s="4" t="s">
        <v>5429</v>
      </c>
      <c r="J711" s="4"/>
      <c r="K711" s="4" t="s">
        <v>5430</v>
      </c>
      <c r="L711" s="4" t="s">
        <v>45</v>
      </c>
      <c r="M711" s="4" t="s">
        <v>61</v>
      </c>
      <c r="N711" s="4" t="s">
        <v>1919</v>
      </c>
      <c r="O711" s="4" t="s">
        <v>5657</v>
      </c>
      <c r="P711" s="2" t="s">
        <v>5658</v>
      </c>
      <c r="Q711" s="2" t="s">
        <v>5659</v>
      </c>
      <c r="R711" s="4" t="s">
        <v>65</v>
      </c>
      <c r="S711" s="4" t="s">
        <v>5660</v>
      </c>
      <c r="T711" s="4" t="s">
        <v>84</v>
      </c>
      <c r="U711" s="4"/>
      <c r="V711" s="4" t="s">
        <v>3410</v>
      </c>
      <c r="W711" s="4"/>
      <c r="X711" s="2" t="s">
        <v>5661</v>
      </c>
      <c r="Y711" s="4" t="s">
        <v>69</v>
      </c>
      <c r="Z711" s="4"/>
      <c r="AA711" s="4"/>
      <c r="AB711" s="4"/>
    </row>
    <row r="712" customFormat="false" ht="75" hidden="false" customHeight="true" outlineLevel="0" collapsed="false">
      <c r="A712" s="4" t="s">
        <v>5662</v>
      </c>
      <c r="B712" s="4" t="s">
        <v>5663</v>
      </c>
      <c r="C712" s="4" t="s">
        <v>5664</v>
      </c>
      <c r="D712" s="4" t="n">
        <v>2024</v>
      </c>
      <c r="E712" s="4" t="s">
        <v>41</v>
      </c>
      <c r="F712" s="4" t="s">
        <v>5665</v>
      </c>
      <c r="G712" s="4" t="str">
        <f aca="false">IF(LEFT(I712,3)="R1 ","L6",IF(D712&gt;=2014,"L1",IF(D712&gt;=1998,"L2",IF(D712&gt;=1987,"L3",IF(D712&gt;=1978,"L4",IF(D712&gt;=1965,"L5","L6"))))))</f>
        <v>L1</v>
      </c>
      <c r="H712" s="4" t="str">
        <f aca="false">IFERROR(INDEX(Lanes!$C$2:$C$60,MATCH(LEFT(I712,FIND(" ",I712)-1),Lanes!$A$2:$A$60,0)),"?")</f>
        <v>Core</v>
      </c>
      <c r="I712" s="4" t="s">
        <v>5429</v>
      </c>
      <c r="J712" s="4"/>
      <c r="K712" s="4" t="s">
        <v>5430</v>
      </c>
      <c r="L712" s="4" t="s">
        <v>961</v>
      </c>
      <c r="M712" s="4" t="s">
        <v>962</v>
      </c>
      <c r="N712" s="4"/>
      <c r="O712" s="4" t="s">
        <v>5666</v>
      </c>
      <c r="P712" s="2" t="s">
        <v>5667</v>
      </c>
      <c r="Q712" s="2" t="s">
        <v>5668</v>
      </c>
      <c r="R712" s="4" t="s">
        <v>50</v>
      </c>
      <c r="S712" s="4" t="s">
        <v>5669</v>
      </c>
      <c r="T712" s="4" t="s">
        <v>52</v>
      </c>
      <c r="U712" s="4"/>
      <c r="V712" s="4" t="s">
        <v>5670</v>
      </c>
      <c r="W712" s="4"/>
      <c r="X712" s="2" t="s">
        <v>5671</v>
      </c>
      <c r="Y712" s="4" t="s">
        <v>55</v>
      </c>
      <c r="Z712" s="4"/>
      <c r="AA712" s="4"/>
      <c r="AB712" s="4"/>
    </row>
    <row r="713" customFormat="false" ht="75" hidden="false" customHeight="true" outlineLevel="0" collapsed="false">
      <c r="A713" s="4" t="s">
        <v>5672</v>
      </c>
      <c r="B713" s="4" t="s">
        <v>5605</v>
      </c>
      <c r="C713" s="4" t="s">
        <v>5673</v>
      </c>
      <c r="D713" s="4" t="n">
        <v>2024</v>
      </c>
      <c r="E713" s="4" t="s">
        <v>41</v>
      </c>
      <c r="F713" s="4" t="s">
        <v>5607</v>
      </c>
      <c r="G713" s="4" t="str">
        <f aca="false">IF(LEFT(I713,3)="R1 ","L6",IF(D713&gt;=2014,"L1",IF(D713&gt;=1998,"L2",IF(D713&gt;=1987,"L3",IF(D713&gt;=1978,"L4",IF(D713&gt;=1965,"L5","L6"))))))</f>
        <v>L1</v>
      </c>
      <c r="H713" s="4" t="str">
        <f aca="false">IFERROR(INDEX(Lanes!$C$2:$C$60,MATCH(LEFT(I713,FIND(" ",I713)-1),Lanes!$A$2:$A$60,0)),"?")</f>
        <v>Core</v>
      </c>
      <c r="I713" s="4" t="s">
        <v>5429</v>
      </c>
      <c r="J713" s="4"/>
      <c r="K713" s="4" t="s">
        <v>5430</v>
      </c>
      <c r="L713" s="4" t="s">
        <v>603</v>
      </c>
      <c r="M713" s="4" t="s">
        <v>5608</v>
      </c>
      <c r="N713" s="4"/>
      <c r="O713" s="4" t="s">
        <v>5674</v>
      </c>
      <c r="P713" s="2" t="s">
        <v>5675</v>
      </c>
      <c r="Q713" s="2" t="s">
        <v>5676</v>
      </c>
      <c r="R713" s="4" t="s">
        <v>65</v>
      </c>
      <c r="S713" s="4" t="s">
        <v>5677</v>
      </c>
      <c r="T713" s="4" t="s">
        <v>84</v>
      </c>
      <c r="U713" s="4"/>
      <c r="V713" s="4" t="s">
        <v>5678</v>
      </c>
      <c r="W713" s="4"/>
      <c r="X713" s="2" t="s">
        <v>5679</v>
      </c>
      <c r="Y713" s="4" t="s">
        <v>69</v>
      </c>
      <c r="Z713" s="4"/>
      <c r="AA713" s="4"/>
      <c r="AB713" s="4"/>
    </row>
    <row r="714" customFormat="false" ht="75" hidden="false" customHeight="true" outlineLevel="0" collapsed="false">
      <c r="A714" s="4" t="s">
        <v>5680</v>
      </c>
      <c r="B714" s="4" t="s">
        <v>5556</v>
      </c>
      <c r="C714" s="4" t="s">
        <v>5681</v>
      </c>
      <c r="D714" s="4" t="n">
        <v>2024</v>
      </c>
      <c r="E714" s="4" t="s">
        <v>41</v>
      </c>
      <c r="F714" s="4" t="s">
        <v>42</v>
      </c>
      <c r="G714" s="4" t="str">
        <f aca="false">IF(LEFT(I714,3)="R1 ","L6",IF(D714&gt;=2014,"L1",IF(D714&gt;=1998,"L2",IF(D714&gt;=1987,"L3",IF(D714&gt;=1978,"L4",IF(D714&gt;=1965,"L5","L6"))))))</f>
        <v>L1</v>
      </c>
      <c r="H714" s="4" t="str">
        <f aca="false">IFERROR(INDEX(Lanes!$C$2:$C$60,MATCH(LEFT(I714,FIND(" ",I714)-1),Lanes!$A$2:$A$60,0)),"?")</f>
        <v>Core</v>
      </c>
      <c r="I714" s="4" t="s">
        <v>5429</v>
      </c>
      <c r="J714" s="4"/>
      <c r="K714" s="4" t="s">
        <v>400</v>
      </c>
      <c r="L714" s="4" t="s">
        <v>45</v>
      </c>
      <c r="M714" s="4" t="s">
        <v>61</v>
      </c>
      <c r="N714" s="4"/>
      <c r="O714" s="4" t="s">
        <v>5682</v>
      </c>
      <c r="P714" s="2" t="s">
        <v>5683</v>
      </c>
      <c r="Q714" s="2" t="s">
        <v>5684</v>
      </c>
      <c r="R714" s="4" t="s">
        <v>65</v>
      </c>
      <c r="S714" s="4" t="s">
        <v>5685</v>
      </c>
      <c r="T714" s="4" t="s">
        <v>110</v>
      </c>
      <c r="U714" s="4"/>
      <c r="V714" s="4" t="s">
        <v>2299</v>
      </c>
      <c r="W714" s="4"/>
      <c r="X714" s="2" t="s">
        <v>5686</v>
      </c>
      <c r="Y714" s="4" t="s">
        <v>69</v>
      </c>
      <c r="Z714" s="4"/>
      <c r="AA714" s="4"/>
      <c r="AB714" s="4"/>
    </row>
    <row r="715" customFormat="false" ht="75" hidden="false" customHeight="true" outlineLevel="0" collapsed="false">
      <c r="A715" s="4" t="s">
        <v>5687</v>
      </c>
      <c r="B715" s="4" t="s">
        <v>5556</v>
      </c>
      <c r="C715" s="4" t="s">
        <v>5688</v>
      </c>
      <c r="D715" s="4" t="n">
        <v>2024</v>
      </c>
      <c r="E715" s="4" t="s">
        <v>89</v>
      </c>
      <c r="F715" s="4" t="s">
        <v>5689</v>
      </c>
      <c r="G715" s="4" t="str">
        <f aca="false">IF(LEFT(I715,3)="R1 ","L6",IF(D715&gt;=2014,"L1",IF(D715&gt;=1998,"L2",IF(D715&gt;=1987,"L3",IF(D715&gt;=1978,"L4",IF(D715&gt;=1965,"L5","L6"))))))</f>
        <v>L1</v>
      </c>
      <c r="H715" s="4" t="str">
        <f aca="false">IFERROR(INDEX(Lanes!$C$2:$C$60,MATCH(LEFT(I715,FIND(" ",I715)-1),Lanes!$A$2:$A$60,0)),"?")</f>
        <v>Core</v>
      </c>
      <c r="I715" s="4" t="s">
        <v>5429</v>
      </c>
      <c r="J715" s="4"/>
      <c r="K715" s="4" t="s">
        <v>5430</v>
      </c>
      <c r="L715" s="4" t="s">
        <v>45</v>
      </c>
      <c r="M715" s="4" t="s">
        <v>61</v>
      </c>
      <c r="N715" s="4"/>
      <c r="O715" s="4" t="s">
        <v>5690</v>
      </c>
      <c r="P715" s="2" t="s">
        <v>5691</v>
      </c>
      <c r="Q715" s="2" t="s">
        <v>5692</v>
      </c>
      <c r="R715" s="4" t="s">
        <v>50</v>
      </c>
      <c r="S715" s="4" t="s">
        <v>5693</v>
      </c>
      <c r="T715" s="4" t="s">
        <v>52</v>
      </c>
      <c r="U715" s="4"/>
      <c r="V715" s="4" t="s">
        <v>2171</v>
      </c>
      <c r="W715" s="4"/>
      <c r="X715" s="2" t="s">
        <v>5694</v>
      </c>
      <c r="Y715" s="4" t="s">
        <v>69</v>
      </c>
      <c r="Z715" s="4"/>
      <c r="AA715" s="4"/>
      <c r="AB715" s="4"/>
    </row>
    <row r="716" customFormat="false" ht="75" hidden="false" customHeight="true" outlineLevel="0" collapsed="false">
      <c r="A716" s="4" t="s">
        <v>5695</v>
      </c>
      <c r="B716" s="4" t="s">
        <v>5427</v>
      </c>
      <c r="C716" s="4" t="s">
        <v>5696</v>
      </c>
      <c r="D716" s="4" t="n">
        <v>2024</v>
      </c>
      <c r="E716" s="4" t="s">
        <v>41</v>
      </c>
      <c r="F716" s="4" t="s">
        <v>5501</v>
      </c>
      <c r="G716" s="4" t="str">
        <f aca="false">IF(LEFT(I716,3)="R1 ","L6",IF(D716&gt;=2014,"L1",IF(D716&gt;=1998,"L2",IF(D716&gt;=1987,"L3",IF(D716&gt;=1978,"L4",IF(D716&gt;=1965,"L5","L6"))))))</f>
        <v>L1</v>
      </c>
      <c r="H716" s="4" t="str">
        <f aca="false">IFERROR(INDEX(Lanes!$C$2:$C$60,MATCH(LEFT(I716,FIND(" ",I716)-1),Lanes!$A$2:$A$60,0)),"?")</f>
        <v>Core</v>
      </c>
      <c r="I716" s="4" t="s">
        <v>5429</v>
      </c>
      <c r="J716" s="4"/>
      <c r="K716" s="4" t="s">
        <v>5430</v>
      </c>
      <c r="L716" s="4" t="s">
        <v>152</v>
      </c>
      <c r="M716" s="4" t="s">
        <v>5431</v>
      </c>
      <c r="N716" s="4" t="s">
        <v>5432</v>
      </c>
      <c r="O716" s="4" t="s">
        <v>5697</v>
      </c>
      <c r="P716" s="2" t="s">
        <v>5698</v>
      </c>
      <c r="Q716" s="2" t="s">
        <v>5699</v>
      </c>
      <c r="R716" s="4" t="s">
        <v>65</v>
      </c>
      <c r="S716" s="4" t="s">
        <v>5700</v>
      </c>
      <c r="T716" s="4" t="s">
        <v>84</v>
      </c>
      <c r="U716" s="4"/>
      <c r="V716" s="4" t="s">
        <v>302</v>
      </c>
      <c r="W716" s="4" t="s">
        <v>53</v>
      </c>
      <c r="X716" s="2" t="s">
        <v>5701</v>
      </c>
      <c r="Y716" s="4" t="s">
        <v>69</v>
      </c>
      <c r="Z716" s="4"/>
      <c r="AA716" s="4"/>
      <c r="AB716" s="4"/>
    </row>
    <row r="717" customFormat="false" ht="75" hidden="false" customHeight="true" outlineLevel="0" collapsed="false">
      <c r="A717" s="4" t="s">
        <v>5702</v>
      </c>
      <c r="B717" s="4" t="s">
        <v>5703</v>
      </c>
      <c r="C717" s="4" t="s">
        <v>5704</v>
      </c>
      <c r="D717" s="4" t="n">
        <v>2024</v>
      </c>
      <c r="E717" s="4" t="s">
        <v>41</v>
      </c>
      <c r="F717" s="4" t="s">
        <v>408</v>
      </c>
      <c r="G717" s="4" t="str">
        <f aca="false">IF(LEFT(I717,3)="R1 ","L6",IF(D717&gt;=2014,"L1",IF(D717&gt;=1998,"L2",IF(D717&gt;=1987,"L3",IF(D717&gt;=1978,"L4",IF(D717&gt;=1965,"L5","L6"))))))</f>
        <v>L1</v>
      </c>
      <c r="H717" s="4" t="str">
        <f aca="false">IFERROR(INDEX(Lanes!$C$2:$C$60,MATCH(LEFT(I717,FIND(" ",I717)-1),Lanes!$A$2:$A$60,0)),"?")</f>
        <v>Core</v>
      </c>
      <c r="I717" s="4" t="s">
        <v>5429</v>
      </c>
      <c r="J717" s="4"/>
      <c r="K717" s="4" t="s">
        <v>5430</v>
      </c>
      <c r="L717" s="4" t="s">
        <v>257</v>
      </c>
      <c r="M717" s="4" t="s">
        <v>1857</v>
      </c>
      <c r="N717" s="4"/>
      <c r="O717" s="4" t="s">
        <v>5705</v>
      </c>
      <c r="P717" s="2" t="s">
        <v>5706</v>
      </c>
      <c r="Q717" s="2" t="s">
        <v>5707</v>
      </c>
      <c r="R717" s="4" t="s">
        <v>122</v>
      </c>
      <c r="S717" s="4" t="s">
        <v>5708</v>
      </c>
      <c r="T717" s="4" t="s">
        <v>84</v>
      </c>
      <c r="U717" s="4"/>
      <c r="V717" s="4" t="s">
        <v>2171</v>
      </c>
      <c r="W717" s="4"/>
      <c r="X717" s="2" t="s">
        <v>5709</v>
      </c>
      <c r="Y717" s="4" t="s">
        <v>69</v>
      </c>
      <c r="Z717" s="4"/>
      <c r="AA717" s="4"/>
      <c r="AB717" s="4"/>
    </row>
    <row r="718" customFormat="false" ht="75" hidden="false" customHeight="true" outlineLevel="0" collapsed="false">
      <c r="A718" s="4" t="s">
        <v>5710</v>
      </c>
      <c r="B718" s="4" t="s">
        <v>5711</v>
      </c>
      <c r="C718" s="4" t="s">
        <v>5712</v>
      </c>
      <c r="D718" s="4" t="n">
        <v>2024</v>
      </c>
      <c r="E718" s="4" t="s">
        <v>41</v>
      </c>
      <c r="F718" s="4" t="s">
        <v>42</v>
      </c>
      <c r="G718" s="4" t="str">
        <f aca="false">IF(LEFT(I718,3)="R1 ","L6",IF(D718&gt;=2014,"L1",IF(D718&gt;=1998,"L2",IF(D718&gt;=1987,"L3",IF(D718&gt;=1978,"L4",IF(D718&gt;=1965,"L5","L6"))))))</f>
        <v>L1</v>
      </c>
      <c r="H718" s="4" t="str">
        <f aca="false">IFERROR(INDEX(Lanes!$C$2:$C$60,MATCH(LEFT(I718,FIND(" ",I718)-1),Lanes!$A$2:$A$60,0)),"?")</f>
        <v>Core</v>
      </c>
      <c r="I718" s="4" t="s">
        <v>5429</v>
      </c>
      <c r="J718" s="4"/>
      <c r="K718" s="4" t="s">
        <v>400</v>
      </c>
      <c r="L718" s="4" t="s">
        <v>257</v>
      </c>
      <c r="M718" s="4" t="s">
        <v>5713</v>
      </c>
      <c r="N718" s="4"/>
      <c r="O718" s="4" t="s">
        <v>5714</v>
      </c>
      <c r="P718" s="2" t="s">
        <v>5715</v>
      </c>
      <c r="Q718" s="2" t="s">
        <v>5716</v>
      </c>
      <c r="R718" s="4" t="s">
        <v>50</v>
      </c>
      <c r="S718" s="4" t="s">
        <v>5717</v>
      </c>
      <c r="T718" s="4" t="s">
        <v>52</v>
      </c>
      <c r="U718" s="4"/>
      <c r="V718" s="4" t="s">
        <v>2222</v>
      </c>
      <c r="W718" s="4"/>
      <c r="X718" s="2" t="s">
        <v>5718</v>
      </c>
      <c r="Y718" s="4" t="s">
        <v>69</v>
      </c>
      <c r="Z718" s="4"/>
      <c r="AA718" s="4"/>
      <c r="AB718" s="4"/>
    </row>
    <row r="719" customFormat="false" ht="75" hidden="false" customHeight="true" outlineLevel="0" collapsed="false">
      <c r="A719" s="4" t="s">
        <v>5719</v>
      </c>
      <c r="B719" s="4" t="s">
        <v>5720</v>
      </c>
      <c r="C719" s="4" t="s">
        <v>5721</v>
      </c>
      <c r="D719" s="4" t="n">
        <v>2024</v>
      </c>
      <c r="E719" s="4" t="s">
        <v>41</v>
      </c>
      <c r="F719" s="4" t="s">
        <v>42</v>
      </c>
      <c r="G719" s="4" t="str">
        <f aca="false">IF(LEFT(I719,3)="R1 ","L6",IF(D719&gt;=2014,"L1",IF(D719&gt;=1998,"L2",IF(D719&gt;=1987,"L3",IF(D719&gt;=1978,"L4",IF(D719&gt;=1965,"L5","L6"))))))</f>
        <v>L1</v>
      </c>
      <c r="H719" s="4" t="str">
        <f aca="false">IFERROR(INDEX(Lanes!$C$2:$C$60,MATCH(LEFT(I719,FIND(" ",I719)-1),Lanes!$A$2:$A$60,0)),"?")</f>
        <v>Core</v>
      </c>
      <c r="I719" s="4" t="s">
        <v>5429</v>
      </c>
      <c r="J719" s="4"/>
      <c r="K719" s="4" t="s">
        <v>400</v>
      </c>
      <c r="L719" s="4" t="s">
        <v>174</v>
      </c>
      <c r="M719" s="4" t="s">
        <v>175</v>
      </c>
      <c r="N719" s="4" t="s">
        <v>174</v>
      </c>
      <c r="O719" s="4" t="s">
        <v>5722</v>
      </c>
      <c r="P719" s="2" t="s">
        <v>5723</v>
      </c>
      <c r="Q719" s="2" t="s">
        <v>5724</v>
      </c>
      <c r="R719" s="4" t="s">
        <v>50</v>
      </c>
      <c r="S719" s="4" t="s">
        <v>5725</v>
      </c>
      <c r="T719" s="4" t="s">
        <v>84</v>
      </c>
      <c r="U719" s="4"/>
      <c r="V719" s="4" t="s">
        <v>2152</v>
      </c>
      <c r="W719" s="4"/>
      <c r="X719" s="2" t="s">
        <v>5726</v>
      </c>
      <c r="Y719" s="4" t="s">
        <v>69</v>
      </c>
      <c r="Z719" s="4"/>
      <c r="AA719" s="4"/>
      <c r="AB719" s="4"/>
    </row>
    <row r="720" customFormat="false" ht="75" hidden="false" customHeight="true" outlineLevel="0" collapsed="false">
      <c r="A720" s="4" t="s">
        <v>5727</v>
      </c>
      <c r="B720" s="4" t="s">
        <v>5728</v>
      </c>
      <c r="C720" s="4" t="s">
        <v>5729</v>
      </c>
      <c r="D720" s="4" t="n">
        <v>2025</v>
      </c>
      <c r="E720" s="4" t="s">
        <v>41</v>
      </c>
      <c r="F720" s="4" t="s">
        <v>797</v>
      </c>
      <c r="G720" s="4" t="str">
        <f aca="false">IF(LEFT(I720,3)="R1 ","L6",IF(D720&gt;=2014,"L1",IF(D720&gt;=1998,"L2",IF(D720&gt;=1987,"L3",IF(D720&gt;=1978,"L4",IF(D720&gt;=1965,"L5","L6"))))))</f>
        <v>L1</v>
      </c>
      <c r="H720" s="4" t="str">
        <f aca="false">IFERROR(INDEX(Lanes!$C$2:$C$60,MATCH(LEFT(I720,FIND(" ",I720)-1),Lanes!$A$2:$A$60,0)),"?")</f>
        <v>Core</v>
      </c>
      <c r="I720" s="4" t="s">
        <v>5429</v>
      </c>
      <c r="J720" s="4"/>
      <c r="K720" s="4" t="s">
        <v>5430</v>
      </c>
      <c r="L720" s="4" t="s">
        <v>152</v>
      </c>
      <c r="M720" s="4" t="s">
        <v>5431</v>
      </c>
      <c r="N720" s="4" t="s">
        <v>5432</v>
      </c>
      <c r="O720" s="4" t="s">
        <v>5730</v>
      </c>
      <c r="P720" s="2" t="s">
        <v>5731</v>
      </c>
      <c r="Q720" s="2" t="s">
        <v>5732</v>
      </c>
      <c r="R720" s="4" t="s">
        <v>50</v>
      </c>
      <c r="S720" s="4" t="s">
        <v>5733</v>
      </c>
      <c r="T720" s="4" t="s">
        <v>52</v>
      </c>
      <c r="U720" s="4"/>
      <c r="V720" s="4" t="s">
        <v>2394</v>
      </c>
      <c r="W720" s="4"/>
      <c r="X720" s="2" t="s">
        <v>5734</v>
      </c>
      <c r="Y720" s="4" t="s">
        <v>69</v>
      </c>
      <c r="Z720" s="4"/>
      <c r="AA720" s="4"/>
      <c r="AB720" s="4"/>
    </row>
    <row r="721" customFormat="false" ht="75" hidden="false" customHeight="true" outlineLevel="0" collapsed="false">
      <c r="A721" s="4" t="s">
        <v>5735</v>
      </c>
      <c r="B721" s="4" t="s">
        <v>5736</v>
      </c>
      <c r="C721" s="4" t="s">
        <v>5737</v>
      </c>
      <c r="D721" s="4" t="n">
        <v>2025</v>
      </c>
      <c r="E721" s="4" t="s">
        <v>41</v>
      </c>
      <c r="F721" s="4" t="s">
        <v>42</v>
      </c>
      <c r="G721" s="4" t="str">
        <f aca="false">IF(LEFT(I721,3)="R1 ","L6",IF(D721&gt;=2014,"L1",IF(D721&gt;=1998,"L2",IF(D721&gt;=1987,"L3",IF(D721&gt;=1978,"L4",IF(D721&gt;=1965,"L5","L6"))))))</f>
        <v>L1</v>
      </c>
      <c r="H721" s="4" t="str">
        <f aca="false">IFERROR(INDEX(Lanes!$C$2:$C$60,MATCH(LEFT(I721,FIND(" ",I721)-1),Lanes!$A$2:$A$60,0)),"?")</f>
        <v>Core</v>
      </c>
      <c r="I721" s="4" t="s">
        <v>5429</v>
      </c>
      <c r="J721" s="4"/>
      <c r="K721" s="4" t="s">
        <v>5430</v>
      </c>
      <c r="L721" s="4" t="s">
        <v>152</v>
      </c>
      <c r="M721" s="4" t="s">
        <v>153</v>
      </c>
      <c r="N721" s="4"/>
      <c r="O721" s="4" t="s">
        <v>5738</v>
      </c>
      <c r="P721" s="2" t="s">
        <v>5739</v>
      </c>
      <c r="Q721" s="2" t="s">
        <v>5740</v>
      </c>
      <c r="R721" s="4" t="s">
        <v>50</v>
      </c>
      <c r="S721" s="4" t="s">
        <v>5741</v>
      </c>
      <c r="T721" s="4" t="s">
        <v>52</v>
      </c>
      <c r="U721" s="4"/>
      <c r="V721" s="4" t="s">
        <v>5190</v>
      </c>
      <c r="W721" s="4"/>
      <c r="X721" s="2" t="s">
        <v>5742</v>
      </c>
      <c r="Y721" s="4" t="s">
        <v>69</v>
      </c>
      <c r="Z721" s="4"/>
      <c r="AA721" s="4"/>
      <c r="AB721" s="4"/>
    </row>
    <row r="722" customFormat="false" ht="75" hidden="false" customHeight="true" outlineLevel="0" collapsed="false">
      <c r="A722" s="4" t="s">
        <v>5743</v>
      </c>
      <c r="B722" s="4" t="s">
        <v>5448</v>
      </c>
      <c r="C722" s="4" t="s">
        <v>5744</v>
      </c>
      <c r="D722" s="4" t="n">
        <v>2025</v>
      </c>
      <c r="E722" s="4" t="s">
        <v>41</v>
      </c>
      <c r="F722" s="4" t="s">
        <v>1052</v>
      </c>
      <c r="G722" s="4" t="str">
        <f aca="false">IF(LEFT(I722,3)="R1 ","L6",IF(D722&gt;=2014,"L1",IF(D722&gt;=1998,"L2",IF(D722&gt;=1987,"L3",IF(D722&gt;=1978,"L4",IF(D722&gt;=1965,"L5","L6"))))))</f>
        <v>L1</v>
      </c>
      <c r="H722" s="4" t="str">
        <f aca="false">IFERROR(INDEX(Lanes!$C$2:$C$60,MATCH(LEFT(I722,FIND(" ",I722)-1),Lanes!$A$2:$A$60,0)),"?")</f>
        <v>Core</v>
      </c>
      <c r="I722" s="4" t="s">
        <v>5429</v>
      </c>
      <c r="J722" s="4"/>
      <c r="K722" s="4" t="s">
        <v>5430</v>
      </c>
      <c r="L722" s="4" t="s">
        <v>116</v>
      </c>
      <c r="M722" s="4" t="s">
        <v>117</v>
      </c>
      <c r="N722" s="4" t="s">
        <v>118</v>
      </c>
      <c r="O722" s="4" t="s">
        <v>5745</v>
      </c>
      <c r="P722" s="2" t="s">
        <v>5746</v>
      </c>
      <c r="Q722" s="2" t="s">
        <v>5747</v>
      </c>
      <c r="R722" s="4" t="s">
        <v>50</v>
      </c>
      <c r="S722" s="4" t="s">
        <v>5748</v>
      </c>
      <c r="T722" s="4" t="s">
        <v>110</v>
      </c>
      <c r="U722" s="4"/>
      <c r="V722" s="4" t="s">
        <v>1073</v>
      </c>
      <c r="W722" s="4" t="s">
        <v>53</v>
      </c>
      <c r="X722" s="2" t="s">
        <v>5749</v>
      </c>
      <c r="Y722" s="4" t="s">
        <v>69</v>
      </c>
      <c r="Z722" s="4"/>
      <c r="AA722" s="4"/>
      <c r="AB722" s="4"/>
    </row>
    <row r="723" customFormat="false" ht="75" hidden="false" customHeight="true" outlineLevel="0" collapsed="false">
      <c r="A723" s="4" t="s">
        <v>5750</v>
      </c>
      <c r="B723" s="4" t="s">
        <v>5751</v>
      </c>
      <c r="C723" s="4" t="s">
        <v>5752</v>
      </c>
      <c r="D723" s="4" t="n">
        <v>2025</v>
      </c>
      <c r="E723" s="4" t="s">
        <v>41</v>
      </c>
      <c r="F723" s="4" t="s">
        <v>740</v>
      </c>
      <c r="G723" s="4" t="str">
        <f aca="false">IF(LEFT(I723,3)="R1 ","L6",IF(D723&gt;=2014,"L1",IF(D723&gt;=1998,"L2",IF(D723&gt;=1987,"L3",IF(D723&gt;=1978,"L4",IF(D723&gt;=1965,"L5","L6"))))))</f>
        <v>L1</v>
      </c>
      <c r="H723" s="4" t="str">
        <f aca="false">IFERROR(INDEX(Lanes!$C$2:$C$60,MATCH(LEFT(I723,FIND(" ",I723)-1),Lanes!$A$2:$A$60,0)),"?")</f>
        <v>Core</v>
      </c>
      <c r="I723" s="4" t="s">
        <v>5429</v>
      </c>
      <c r="J723" s="4" t="s">
        <v>399</v>
      </c>
      <c r="K723" s="4" t="s">
        <v>400</v>
      </c>
      <c r="L723" s="4" t="s">
        <v>152</v>
      </c>
      <c r="M723" s="4" t="s">
        <v>549</v>
      </c>
      <c r="N723" s="4"/>
      <c r="O723" s="4" t="s">
        <v>5753</v>
      </c>
      <c r="P723" s="2" t="s">
        <v>5754</v>
      </c>
      <c r="Q723" s="2" t="s">
        <v>5755</v>
      </c>
      <c r="R723" s="4" t="s">
        <v>50</v>
      </c>
      <c r="S723" s="4" t="s">
        <v>5756</v>
      </c>
      <c r="T723" s="4" t="s">
        <v>84</v>
      </c>
      <c r="U723" s="4"/>
      <c r="V723" s="4" t="s">
        <v>3842</v>
      </c>
      <c r="W723" s="4"/>
      <c r="X723" s="2" t="s">
        <v>5757</v>
      </c>
      <c r="Y723" s="4" t="s">
        <v>55</v>
      </c>
      <c r="Z723" s="4"/>
      <c r="AA723" s="4"/>
      <c r="AB723" s="4"/>
    </row>
    <row r="724" customFormat="false" ht="75" hidden="false" customHeight="true" outlineLevel="0" collapsed="false">
      <c r="A724" s="4" t="s">
        <v>5758</v>
      </c>
      <c r="B724" s="4" t="s">
        <v>5605</v>
      </c>
      <c r="C724" s="4" t="s">
        <v>5759</v>
      </c>
      <c r="D724" s="4" t="n">
        <v>2025</v>
      </c>
      <c r="E724" s="4" t="s">
        <v>41</v>
      </c>
      <c r="F724" s="4" t="s">
        <v>5760</v>
      </c>
      <c r="G724" s="4" t="str">
        <f aca="false">IF(LEFT(I724,3)="R1 ","L6",IF(D724&gt;=2014,"L1",IF(D724&gt;=1998,"L2",IF(D724&gt;=1987,"L3",IF(D724&gt;=1978,"L4",IF(D724&gt;=1965,"L5","L6"))))))</f>
        <v>L1</v>
      </c>
      <c r="H724" s="4" t="str">
        <f aca="false">IFERROR(INDEX(Lanes!$C$2:$C$60,MATCH(LEFT(I724,FIND(" ",I724)-1),Lanes!$A$2:$A$60,0)),"?")</f>
        <v>Core</v>
      </c>
      <c r="I724" s="4" t="s">
        <v>5429</v>
      </c>
      <c r="J724" s="4"/>
      <c r="K724" s="4" t="s">
        <v>5430</v>
      </c>
      <c r="L724" s="4" t="s">
        <v>603</v>
      </c>
      <c r="M724" s="4" t="s">
        <v>5608</v>
      </c>
      <c r="N724" s="4"/>
      <c r="O724" s="4" t="s">
        <v>5761</v>
      </c>
      <c r="P724" s="2" t="s">
        <v>5762</v>
      </c>
      <c r="Q724" s="2" t="s">
        <v>5763</v>
      </c>
      <c r="R724" s="4" t="s">
        <v>65</v>
      </c>
      <c r="S724" s="4" t="s">
        <v>5764</v>
      </c>
      <c r="T724" s="4" t="s">
        <v>52</v>
      </c>
      <c r="U724" s="4"/>
      <c r="V724" s="4" t="s">
        <v>2486</v>
      </c>
      <c r="W724" s="4"/>
      <c r="X724" s="2" t="s">
        <v>5765</v>
      </c>
      <c r="Y724" s="4" t="s">
        <v>69</v>
      </c>
      <c r="Z724" s="4"/>
      <c r="AA724" s="4"/>
      <c r="AB724" s="4"/>
    </row>
    <row r="725" customFormat="false" ht="75" hidden="false" customHeight="true" outlineLevel="0" collapsed="false">
      <c r="A725" s="4" t="s">
        <v>5766</v>
      </c>
      <c r="B725" s="4" t="s">
        <v>5767</v>
      </c>
      <c r="C725" s="4" t="s">
        <v>5768</v>
      </c>
      <c r="D725" s="4" t="n">
        <v>2025</v>
      </c>
      <c r="E725" s="4" t="s">
        <v>227</v>
      </c>
      <c r="F725" s="4" t="s">
        <v>127</v>
      </c>
      <c r="G725" s="4" t="str">
        <f aca="false">IF(LEFT(I725,3)="R1 ","L6",IF(D725&gt;=2014,"L1",IF(D725&gt;=1998,"L2",IF(D725&gt;=1987,"L3",IF(D725&gt;=1978,"L4",IF(D725&gt;=1965,"L5","L6"))))))</f>
        <v>L1</v>
      </c>
      <c r="H725" s="4" t="str">
        <f aca="false">IFERROR(INDEX(Lanes!$C$2:$C$60,MATCH(LEFT(I725,FIND(" ",I725)-1),Lanes!$A$2:$A$60,0)),"?")</f>
        <v>Core</v>
      </c>
      <c r="I725" s="4" t="s">
        <v>5429</v>
      </c>
      <c r="J725" s="4"/>
      <c r="K725" s="4" t="s">
        <v>400</v>
      </c>
      <c r="L725" s="4" t="s">
        <v>116</v>
      </c>
      <c r="M725" s="4" t="s">
        <v>117</v>
      </c>
      <c r="N725" s="4" t="s">
        <v>92</v>
      </c>
      <c r="O725" s="4" t="s">
        <v>5769</v>
      </c>
      <c r="P725" s="2" t="s">
        <v>5770</v>
      </c>
      <c r="Q725" s="2" t="s">
        <v>5771</v>
      </c>
      <c r="R725" s="4" t="s">
        <v>65</v>
      </c>
      <c r="S725" s="4" t="s">
        <v>5772</v>
      </c>
      <c r="T725" s="4" t="s">
        <v>52</v>
      </c>
      <c r="U725" s="4"/>
      <c r="V725" s="4"/>
      <c r="W725" s="4"/>
      <c r="X725" s="2" t="s">
        <v>5773</v>
      </c>
      <c r="Y725" s="4" t="s">
        <v>69</v>
      </c>
      <c r="Z725" s="4"/>
      <c r="AA725" s="4"/>
      <c r="AB725" s="4"/>
    </row>
    <row r="726" customFormat="false" ht="75" hidden="false" customHeight="true" outlineLevel="0" collapsed="false">
      <c r="A726" s="4" t="s">
        <v>5774</v>
      </c>
      <c r="B726" s="4" t="s">
        <v>5775</v>
      </c>
      <c r="C726" s="4" t="s">
        <v>5776</v>
      </c>
      <c r="D726" s="4" t="n">
        <v>2025</v>
      </c>
      <c r="E726" s="4" t="s">
        <v>41</v>
      </c>
      <c r="F726" s="4" t="s">
        <v>5777</v>
      </c>
      <c r="G726" s="4" t="str">
        <f aca="false">IF(LEFT(I726,3)="R1 ","L6",IF(D726&gt;=2014,"L1",IF(D726&gt;=1998,"L2",IF(D726&gt;=1987,"L3",IF(D726&gt;=1978,"L4",IF(D726&gt;=1965,"L5","L6"))))))</f>
        <v>L1</v>
      </c>
      <c r="H726" s="4" t="str">
        <f aca="false">IFERROR(INDEX(Lanes!$C$2:$C$60,MATCH(LEFT(I726,FIND(" ",I726)-1),Lanes!$A$2:$A$60,0)),"?")</f>
        <v>Core</v>
      </c>
      <c r="I726" s="4" t="s">
        <v>5429</v>
      </c>
      <c r="J726" s="4"/>
      <c r="K726" s="4" t="s">
        <v>4013</v>
      </c>
      <c r="L726" s="4" t="s">
        <v>152</v>
      </c>
      <c r="M726" s="4" t="s">
        <v>2890</v>
      </c>
      <c r="N726" s="4"/>
      <c r="O726" s="4" t="s">
        <v>5778</v>
      </c>
      <c r="P726" s="2" t="s">
        <v>5779</v>
      </c>
      <c r="Q726" s="2" t="s">
        <v>5780</v>
      </c>
      <c r="R726" s="4" t="s">
        <v>50</v>
      </c>
      <c r="S726" s="4" t="s">
        <v>5781</v>
      </c>
      <c r="T726" s="4" t="s">
        <v>84</v>
      </c>
      <c r="U726" s="4"/>
      <c r="V726" s="4" t="s">
        <v>5782</v>
      </c>
      <c r="W726" s="4"/>
      <c r="X726" s="2" t="s">
        <v>5783</v>
      </c>
      <c r="Y726" s="4" t="s">
        <v>69</v>
      </c>
      <c r="Z726" s="4"/>
      <c r="AA726" s="4"/>
      <c r="AB726" s="4"/>
    </row>
    <row r="727" customFormat="false" ht="75" hidden="false" customHeight="true" outlineLevel="0" collapsed="false">
      <c r="A727" s="4" t="s">
        <v>5784</v>
      </c>
      <c r="B727" s="4" t="s">
        <v>5785</v>
      </c>
      <c r="C727" s="4" t="s">
        <v>5786</v>
      </c>
      <c r="D727" s="4" t="n">
        <v>2025</v>
      </c>
      <c r="E727" s="4" t="s">
        <v>41</v>
      </c>
      <c r="F727" s="4" t="s">
        <v>127</v>
      </c>
      <c r="G727" s="4" t="str">
        <f aca="false">IF(LEFT(I727,3)="R1 ","L6",IF(D727&gt;=2014,"L1",IF(D727&gt;=1998,"L2",IF(D727&gt;=1987,"L3",IF(D727&gt;=1978,"L4",IF(D727&gt;=1965,"L5","L6"))))))</f>
        <v>L1</v>
      </c>
      <c r="H727" s="4" t="str">
        <f aca="false">IFERROR(INDEX(Lanes!$C$2:$C$60,MATCH(LEFT(I727,FIND(" ",I727)-1),Lanes!$A$2:$A$60,0)),"?")</f>
        <v>Core</v>
      </c>
      <c r="I727" s="4" t="s">
        <v>5429</v>
      </c>
      <c r="J727" s="4"/>
      <c r="K727" s="4" t="s">
        <v>364</v>
      </c>
      <c r="L727" s="4" t="s">
        <v>163</v>
      </c>
      <c r="M727" s="4" t="s">
        <v>164</v>
      </c>
      <c r="N727" s="4" t="s">
        <v>2389</v>
      </c>
      <c r="O727" s="4" t="s">
        <v>5787</v>
      </c>
      <c r="P727" s="2" t="s">
        <v>5788</v>
      </c>
      <c r="Q727" s="2" t="s">
        <v>5789</v>
      </c>
      <c r="R727" s="4" t="s">
        <v>50</v>
      </c>
      <c r="S727" s="4" t="s">
        <v>5790</v>
      </c>
      <c r="T727" s="4" t="s">
        <v>84</v>
      </c>
      <c r="U727" s="4"/>
      <c r="V727" s="4" t="s">
        <v>351</v>
      </c>
      <c r="W727" s="4"/>
      <c r="X727" s="2" t="s">
        <v>5791</v>
      </c>
      <c r="Y727" s="4" t="s">
        <v>69</v>
      </c>
      <c r="Z727" s="4"/>
      <c r="AA727" s="4"/>
      <c r="AB727" s="4"/>
    </row>
    <row r="728" customFormat="false" ht="75" hidden="false" customHeight="true" outlineLevel="0" collapsed="false">
      <c r="A728" s="4" t="s">
        <v>5792</v>
      </c>
      <c r="B728" s="4" t="s">
        <v>5793</v>
      </c>
      <c r="C728" s="4" t="s">
        <v>5794</v>
      </c>
      <c r="D728" s="4" t="n">
        <v>2025</v>
      </c>
      <c r="E728" s="4" t="s">
        <v>41</v>
      </c>
      <c r="F728" s="4" t="s">
        <v>2018</v>
      </c>
      <c r="G728" s="4" t="str">
        <f aca="false">IF(LEFT(I728,3)="R1 ","L6",IF(D728&gt;=2014,"L1",IF(D728&gt;=1998,"L2",IF(D728&gt;=1987,"L3",IF(D728&gt;=1978,"L4",IF(D728&gt;=1965,"L5","L6"))))))</f>
        <v>L1</v>
      </c>
      <c r="H728" s="4" t="str">
        <f aca="false">IFERROR(INDEX(Lanes!$C$2:$C$60,MATCH(LEFT(I728,FIND(" ",I728)-1),Lanes!$A$2:$A$60,0)),"?")</f>
        <v>Core</v>
      </c>
      <c r="I728" s="4" t="s">
        <v>5429</v>
      </c>
      <c r="J728" s="4"/>
      <c r="K728" s="4" t="s">
        <v>44</v>
      </c>
      <c r="L728" s="4" t="s">
        <v>257</v>
      </c>
      <c r="M728" s="4" t="s">
        <v>5795</v>
      </c>
      <c r="N728" s="4"/>
      <c r="O728" s="4" t="s">
        <v>5796</v>
      </c>
      <c r="P728" s="2" t="s">
        <v>5797</v>
      </c>
      <c r="Q728" s="2" t="s">
        <v>5798</v>
      </c>
      <c r="R728" s="4" t="s">
        <v>65</v>
      </c>
      <c r="S728" s="4" t="s">
        <v>5799</v>
      </c>
      <c r="T728" s="4" t="s">
        <v>84</v>
      </c>
      <c r="U728" s="4"/>
      <c r="V728" s="4" t="s">
        <v>2478</v>
      </c>
      <c r="W728" s="4"/>
      <c r="X728" s="2" t="s">
        <v>5800</v>
      </c>
      <c r="Y728" s="4" t="s">
        <v>69</v>
      </c>
      <c r="Z728" s="4"/>
      <c r="AA728" s="4"/>
      <c r="AB728" s="4"/>
    </row>
    <row r="729" customFormat="false" ht="75" hidden="false" customHeight="true" outlineLevel="0" collapsed="false">
      <c r="A729" s="4" t="s">
        <v>5801</v>
      </c>
      <c r="B729" s="4" t="s">
        <v>5802</v>
      </c>
      <c r="C729" s="4" t="s">
        <v>5803</v>
      </c>
      <c r="D729" s="4" t="n">
        <v>2025</v>
      </c>
      <c r="E729" s="4" t="s">
        <v>41</v>
      </c>
      <c r="F729" s="4" t="s">
        <v>59</v>
      </c>
      <c r="G729" s="4" t="str">
        <f aca="false">IF(LEFT(I729,3)="R1 ","L6",IF(D729&gt;=2014,"L1",IF(D729&gt;=1998,"L2",IF(D729&gt;=1987,"L3",IF(D729&gt;=1978,"L4",IF(D729&gt;=1965,"L5","L6"))))))</f>
        <v>L1</v>
      </c>
      <c r="H729" s="4" t="str">
        <f aca="false">IFERROR(INDEX(Lanes!$C$2:$C$60,MATCH(LEFT(I729,FIND(" ",I729)-1),Lanes!$A$2:$A$60,0)),"?")</f>
        <v>Core</v>
      </c>
      <c r="I729" s="4" t="s">
        <v>5429</v>
      </c>
      <c r="J729" s="4"/>
      <c r="K729" s="4" t="s">
        <v>5430</v>
      </c>
      <c r="L729" s="4" t="s">
        <v>116</v>
      </c>
      <c r="M729" s="4" t="s">
        <v>117</v>
      </c>
      <c r="N729" s="4"/>
      <c r="O729" s="4" t="s">
        <v>5804</v>
      </c>
      <c r="P729" s="2" t="s">
        <v>5805</v>
      </c>
      <c r="Q729" s="2" t="s">
        <v>5806</v>
      </c>
      <c r="R729" s="4" t="s">
        <v>122</v>
      </c>
      <c r="S729" s="4" t="s">
        <v>5807</v>
      </c>
      <c r="T729" s="4" t="s">
        <v>84</v>
      </c>
      <c r="U729" s="4"/>
      <c r="V729" s="4" t="s">
        <v>351</v>
      </c>
      <c r="W729" s="4"/>
      <c r="X729" s="2" t="s">
        <v>5808</v>
      </c>
      <c r="Y729" s="4" t="s">
        <v>69</v>
      </c>
      <c r="Z729" s="4"/>
      <c r="AA729" s="4"/>
      <c r="AB729" s="4"/>
    </row>
    <row r="730" customFormat="false" ht="75" hidden="false" customHeight="true" outlineLevel="0" collapsed="false">
      <c r="A730" s="4" t="s">
        <v>5809</v>
      </c>
      <c r="B730" s="4" t="s">
        <v>5810</v>
      </c>
      <c r="C730" s="4" t="s">
        <v>5811</v>
      </c>
      <c r="D730" s="4" t="n">
        <v>2025</v>
      </c>
      <c r="E730" s="4" t="s">
        <v>41</v>
      </c>
      <c r="F730" s="4" t="s">
        <v>5812</v>
      </c>
      <c r="G730" s="4" t="str">
        <f aca="false">IF(LEFT(I730,3)="R1 ","L6",IF(D730&gt;=2014,"L1",IF(D730&gt;=1998,"L2",IF(D730&gt;=1987,"L3",IF(D730&gt;=1978,"L4",IF(D730&gt;=1965,"L5","L6"))))))</f>
        <v>L1</v>
      </c>
      <c r="H730" s="4" t="str">
        <f aca="false">IFERROR(INDEX(Lanes!$C$2:$C$60,MATCH(LEFT(I730,FIND(" ",I730)-1),Lanes!$A$2:$A$60,0)),"?")</f>
        <v>Core</v>
      </c>
      <c r="I730" s="4" t="s">
        <v>5429</v>
      </c>
      <c r="J730" s="4"/>
      <c r="K730" s="4" t="s">
        <v>400</v>
      </c>
      <c r="L730" s="4" t="s">
        <v>152</v>
      </c>
      <c r="M730" s="4" t="s">
        <v>153</v>
      </c>
      <c r="N730" s="4"/>
      <c r="O730" s="4" t="s">
        <v>5813</v>
      </c>
      <c r="P730" s="2" t="s">
        <v>5814</v>
      </c>
      <c r="Q730" s="2" t="s">
        <v>5815</v>
      </c>
      <c r="R730" s="4" t="s">
        <v>122</v>
      </c>
      <c r="S730" s="4" t="s">
        <v>5816</v>
      </c>
      <c r="T730" s="4" t="s">
        <v>84</v>
      </c>
      <c r="U730" s="4"/>
      <c r="V730" s="4" t="s">
        <v>2645</v>
      </c>
      <c r="W730" s="4" t="s">
        <v>53</v>
      </c>
      <c r="X730" s="2" t="s">
        <v>5817</v>
      </c>
      <c r="Y730" s="4" t="s">
        <v>69</v>
      </c>
      <c r="Z730" s="4"/>
      <c r="AA730" s="4"/>
      <c r="AB730" s="4"/>
    </row>
    <row r="731" customFormat="false" ht="75" hidden="false" customHeight="true" outlineLevel="0" collapsed="false">
      <c r="A731" s="4" t="s">
        <v>5818</v>
      </c>
      <c r="B731" s="4" t="s">
        <v>5819</v>
      </c>
      <c r="C731" s="4" t="s">
        <v>5820</v>
      </c>
      <c r="D731" s="4" t="n">
        <v>2025</v>
      </c>
      <c r="E731" s="4" t="s">
        <v>41</v>
      </c>
      <c r="F731" s="4" t="s">
        <v>42</v>
      </c>
      <c r="G731" s="4" t="str">
        <f aca="false">IF(LEFT(I731,3)="R1 ","L6",IF(D731&gt;=2014,"L1",IF(D731&gt;=1998,"L2",IF(D731&gt;=1987,"L3",IF(D731&gt;=1978,"L4",IF(D731&gt;=1965,"L5","L6"))))))</f>
        <v>L1</v>
      </c>
      <c r="H731" s="4" t="str">
        <f aca="false">IFERROR(INDEX(Lanes!$C$2:$C$60,MATCH(LEFT(I731,FIND(" ",I731)-1),Lanes!$A$2:$A$60,0)),"?")</f>
        <v>Core</v>
      </c>
      <c r="I731" s="4" t="s">
        <v>5429</v>
      </c>
      <c r="J731" s="4"/>
      <c r="K731" s="4" t="s">
        <v>400</v>
      </c>
      <c r="L731" s="4" t="s">
        <v>152</v>
      </c>
      <c r="M731" s="4" t="s">
        <v>1505</v>
      </c>
      <c r="N731" s="4"/>
      <c r="O731" s="4" t="s">
        <v>5821</v>
      </c>
      <c r="P731" s="2" t="s">
        <v>5822</v>
      </c>
      <c r="Q731" s="2" t="s">
        <v>5823</v>
      </c>
      <c r="R731" s="4" t="s">
        <v>50</v>
      </c>
      <c r="S731" s="4" t="s">
        <v>5824</v>
      </c>
      <c r="T731" s="4" t="s">
        <v>52</v>
      </c>
      <c r="U731" s="4"/>
      <c r="V731" s="4" t="s">
        <v>771</v>
      </c>
      <c r="W731" s="4"/>
      <c r="X731" s="2" t="s">
        <v>5825</v>
      </c>
      <c r="Y731" s="4" t="s">
        <v>69</v>
      </c>
      <c r="Z731" s="4"/>
      <c r="AA731" s="4"/>
      <c r="AB731" s="4"/>
    </row>
    <row r="732" customFormat="false" ht="75" hidden="false" customHeight="true" outlineLevel="0" collapsed="false">
      <c r="A732" s="4" t="s">
        <v>5826</v>
      </c>
      <c r="B732" s="4" t="s">
        <v>5526</v>
      </c>
      <c r="C732" s="4" t="s">
        <v>5827</v>
      </c>
      <c r="D732" s="4" t="n">
        <v>2025</v>
      </c>
      <c r="E732" s="4" t="s">
        <v>41</v>
      </c>
      <c r="F732" s="4" t="s">
        <v>42</v>
      </c>
      <c r="G732" s="4" t="str">
        <f aca="false">IF(LEFT(I732,3)="R1 ","L6",IF(D732&gt;=2014,"L1",IF(D732&gt;=1998,"L2",IF(D732&gt;=1987,"L3",IF(D732&gt;=1978,"L4",IF(D732&gt;=1965,"L5","L6"))))))</f>
        <v>L1</v>
      </c>
      <c r="H732" s="4" t="str">
        <f aca="false">IFERROR(INDEX(Lanes!$C$2:$C$60,MATCH(LEFT(I732,FIND(" ",I732)-1),Lanes!$A$2:$A$60,0)),"?")</f>
        <v>Core</v>
      </c>
      <c r="I732" s="4" t="s">
        <v>5429</v>
      </c>
      <c r="J732" s="4"/>
      <c r="K732" s="4" t="s">
        <v>5430</v>
      </c>
      <c r="L732" s="4" t="s">
        <v>163</v>
      </c>
      <c r="M732" s="4" t="s">
        <v>5441</v>
      </c>
      <c r="N732" s="4"/>
      <c r="O732" s="4" t="s">
        <v>5828</v>
      </c>
      <c r="P732" s="2" t="s">
        <v>5829</v>
      </c>
      <c r="Q732" s="2" t="s">
        <v>5830</v>
      </c>
      <c r="R732" s="4" t="s">
        <v>122</v>
      </c>
      <c r="S732" s="4" t="s">
        <v>5831</v>
      </c>
      <c r="T732" s="4" t="s">
        <v>84</v>
      </c>
      <c r="U732" s="4"/>
      <c r="V732" s="4" t="s">
        <v>2394</v>
      </c>
      <c r="W732" s="4"/>
      <c r="X732" s="2" t="s">
        <v>5832</v>
      </c>
      <c r="Y732" s="4" t="s">
        <v>69</v>
      </c>
      <c r="Z732" s="4"/>
      <c r="AA732" s="4"/>
      <c r="AB732" s="4"/>
    </row>
    <row r="733" customFormat="false" ht="75" hidden="false" customHeight="true" outlineLevel="0" collapsed="false">
      <c r="A733" s="4" t="s">
        <v>5833</v>
      </c>
      <c r="B733" s="4" t="s">
        <v>5834</v>
      </c>
      <c r="C733" s="4" t="s">
        <v>5835</v>
      </c>
      <c r="D733" s="4" t="n">
        <v>2026</v>
      </c>
      <c r="E733" s="4" t="s">
        <v>41</v>
      </c>
      <c r="F733" s="4" t="s">
        <v>1975</v>
      </c>
      <c r="G733" s="4" t="str">
        <f aca="false">IF(LEFT(I733,3)="R1 ","L6",IF(D733&gt;=2014,"L1",IF(D733&gt;=1998,"L2",IF(D733&gt;=1987,"L3",IF(D733&gt;=1978,"L4",IF(D733&gt;=1965,"L5","L6"))))))</f>
        <v>L1</v>
      </c>
      <c r="H733" s="4" t="str">
        <f aca="false">IFERROR(INDEX(Lanes!$C$2:$C$60,MATCH(LEFT(I733,FIND(" ",I733)-1),Lanes!$A$2:$A$60,0)),"?")</f>
        <v>Core</v>
      </c>
      <c r="I733" s="4" t="s">
        <v>5429</v>
      </c>
      <c r="J733" s="4" t="s">
        <v>399</v>
      </c>
      <c r="K733" s="4" t="s">
        <v>400</v>
      </c>
      <c r="L733" s="4" t="s">
        <v>152</v>
      </c>
      <c r="M733" s="4" t="s">
        <v>3397</v>
      </c>
      <c r="N733" s="4"/>
      <c r="O733" s="4" t="s">
        <v>5836</v>
      </c>
      <c r="P733" s="2" t="s">
        <v>5837</v>
      </c>
      <c r="Q733" s="2" t="s">
        <v>5838</v>
      </c>
      <c r="R733" s="4" t="s">
        <v>50</v>
      </c>
      <c r="S733" s="4" t="s">
        <v>5839</v>
      </c>
      <c r="T733" s="4" t="s">
        <v>84</v>
      </c>
      <c r="U733" s="4"/>
      <c r="V733" s="4" t="s">
        <v>2689</v>
      </c>
      <c r="W733" s="4"/>
      <c r="X733" s="2" t="s">
        <v>5840</v>
      </c>
      <c r="Y733" s="4" t="s">
        <v>69</v>
      </c>
      <c r="Z733" s="4"/>
      <c r="AA733" s="4"/>
      <c r="AB733" s="4"/>
    </row>
    <row r="734" customFormat="false" ht="75" hidden="false" customHeight="true" outlineLevel="0" collapsed="false">
      <c r="A734" s="4" t="s">
        <v>5841</v>
      </c>
      <c r="B734" s="4" t="s">
        <v>5842</v>
      </c>
      <c r="C734" s="4" t="s">
        <v>5843</v>
      </c>
      <c r="D734" s="4" t="n">
        <v>2026</v>
      </c>
      <c r="E734" s="4" t="s">
        <v>41</v>
      </c>
      <c r="F734" s="4" t="s">
        <v>5844</v>
      </c>
      <c r="G734" s="4" t="str">
        <f aca="false">IF(LEFT(I734,3)="R1 ","L6",IF(D734&gt;=2014,"L1",IF(D734&gt;=1998,"L2",IF(D734&gt;=1987,"L3",IF(D734&gt;=1978,"L4",IF(D734&gt;=1965,"L5","L6"))))))</f>
        <v>L1</v>
      </c>
      <c r="H734" s="4" t="str">
        <f aca="false">IFERROR(INDEX(Lanes!$C$2:$C$60,MATCH(LEFT(I734,FIND(" ",I734)-1),Lanes!$A$2:$A$60,0)),"?")</f>
        <v>Core</v>
      </c>
      <c r="I734" s="4" t="s">
        <v>5429</v>
      </c>
      <c r="J734" s="4"/>
      <c r="K734" s="4" t="s">
        <v>400</v>
      </c>
      <c r="L734" s="4" t="s">
        <v>776</v>
      </c>
      <c r="M734" s="4" t="s">
        <v>777</v>
      </c>
      <c r="N734" s="4"/>
      <c r="O734" s="4" t="s">
        <v>5845</v>
      </c>
      <c r="P734" s="2" t="s">
        <v>5846</v>
      </c>
      <c r="Q734" s="2" t="s">
        <v>5847</v>
      </c>
      <c r="R734" s="4" t="s">
        <v>50</v>
      </c>
      <c r="S734" s="4" t="s">
        <v>5848</v>
      </c>
      <c r="T734" s="4" t="s">
        <v>52</v>
      </c>
      <c r="U734" s="4"/>
      <c r="V734" s="4" t="s">
        <v>699</v>
      </c>
      <c r="W734" s="4"/>
      <c r="X734" s="2" t="s">
        <v>5849</v>
      </c>
      <c r="Y734" s="4" t="s">
        <v>69</v>
      </c>
      <c r="Z734" s="4"/>
      <c r="AA734" s="4"/>
      <c r="AB734" s="4"/>
    </row>
    <row r="735" customFormat="false" ht="75" hidden="false" customHeight="true" outlineLevel="0" collapsed="false">
      <c r="A735" s="4" t="s">
        <v>5850</v>
      </c>
      <c r="B735" s="4" t="s">
        <v>5767</v>
      </c>
      <c r="C735" s="4" t="s">
        <v>5851</v>
      </c>
      <c r="D735" s="4" t="n">
        <v>2026</v>
      </c>
      <c r="E735" s="4" t="s">
        <v>41</v>
      </c>
      <c r="F735" s="4" t="s">
        <v>127</v>
      </c>
      <c r="G735" s="4" t="str">
        <f aca="false">IF(LEFT(I735,3)="R1 ","L6",IF(D735&gt;=2014,"L1",IF(D735&gt;=1998,"L2",IF(D735&gt;=1987,"L3",IF(D735&gt;=1978,"L4",IF(D735&gt;=1965,"L5","L6"))))))</f>
        <v>L1</v>
      </c>
      <c r="H735" s="4" t="str">
        <f aca="false">IFERROR(INDEX(Lanes!$C$2:$C$60,MATCH(LEFT(I735,FIND(" ",I735)-1),Lanes!$A$2:$A$60,0)),"?")</f>
        <v>Core</v>
      </c>
      <c r="I735" s="4" t="s">
        <v>5429</v>
      </c>
      <c r="J735" s="4"/>
      <c r="K735" s="4" t="s">
        <v>400</v>
      </c>
      <c r="L735" s="4" t="s">
        <v>116</v>
      </c>
      <c r="M735" s="4" t="s">
        <v>117</v>
      </c>
      <c r="N735" s="4" t="s">
        <v>92</v>
      </c>
      <c r="O735" s="4" t="s">
        <v>5852</v>
      </c>
      <c r="P735" s="2" t="s">
        <v>5853</v>
      </c>
      <c r="Q735" s="2" t="s">
        <v>5854</v>
      </c>
      <c r="R735" s="4" t="s">
        <v>65</v>
      </c>
      <c r="S735" s="4" t="s">
        <v>5855</v>
      </c>
      <c r="T735" s="4" t="s">
        <v>52</v>
      </c>
      <c r="U735" s="4"/>
      <c r="V735" s="4"/>
      <c r="W735" s="4"/>
      <c r="X735" s="2" t="s">
        <v>5856</v>
      </c>
      <c r="Y735" s="4" t="s">
        <v>69</v>
      </c>
      <c r="Z735" s="4"/>
      <c r="AA735" s="4"/>
      <c r="AB735" s="4"/>
    </row>
    <row r="736" customFormat="false" ht="75" hidden="false" customHeight="true" outlineLevel="0" collapsed="false">
      <c r="A736" s="4" t="s">
        <v>5857</v>
      </c>
      <c r="B736" s="4" t="s">
        <v>5858</v>
      </c>
      <c r="C736" s="4" t="s">
        <v>5859</v>
      </c>
      <c r="D736" s="4" t="n">
        <v>2026</v>
      </c>
      <c r="E736" s="4" t="s">
        <v>41</v>
      </c>
      <c r="F736" s="4" t="s">
        <v>5860</v>
      </c>
      <c r="G736" s="4" t="str">
        <f aca="false">IF(LEFT(I736,3)="R1 ","L6",IF(D736&gt;=2014,"L1",IF(D736&gt;=1998,"L2",IF(D736&gt;=1987,"L3",IF(D736&gt;=1978,"L4",IF(D736&gt;=1965,"L5","L6"))))))</f>
        <v>L1</v>
      </c>
      <c r="H736" s="4" t="str">
        <f aca="false">IFERROR(INDEX(Lanes!$C$2:$C$60,MATCH(LEFT(I736,FIND(" ",I736)-1),Lanes!$A$2:$A$60,0)),"?")</f>
        <v>Core</v>
      </c>
      <c r="I736" s="4" t="s">
        <v>5429</v>
      </c>
      <c r="J736" s="4" t="s">
        <v>648</v>
      </c>
      <c r="K736" s="4" t="s">
        <v>268</v>
      </c>
      <c r="L736" s="4" t="s">
        <v>257</v>
      </c>
      <c r="M736" s="4" t="s">
        <v>5861</v>
      </c>
      <c r="N736" s="4"/>
      <c r="O736" s="4" t="s">
        <v>5862</v>
      </c>
      <c r="P736" s="2" t="s">
        <v>5863</v>
      </c>
      <c r="Q736" s="2" t="s">
        <v>5864</v>
      </c>
      <c r="R736" s="4" t="s">
        <v>50</v>
      </c>
      <c r="S736" s="4" t="s">
        <v>5865</v>
      </c>
      <c r="T736" s="4" t="s">
        <v>84</v>
      </c>
      <c r="U736" s="4"/>
      <c r="V736" s="4" t="s">
        <v>847</v>
      </c>
      <c r="W736" s="4"/>
      <c r="X736" s="2" t="s">
        <v>5866</v>
      </c>
      <c r="Y736" s="4" t="s">
        <v>69</v>
      </c>
      <c r="Z736" s="4"/>
      <c r="AA736" s="4"/>
      <c r="AB736" s="4"/>
    </row>
    <row r="737" customFormat="false" ht="75" hidden="false" customHeight="true" outlineLevel="0" collapsed="false">
      <c r="A737" s="4" t="s">
        <v>5867</v>
      </c>
      <c r="B737" s="4" t="s">
        <v>5868</v>
      </c>
      <c r="C737" s="4" t="s">
        <v>5869</v>
      </c>
      <c r="D737" s="4" t="n">
        <v>2026</v>
      </c>
      <c r="E737" s="4" t="s">
        <v>41</v>
      </c>
      <c r="F737" s="4" t="s">
        <v>5870</v>
      </c>
      <c r="G737" s="4" t="str">
        <f aca="false">IF(LEFT(I737,3)="R1 ","L6",IF(D737&gt;=2014,"L1",IF(D737&gt;=1998,"L2",IF(D737&gt;=1987,"L3",IF(D737&gt;=1978,"L4",IF(D737&gt;=1965,"L5","L6"))))))</f>
        <v>L1</v>
      </c>
      <c r="H737" s="4" t="str">
        <f aca="false">IFERROR(INDEX(Lanes!$C$2:$C$60,MATCH(LEFT(I737,FIND(" ",I737)-1),Lanes!$A$2:$A$60,0)),"?")</f>
        <v>Core</v>
      </c>
      <c r="I737" s="4" t="s">
        <v>5429</v>
      </c>
      <c r="J737" s="4"/>
      <c r="K737" s="4" t="s">
        <v>400</v>
      </c>
      <c r="L737" s="4" t="s">
        <v>152</v>
      </c>
      <c r="M737" s="4" t="s">
        <v>5871</v>
      </c>
      <c r="N737" s="4"/>
      <c r="O737" s="4" t="s">
        <v>5872</v>
      </c>
      <c r="P737" s="2" t="s">
        <v>5873</v>
      </c>
      <c r="Q737" s="2" t="s">
        <v>5874</v>
      </c>
      <c r="R737" s="4" t="s">
        <v>50</v>
      </c>
      <c r="S737" s="4" t="s">
        <v>5875</v>
      </c>
      <c r="T737" s="4" t="s">
        <v>52</v>
      </c>
      <c r="U737" s="4"/>
      <c r="V737" s="4" t="s">
        <v>5876</v>
      </c>
      <c r="W737" s="4"/>
      <c r="X737" s="2" t="s">
        <v>5877</v>
      </c>
      <c r="Y737" s="4" t="s">
        <v>69</v>
      </c>
      <c r="Z737" s="4"/>
      <c r="AA737" s="4"/>
      <c r="AB737" s="4"/>
    </row>
    <row r="738" customFormat="false" ht="75" hidden="false" customHeight="true" outlineLevel="0" collapsed="false">
      <c r="A738" s="4" t="s">
        <v>5878</v>
      </c>
      <c r="B738" s="4" t="s">
        <v>5630</v>
      </c>
      <c r="C738" s="4" t="s">
        <v>5879</v>
      </c>
      <c r="D738" s="4" t="n">
        <v>2026</v>
      </c>
      <c r="E738" s="4" t="s">
        <v>41</v>
      </c>
      <c r="F738" s="4" t="s">
        <v>740</v>
      </c>
      <c r="G738" s="4" t="str">
        <f aca="false">IF(LEFT(I738,3)="R1 ","L6",IF(D738&gt;=2014,"L1",IF(D738&gt;=1998,"L2",IF(D738&gt;=1987,"L3",IF(D738&gt;=1978,"L4",IF(D738&gt;=1965,"L5","L6"))))))</f>
        <v>L1</v>
      </c>
      <c r="H738" s="4" t="str">
        <f aca="false">IFERROR(INDEX(Lanes!$C$2:$C$60,MATCH(LEFT(I738,FIND(" ",I738)-1),Lanes!$A$2:$A$60,0)),"?")</f>
        <v>Core</v>
      </c>
      <c r="I738" s="4" t="s">
        <v>5429</v>
      </c>
      <c r="J738" s="4"/>
      <c r="K738" s="4" t="s">
        <v>44</v>
      </c>
      <c r="L738" s="4" t="s">
        <v>90</v>
      </c>
      <c r="M738" s="4" t="s">
        <v>706</v>
      </c>
      <c r="N738" s="4" t="s">
        <v>2914</v>
      </c>
      <c r="O738" s="4" t="s">
        <v>5880</v>
      </c>
      <c r="P738" s="2" t="s">
        <v>5881</v>
      </c>
      <c r="Q738" s="2" t="s">
        <v>5882</v>
      </c>
      <c r="R738" s="4" t="s">
        <v>50</v>
      </c>
      <c r="S738" s="4" t="s">
        <v>5883</v>
      </c>
      <c r="T738" s="4" t="s">
        <v>84</v>
      </c>
      <c r="U738" s="4"/>
      <c r="V738" s="4" t="s">
        <v>5876</v>
      </c>
      <c r="W738" s="4" t="s">
        <v>53</v>
      </c>
      <c r="X738" s="2" t="s">
        <v>5884</v>
      </c>
      <c r="Y738" s="4" t="s">
        <v>69</v>
      </c>
      <c r="Z738" s="4"/>
      <c r="AA738" s="4"/>
      <c r="AB738" s="4"/>
    </row>
    <row r="739" customFormat="false" ht="75" hidden="false" customHeight="true" outlineLevel="0" collapsed="false">
      <c r="A739" s="4" t="s">
        <v>5885</v>
      </c>
      <c r="B739" s="4" t="s">
        <v>5720</v>
      </c>
      <c r="C739" s="4" t="s">
        <v>5886</v>
      </c>
      <c r="D739" s="4" t="n">
        <v>2026</v>
      </c>
      <c r="E739" s="4" t="s">
        <v>41</v>
      </c>
      <c r="F739" s="4" t="s">
        <v>42</v>
      </c>
      <c r="G739" s="4" t="str">
        <f aca="false">IF(LEFT(I739,3)="R1 ","L6",IF(D739&gt;=2014,"L1",IF(D739&gt;=1998,"L2",IF(D739&gt;=1987,"L3",IF(D739&gt;=1978,"L4",IF(D739&gt;=1965,"L5","L6"))))))</f>
        <v>L1</v>
      </c>
      <c r="H739" s="4" t="str">
        <f aca="false">IFERROR(INDEX(Lanes!$C$2:$C$60,MATCH(LEFT(I739,FIND(" ",I739)-1),Lanes!$A$2:$A$60,0)),"?")</f>
        <v>Core</v>
      </c>
      <c r="I739" s="4" t="s">
        <v>5429</v>
      </c>
      <c r="J739" s="4"/>
      <c r="K739" s="4" t="s">
        <v>400</v>
      </c>
      <c r="L739" s="4" t="s">
        <v>174</v>
      </c>
      <c r="M739" s="4" t="s">
        <v>175</v>
      </c>
      <c r="N739" s="4" t="s">
        <v>174</v>
      </c>
      <c r="O739" s="4" t="s">
        <v>5887</v>
      </c>
      <c r="P739" s="2" t="s">
        <v>5888</v>
      </c>
      <c r="Q739" s="2" t="s">
        <v>5889</v>
      </c>
      <c r="R739" s="4" t="s">
        <v>50</v>
      </c>
      <c r="S739" s="4" t="s">
        <v>5890</v>
      </c>
      <c r="T739" s="4" t="s">
        <v>52</v>
      </c>
      <c r="U739" s="4"/>
      <c r="V739" s="4" t="s">
        <v>2706</v>
      </c>
      <c r="W739" s="4"/>
      <c r="X739" s="2" t="s">
        <v>5891</v>
      </c>
      <c r="Y739" s="4" t="s">
        <v>69</v>
      </c>
      <c r="Z739" s="4"/>
      <c r="AA739" s="4"/>
      <c r="AB739" s="4"/>
    </row>
    <row r="740" customFormat="false" ht="75" hidden="false" customHeight="true" outlineLevel="0" collapsed="false">
      <c r="A740" s="4" t="s">
        <v>5892</v>
      </c>
      <c r="B740" s="4" t="s">
        <v>5465</v>
      </c>
      <c r="C740" s="4" t="s">
        <v>5893</v>
      </c>
      <c r="D740" s="4" t="n">
        <v>2026</v>
      </c>
      <c r="E740" s="4" t="s">
        <v>41</v>
      </c>
      <c r="F740" s="4" t="s">
        <v>2841</v>
      </c>
      <c r="G740" s="4" t="str">
        <f aca="false">IF(LEFT(I740,3)="R1 ","L6",IF(D740&gt;=2014,"L1",IF(D740&gt;=1998,"L2",IF(D740&gt;=1987,"L3",IF(D740&gt;=1978,"L4",IF(D740&gt;=1965,"L5","L6"))))))</f>
        <v>L1</v>
      </c>
      <c r="H740" s="4" t="str">
        <f aca="false">IFERROR(INDEX(Lanes!$C$2:$C$60,MATCH(LEFT(I740,FIND(" ",I740)-1),Lanes!$A$2:$A$60,0)),"?")</f>
        <v>Core</v>
      </c>
      <c r="I740" s="4" t="s">
        <v>5429</v>
      </c>
      <c r="J740" s="4"/>
      <c r="K740" s="4" t="s">
        <v>115</v>
      </c>
      <c r="L740" s="4" t="s">
        <v>152</v>
      </c>
      <c r="M740" s="4" t="s">
        <v>153</v>
      </c>
      <c r="N740" s="4"/>
      <c r="O740" s="4" t="s">
        <v>5894</v>
      </c>
      <c r="P740" s="2" t="s">
        <v>5895</v>
      </c>
      <c r="Q740" s="2" t="s">
        <v>5896</v>
      </c>
      <c r="R740" s="4" t="s">
        <v>122</v>
      </c>
      <c r="S740" s="4" t="s">
        <v>5897</v>
      </c>
      <c r="T740" s="4" t="s">
        <v>84</v>
      </c>
      <c r="U740" s="4"/>
      <c r="V740" s="4" t="s">
        <v>5323</v>
      </c>
      <c r="W740" s="4"/>
      <c r="X740" s="2" t="s">
        <v>5898</v>
      </c>
      <c r="Y740" s="4" t="s">
        <v>69</v>
      </c>
      <c r="Z740" s="4"/>
      <c r="AA740" s="4"/>
      <c r="AB740" s="4"/>
    </row>
    <row r="741" customFormat="false" ht="75" hidden="false" customHeight="true" outlineLevel="0" collapsed="false">
      <c r="A741" s="4" t="s">
        <v>5899</v>
      </c>
      <c r="B741" s="4" t="s">
        <v>5900</v>
      </c>
      <c r="C741" s="4" t="s">
        <v>5901</v>
      </c>
      <c r="D741" s="4" t="n">
        <v>2012</v>
      </c>
      <c r="E741" s="4" t="s">
        <v>41</v>
      </c>
      <c r="F741" s="4" t="s">
        <v>5902</v>
      </c>
      <c r="G741" s="4" t="str">
        <f aca="false">IF(LEFT(I741,3)="R1 ","L6",IF(D741&gt;=2014,"L1",IF(D741&gt;=1998,"L2",IF(D741&gt;=1987,"L3",IF(D741&gt;=1978,"L4",IF(D741&gt;=1965,"L5","L6"))))))</f>
        <v>L2</v>
      </c>
      <c r="H741" s="4" t="str">
        <f aca="false">IFERROR(INDEX(Lanes!$C$2:$C$60,MATCH(LEFT(I741,FIND(" ",I741)-1),Lanes!$A$2:$A$60,0)),"?")</f>
        <v>Core</v>
      </c>
      <c r="I741" s="4" t="s">
        <v>5903</v>
      </c>
      <c r="J741" s="4"/>
      <c r="K741" s="4" t="s">
        <v>60</v>
      </c>
      <c r="L741" s="4" t="s">
        <v>116</v>
      </c>
      <c r="M741" s="4" t="s">
        <v>117</v>
      </c>
      <c r="N741" s="4"/>
      <c r="O741" s="4" t="s">
        <v>5904</v>
      </c>
      <c r="P741" s="2" t="s">
        <v>5905</v>
      </c>
      <c r="Q741" s="2" t="s">
        <v>5906</v>
      </c>
      <c r="R741" s="4" t="s">
        <v>50</v>
      </c>
      <c r="S741" s="4" t="s">
        <v>5907</v>
      </c>
      <c r="T741" s="4" t="s">
        <v>84</v>
      </c>
      <c r="U741" s="4"/>
      <c r="V741" s="4"/>
      <c r="W741" s="4"/>
      <c r="X741" s="2" t="s">
        <v>5908</v>
      </c>
      <c r="Y741" s="4" t="s">
        <v>69</v>
      </c>
      <c r="Z741" s="4"/>
      <c r="AA741" s="4"/>
      <c r="AB741" s="4"/>
    </row>
    <row r="742" customFormat="false" ht="75" hidden="false" customHeight="true" outlineLevel="0" collapsed="false">
      <c r="A742" s="4" t="s">
        <v>5909</v>
      </c>
      <c r="B742" s="4" t="s">
        <v>5910</v>
      </c>
      <c r="C742" s="4" t="s">
        <v>5911</v>
      </c>
      <c r="D742" s="4" t="n">
        <v>2012</v>
      </c>
      <c r="E742" s="4" t="s">
        <v>41</v>
      </c>
      <c r="F742" s="4" t="s">
        <v>42</v>
      </c>
      <c r="G742" s="4" t="str">
        <f aca="false">IF(LEFT(I742,3)="R1 ","L6",IF(D742&gt;=2014,"L1",IF(D742&gt;=1998,"L2",IF(D742&gt;=1987,"L3",IF(D742&gt;=1978,"L4",IF(D742&gt;=1965,"L5","L6"))))))</f>
        <v>L2</v>
      </c>
      <c r="H742" s="4" t="str">
        <f aca="false">IFERROR(INDEX(Lanes!$C$2:$C$60,MATCH(LEFT(I742,FIND(" ",I742)-1),Lanes!$A$2:$A$60,0)),"?")</f>
        <v>Core</v>
      </c>
      <c r="I742" s="4" t="s">
        <v>5903</v>
      </c>
      <c r="J742" s="4"/>
      <c r="K742" s="4" t="s">
        <v>60</v>
      </c>
      <c r="L742" s="4" t="s">
        <v>152</v>
      </c>
      <c r="M742" s="4" t="s">
        <v>5912</v>
      </c>
      <c r="N742" s="4"/>
      <c r="O742" s="4" t="s">
        <v>5913</v>
      </c>
      <c r="P742" s="2" t="s">
        <v>5914</v>
      </c>
      <c r="Q742" s="2" t="s">
        <v>5915</v>
      </c>
      <c r="R742" s="4" t="s">
        <v>122</v>
      </c>
      <c r="S742" s="4" t="s">
        <v>5916</v>
      </c>
      <c r="T742" s="4" t="s">
        <v>52</v>
      </c>
      <c r="U742" s="4"/>
      <c r="V742" s="4"/>
      <c r="W742" s="4" t="s">
        <v>53</v>
      </c>
      <c r="X742" s="2" t="s">
        <v>5917</v>
      </c>
      <c r="Y742" s="4" t="s">
        <v>69</v>
      </c>
      <c r="Z742" s="4"/>
      <c r="AA742" s="4"/>
      <c r="AB742" s="4"/>
    </row>
    <row r="743" customFormat="false" ht="75" hidden="false" customHeight="true" outlineLevel="0" collapsed="false">
      <c r="A743" s="4" t="s">
        <v>5918</v>
      </c>
      <c r="B743" s="4" t="s">
        <v>5900</v>
      </c>
      <c r="C743" s="4" t="s">
        <v>5919</v>
      </c>
      <c r="D743" s="4" t="n">
        <v>2015</v>
      </c>
      <c r="E743" s="4" t="s">
        <v>41</v>
      </c>
      <c r="F743" s="4" t="s">
        <v>1353</v>
      </c>
      <c r="G743" s="4" t="str">
        <f aca="false">IF(LEFT(I743,3)="R1 ","L6",IF(D743&gt;=2014,"L1",IF(D743&gt;=1998,"L2",IF(D743&gt;=1987,"L3",IF(D743&gt;=1978,"L4",IF(D743&gt;=1965,"L5","L6"))))))</f>
        <v>L1</v>
      </c>
      <c r="H743" s="4" t="str">
        <f aca="false">IFERROR(INDEX(Lanes!$C$2:$C$60,MATCH(LEFT(I743,FIND(" ",I743)-1),Lanes!$A$2:$A$60,0)),"?")</f>
        <v>Core</v>
      </c>
      <c r="I743" s="4" t="s">
        <v>5903</v>
      </c>
      <c r="J743" s="4"/>
      <c r="K743" s="4" t="s">
        <v>60</v>
      </c>
      <c r="L743" s="4" t="s">
        <v>116</v>
      </c>
      <c r="M743" s="4" t="s">
        <v>117</v>
      </c>
      <c r="N743" s="4"/>
      <c r="O743" s="4" t="s">
        <v>5920</v>
      </c>
      <c r="P743" s="2" t="s">
        <v>5921</v>
      </c>
      <c r="Q743" s="2" t="s">
        <v>5922</v>
      </c>
      <c r="R743" s="4" t="s">
        <v>50</v>
      </c>
      <c r="S743" s="4" t="s">
        <v>5923</v>
      </c>
      <c r="T743" s="4" t="s">
        <v>84</v>
      </c>
      <c r="U743" s="4"/>
      <c r="V743" s="4"/>
      <c r="W743" s="4"/>
      <c r="X743" s="2" t="s">
        <v>5924</v>
      </c>
      <c r="Y743" s="4" t="s">
        <v>69</v>
      </c>
      <c r="Z743" s="4"/>
      <c r="AA743" s="4"/>
      <c r="AB743" s="4"/>
    </row>
    <row r="744" customFormat="false" ht="75" hidden="false" customHeight="true" outlineLevel="0" collapsed="false">
      <c r="A744" s="4" t="s">
        <v>5925</v>
      </c>
      <c r="B744" s="4" t="s">
        <v>5910</v>
      </c>
      <c r="C744" s="4" t="s">
        <v>5926</v>
      </c>
      <c r="D744" s="4" t="n">
        <v>2016</v>
      </c>
      <c r="E744" s="4" t="s">
        <v>41</v>
      </c>
      <c r="F744" s="4" t="s">
        <v>5927</v>
      </c>
      <c r="G744" s="4" t="str">
        <f aca="false">IF(LEFT(I744,3)="R1 ","L6",IF(D744&gt;=2014,"L1",IF(D744&gt;=1998,"L2",IF(D744&gt;=1987,"L3",IF(D744&gt;=1978,"L4",IF(D744&gt;=1965,"L5","L6"))))))</f>
        <v>L1</v>
      </c>
      <c r="H744" s="4" t="str">
        <f aca="false">IFERROR(INDEX(Lanes!$C$2:$C$60,MATCH(LEFT(I744,FIND(" ",I744)-1),Lanes!$A$2:$A$60,0)),"?")</f>
        <v>Core</v>
      </c>
      <c r="I744" s="4" t="s">
        <v>5903</v>
      </c>
      <c r="J744" s="4"/>
      <c r="K744" s="4" t="s">
        <v>60</v>
      </c>
      <c r="L744" s="4" t="s">
        <v>152</v>
      </c>
      <c r="M744" s="4" t="s">
        <v>5912</v>
      </c>
      <c r="N744" s="4"/>
      <c r="O744" s="4" t="s">
        <v>5928</v>
      </c>
      <c r="P744" s="2" t="s">
        <v>5929</v>
      </c>
      <c r="Q744" s="2" t="s">
        <v>5930</v>
      </c>
      <c r="R744" s="4" t="s">
        <v>122</v>
      </c>
      <c r="S744" s="4" t="s">
        <v>5931</v>
      </c>
      <c r="T744" s="4" t="s">
        <v>110</v>
      </c>
      <c r="U744" s="4" t="s">
        <v>53</v>
      </c>
      <c r="V744" s="4"/>
      <c r="W744" s="4" t="s">
        <v>53</v>
      </c>
      <c r="X744" s="2" t="s">
        <v>5917</v>
      </c>
      <c r="Y744" s="4" t="s">
        <v>69</v>
      </c>
      <c r="Z744" s="4"/>
      <c r="AA744" s="4"/>
      <c r="AB744" s="4"/>
    </row>
    <row r="745" customFormat="false" ht="75" hidden="false" customHeight="true" outlineLevel="0" collapsed="false">
      <c r="A745" s="4" t="s">
        <v>5932</v>
      </c>
      <c r="B745" s="4" t="s">
        <v>5933</v>
      </c>
      <c r="C745" s="4" t="s">
        <v>5934</v>
      </c>
      <c r="D745" s="4" t="n">
        <v>2016</v>
      </c>
      <c r="E745" s="4" t="s">
        <v>41</v>
      </c>
      <c r="F745" s="4" t="s">
        <v>150</v>
      </c>
      <c r="G745" s="4" t="str">
        <f aca="false">IF(LEFT(I745,3)="R1 ","L6",IF(D745&gt;=2014,"L1",IF(D745&gt;=1998,"L2",IF(D745&gt;=1987,"L3",IF(D745&gt;=1978,"L4",IF(D745&gt;=1965,"L5","L6"))))))</f>
        <v>L1</v>
      </c>
      <c r="H745" s="4" t="str">
        <f aca="false">IFERROR(INDEX(Lanes!$C$2:$C$60,MATCH(LEFT(I745,FIND(" ",I745)-1),Lanes!$A$2:$A$60,0)),"?")</f>
        <v>Core</v>
      </c>
      <c r="I745" s="4" t="s">
        <v>5903</v>
      </c>
      <c r="J745" s="4"/>
      <c r="K745" s="4" t="s">
        <v>60</v>
      </c>
      <c r="L745" s="4" t="s">
        <v>116</v>
      </c>
      <c r="M745" s="4" t="s">
        <v>117</v>
      </c>
      <c r="N745" s="4"/>
      <c r="O745" s="4" t="s">
        <v>5935</v>
      </c>
      <c r="P745" s="2" t="s">
        <v>5936</v>
      </c>
      <c r="Q745" s="2" t="s">
        <v>5937</v>
      </c>
      <c r="R745" s="4" t="s">
        <v>65</v>
      </c>
      <c r="S745" s="4" t="s">
        <v>5938</v>
      </c>
      <c r="T745" s="4" t="s">
        <v>84</v>
      </c>
      <c r="U745" s="4"/>
      <c r="V745" s="4"/>
      <c r="W745" s="4"/>
      <c r="X745" s="2" t="s">
        <v>5939</v>
      </c>
      <c r="Y745" s="4" t="s">
        <v>69</v>
      </c>
      <c r="Z745" s="4"/>
      <c r="AA745" s="4"/>
      <c r="AB745" s="4"/>
    </row>
    <row r="746" customFormat="false" ht="75" hidden="false" customHeight="true" outlineLevel="0" collapsed="false">
      <c r="A746" s="4" t="s">
        <v>5940</v>
      </c>
      <c r="B746" s="4" t="s">
        <v>5941</v>
      </c>
      <c r="C746" s="4" t="s">
        <v>5942</v>
      </c>
      <c r="D746" s="4" t="n">
        <v>2016</v>
      </c>
      <c r="E746" s="4" t="s">
        <v>41</v>
      </c>
      <c r="F746" s="4" t="s">
        <v>5943</v>
      </c>
      <c r="G746" s="4" t="str">
        <f aca="false">IF(LEFT(I746,3)="R1 ","L6",IF(D746&gt;=2014,"L1",IF(D746&gt;=1998,"L2",IF(D746&gt;=1987,"L3",IF(D746&gt;=1978,"L4",IF(D746&gt;=1965,"L5","L6"))))))</f>
        <v>L1</v>
      </c>
      <c r="H746" s="4" t="str">
        <f aca="false">IFERROR(INDEX(Lanes!$C$2:$C$60,MATCH(LEFT(I746,FIND(" ",I746)-1),Lanes!$A$2:$A$60,0)),"?")</f>
        <v>Core</v>
      </c>
      <c r="I746" s="4" t="s">
        <v>5903</v>
      </c>
      <c r="J746" s="4" t="s">
        <v>151</v>
      </c>
      <c r="K746" s="4" t="s">
        <v>5944</v>
      </c>
      <c r="L746" s="4" t="s">
        <v>603</v>
      </c>
      <c r="M746" s="4" t="s">
        <v>5945</v>
      </c>
      <c r="N746" s="4"/>
      <c r="O746" s="4" t="s">
        <v>5946</v>
      </c>
      <c r="P746" s="2" t="s">
        <v>5947</v>
      </c>
      <c r="Q746" s="2" t="s">
        <v>5948</v>
      </c>
      <c r="R746" s="4" t="s">
        <v>122</v>
      </c>
      <c r="S746" s="4" t="s">
        <v>5949</v>
      </c>
      <c r="T746" s="4" t="s">
        <v>52</v>
      </c>
      <c r="U746" s="4"/>
      <c r="V746" s="4"/>
      <c r="W746" s="4"/>
      <c r="X746" s="2" t="s">
        <v>5950</v>
      </c>
      <c r="Y746" s="4" t="s">
        <v>55</v>
      </c>
      <c r="Z746" s="4"/>
      <c r="AA746" s="4"/>
      <c r="AB746" s="4"/>
    </row>
    <row r="747" customFormat="false" ht="75" hidden="false" customHeight="true" outlineLevel="0" collapsed="false">
      <c r="A747" s="4" t="s">
        <v>5951</v>
      </c>
      <c r="B747" s="4" t="s">
        <v>5933</v>
      </c>
      <c r="C747" s="4" t="s">
        <v>5952</v>
      </c>
      <c r="D747" s="4" t="n">
        <v>2017</v>
      </c>
      <c r="E747" s="4" t="s">
        <v>41</v>
      </c>
      <c r="F747" s="4" t="s">
        <v>150</v>
      </c>
      <c r="G747" s="4" t="str">
        <f aca="false">IF(LEFT(I747,3)="R1 ","L6",IF(D747&gt;=2014,"L1",IF(D747&gt;=1998,"L2",IF(D747&gt;=1987,"L3",IF(D747&gt;=1978,"L4",IF(D747&gt;=1965,"L5","L6"))))))</f>
        <v>L1</v>
      </c>
      <c r="H747" s="4" t="str">
        <f aca="false">IFERROR(INDEX(Lanes!$C$2:$C$60,MATCH(LEFT(I747,FIND(" ",I747)-1),Lanes!$A$2:$A$60,0)),"?")</f>
        <v>Core</v>
      </c>
      <c r="I747" s="4" t="s">
        <v>5903</v>
      </c>
      <c r="J747" s="4"/>
      <c r="K747" s="4" t="s">
        <v>60</v>
      </c>
      <c r="L747" s="4" t="s">
        <v>116</v>
      </c>
      <c r="M747" s="4" t="s">
        <v>117</v>
      </c>
      <c r="N747" s="4"/>
      <c r="O747" s="4" t="s">
        <v>5953</v>
      </c>
      <c r="P747" s="2" t="s">
        <v>5954</v>
      </c>
      <c r="Q747" s="2" t="s">
        <v>5955</v>
      </c>
      <c r="R747" s="4" t="s">
        <v>65</v>
      </c>
      <c r="S747" s="4" t="s">
        <v>5956</v>
      </c>
      <c r="T747" s="4" t="s">
        <v>84</v>
      </c>
      <c r="U747" s="4"/>
      <c r="V747" s="4"/>
      <c r="W747" s="4"/>
      <c r="X747" s="2" t="s">
        <v>5939</v>
      </c>
      <c r="Y747" s="4" t="s">
        <v>69</v>
      </c>
      <c r="Z747" s="4"/>
      <c r="AA747" s="4"/>
      <c r="AB747" s="4"/>
    </row>
    <row r="748" customFormat="false" ht="75" hidden="false" customHeight="true" outlineLevel="0" collapsed="false">
      <c r="A748" s="4" t="s">
        <v>5957</v>
      </c>
      <c r="B748" s="4" t="s">
        <v>5941</v>
      </c>
      <c r="C748" s="4" t="s">
        <v>5958</v>
      </c>
      <c r="D748" s="4" t="n">
        <v>2017</v>
      </c>
      <c r="E748" s="4" t="s">
        <v>41</v>
      </c>
      <c r="F748" s="4" t="s">
        <v>2157</v>
      </c>
      <c r="G748" s="4" t="str">
        <f aca="false">IF(LEFT(I748,3)="R1 ","L6",IF(D748&gt;=2014,"L1",IF(D748&gt;=1998,"L2",IF(D748&gt;=1987,"L3",IF(D748&gt;=1978,"L4",IF(D748&gt;=1965,"L5","L6"))))))</f>
        <v>L1</v>
      </c>
      <c r="H748" s="4" t="str">
        <f aca="false">IFERROR(INDEX(Lanes!$C$2:$C$60,MATCH(LEFT(I748,FIND(" ",I748)-1),Lanes!$A$2:$A$60,0)),"?")</f>
        <v>Core</v>
      </c>
      <c r="I748" s="4" t="s">
        <v>5903</v>
      </c>
      <c r="J748" s="4" t="s">
        <v>151</v>
      </c>
      <c r="K748" s="4" t="s">
        <v>5944</v>
      </c>
      <c r="L748" s="4" t="s">
        <v>603</v>
      </c>
      <c r="M748" s="4" t="s">
        <v>1528</v>
      </c>
      <c r="N748" s="4"/>
      <c r="O748" s="4" t="s">
        <v>5959</v>
      </c>
      <c r="P748" s="2" t="s">
        <v>5960</v>
      </c>
      <c r="Q748" s="2" t="s">
        <v>5961</v>
      </c>
      <c r="R748" s="4" t="s">
        <v>65</v>
      </c>
      <c r="S748" s="4" t="s">
        <v>5962</v>
      </c>
      <c r="T748" s="4" t="s">
        <v>52</v>
      </c>
      <c r="U748" s="4"/>
      <c r="V748" s="4"/>
      <c r="W748" s="4"/>
      <c r="X748" s="2" t="s">
        <v>5963</v>
      </c>
      <c r="Y748" s="4" t="s">
        <v>69</v>
      </c>
      <c r="Z748" s="4"/>
      <c r="AA748" s="4"/>
      <c r="AB748" s="4"/>
    </row>
    <row r="749" customFormat="false" ht="75" hidden="false" customHeight="true" outlineLevel="0" collapsed="false">
      <c r="A749" s="4" t="s">
        <v>5964</v>
      </c>
      <c r="B749" s="4" t="s">
        <v>5900</v>
      </c>
      <c r="C749" s="4" t="s">
        <v>5965</v>
      </c>
      <c r="D749" s="4" t="n">
        <v>2018</v>
      </c>
      <c r="E749" s="4" t="s">
        <v>41</v>
      </c>
      <c r="F749" s="4" t="s">
        <v>1353</v>
      </c>
      <c r="G749" s="4" t="str">
        <f aca="false">IF(LEFT(I749,3)="R1 ","L6",IF(D749&gt;=2014,"L1",IF(D749&gt;=1998,"L2",IF(D749&gt;=1987,"L3",IF(D749&gt;=1978,"L4",IF(D749&gt;=1965,"L5","L6"))))))</f>
        <v>L1</v>
      </c>
      <c r="H749" s="4" t="str">
        <f aca="false">IFERROR(INDEX(Lanes!$C$2:$C$60,MATCH(LEFT(I749,FIND(" ",I749)-1),Lanes!$A$2:$A$60,0)),"?")</f>
        <v>Core</v>
      </c>
      <c r="I749" s="4" t="s">
        <v>5903</v>
      </c>
      <c r="J749" s="4"/>
      <c r="K749" s="4" t="s">
        <v>60</v>
      </c>
      <c r="L749" s="4" t="s">
        <v>116</v>
      </c>
      <c r="M749" s="4" t="s">
        <v>117</v>
      </c>
      <c r="N749" s="4"/>
      <c r="O749" s="4" t="s">
        <v>5966</v>
      </c>
      <c r="P749" s="2" t="s">
        <v>5967</v>
      </c>
      <c r="Q749" s="2" t="s">
        <v>5968</v>
      </c>
      <c r="R749" s="4" t="s">
        <v>50</v>
      </c>
      <c r="S749" s="4" t="s">
        <v>5969</v>
      </c>
      <c r="T749" s="4" t="s">
        <v>84</v>
      </c>
      <c r="U749" s="4"/>
      <c r="V749" s="4"/>
      <c r="W749" s="4"/>
      <c r="X749" s="2" t="s">
        <v>5924</v>
      </c>
      <c r="Y749" s="4" t="s">
        <v>69</v>
      </c>
      <c r="Z749" s="4"/>
      <c r="AA749" s="4"/>
      <c r="AB749" s="4"/>
    </row>
    <row r="750" customFormat="false" ht="75" hidden="false" customHeight="true" outlineLevel="0" collapsed="false">
      <c r="A750" s="4" t="s">
        <v>5970</v>
      </c>
      <c r="B750" s="4" t="s">
        <v>5910</v>
      </c>
      <c r="C750" s="4" t="s">
        <v>5971</v>
      </c>
      <c r="D750" s="4" t="n">
        <v>2018</v>
      </c>
      <c r="E750" s="4" t="s">
        <v>41</v>
      </c>
      <c r="F750" s="4" t="s">
        <v>42</v>
      </c>
      <c r="G750" s="4" t="str">
        <f aca="false">IF(LEFT(I750,3)="R1 ","L6",IF(D750&gt;=2014,"L1",IF(D750&gt;=1998,"L2",IF(D750&gt;=1987,"L3",IF(D750&gt;=1978,"L4",IF(D750&gt;=1965,"L5","L6"))))))</f>
        <v>L1</v>
      </c>
      <c r="H750" s="4" t="str">
        <f aca="false">IFERROR(INDEX(Lanes!$C$2:$C$60,MATCH(LEFT(I750,FIND(" ",I750)-1),Lanes!$A$2:$A$60,0)),"?")</f>
        <v>Core</v>
      </c>
      <c r="I750" s="4" t="s">
        <v>5903</v>
      </c>
      <c r="J750" s="4"/>
      <c r="K750" s="4" t="s">
        <v>60</v>
      </c>
      <c r="L750" s="4" t="s">
        <v>152</v>
      </c>
      <c r="M750" s="4" t="s">
        <v>5912</v>
      </c>
      <c r="N750" s="4"/>
      <c r="O750" s="4" t="s">
        <v>5972</v>
      </c>
      <c r="P750" s="2" t="s">
        <v>5973</v>
      </c>
      <c r="Q750" s="2" t="s">
        <v>5974</v>
      </c>
      <c r="R750" s="4" t="s">
        <v>65</v>
      </c>
      <c r="S750" s="4" t="s">
        <v>5975</v>
      </c>
      <c r="T750" s="4" t="s">
        <v>84</v>
      </c>
      <c r="U750" s="4"/>
      <c r="V750" s="4"/>
      <c r="W750" s="4" t="s">
        <v>53</v>
      </c>
      <c r="X750" s="2" t="s">
        <v>5917</v>
      </c>
      <c r="Y750" s="4" t="s">
        <v>69</v>
      </c>
      <c r="Z750" s="4"/>
      <c r="AA750" s="4"/>
      <c r="AB750" s="4"/>
    </row>
    <row r="751" customFormat="false" ht="75" hidden="false" customHeight="true" outlineLevel="0" collapsed="false">
      <c r="A751" s="4" t="s">
        <v>5976</v>
      </c>
      <c r="B751" s="4" t="s">
        <v>5933</v>
      </c>
      <c r="C751" s="4" t="s">
        <v>5977</v>
      </c>
      <c r="D751" s="4" t="n">
        <v>2019</v>
      </c>
      <c r="E751" s="4" t="s">
        <v>41</v>
      </c>
      <c r="F751" s="4" t="s">
        <v>150</v>
      </c>
      <c r="G751" s="4" t="str">
        <f aca="false">IF(LEFT(I751,3)="R1 ","L6",IF(D751&gt;=2014,"L1",IF(D751&gt;=1998,"L2",IF(D751&gt;=1987,"L3",IF(D751&gt;=1978,"L4",IF(D751&gt;=1965,"L5","L6"))))))</f>
        <v>L1</v>
      </c>
      <c r="H751" s="4" t="str">
        <f aca="false">IFERROR(INDEX(Lanes!$C$2:$C$60,MATCH(LEFT(I751,FIND(" ",I751)-1),Lanes!$A$2:$A$60,0)),"?")</f>
        <v>Core</v>
      </c>
      <c r="I751" s="4" t="s">
        <v>5903</v>
      </c>
      <c r="J751" s="4"/>
      <c r="K751" s="4" t="s">
        <v>60</v>
      </c>
      <c r="L751" s="4" t="s">
        <v>116</v>
      </c>
      <c r="M751" s="4" t="s">
        <v>117</v>
      </c>
      <c r="N751" s="4"/>
      <c r="O751" s="4" t="s">
        <v>5978</v>
      </c>
      <c r="P751" s="2" t="s">
        <v>5979</v>
      </c>
      <c r="Q751" s="2" t="s">
        <v>5980</v>
      </c>
      <c r="R751" s="4" t="s">
        <v>65</v>
      </c>
      <c r="S751" s="4" t="s">
        <v>5981</v>
      </c>
      <c r="T751" s="4" t="s">
        <v>84</v>
      </c>
      <c r="U751" s="4"/>
      <c r="V751" s="4"/>
      <c r="W751" s="4"/>
      <c r="X751" s="2" t="s">
        <v>5939</v>
      </c>
      <c r="Y751" s="4" t="s">
        <v>69</v>
      </c>
      <c r="Z751" s="4"/>
      <c r="AA751" s="4"/>
      <c r="AB751" s="4"/>
    </row>
    <row r="752" customFormat="false" ht="75" hidden="false" customHeight="true" outlineLevel="0" collapsed="false">
      <c r="A752" s="4" t="s">
        <v>5982</v>
      </c>
      <c r="B752" s="4" t="s">
        <v>5941</v>
      </c>
      <c r="C752" s="4" t="s">
        <v>5983</v>
      </c>
      <c r="D752" s="4" t="n">
        <v>2019</v>
      </c>
      <c r="E752" s="4" t="s">
        <v>41</v>
      </c>
      <c r="F752" s="4" t="s">
        <v>2157</v>
      </c>
      <c r="G752" s="4" t="str">
        <f aca="false">IF(LEFT(I752,3)="R1 ","L6",IF(D752&gt;=2014,"L1",IF(D752&gt;=1998,"L2",IF(D752&gt;=1987,"L3",IF(D752&gt;=1978,"L4",IF(D752&gt;=1965,"L5","L6"))))))</f>
        <v>L1</v>
      </c>
      <c r="H752" s="4" t="str">
        <f aca="false">IFERROR(INDEX(Lanes!$C$2:$C$60,MATCH(LEFT(I752,FIND(" ",I752)-1),Lanes!$A$2:$A$60,0)),"?")</f>
        <v>Core</v>
      </c>
      <c r="I752" s="4" t="s">
        <v>5903</v>
      </c>
      <c r="J752" s="4" t="s">
        <v>151</v>
      </c>
      <c r="K752" s="4" t="s">
        <v>5944</v>
      </c>
      <c r="L752" s="4" t="s">
        <v>603</v>
      </c>
      <c r="M752" s="4" t="s">
        <v>117</v>
      </c>
      <c r="N752" s="4"/>
      <c r="O752" s="4" t="s">
        <v>5984</v>
      </c>
      <c r="P752" s="2" t="s">
        <v>5985</v>
      </c>
      <c r="Q752" s="2" t="s">
        <v>5986</v>
      </c>
      <c r="R752" s="4" t="s">
        <v>65</v>
      </c>
      <c r="S752" s="4" t="s">
        <v>5987</v>
      </c>
      <c r="T752" s="4" t="s">
        <v>84</v>
      </c>
      <c r="U752" s="4"/>
      <c r="V752" s="4" t="s">
        <v>967</v>
      </c>
      <c r="W752" s="4"/>
      <c r="X752" s="2" t="s">
        <v>5988</v>
      </c>
      <c r="Y752" s="4" t="s">
        <v>55</v>
      </c>
      <c r="Z752" s="4"/>
      <c r="AA752" s="4"/>
      <c r="AB752" s="4"/>
    </row>
    <row r="753" customFormat="false" ht="75" hidden="false" customHeight="true" outlineLevel="0" collapsed="false">
      <c r="A753" s="4" t="s">
        <v>5989</v>
      </c>
      <c r="B753" s="4" t="s">
        <v>5910</v>
      </c>
      <c r="C753" s="4" t="s">
        <v>5990</v>
      </c>
      <c r="D753" s="4" t="n">
        <v>2020</v>
      </c>
      <c r="E753" s="4" t="s">
        <v>41</v>
      </c>
      <c r="F753" s="4" t="s">
        <v>5991</v>
      </c>
      <c r="G753" s="4" t="str">
        <f aca="false">IF(LEFT(I753,3)="R1 ","L6",IF(D753&gt;=2014,"L1",IF(D753&gt;=1998,"L2",IF(D753&gt;=1987,"L3",IF(D753&gt;=1978,"L4",IF(D753&gt;=1965,"L5","L6"))))))</f>
        <v>L1</v>
      </c>
      <c r="H753" s="4" t="str">
        <f aca="false">IFERROR(INDEX(Lanes!$C$2:$C$60,MATCH(LEFT(I753,FIND(" ",I753)-1),Lanes!$A$2:$A$60,0)),"?")</f>
        <v>Core</v>
      </c>
      <c r="I753" s="4" t="s">
        <v>5903</v>
      </c>
      <c r="J753" s="4"/>
      <c r="K753" s="4" t="s">
        <v>60</v>
      </c>
      <c r="L753" s="4" t="s">
        <v>152</v>
      </c>
      <c r="M753" s="4" t="s">
        <v>5912</v>
      </c>
      <c r="N753" s="4"/>
      <c r="O753" s="4" t="s">
        <v>5992</v>
      </c>
      <c r="P753" s="2" t="s">
        <v>5993</v>
      </c>
      <c r="Q753" s="2" t="s">
        <v>5994</v>
      </c>
      <c r="R753" s="4" t="s">
        <v>65</v>
      </c>
      <c r="S753" s="4" t="s">
        <v>5995</v>
      </c>
      <c r="T753" s="4" t="s">
        <v>84</v>
      </c>
      <c r="U753" s="4"/>
      <c r="V753" s="4"/>
      <c r="W753" s="4" t="s">
        <v>53</v>
      </c>
      <c r="X753" s="2" t="s">
        <v>5917</v>
      </c>
      <c r="Y753" s="4" t="s">
        <v>69</v>
      </c>
      <c r="Z753" s="4"/>
      <c r="AA753" s="4"/>
      <c r="AB753" s="4"/>
    </row>
    <row r="754" customFormat="false" ht="75" hidden="false" customHeight="true" outlineLevel="0" collapsed="false">
      <c r="A754" s="4" t="s">
        <v>5996</v>
      </c>
      <c r="B754" s="4" t="s">
        <v>5997</v>
      </c>
      <c r="C754" s="4" t="s">
        <v>5998</v>
      </c>
      <c r="D754" s="4" t="n">
        <v>2020</v>
      </c>
      <c r="E754" s="4" t="s">
        <v>41</v>
      </c>
      <c r="F754" s="4" t="s">
        <v>42</v>
      </c>
      <c r="G754" s="4" t="str">
        <f aca="false">IF(LEFT(I754,3)="R1 ","L6",IF(D754&gt;=2014,"L1",IF(D754&gt;=1998,"L2",IF(D754&gt;=1987,"L3",IF(D754&gt;=1978,"L4",IF(D754&gt;=1965,"L5","L6"))))))</f>
        <v>L1</v>
      </c>
      <c r="H754" s="4" t="str">
        <f aca="false">IFERROR(INDEX(Lanes!$C$2:$C$60,MATCH(LEFT(I754,FIND(" ",I754)-1),Lanes!$A$2:$A$60,0)),"?")</f>
        <v>Core</v>
      </c>
      <c r="I754" s="4" t="s">
        <v>5903</v>
      </c>
      <c r="J754" s="4"/>
      <c r="K754" s="4" t="s">
        <v>60</v>
      </c>
      <c r="L754" s="4" t="s">
        <v>90</v>
      </c>
      <c r="M754" s="4" t="s">
        <v>91</v>
      </c>
      <c r="N754" s="4" t="s">
        <v>92</v>
      </c>
      <c r="O754" s="4" t="s">
        <v>5999</v>
      </c>
      <c r="P754" s="2" t="s">
        <v>6000</v>
      </c>
      <c r="Q754" s="2" t="s">
        <v>6001</v>
      </c>
      <c r="R754" s="4" t="s">
        <v>50</v>
      </c>
      <c r="S754" s="4" t="s">
        <v>6002</v>
      </c>
      <c r="T754" s="4" t="s">
        <v>84</v>
      </c>
      <c r="U754" s="4"/>
      <c r="V754" s="4"/>
      <c r="W754" s="4"/>
      <c r="X754" s="2" t="s">
        <v>6003</v>
      </c>
      <c r="Y754" s="4" t="s">
        <v>55</v>
      </c>
      <c r="Z754" s="4"/>
      <c r="AA754" s="4"/>
      <c r="AB754" s="4"/>
    </row>
    <row r="755" customFormat="false" ht="75" hidden="false" customHeight="true" outlineLevel="0" collapsed="false">
      <c r="A755" s="4" t="s">
        <v>6004</v>
      </c>
      <c r="B755" s="4" t="s">
        <v>5933</v>
      </c>
      <c r="C755" s="4" t="s">
        <v>6005</v>
      </c>
      <c r="D755" s="4" t="n">
        <v>2020</v>
      </c>
      <c r="E755" s="4" t="s">
        <v>41</v>
      </c>
      <c r="F755" s="4" t="s">
        <v>150</v>
      </c>
      <c r="G755" s="4" t="str">
        <f aca="false">IF(LEFT(I755,3)="R1 ","L6",IF(D755&gt;=2014,"L1",IF(D755&gt;=1998,"L2",IF(D755&gt;=1987,"L3",IF(D755&gt;=1978,"L4",IF(D755&gt;=1965,"L5","L6"))))))</f>
        <v>L1</v>
      </c>
      <c r="H755" s="4" t="str">
        <f aca="false">IFERROR(INDEX(Lanes!$C$2:$C$60,MATCH(LEFT(I755,FIND(" ",I755)-1),Lanes!$A$2:$A$60,0)),"?")</f>
        <v>Core</v>
      </c>
      <c r="I755" s="4" t="s">
        <v>5903</v>
      </c>
      <c r="J755" s="4"/>
      <c r="K755" s="4" t="s">
        <v>60</v>
      </c>
      <c r="L755" s="4" t="s">
        <v>116</v>
      </c>
      <c r="M755" s="4" t="s">
        <v>117</v>
      </c>
      <c r="N755" s="4"/>
      <c r="O755" s="4" t="s">
        <v>6006</v>
      </c>
      <c r="P755" s="2" t="s">
        <v>6007</v>
      </c>
      <c r="Q755" s="2" t="s">
        <v>6008</v>
      </c>
      <c r="R755" s="4" t="s">
        <v>65</v>
      </c>
      <c r="S755" s="4" t="s">
        <v>6009</v>
      </c>
      <c r="T755" s="4" t="s">
        <v>52</v>
      </c>
      <c r="U755" s="4"/>
      <c r="V755" s="4"/>
      <c r="W755" s="4"/>
      <c r="X755" s="2" t="s">
        <v>5939</v>
      </c>
      <c r="Y755" s="4" t="s">
        <v>69</v>
      </c>
      <c r="Z755" s="4"/>
      <c r="AA755" s="4"/>
      <c r="AB755" s="4"/>
    </row>
    <row r="756" customFormat="false" ht="75" hidden="false" customHeight="true" outlineLevel="0" collapsed="false">
      <c r="A756" s="4" t="s">
        <v>6010</v>
      </c>
      <c r="B756" s="4" t="s">
        <v>6011</v>
      </c>
      <c r="C756" s="4" t="s">
        <v>6012</v>
      </c>
      <c r="D756" s="4" t="n">
        <v>2021</v>
      </c>
      <c r="E756" s="4" t="s">
        <v>41</v>
      </c>
      <c r="F756" s="4" t="s">
        <v>4289</v>
      </c>
      <c r="G756" s="4" t="str">
        <f aca="false">IF(LEFT(I756,3)="R1 ","L6",IF(D756&gt;=2014,"L1",IF(D756&gt;=1998,"L2",IF(D756&gt;=1987,"L3",IF(D756&gt;=1978,"L4",IF(D756&gt;=1965,"L5","L6"))))))</f>
        <v>L1</v>
      </c>
      <c r="H756" s="4" t="str">
        <f aca="false">IFERROR(INDEX(Lanes!$C$2:$C$60,MATCH(LEFT(I756,FIND(" ",I756)-1),Lanes!$A$2:$A$60,0)),"?")</f>
        <v>Core</v>
      </c>
      <c r="I756" s="4" t="s">
        <v>5903</v>
      </c>
      <c r="J756" s="4"/>
      <c r="K756" s="4" t="s">
        <v>60</v>
      </c>
      <c r="L756" s="4" t="s">
        <v>193</v>
      </c>
      <c r="M756" s="4" t="s">
        <v>6013</v>
      </c>
      <c r="N756" s="4"/>
      <c r="O756" s="4" t="s">
        <v>6014</v>
      </c>
      <c r="P756" s="2" t="s">
        <v>6015</v>
      </c>
      <c r="Q756" s="2" t="s">
        <v>6016</v>
      </c>
      <c r="R756" s="4" t="s">
        <v>122</v>
      </c>
      <c r="S756" s="4" t="s">
        <v>6017</v>
      </c>
      <c r="T756" s="4" t="s">
        <v>110</v>
      </c>
      <c r="U756" s="4"/>
      <c r="V756" s="4"/>
      <c r="W756" s="4"/>
      <c r="X756" s="2" t="s">
        <v>6018</v>
      </c>
      <c r="Y756" s="4" t="s">
        <v>55</v>
      </c>
      <c r="Z756" s="4"/>
      <c r="AA756" s="4"/>
      <c r="AB756" s="4"/>
    </row>
    <row r="757" customFormat="false" ht="75" hidden="false" customHeight="true" outlineLevel="0" collapsed="false">
      <c r="A757" s="4" t="s">
        <v>6019</v>
      </c>
      <c r="B757" s="4" t="s">
        <v>6020</v>
      </c>
      <c r="C757" s="4" t="s">
        <v>6021</v>
      </c>
      <c r="D757" s="4" t="n">
        <v>2022</v>
      </c>
      <c r="E757" s="4" t="s">
        <v>41</v>
      </c>
      <c r="F757" s="4" t="s">
        <v>6022</v>
      </c>
      <c r="G757" s="4" t="str">
        <f aca="false">IF(LEFT(I757,3)="R1 ","L6",IF(D757&gt;=2014,"L1",IF(D757&gt;=1998,"L2",IF(D757&gt;=1987,"L3",IF(D757&gt;=1978,"L4",IF(D757&gt;=1965,"L5","L6"))))))</f>
        <v>L1</v>
      </c>
      <c r="H757" s="4" t="str">
        <f aca="false">IFERROR(INDEX(Lanes!$C$2:$C$60,MATCH(LEFT(I757,FIND(" ",I757)-1),Lanes!$A$2:$A$60,0)),"?")</f>
        <v>Core</v>
      </c>
      <c r="I757" s="4" t="s">
        <v>5903</v>
      </c>
      <c r="J757" s="4"/>
      <c r="K757" s="4" t="s">
        <v>5944</v>
      </c>
      <c r="L757" s="4" t="s">
        <v>152</v>
      </c>
      <c r="M757" s="4" t="s">
        <v>549</v>
      </c>
      <c r="N757" s="4"/>
      <c r="O757" s="4" t="s">
        <v>6023</v>
      </c>
      <c r="P757" s="2" t="s">
        <v>6024</v>
      </c>
      <c r="Q757" s="2" t="s">
        <v>6025</v>
      </c>
      <c r="R757" s="4" t="s">
        <v>50</v>
      </c>
      <c r="S757" s="4" t="s">
        <v>6026</v>
      </c>
      <c r="T757" s="4" t="s">
        <v>84</v>
      </c>
      <c r="U757" s="4"/>
      <c r="V757" s="4" t="s">
        <v>169</v>
      </c>
      <c r="W757" s="4"/>
      <c r="X757" s="2" t="s">
        <v>6027</v>
      </c>
      <c r="Y757" s="4" t="s">
        <v>55</v>
      </c>
      <c r="Z757" s="4"/>
      <c r="AA757" s="4"/>
      <c r="AB757" s="4"/>
    </row>
    <row r="758" customFormat="false" ht="75" hidden="false" customHeight="true" outlineLevel="0" collapsed="false">
      <c r="A758" s="4" t="s">
        <v>6028</v>
      </c>
      <c r="B758" s="4" t="s">
        <v>5910</v>
      </c>
      <c r="C758" s="4" t="s">
        <v>6029</v>
      </c>
      <c r="D758" s="4" t="n">
        <v>2022</v>
      </c>
      <c r="E758" s="4" t="s">
        <v>41</v>
      </c>
      <c r="F758" s="4" t="s">
        <v>5991</v>
      </c>
      <c r="G758" s="4" t="str">
        <f aca="false">IF(LEFT(I758,3)="R1 ","L6",IF(D758&gt;=2014,"L1",IF(D758&gt;=1998,"L2",IF(D758&gt;=1987,"L3",IF(D758&gt;=1978,"L4",IF(D758&gt;=1965,"L5","L6"))))))</f>
        <v>L1</v>
      </c>
      <c r="H758" s="4" t="str">
        <f aca="false">IFERROR(INDEX(Lanes!$C$2:$C$60,MATCH(LEFT(I758,FIND(" ",I758)-1),Lanes!$A$2:$A$60,0)),"?")</f>
        <v>Core</v>
      </c>
      <c r="I758" s="4" t="s">
        <v>5903</v>
      </c>
      <c r="J758" s="4"/>
      <c r="K758" s="4" t="s">
        <v>60</v>
      </c>
      <c r="L758" s="4" t="s">
        <v>152</v>
      </c>
      <c r="M758" s="4" t="s">
        <v>5912</v>
      </c>
      <c r="N758" s="4"/>
      <c r="O758" s="4" t="s">
        <v>6030</v>
      </c>
      <c r="P758" s="2" t="s">
        <v>6031</v>
      </c>
      <c r="Q758" s="2" t="s">
        <v>6032</v>
      </c>
      <c r="R758" s="4" t="s">
        <v>65</v>
      </c>
      <c r="S758" s="4" t="s">
        <v>6033</v>
      </c>
      <c r="T758" s="4" t="s">
        <v>84</v>
      </c>
      <c r="U758" s="4"/>
      <c r="V758" s="4"/>
      <c r="W758" s="4" t="s">
        <v>53</v>
      </c>
      <c r="X758" s="2" t="s">
        <v>5917</v>
      </c>
      <c r="Y758" s="4" t="s">
        <v>69</v>
      </c>
      <c r="Z758" s="4"/>
      <c r="AA758" s="4"/>
      <c r="AB758" s="4"/>
    </row>
    <row r="759" customFormat="false" ht="75" hidden="false" customHeight="true" outlineLevel="0" collapsed="false">
      <c r="A759" s="4" t="s">
        <v>6034</v>
      </c>
      <c r="B759" s="4" t="s">
        <v>6035</v>
      </c>
      <c r="C759" s="4" t="s">
        <v>6036</v>
      </c>
      <c r="D759" s="4" t="n">
        <v>2023</v>
      </c>
      <c r="E759" s="4" t="s">
        <v>41</v>
      </c>
      <c r="F759" s="4" t="s">
        <v>42</v>
      </c>
      <c r="G759" s="4" t="str">
        <f aca="false">IF(LEFT(I759,3)="R1 ","L6",IF(D759&gt;=2014,"L1",IF(D759&gt;=1998,"L2",IF(D759&gt;=1987,"L3",IF(D759&gt;=1978,"L4",IF(D759&gt;=1965,"L5","L6"))))))</f>
        <v>L1</v>
      </c>
      <c r="H759" s="4" t="str">
        <f aca="false">IFERROR(INDEX(Lanes!$C$2:$C$60,MATCH(LEFT(I759,FIND(" ",I759)-1),Lanes!$A$2:$A$60,0)),"?")</f>
        <v>Core</v>
      </c>
      <c r="I759" s="4" t="s">
        <v>5903</v>
      </c>
      <c r="J759" s="4"/>
      <c r="K759" s="4" t="s">
        <v>60</v>
      </c>
      <c r="L759" s="4" t="s">
        <v>45</v>
      </c>
      <c r="M759" s="4" t="s">
        <v>6037</v>
      </c>
      <c r="N759" s="4"/>
      <c r="O759" s="4" t="s">
        <v>6038</v>
      </c>
      <c r="P759" s="2" t="s">
        <v>6039</v>
      </c>
      <c r="Q759" s="2" t="s">
        <v>6040</v>
      </c>
      <c r="R759" s="4" t="s">
        <v>50</v>
      </c>
      <c r="S759" s="4" t="s">
        <v>6041</v>
      </c>
      <c r="T759" s="4" t="s">
        <v>84</v>
      </c>
      <c r="U759" s="4"/>
      <c r="V759" s="4" t="s">
        <v>680</v>
      </c>
      <c r="W759" s="4" t="s">
        <v>53</v>
      </c>
      <c r="X759" s="2" t="s">
        <v>6042</v>
      </c>
      <c r="Y759" s="4" t="s">
        <v>55</v>
      </c>
      <c r="Z759" s="4"/>
      <c r="AA759" s="4"/>
      <c r="AB759" s="4"/>
    </row>
    <row r="760" customFormat="false" ht="75" hidden="false" customHeight="true" outlineLevel="0" collapsed="false">
      <c r="A760" s="4" t="s">
        <v>6043</v>
      </c>
      <c r="B760" s="4" t="s">
        <v>6011</v>
      </c>
      <c r="C760" s="4" t="s">
        <v>6044</v>
      </c>
      <c r="D760" s="4" t="n">
        <v>2023</v>
      </c>
      <c r="E760" s="4" t="s">
        <v>41</v>
      </c>
      <c r="F760" s="4" t="s">
        <v>6045</v>
      </c>
      <c r="G760" s="4" t="str">
        <f aca="false">IF(LEFT(I760,3)="R1 ","L6",IF(D760&gt;=2014,"L1",IF(D760&gt;=1998,"L2",IF(D760&gt;=1987,"L3",IF(D760&gt;=1978,"L4",IF(D760&gt;=1965,"L5","L6"))))))</f>
        <v>L1</v>
      </c>
      <c r="H760" s="4" t="str">
        <f aca="false">IFERROR(INDEX(Lanes!$C$2:$C$60,MATCH(LEFT(I760,FIND(" ",I760)-1),Lanes!$A$2:$A$60,0)),"?")</f>
        <v>Core</v>
      </c>
      <c r="I760" s="4" t="s">
        <v>5903</v>
      </c>
      <c r="J760" s="4"/>
      <c r="K760" s="4" t="s">
        <v>60</v>
      </c>
      <c r="L760" s="4" t="s">
        <v>193</v>
      </c>
      <c r="M760" s="4" t="s">
        <v>6013</v>
      </c>
      <c r="N760" s="4"/>
      <c r="O760" s="4" t="s">
        <v>6046</v>
      </c>
      <c r="P760" s="2" t="s">
        <v>6047</v>
      </c>
      <c r="Q760" s="2" t="s">
        <v>6048</v>
      </c>
      <c r="R760" s="4" t="s">
        <v>122</v>
      </c>
      <c r="S760" s="4" t="s">
        <v>6049</v>
      </c>
      <c r="T760" s="4" t="s">
        <v>110</v>
      </c>
      <c r="U760" s="4" t="s">
        <v>53</v>
      </c>
      <c r="V760" s="4" t="s">
        <v>680</v>
      </c>
      <c r="W760" s="4"/>
      <c r="X760" s="2" t="s">
        <v>6050</v>
      </c>
      <c r="Y760" s="4" t="s">
        <v>55</v>
      </c>
      <c r="Z760" s="4"/>
      <c r="AA760" s="4"/>
      <c r="AB760" s="4"/>
    </row>
    <row r="761" customFormat="false" ht="75" hidden="false" customHeight="true" outlineLevel="0" collapsed="false">
      <c r="A761" s="4" t="s">
        <v>6051</v>
      </c>
      <c r="B761" s="4" t="s">
        <v>5933</v>
      </c>
      <c r="C761" s="4" t="s">
        <v>6052</v>
      </c>
      <c r="D761" s="4" t="n">
        <v>2023</v>
      </c>
      <c r="E761" s="4" t="s">
        <v>41</v>
      </c>
      <c r="F761" s="4" t="s">
        <v>150</v>
      </c>
      <c r="G761" s="4" t="str">
        <f aca="false">IF(LEFT(I761,3)="R1 ","L6",IF(D761&gt;=2014,"L1",IF(D761&gt;=1998,"L2",IF(D761&gt;=1987,"L3",IF(D761&gt;=1978,"L4",IF(D761&gt;=1965,"L5","L6"))))))</f>
        <v>L1</v>
      </c>
      <c r="H761" s="4" t="str">
        <f aca="false">IFERROR(INDEX(Lanes!$C$2:$C$60,MATCH(LEFT(I761,FIND(" ",I761)-1),Lanes!$A$2:$A$60,0)),"?")</f>
        <v>Core</v>
      </c>
      <c r="I761" s="4" t="s">
        <v>5903</v>
      </c>
      <c r="J761" s="4"/>
      <c r="K761" s="4" t="s">
        <v>60</v>
      </c>
      <c r="L761" s="4" t="s">
        <v>116</v>
      </c>
      <c r="M761" s="4" t="s">
        <v>117</v>
      </c>
      <c r="N761" s="4"/>
      <c r="O761" s="4" t="s">
        <v>6053</v>
      </c>
      <c r="P761" s="2" t="s">
        <v>6054</v>
      </c>
      <c r="Q761" s="2" t="s">
        <v>6055</v>
      </c>
      <c r="R761" s="4" t="s">
        <v>65</v>
      </c>
      <c r="S761" s="4" t="s">
        <v>6056</v>
      </c>
      <c r="T761" s="4" t="s">
        <v>110</v>
      </c>
      <c r="U761" s="4"/>
      <c r="V761" s="4" t="s">
        <v>207</v>
      </c>
      <c r="W761" s="4"/>
      <c r="X761" s="2" t="s">
        <v>5939</v>
      </c>
      <c r="Y761" s="4" t="s">
        <v>69</v>
      </c>
      <c r="Z761" s="4"/>
      <c r="AA761" s="4"/>
      <c r="AB761" s="4"/>
    </row>
    <row r="762" customFormat="false" ht="75" hidden="false" customHeight="true" outlineLevel="0" collapsed="false">
      <c r="A762" s="4" t="s">
        <v>6057</v>
      </c>
      <c r="B762" s="4" t="s">
        <v>5941</v>
      </c>
      <c r="C762" s="4" t="s">
        <v>6058</v>
      </c>
      <c r="D762" s="4" t="n">
        <v>2023</v>
      </c>
      <c r="E762" s="4" t="s">
        <v>41</v>
      </c>
      <c r="F762" s="4" t="s">
        <v>334</v>
      </c>
      <c r="G762" s="4" t="str">
        <f aca="false">IF(LEFT(I762,3)="R1 ","L6",IF(D762&gt;=2014,"L1",IF(D762&gt;=1998,"L2",IF(D762&gt;=1987,"L3",IF(D762&gt;=1978,"L4",IF(D762&gt;=1965,"L5","L6"))))))</f>
        <v>L1</v>
      </c>
      <c r="H762" s="4" t="str">
        <f aca="false">IFERROR(INDEX(Lanes!$C$2:$C$60,MATCH(LEFT(I762,FIND(" ",I762)-1),Lanes!$A$2:$A$60,0)),"?")</f>
        <v>Core</v>
      </c>
      <c r="I762" s="4" t="s">
        <v>5903</v>
      </c>
      <c r="J762" s="4" t="s">
        <v>151</v>
      </c>
      <c r="K762" s="4" t="s">
        <v>5944</v>
      </c>
      <c r="L762" s="4" t="s">
        <v>152</v>
      </c>
      <c r="M762" s="4" t="s">
        <v>153</v>
      </c>
      <c r="N762" s="4"/>
      <c r="O762" s="4" t="s">
        <v>6059</v>
      </c>
      <c r="P762" s="2" t="s">
        <v>6060</v>
      </c>
      <c r="Q762" s="2" t="s">
        <v>6061</v>
      </c>
      <c r="R762" s="4" t="s">
        <v>65</v>
      </c>
      <c r="S762" s="4" t="s">
        <v>6062</v>
      </c>
      <c r="T762" s="4" t="s">
        <v>110</v>
      </c>
      <c r="U762" s="4"/>
      <c r="V762" s="4"/>
      <c r="W762" s="4"/>
      <c r="X762" s="2" t="s">
        <v>6063</v>
      </c>
      <c r="Y762" s="4" t="s">
        <v>69</v>
      </c>
      <c r="Z762" s="4"/>
      <c r="AA762" s="4"/>
      <c r="AB762" s="4"/>
    </row>
    <row r="763" customFormat="false" ht="75" hidden="false" customHeight="true" outlineLevel="0" collapsed="false">
      <c r="A763" s="4" t="s">
        <v>6064</v>
      </c>
      <c r="B763" s="4" t="s">
        <v>6065</v>
      </c>
      <c r="C763" s="4" t="s">
        <v>6066</v>
      </c>
      <c r="D763" s="4" t="n">
        <v>2024</v>
      </c>
      <c r="E763" s="4" t="s">
        <v>41</v>
      </c>
      <c r="F763" s="4" t="s">
        <v>540</v>
      </c>
      <c r="G763" s="4" t="str">
        <f aca="false">IF(LEFT(I763,3)="R1 ","L6",IF(D763&gt;=2014,"L1",IF(D763&gt;=1998,"L2",IF(D763&gt;=1987,"L3",IF(D763&gt;=1978,"L4",IF(D763&gt;=1965,"L5","L6"))))))</f>
        <v>L1</v>
      </c>
      <c r="H763" s="4" t="str">
        <f aca="false">IFERROR(INDEX(Lanes!$C$2:$C$60,MATCH(LEFT(I763,FIND(" ",I763)-1),Lanes!$A$2:$A$60,0)),"?")</f>
        <v>Core</v>
      </c>
      <c r="I763" s="4" t="s">
        <v>5903</v>
      </c>
      <c r="J763" s="4"/>
      <c r="K763" s="4" t="s">
        <v>60</v>
      </c>
      <c r="L763" s="4" t="s">
        <v>45</v>
      </c>
      <c r="M763" s="4" t="s">
        <v>61</v>
      </c>
      <c r="N763" s="4"/>
      <c r="O763" s="4" t="s">
        <v>6067</v>
      </c>
      <c r="P763" s="2" t="s">
        <v>6068</v>
      </c>
      <c r="Q763" s="2" t="s">
        <v>6069</v>
      </c>
      <c r="R763" s="4" t="s">
        <v>122</v>
      </c>
      <c r="S763" s="4" t="s">
        <v>6070</v>
      </c>
      <c r="T763" s="4" t="s">
        <v>110</v>
      </c>
      <c r="U763" s="4"/>
      <c r="V763" s="4" t="s">
        <v>2203</v>
      </c>
      <c r="W763" s="4" t="s">
        <v>53</v>
      </c>
      <c r="X763" s="2" t="s">
        <v>6071</v>
      </c>
      <c r="Y763" s="4" t="s">
        <v>69</v>
      </c>
      <c r="Z763" s="4"/>
      <c r="AA763" s="4"/>
      <c r="AB763" s="4"/>
    </row>
    <row r="764" customFormat="false" ht="75" hidden="false" customHeight="true" outlineLevel="0" collapsed="false">
      <c r="A764" s="4" t="s">
        <v>6072</v>
      </c>
      <c r="B764" s="4" t="s">
        <v>5997</v>
      </c>
      <c r="C764" s="4" t="s">
        <v>6073</v>
      </c>
      <c r="D764" s="4" t="n">
        <v>2024</v>
      </c>
      <c r="E764" s="4" t="s">
        <v>41</v>
      </c>
      <c r="F764" s="4" t="s">
        <v>162</v>
      </c>
      <c r="G764" s="4" t="str">
        <f aca="false">IF(LEFT(I764,3)="R1 ","L6",IF(D764&gt;=2014,"L1",IF(D764&gt;=1998,"L2",IF(D764&gt;=1987,"L3",IF(D764&gt;=1978,"L4",IF(D764&gt;=1965,"L5","L6"))))))</f>
        <v>L1</v>
      </c>
      <c r="H764" s="4" t="str">
        <f aca="false">IFERROR(INDEX(Lanes!$C$2:$C$60,MATCH(LEFT(I764,FIND(" ",I764)-1),Lanes!$A$2:$A$60,0)),"?")</f>
        <v>Core</v>
      </c>
      <c r="I764" s="4" t="s">
        <v>5903</v>
      </c>
      <c r="J764" s="4"/>
      <c r="K764" s="4" t="s">
        <v>60</v>
      </c>
      <c r="L764" s="4" t="s">
        <v>90</v>
      </c>
      <c r="M764" s="4" t="s">
        <v>91</v>
      </c>
      <c r="N764" s="4" t="s">
        <v>92</v>
      </c>
      <c r="O764" s="4" t="s">
        <v>6074</v>
      </c>
      <c r="P764" s="2" t="s">
        <v>6075</v>
      </c>
      <c r="Q764" s="2" t="s">
        <v>6076</v>
      </c>
      <c r="R764" s="4" t="s">
        <v>65</v>
      </c>
      <c r="S764" s="4" t="s">
        <v>6077</v>
      </c>
      <c r="T764" s="4" t="s">
        <v>84</v>
      </c>
      <c r="U764" s="4"/>
      <c r="V764" s="4" t="s">
        <v>2162</v>
      </c>
      <c r="W764" s="4"/>
      <c r="X764" s="2" t="s">
        <v>6078</v>
      </c>
      <c r="Y764" s="4" t="s">
        <v>55</v>
      </c>
      <c r="Z764" s="4"/>
      <c r="AA764" s="4"/>
      <c r="AB764" s="4"/>
    </row>
    <row r="765" customFormat="false" ht="75" hidden="false" customHeight="true" outlineLevel="0" collapsed="false">
      <c r="A765" s="4" t="s">
        <v>6079</v>
      </c>
      <c r="B765" s="4" t="s">
        <v>6080</v>
      </c>
      <c r="C765" s="4" t="s">
        <v>6081</v>
      </c>
      <c r="D765" s="4" t="n">
        <v>2024</v>
      </c>
      <c r="E765" s="4" t="s">
        <v>41</v>
      </c>
      <c r="F765" s="4" t="s">
        <v>42</v>
      </c>
      <c r="G765" s="4" t="str">
        <f aca="false">IF(LEFT(I765,3)="R1 ","L6",IF(D765&gt;=2014,"L1",IF(D765&gt;=1998,"L2",IF(D765&gt;=1987,"L3",IF(D765&gt;=1978,"L4",IF(D765&gt;=1965,"L5","L6"))))))</f>
        <v>L1</v>
      </c>
      <c r="H765" s="4" t="str">
        <f aca="false">IFERROR(INDEX(Lanes!$C$2:$C$60,MATCH(LEFT(I765,FIND(" ",I765)-1),Lanes!$A$2:$A$60,0)),"?")</f>
        <v>Core</v>
      </c>
      <c r="I765" s="4" t="s">
        <v>5903</v>
      </c>
      <c r="J765" s="4"/>
      <c r="K765" s="4" t="s">
        <v>60</v>
      </c>
      <c r="L765" s="4" t="s">
        <v>776</v>
      </c>
      <c r="M765" s="4" t="s">
        <v>6082</v>
      </c>
      <c r="N765" s="4"/>
      <c r="O765" s="4" t="s">
        <v>6083</v>
      </c>
      <c r="P765" s="2" t="s">
        <v>6084</v>
      </c>
      <c r="Q765" s="2" t="s">
        <v>6085</v>
      </c>
      <c r="R765" s="4" t="s">
        <v>50</v>
      </c>
      <c r="S765" s="4" t="s">
        <v>6086</v>
      </c>
      <c r="T765" s="4" t="s">
        <v>110</v>
      </c>
      <c r="U765" s="4"/>
      <c r="V765" s="4" t="s">
        <v>302</v>
      </c>
      <c r="W765" s="4"/>
      <c r="X765" s="2" t="s">
        <v>6087</v>
      </c>
      <c r="Y765" s="4" t="s">
        <v>55</v>
      </c>
      <c r="Z765" s="4"/>
      <c r="AA765" s="4"/>
      <c r="AB765" s="4"/>
    </row>
    <row r="766" customFormat="false" ht="75" hidden="false" customHeight="true" outlineLevel="0" collapsed="false">
      <c r="A766" s="4" t="s">
        <v>6088</v>
      </c>
      <c r="B766" s="4" t="s">
        <v>6035</v>
      </c>
      <c r="C766" s="4" t="s">
        <v>6089</v>
      </c>
      <c r="D766" s="4" t="n">
        <v>2025</v>
      </c>
      <c r="E766" s="4" t="s">
        <v>41</v>
      </c>
      <c r="F766" s="4" t="s">
        <v>5247</v>
      </c>
      <c r="G766" s="4" t="str">
        <f aca="false">IF(LEFT(I766,3)="R1 ","L6",IF(D766&gt;=2014,"L1",IF(D766&gt;=1998,"L2",IF(D766&gt;=1987,"L3",IF(D766&gt;=1978,"L4",IF(D766&gt;=1965,"L5","L6"))))))</f>
        <v>L1</v>
      </c>
      <c r="H766" s="4" t="str">
        <f aca="false">IFERROR(INDEX(Lanes!$C$2:$C$60,MATCH(LEFT(I766,FIND(" ",I766)-1),Lanes!$A$2:$A$60,0)),"?")</f>
        <v>Core</v>
      </c>
      <c r="I766" s="4" t="s">
        <v>5903</v>
      </c>
      <c r="J766" s="4"/>
      <c r="K766" s="4" t="s">
        <v>60</v>
      </c>
      <c r="L766" s="4" t="s">
        <v>45</v>
      </c>
      <c r="M766" s="4" t="s">
        <v>6037</v>
      </c>
      <c r="N766" s="4"/>
      <c r="O766" s="4" t="s">
        <v>6090</v>
      </c>
      <c r="P766" s="2" t="s">
        <v>6091</v>
      </c>
      <c r="Q766" s="2" t="s">
        <v>6092</v>
      </c>
      <c r="R766" s="4" t="s">
        <v>122</v>
      </c>
      <c r="S766" s="4" t="s">
        <v>6093</v>
      </c>
      <c r="T766" s="4" t="s">
        <v>110</v>
      </c>
      <c r="U766" s="4"/>
      <c r="V766" s="4" t="s">
        <v>351</v>
      </c>
      <c r="W766" s="4" t="s">
        <v>53</v>
      </c>
      <c r="X766" s="2" t="s">
        <v>6094</v>
      </c>
      <c r="Y766" s="4" t="s">
        <v>55</v>
      </c>
      <c r="Z766" s="4"/>
      <c r="AA766" s="4"/>
      <c r="AB766" s="4"/>
    </row>
    <row r="767" customFormat="false" ht="75" hidden="false" customHeight="true" outlineLevel="0" collapsed="false">
      <c r="A767" s="4" t="s">
        <v>6095</v>
      </c>
      <c r="B767" s="4" t="s">
        <v>6080</v>
      </c>
      <c r="C767" s="4" t="s">
        <v>6096</v>
      </c>
      <c r="D767" s="4" t="n">
        <v>2025</v>
      </c>
      <c r="E767" s="4" t="s">
        <v>89</v>
      </c>
      <c r="F767" s="4" t="s">
        <v>42</v>
      </c>
      <c r="G767" s="4" t="str">
        <f aca="false">IF(LEFT(I767,3)="R1 ","L6",IF(D767&gt;=2014,"L1",IF(D767&gt;=1998,"L2",IF(D767&gt;=1987,"L3",IF(D767&gt;=1978,"L4",IF(D767&gt;=1965,"L5","L6"))))))</f>
        <v>L1</v>
      </c>
      <c r="H767" s="4" t="str">
        <f aca="false">IFERROR(INDEX(Lanes!$C$2:$C$60,MATCH(LEFT(I767,FIND(" ",I767)-1),Lanes!$A$2:$A$60,0)),"?")</f>
        <v>Core</v>
      </c>
      <c r="I767" s="4" t="s">
        <v>5903</v>
      </c>
      <c r="J767" s="4"/>
      <c r="K767" s="4" t="s">
        <v>60</v>
      </c>
      <c r="L767" s="4" t="s">
        <v>776</v>
      </c>
      <c r="M767" s="4" t="s">
        <v>6082</v>
      </c>
      <c r="N767" s="4"/>
      <c r="O767" s="4" t="s">
        <v>6097</v>
      </c>
      <c r="P767" s="2" t="s">
        <v>6098</v>
      </c>
      <c r="Q767" s="2" t="s">
        <v>6099</v>
      </c>
      <c r="R767" s="4" t="s">
        <v>50</v>
      </c>
      <c r="S767" s="4" t="s">
        <v>6100</v>
      </c>
      <c r="T767" s="4" t="s">
        <v>52</v>
      </c>
      <c r="U767" s="4"/>
      <c r="V767" s="4"/>
      <c r="W767" s="4"/>
      <c r="X767" s="2" t="s">
        <v>6101</v>
      </c>
      <c r="Y767" s="4" t="s">
        <v>55</v>
      </c>
      <c r="Z767" s="4"/>
      <c r="AA767" s="4"/>
      <c r="AB767" s="4"/>
    </row>
    <row r="768" customFormat="false" ht="75" hidden="false" customHeight="true" outlineLevel="0" collapsed="false">
      <c r="A768" s="4" t="s">
        <v>6102</v>
      </c>
      <c r="B768" s="4" t="s">
        <v>6065</v>
      </c>
      <c r="C768" s="4" t="s">
        <v>6103</v>
      </c>
      <c r="D768" s="4" t="n">
        <v>2026</v>
      </c>
      <c r="E768" s="4" t="s">
        <v>41</v>
      </c>
      <c r="F768" s="4" t="s">
        <v>540</v>
      </c>
      <c r="G768" s="4" t="str">
        <f aca="false">IF(LEFT(I768,3)="R1 ","L6",IF(D768&gt;=2014,"L1",IF(D768&gt;=1998,"L2",IF(D768&gt;=1987,"L3",IF(D768&gt;=1978,"L4",IF(D768&gt;=1965,"L5","L6"))))))</f>
        <v>L1</v>
      </c>
      <c r="H768" s="4" t="str">
        <f aca="false">IFERROR(INDEX(Lanes!$C$2:$C$60,MATCH(LEFT(I768,FIND(" ",I768)-1),Lanes!$A$2:$A$60,0)),"?")</f>
        <v>Core</v>
      </c>
      <c r="I768" s="4" t="s">
        <v>5903</v>
      </c>
      <c r="J768" s="4"/>
      <c r="K768" s="4" t="s">
        <v>60</v>
      </c>
      <c r="L768" s="4" t="s">
        <v>45</v>
      </c>
      <c r="M768" s="4" t="s">
        <v>61</v>
      </c>
      <c r="N768" s="4"/>
      <c r="O768" s="4" t="s">
        <v>6104</v>
      </c>
      <c r="P768" s="2" t="s">
        <v>6105</v>
      </c>
      <c r="Q768" s="2" t="s">
        <v>6106</v>
      </c>
      <c r="R768" s="4" t="s">
        <v>65</v>
      </c>
      <c r="S768" s="4" t="s">
        <v>6107</v>
      </c>
      <c r="T768" s="4" t="s">
        <v>84</v>
      </c>
      <c r="U768" s="4"/>
      <c r="V768" s="4" t="s">
        <v>428</v>
      </c>
      <c r="W768" s="4" t="s">
        <v>53</v>
      </c>
      <c r="X768" s="2" t="s">
        <v>6071</v>
      </c>
      <c r="Y768" s="4" t="s">
        <v>69</v>
      </c>
      <c r="Z768" s="4"/>
      <c r="AA768" s="4"/>
      <c r="AB768" s="4"/>
    </row>
    <row r="769" customFormat="false" ht="75" hidden="false" customHeight="true" outlineLevel="0" collapsed="false">
      <c r="A769" s="4" t="s">
        <v>6108</v>
      </c>
      <c r="B769" s="4" t="s">
        <v>6109</v>
      </c>
      <c r="C769" s="4" t="s">
        <v>6110</v>
      </c>
      <c r="D769" s="4" t="n">
        <v>2026</v>
      </c>
      <c r="E769" s="4" t="s">
        <v>41</v>
      </c>
      <c r="F769" s="4" t="s">
        <v>6111</v>
      </c>
      <c r="G769" s="4" t="str">
        <f aca="false">IF(LEFT(I769,3)="R1 ","L6",IF(D769&gt;=2014,"L1",IF(D769&gt;=1998,"L2",IF(D769&gt;=1987,"L3",IF(D769&gt;=1978,"L4",IF(D769&gt;=1965,"L5","L6"))))))</f>
        <v>L1</v>
      </c>
      <c r="H769" s="4" t="str">
        <f aca="false">IFERROR(INDEX(Lanes!$C$2:$C$60,MATCH(LEFT(I769,FIND(" ",I769)-1),Lanes!$A$2:$A$60,0)),"?")</f>
        <v>Core</v>
      </c>
      <c r="I769" s="4" t="s">
        <v>5903</v>
      </c>
      <c r="J769" s="4" t="s">
        <v>399</v>
      </c>
      <c r="K769" s="4" t="s">
        <v>5944</v>
      </c>
      <c r="L769" s="4" t="s">
        <v>603</v>
      </c>
      <c r="M769" s="4" t="s">
        <v>1777</v>
      </c>
      <c r="N769" s="4"/>
      <c r="O769" s="4" t="s">
        <v>6112</v>
      </c>
      <c r="P769" s="2" t="s">
        <v>6113</v>
      </c>
      <c r="Q769" s="2" t="s">
        <v>6114</v>
      </c>
      <c r="R769" s="4" t="s">
        <v>50</v>
      </c>
      <c r="S769" s="4" t="s">
        <v>6115</v>
      </c>
      <c r="T769" s="4" t="s">
        <v>52</v>
      </c>
      <c r="U769" s="4"/>
      <c r="V769" s="4"/>
      <c r="W769" s="4" t="s">
        <v>53</v>
      </c>
      <c r="X769" s="2" t="s">
        <v>6116</v>
      </c>
      <c r="Y769" s="4" t="s">
        <v>69</v>
      </c>
      <c r="Z769" s="4"/>
      <c r="AA769" s="4"/>
      <c r="AB769" s="4"/>
    </row>
    <row r="770" customFormat="false" ht="75" hidden="false" customHeight="true" outlineLevel="0" collapsed="false">
      <c r="A770" s="4" t="s">
        <v>6117</v>
      </c>
      <c r="B770" s="4" t="s">
        <v>6118</v>
      </c>
      <c r="C770" s="4" t="s">
        <v>6119</v>
      </c>
      <c r="D770" s="4" t="n">
        <v>2026</v>
      </c>
      <c r="E770" s="4" t="s">
        <v>41</v>
      </c>
      <c r="F770" s="4" t="s">
        <v>6120</v>
      </c>
      <c r="G770" s="4" t="str">
        <f aca="false">IF(LEFT(I770,3)="R1 ","L6",IF(D770&gt;=2014,"L1",IF(D770&gt;=1998,"L2",IF(D770&gt;=1987,"L3",IF(D770&gt;=1978,"L4",IF(D770&gt;=1965,"L5","L6"))))))</f>
        <v>L1</v>
      </c>
      <c r="H770" s="4" t="str">
        <f aca="false">IFERROR(INDEX(Lanes!$C$2:$C$60,MATCH(LEFT(I770,FIND(" ",I770)-1),Lanes!$A$2:$A$60,0)),"?")</f>
        <v>Core</v>
      </c>
      <c r="I770" s="4" t="s">
        <v>5903</v>
      </c>
      <c r="J770" s="4"/>
      <c r="K770" s="4" t="s">
        <v>60</v>
      </c>
      <c r="L770" s="4" t="s">
        <v>163</v>
      </c>
      <c r="M770" s="4" t="s">
        <v>164</v>
      </c>
      <c r="N770" s="4"/>
      <c r="O770" s="4" t="s">
        <v>6121</v>
      </c>
      <c r="P770" s="2" t="s">
        <v>6122</v>
      </c>
      <c r="Q770" s="2" t="s">
        <v>6123</v>
      </c>
      <c r="R770" s="4" t="s">
        <v>50</v>
      </c>
      <c r="S770" s="4" t="s">
        <v>6124</v>
      </c>
      <c r="T770" s="4" t="s">
        <v>84</v>
      </c>
      <c r="U770" s="4"/>
      <c r="V770" s="4" t="s">
        <v>2670</v>
      </c>
      <c r="W770" s="4"/>
      <c r="X770" s="2" t="s">
        <v>6125</v>
      </c>
      <c r="Y770" s="4" t="s">
        <v>69</v>
      </c>
      <c r="Z770" s="4"/>
      <c r="AA770" s="4"/>
      <c r="AB770" s="4"/>
    </row>
    <row r="771" customFormat="false" ht="75" hidden="false" customHeight="true" outlineLevel="0" collapsed="false">
      <c r="A771" s="4" t="s">
        <v>6126</v>
      </c>
      <c r="B771" s="4" t="s">
        <v>6127</v>
      </c>
      <c r="C771" s="4" t="s">
        <v>6128</v>
      </c>
      <c r="D771" s="4" t="n">
        <v>1997</v>
      </c>
      <c r="E771" s="4" t="s">
        <v>41</v>
      </c>
      <c r="F771" s="4" t="s">
        <v>6129</v>
      </c>
      <c r="G771" s="4" t="str">
        <f aca="false">IF(LEFT(I771,3)="R1 ","L6",IF(D771&gt;=2014,"L1",IF(D771&gt;=1998,"L2",IF(D771&gt;=1987,"L3",IF(D771&gt;=1978,"L4",IF(D771&gt;=1965,"L5","L6"))))))</f>
        <v>L3</v>
      </c>
      <c r="H771" s="4" t="str">
        <f aca="false">IFERROR(INDEX(Lanes!$C$2:$C$60,MATCH(LEFT(I771,FIND(" ",I771)-1),Lanes!$A$2:$A$60,0)),"?")</f>
        <v>V</v>
      </c>
      <c r="I771" s="4" t="s">
        <v>6130</v>
      </c>
      <c r="J771" s="4"/>
      <c r="K771" s="4" t="s">
        <v>451</v>
      </c>
      <c r="L771" s="4" t="s">
        <v>163</v>
      </c>
      <c r="M771" s="4" t="s">
        <v>6131</v>
      </c>
      <c r="N771" s="4" t="s">
        <v>6132</v>
      </c>
      <c r="O771" s="4" t="s">
        <v>6133</v>
      </c>
      <c r="P771" s="2" t="s">
        <v>6134</v>
      </c>
      <c r="Q771" s="2" t="s">
        <v>6135</v>
      </c>
      <c r="R771" s="4" t="s">
        <v>65</v>
      </c>
      <c r="S771" s="4" t="s">
        <v>6136</v>
      </c>
      <c r="T771" s="4" t="s">
        <v>52</v>
      </c>
      <c r="U771" s="4"/>
      <c r="V771" s="4"/>
      <c r="W771" s="4" t="s">
        <v>53</v>
      </c>
      <c r="X771" s="2" t="s">
        <v>6137</v>
      </c>
      <c r="Y771" s="4" t="s">
        <v>69</v>
      </c>
      <c r="Z771" s="4"/>
      <c r="AA771" s="4"/>
      <c r="AB771" s="4"/>
    </row>
    <row r="772" customFormat="false" ht="75" hidden="false" customHeight="true" outlineLevel="0" collapsed="false">
      <c r="A772" s="4" t="s">
        <v>6138</v>
      </c>
      <c r="B772" s="4" t="s">
        <v>6139</v>
      </c>
      <c r="C772" s="4" t="s">
        <v>6140</v>
      </c>
      <c r="D772" s="4" t="n">
        <v>1997</v>
      </c>
      <c r="E772" s="4" t="s">
        <v>89</v>
      </c>
      <c r="F772" s="4" t="s">
        <v>1624</v>
      </c>
      <c r="G772" s="4" t="str">
        <f aca="false">IF(LEFT(I772,3)="R1 ","L6",IF(D772&gt;=2014,"L1",IF(D772&gt;=1998,"L2",IF(D772&gt;=1987,"L3",IF(D772&gt;=1978,"L4",IF(D772&gt;=1965,"L5","L6"))))))</f>
        <v>L3</v>
      </c>
      <c r="H772" s="4" t="str">
        <f aca="false">IFERROR(INDEX(Lanes!$C$2:$C$60,MATCH(LEFT(I772,FIND(" ",I772)-1),Lanes!$A$2:$A$60,0)),"?")</f>
        <v>V</v>
      </c>
      <c r="I772" s="4" t="s">
        <v>6130</v>
      </c>
      <c r="J772" s="4"/>
      <c r="K772" s="4" t="s">
        <v>44</v>
      </c>
      <c r="L772" s="4" t="s">
        <v>45</v>
      </c>
      <c r="M772" s="4" t="s">
        <v>61</v>
      </c>
      <c r="N772" s="4"/>
      <c r="O772" s="4" t="s">
        <v>6141</v>
      </c>
      <c r="P772" s="2" t="s">
        <v>6142</v>
      </c>
      <c r="Q772" s="2" t="s">
        <v>6143</v>
      </c>
      <c r="R772" s="4" t="s">
        <v>65</v>
      </c>
      <c r="S772" s="4" t="s">
        <v>6144</v>
      </c>
      <c r="T772" s="4" t="s">
        <v>52</v>
      </c>
      <c r="U772" s="4"/>
      <c r="V772" s="4"/>
      <c r="W772" s="4" t="s">
        <v>53</v>
      </c>
      <c r="X772" s="2" t="s">
        <v>6145</v>
      </c>
      <c r="Y772" s="4" t="s">
        <v>69</v>
      </c>
      <c r="Z772" s="4"/>
      <c r="AA772" s="4"/>
      <c r="AB772" s="4"/>
    </row>
    <row r="773" customFormat="false" ht="75" hidden="false" customHeight="true" outlineLevel="0" collapsed="false">
      <c r="A773" s="4" t="s">
        <v>6146</v>
      </c>
      <c r="B773" s="4" t="s">
        <v>6139</v>
      </c>
      <c r="C773" s="4" t="s">
        <v>6139</v>
      </c>
      <c r="D773" s="4" t="n">
        <v>1997</v>
      </c>
      <c r="E773" s="4" t="s">
        <v>41</v>
      </c>
      <c r="F773" s="4" t="s">
        <v>1624</v>
      </c>
      <c r="G773" s="4" t="str">
        <f aca="false">IF(LEFT(I773,3)="R1 ","L6",IF(D773&gt;=2014,"L1",IF(D773&gt;=1998,"L2",IF(D773&gt;=1987,"L3",IF(D773&gt;=1978,"L4",IF(D773&gt;=1965,"L5","L6"))))))</f>
        <v>L3</v>
      </c>
      <c r="H773" s="4" t="str">
        <f aca="false">IFERROR(INDEX(Lanes!$C$2:$C$60,MATCH(LEFT(I773,FIND(" ",I773)-1),Lanes!$A$2:$A$60,0)),"?")</f>
        <v>V</v>
      </c>
      <c r="I773" s="4" t="s">
        <v>6130</v>
      </c>
      <c r="J773" s="4"/>
      <c r="K773" s="4" t="s">
        <v>44</v>
      </c>
      <c r="L773" s="4" t="s">
        <v>45</v>
      </c>
      <c r="M773" s="4" t="s">
        <v>61</v>
      </c>
      <c r="N773" s="4"/>
      <c r="O773" s="4" t="s">
        <v>6147</v>
      </c>
      <c r="P773" s="2" t="s">
        <v>6148</v>
      </c>
      <c r="Q773" s="2" t="s">
        <v>6149</v>
      </c>
      <c r="R773" s="4" t="s">
        <v>122</v>
      </c>
      <c r="S773" s="4" t="s">
        <v>6150</v>
      </c>
      <c r="T773" s="4" t="s">
        <v>110</v>
      </c>
      <c r="U773" s="4" t="s">
        <v>53</v>
      </c>
      <c r="V773" s="4"/>
      <c r="W773" s="4" t="s">
        <v>53</v>
      </c>
      <c r="X773" s="2" t="s">
        <v>6151</v>
      </c>
      <c r="Y773" s="4" t="s">
        <v>69</v>
      </c>
      <c r="Z773" s="4"/>
      <c r="AA773" s="4"/>
      <c r="AB773" s="4"/>
    </row>
    <row r="774" customFormat="false" ht="75" hidden="false" customHeight="true" outlineLevel="0" collapsed="false">
      <c r="A774" s="4" t="s">
        <v>6152</v>
      </c>
      <c r="B774" s="4" t="s">
        <v>6139</v>
      </c>
      <c r="C774" s="4" t="s">
        <v>6153</v>
      </c>
      <c r="D774" s="4" t="n">
        <v>1998</v>
      </c>
      <c r="E774" s="4" t="s">
        <v>41</v>
      </c>
      <c r="F774" s="4" t="s">
        <v>6154</v>
      </c>
      <c r="G774" s="4" t="str">
        <f aca="false">IF(LEFT(I774,3)="R1 ","L6",IF(D774&gt;=2014,"L1",IF(D774&gt;=1998,"L2",IF(D774&gt;=1987,"L3",IF(D774&gt;=1978,"L4",IF(D774&gt;=1965,"L5","L6"))))))</f>
        <v>L2</v>
      </c>
      <c r="H774" s="4" t="str">
        <f aca="false">IFERROR(INDEX(Lanes!$C$2:$C$60,MATCH(LEFT(I774,FIND(" ",I774)-1),Lanes!$A$2:$A$60,0)),"?")</f>
        <v>V</v>
      </c>
      <c r="I774" s="4" t="s">
        <v>6130</v>
      </c>
      <c r="J774" s="4"/>
      <c r="K774" s="4" t="s">
        <v>44</v>
      </c>
      <c r="L774" s="4" t="s">
        <v>45</v>
      </c>
      <c r="M774" s="4" t="s">
        <v>61</v>
      </c>
      <c r="N774" s="4"/>
      <c r="O774" s="4" t="s">
        <v>6155</v>
      </c>
      <c r="P774" s="2" t="s">
        <v>6156</v>
      </c>
      <c r="Q774" s="2" t="s">
        <v>6157</v>
      </c>
      <c r="R774" s="4" t="s">
        <v>65</v>
      </c>
      <c r="S774" s="4" t="s">
        <v>6158</v>
      </c>
      <c r="T774" s="4" t="s">
        <v>84</v>
      </c>
      <c r="U774" s="4"/>
      <c r="V774" s="4"/>
      <c r="W774" s="4" t="s">
        <v>53</v>
      </c>
      <c r="X774" s="2" t="s">
        <v>6159</v>
      </c>
      <c r="Y774" s="4" t="s">
        <v>69</v>
      </c>
      <c r="Z774" s="4"/>
      <c r="AA774" s="4"/>
      <c r="AB774" s="4"/>
    </row>
    <row r="775" customFormat="false" ht="75" hidden="false" customHeight="true" outlineLevel="0" collapsed="false">
      <c r="A775" s="4" t="s">
        <v>6160</v>
      </c>
      <c r="B775" s="4" t="s">
        <v>6127</v>
      </c>
      <c r="C775" s="4" t="s">
        <v>6161</v>
      </c>
      <c r="D775" s="4" t="n">
        <v>1999</v>
      </c>
      <c r="E775" s="4" t="s">
        <v>41</v>
      </c>
      <c r="F775" s="4" t="s">
        <v>6162</v>
      </c>
      <c r="G775" s="4" t="str">
        <f aca="false">IF(LEFT(I775,3)="R1 ","L6",IF(D775&gt;=2014,"L1",IF(D775&gt;=1998,"L2",IF(D775&gt;=1987,"L3",IF(D775&gt;=1978,"L4",IF(D775&gt;=1965,"L5","L6"))))))</f>
        <v>L2</v>
      </c>
      <c r="H775" s="4" t="str">
        <f aca="false">IFERROR(INDEX(Lanes!$C$2:$C$60,MATCH(LEFT(I775,FIND(" ",I775)-1),Lanes!$A$2:$A$60,0)),"?")</f>
        <v>V</v>
      </c>
      <c r="I775" s="4" t="s">
        <v>6130</v>
      </c>
      <c r="J775" s="4"/>
      <c r="K775" s="4" t="s">
        <v>451</v>
      </c>
      <c r="L775" s="4" t="s">
        <v>163</v>
      </c>
      <c r="M775" s="4" t="s">
        <v>6131</v>
      </c>
      <c r="N775" s="4" t="s">
        <v>6132</v>
      </c>
      <c r="O775" s="4" t="s">
        <v>6163</v>
      </c>
      <c r="P775" s="2" t="s">
        <v>6164</v>
      </c>
      <c r="Q775" s="2" t="s">
        <v>6165</v>
      </c>
      <c r="R775" s="4" t="s">
        <v>65</v>
      </c>
      <c r="S775" s="4" t="s">
        <v>6166</v>
      </c>
      <c r="T775" s="4" t="s">
        <v>52</v>
      </c>
      <c r="U775" s="4"/>
      <c r="V775" s="4"/>
      <c r="W775" s="4" t="s">
        <v>53</v>
      </c>
      <c r="X775" s="2" t="s">
        <v>6167</v>
      </c>
      <c r="Y775" s="4" t="s">
        <v>69</v>
      </c>
      <c r="Z775" s="4"/>
      <c r="AA775" s="4"/>
      <c r="AB775" s="4"/>
    </row>
    <row r="776" customFormat="false" ht="75" hidden="false" customHeight="true" outlineLevel="0" collapsed="false">
      <c r="A776" s="4" t="s">
        <v>6168</v>
      </c>
      <c r="B776" s="4" t="s">
        <v>6139</v>
      </c>
      <c r="C776" s="4" t="s">
        <v>6169</v>
      </c>
      <c r="D776" s="4" t="n">
        <v>1999</v>
      </c>
      <c r="E776" s="4" t="s">
        <v>41</v>
      </c>
      <c r="F776" s="4" t="s">
        <v>1624</v>
      </c>
      <c r="G776" s="4" t="str">
        <f aca="false">IF(LEFT(I776,3)="R1 ","L6",IF(D776&gt;=2014,"L1",IF(D776&gt;=1998,"L2",IF(D776&gt;=1987,"L3",IF(D776&gt;=1978,"L4",IF(D776&gt;=1965,"L5","L6"))))))</f>
        <v>L2</v>
      </c>
      <c r="H776" s="4" t="str">
        <f aca="false">IFERROR(INDEX(Lanes!$C$2:$C$60,MATCH(LEFT(I776,FIND(" ",I776)-1),Lanes!$A$2:$A$60,0)),"?")</f>
        <v>V</v>
      </c>
      <c r="I776" s="4" t="s">
        <v>6130</v>
      </c>
      <c r="J776" s="4"/>
      <c r="K776" s="4" t="s">
        <v>115</v>
      </c>
      <c r="L776" s="4" t="s">
        <v>45</v>
      </c>
      <c r="M776" s="4" t="s">
        <v>61</v>
      </c>
      <c r="N776" s="4"/>
      <c r="O776" s="4" t="s">
        <v>6170</v>
      </c>
      <c r="P776" s="2" t="s">
        <v>6171</v>
      </c>
      <c r="Q776" s="2" t="s">
        <v>6172</v>
      </c>
      <c r="R776" s="4" t="s">
        <v>65</v>
      </c>
      <c r="S776" s="4" t="s">
        <v>6173</v>
      </c>
      <c r="T776" s="4" t="s">
        <v>84</v>
      </c>
      <c r="U776" s="4"/>
      <c r="V776" s="4"/>
      <c r="W776" s="4" t="s">
        <v>53</v>
      </c>
      <c r="X776" s="2" t="s">
        <v>6174</v>
      </c>
      <c r="Y776" s="4" t="s">
        <v>69</v>
      </c>
      <c r="Z776" s="4"/>
      <c r="AA776" s="4"/>
      <c r="AB776" s="4"/>
    </row>
    <row r="777" customFormat="false" ht="75" hidden="false" customHeight="true" outlineLevel="0" collapsed="false">
      <c r="A777" s="4" t="s">
        <v>6175</v>
      </c>
      <c r="B777" s="4" t="s">
        <v>6127</v>
      </c>
      <c r="C777" s="4" t="s">
        <v>6176</v>
      </c>
      <c r="D777" s="4" t="n">
        <v>2000</v>
      </c>
      <c r="E777" s="4" t="s">
        <v>41</v>
      </c>
      <c r="F777" s="4" t="s">
        <v>6177</v>
      </c>
      <c r="G777" s="4" t="str">
        <f aca="false">IF(LEFT(I777,3)="R1 ","L6",IF(D777&gt;=2014,"L1",IF(D777&gt;=1998,"L2",IF(D777&gt;=1987,"L3",IF(D777&gt;=1978,"L4",IF(D777&gt;=1965,"L5","L6"))))))</f>
        <v>L2</v>
      </c>
      <c r="H777" s="4" t="str">
        <f aca="false">IFERROR(INDEX(Lanes!$C$2:$C$60,MATCH(LEFT(I777,FIND(" ",I777)-1),Lanes!$A$2:$A$60,0)),"?")</f>
        <v>V</v>
      </c>
      <c r="I777" s="4" t="s">
        <v>6130</v>
      </c>
      <c r="J777" s="4"/>
      <c r="K777" s="4" t="s">
        <v>451</v>
      </c>
      <c r="L777" s="4" t="s">
        <v>163</v>
      </c>
      <c r="M777" s="4" t="s">
        <v>6131</v>
      </c>
      <c r="N777" s="4" t="s">
        <v>6132</v>
      </c>
      <c r="O777" s="4" t="s">
        <v>6178</v>
      </c>
      <c r="P777" s="2" t="s">
        <v>6179</v>
      </c>
      <c r="Q777" s="2" t="s">
        <v>6180</v>
      </c>
      <c r="R777" s="4" t="s">
        <v>50</v>
      </c>
      <c r="S777" s="4" t="s">
        <v>6181</v>
      </c>
      <c r="T777" s="4" t="s">
        <v>52</v>
      </c>
      <c r="U777" s="4"/>
      <c r="V777" s="4"/>
      <c r="W777" s="4" t="s">
        <v>53</v>
      </c>
      <c r="X777" s="2" t="s">
        <v>6182</v>
      </c>
      <c r="Y777" s="4" t="s">
        <v>69</v>
      </c>
      <c r="Z777" s="4"/>
      <c r="AA777" s="4"/>
      <c r="AB777" s="4"/>
    </row>
    <row r="778" customFormat="false" ht="75" hidden="false" customHeight="true" outlineLevel="0" collapsed="false">
      <c r="A778" s="4" t="s">
        <v>6183</v>
      </c>
      <c r="B778" s="4" t="s">
        <v>6139</v>
      </c>
      <c r="C778" s="4" t="s">
        <v>6184</v>
      </c>
      <c r="D778" s="4" t="n">
        <v>2000</v>
      </c>
      <c r="E778" s="4" t="s">
        <v>41</v>
      </c>
      <c r="F778" s="4" t="s">
        <v>1624</v>
      </c>
      <c r="G778" s="4" t="str">
        <f aca="false">IF(LEFT(I778,3)="R1 ","L6",IF(D778&gt;=2014,"L1",IF(D778&gt;=1998,"L2",IF(D778&gt;=1987,"L3",IF(D778&gt;=1978,"L4",IF(D778&gt;=1965,"L5","L6"))))))</f>
        <v>L2</v>
      </c>
      <c r="H778" s="4" t="str">
        <f aca="false">IFERROR(INDEX(Lanes!$C$2:$C$60,MATCH(LEFT(I778,FIND(" ",I778)-1),Lanes!$A$2:$A$60,0)),"?")</f>
        <v>V</v>
      </c>
      <c r="I778" s="4" t="s">
        <v>6130</v>
      </c>
      <c r="J778" s="4" t="s">
        <v>5475</v>
      </c>
      <c r="K778" s="4" t="s">
        <v>5430</v>
      </c>
      <c r="L778" s="4" t="s">
        <v>45</v>
      </c>
      <c r="M778" s="4" t="s">
        <v>61</v>
      </c>
      <c r="N778" s="4"/>
      <c r="O778" s="4" t="s">
        <v>6185</v>
      </c>
      <c r="P778" s="2" t="s">
        <v>6186</v>
      </c>
      <c r="Q778" s="2" t="s">
        <v>6187</v>
      </c>
      <c r="R778" s="4" t="s">
        <v>50</v>
      </c>
      <c r="S778" s="4" t="s">
        <v>6188</v>
      </c>
      <c r="T778" s="4" t="s">
        <v>84</v>
      </c>
      <c r="U778" s="4"/>
      <c r="V778" s="4"/>
      <c r="W778" s="4" t="s">
        <v>53</v>
      </c>
      <c r="X778" s="2" t="s">
        <v>6189</v>
      </c>
      <c r="Y778" s="4" t="s">
        <v>69</v>
      </c>
      <c r="Z778" s="4"/>
      <c r="AA778" s="4"/>
      <c r="AB778" s="4"/>
    </row>
    <row r="779" customFormat="false" ht="75" hidden="false" customHeight="true" outlineLevel="0" collapsed="false">
      <c r="A779" s="4" t="s">
        <v>6190</v>
      </c>
      <c r="B779" s="4" t="s">
        <v>6139</v>
      </c>
      <c r="C779" s="4" t="s">
        <v>6191</v>
      </c>
      <c r="D779" s="4" t="n">
        <v>2000</v>
      </c>
      <c r="E779" s="4" t="s">
        <v>41</v>
      </c>
      <c r="F779" s="4" t="s">
        <v>1624</v>
      </c>
      <c r="G779" s="4" t="str">
        <f aca="false">IF(LEFT(I779,3)="R1 ","L6",IF(D779&gt;=2014,"L1",IF(D779&gt;=1998,"L2",IF(D779&gt;=1987,"L3",IF(D779&gt;=1978,"L4",IF(D779&gt;=1965,"L5","L6"))))))</f>
        <v>L2</v>
      </c>
      <c r="H779" s="4" t="str">
        <f aca="false">IFERROR(INDEX(Lanes!$C$2:$C$60,MATCH(LEFT(I779,FIND(" ",I779)-1),Lanes!$A$2:$A$60,0)),"?")</f>
        <v>V</v>
      </c>
      <c r="I779" s="4" t="s">
        <v>6130</v>
      </c>
      <c r="J779" s="4"/>
      <c r="K779" s="4" t="s">
        <v>44</v>
      </c>
      <c r="L779" s="4" t="s">
        <v>45</v>
      </c>
      <c r="M779" s="4" t="s">
        <v>61</v>
      </c>
      <c r="N779" s="4"/>
      <c r="O779" s="4" t="s">
        <v>6192</v>
      </c>
      <c r="P779" s="2" t="s">
        <v>6193</v>
      </c>
      <c r="Q779" s="2" t="s">
        <v>6194</v>
      </c>
      <c r="R779" s="4" t="s">
        <v>65</v>
      </c>
      <c r="S779" s="4" t="s">
        <v>6195</v>
      </c>
      <c r="T779" s="4" t="s">
        <v>52</v>
      </c>
      <c r="U779" s="4"/>
      <c r="V779" s="4"/>
      <c r="W779" s="4" t="s">
        <v>53</v>
      </c>
      <c r="X779" s="2" t="s">
        <v>6196</v>
      </c>
      <c r="Y779" s="4" t="s">
        <v>69</v>
      </c>
      <c r="Z779" s="4"/>
      <c r="AA779" s="4"/>
      <c r="AB779" s="4"/>
    </row>
    <row r="780" customFormat="false" ht="75" hidden="false" customHeight="true" outlineLevel="0" collapsed="false">
      <c r="A780" s="4" t="s">
        <v>6197</v>
      </c>
      <c r="B780" s="4" t="s">
        <v>6139</v>
      </c>
      <c r="C780" s="4" t="s">
        <v>6198</v>
      </c>
      <c r="D780" s="4" t="n">
        <v>2000</v>
      </c>
      <c r="E780" s="4" t="s">
        <v>41</v>
      </c>
      <c r="F780" s="4" t="s">
        <v>1624</v>
      </c>
      <c r="G780" s="4" t="str">
        <f aca="false">IF(LEFT(I780,3)="R1 ","L6",IF(D780&gt;=2014,"L1",IF(D780&gt;=1998,"L2",IF(D780&gt;=1987,"L3",IF(D780&gt;=1978,"L4",IF(D780&gt;=1965,"L5","L6"))))))</f>
        <v>L2</v>
      </c>
      <c r="H780" s="4" t="str">
        <f aca="false">IFERROR(INDEX(Lanes!$C$2:$C$60,MATCH(LEFT(I780,FIND(" ",I780)-1),Lanes!$A$2:$A$60,0)),"?")</f>
        <v>V</v>
      </c>
      <c r="I780" s="4" t="s">
        <v>6130</v>
      </c>
      <c r="J780" s="4" t="s">
        <v>584</v>
      </c>
      <c r="K780" s="4" t="s">
        <v>364</v>
      </c>
      <c r="L780" s="4" t="s">
        <v>45</v>
      </c>
      <c r="M780" s="4" t="s">
        <v>61</v>
      </c>
      <c r="N780" s="4"/>
      <c r="O780" s="4" t="s">
        <v>6199</v>
      </c>
      <c r="P780" s="2" t="s">
        <v>6200</v>
      </c>
      <c r="Q780" s="2" t="s">
        <v>6201</v>
      </c>
      <c r="R780" s="4" t="s">
        <v>65</v>
      </c>
      <c r="S780" s="4" t="s">
        <v>6202</v>
      </c>
      <c r="T780" s="4" t="s">
        <v>110</v>
      </c>
      <c r="U780" s="4"/>
      <c r="V780" s="4"/>
      <c r="W780" s="4" t="s">
        <v>53</v>
      </c>
      <c r="X780" s="2" t="s">
        <v>6203</v>
      </c>
      <c r="Y780" s="4" t="s">
        <v>69</v>
      </c>
      <c r="Z780" s="4"/>
      <c r="AA780" s="4"/>
      <c r="AB780" s="4"/>
    </row>
    <row r="781" customFormat="false" ht="75" hidden="false" customHeight="true" outlineLevel="0" collapsed="false">
      <c r="A781" s="4" t="s">
        <v>6204</v>
      </c>
      <c r="B781" s="4" t="s">
        <v>6205</v>
      </c>
      <c r="C781" s="4" t="s">
        <v>6206</v>
      </c>
      <c r="D781" s="4" t="n">
        <v>2000</v>
      </c>
      <c r="E781" s="4" t="s">
        <v>41</v>
      </c>
      <c r="F781" s="4" t="s">
        <v>6207</v>
      </c>
      <c r="G781" s="4" t="str">
        <f aca="false">IF(LEFT(I781,3)="R1 ","L6",IF(D781&gt;=2014,"L1",IF(D781&gt;=1998,"L2",IF(D781&gt;=1987,"L3",IF(D781&gt;=1978,"L4",IF(D781&gt;=1965,"L5","L6"))))))</f>
        <v>L2</v>
      </c>
      <c r="H781" s="4" t="str">
        <f aca="false">IFERROR(INDEX(Lanes!$C$2:$C$60,MATCH(LEFT(I781,FIND(" ",I781)-1),Lanes!$A$2:$A$60,0)),"?")</f>
        <v>V</v>
      </c>
      <c r="I781" s="4" t="s">
        <v>6130</v>
      </c>
      <c r="J781" s="4"/>
      <c r="K781" s="4" t="s">
        <v>364</v>
      </c>
      <c r="L781" s="4" t="s">
        <v>163</v>
      </c>
      <c r="M781" s="4" t="s">
        <v>6131</v>
      </c>
      <c r="N781" s="4" t="s">
        <v>6132</v>
      </c>
      <c r="O781" s="4" t="s">
        <v>6208</v>
      </c>
      <c r="P781" s="2" t="s">
        <v>6209</v>
      </c>
      <c r="Q781" s="2" t="s">
        <v>6210</v>
      </c>
      <c r="R781" s="4" t="s">
        <v>65</v>
      </c>
      <c r="S781" s="4" t="s">
        <v>6211</v>
      </c>
      <c r="T781" s="4" t="s">
        <v>52</v>
      </c>
      <c r="U781" s="4"/>
      <c r="V781" s="4"/>
      <c r="W781" s="4"/>
      <c r="X781" s="2" t="s">
        <v>6212</v>
      </c>
      <c r="Y781" s="4" t="s">
        <v>69</v>
      </c>
      <c r="Z781" s="4"/>
      <c r="AA781" s="4"/>
      <c r="AB781" s="4"/>
    </row>
    <row r="782" customFormat="false" ht="75" hidden="false" customHeight="true" outlineLevel="0" collapsed="false">
      <c r="A782" s="4" t="s">
        <v>6213</v>
      </c>
      <c r="B782" s="4" t="s">
        <v>6127</v>
      </c>
      <c r="C782" s="4" t="s">
        <v>6214</v>
      </c>
      <c r="D782" s="4" t="n">
        <v>2001</v>
      </c>
      <c r="E782" s="4" t="s">
        <v>41</v>
      </c>
      <c r="F782" s="4" t="s">
        <v>6207</v>
      </c>
      <c r="G782" s="4" t="str">
        <f aca="false">IF(LEFT(I782,3)="R1 ","L6",IF(D782&gt;=2014,"L1",IF(D782&gt;=1998,"L2",IF(D782&gt;=1987,"L3",IF(D782&gt;=1978,"L4",IF(D782&gt;=1965,"L5","L6"))))))</f>
        <v>L2</v>
      </c>
      <c r="H782" s="4" t="str">
        <f aca="false">IFERROR(INDEX(Lanes!$C$2:$C$60,MATCH(LEFT(I782,FIND(" ",I782)-1),Lanes!$A$2:$A$60,0)),"?")</f>
        <v>V</v>
      </c>
      <c r="I782" s="4" t="s">
        <v>6130</v>
      </c>
      <c r="J782" s="4"/>
      <c r="K782" s="4" t="s">
        <v>451</v>
      </c>
      <c r="L782" s="4" t="s">
        <v>163</v>
      </c>
      <c r="M782" s="4" t="s">
        <v>6131</v>
      </c>
      <c r="N782" s="4" t="s">
        <v>6132</v>
      </c>
      <c r="O782" s="4" t="s">
        <v>6215</v>
      </c>
      <c r="P782" s="2" t="s">
        <v>6216</v>
      </c>
      <c r="Q782" s="2" t="s">
        <v>6217</v>
      </c>
      <c r="R782" s="4" t="s">
        <v>65</v>
      </c>
      <c r="S782" s="4" t="s">
        <v>6218</v>
      </c>
      <c r="T782" s="4" t="s">
        <v>52</v>
      </c>
      <c r="U782" s="4"/>
      <c r="V782" s="4"/>
      <c r="W782" s="4" t="s">
        <v>53</v>
      </c>
      <c r="X782" s="2" t="s">
        <v>6219</v>
      </c>
      <c r="Y782" s="4" t="s">
        <v>69</v>
      </c>
      <c r="Z782" s="4"/>
      <c r="AA782" s="4"/>
      <c r="AB782" s="4"/>
    </row>
    <row r="783" customFormat="false" ht="75" hidden="false" customHeight="true" outlineLevel="0" collapsed="false">
      <c r="A783" s="4" t="s">
        <v>6220</v>
      </c>
      <c r="B783" s="4" t="s">
        <v>6139</v>
      </c>
      <c r="C783" s="4" t="s">
        <v>6221</v>
      </c>
      <c r="D783" s="4" t="n">
        <v>2001</v>
      </c>
      <c r="E783" s="4" t="s">
        <v>227</v>
      </c>
      <c r="F783" s="4" t="s">
        <v>6222</v>
      </c>
      <c r="G783" s="4" t="str">
        <f aca="false">IF(LEFT(I783,3)="R1 ","L6",IF(D783&gt;=2014,"L1",IF(D783&gt;=1998,"L2",IF(D783&gt;=1987,"L3",IF(D783&gt;=1978,"L4",IF(D783&gt;=1965,"L5","L6"))))))</f>
        <v>L2</v>
      </c>
      <c r="H783" s="4" t="str">
        <f aca="false">IFERROR(INDEX(Lanes!$C$2:$C$60,MATCH(LEFT(I783,FIND(" ",I783)-1),Lanes!$A$2:$A$60,0)),"?")</f>
        <v>V</v>
      </c>
      <c r="I783" s="4" t="s">
        <v>6130</v>
      </c>
      <c r="J783" s="4"/>
      <c r="K783" s="4" t="s">
        <v>115</v>
      </c>
      <c r="L783" s="4" t="s">
        <v>45</v>
      </c>
      <c r="M783" s="4" t="s">
        <v>61</v>
      </c>
      <c r="N783" s="4"/>
      <c r="O783" s="4" t="s">
        <v>6223</v>
      </c>
      <c r="P783" s="2" t="s">
        <v>6224</v>
      </c>
      <c r="Q783" s="2" t="s">
        <v>6225</v>
      </c>
      <c r="R783" s="4" t="s">
        <v>65</v>
      </c>
      <c r="S783" s="4" t="s">
        <v>6226</v>
      </c>
      <c r="T783" s="4" t="s">
        <v>52</v>
      </c>
      <c r="U783" s="4"/>
      <c r="V783" s="4"/>
      <c r="W783" s="4" t="s">
        <v>53</v>
      </c>
      <c r="X783" s="2" t="s">
        <v>6227</v>
      </c>
      <c r="Y783" s="4" t="s">
        <v>69</v>
      </c>
      <c r="Z783" s="4"/>
      <c r="AA783" s="4"/>
      <c r="AB783" s="4"/>
    </row>
    <row r="784" customFormat="false" ht="75" hidden="false" customHeight="true" outlineLevel="0" collapsed="false">
      <c r="A784" s="4" t="s">
        <v>6228</v>
      </c>
      <c r="B784" s="4" t="s">
        <v>6229</v>
      </c>
      <c r="C784" s="4" t="s">
        <v>6229</v>
      </c>
      <c r="D784" s="4" t="n">
        <v>2002</v>
      </c>
      <c r="E784" s="4" t="s">
        <v>89</v>
      </c>
      <c r="F784" s="4" t="s">
        <v>6230</v>
      </c>
      <c r="G784" s="4" t="str">
        <f aca="false">IF(LEFT(I784,3)="R1 ","L6",IF(D784&gt;=2014,"L1",IF(D784&gt;=1998,"L2",IF(D784&gt;=1987,"L3",IF(D784&gt;=1978,"L4",IF(D784&gt;=1965,"L5","L6"))))))</f>
        <v>L2</v>
      </c>
      <c r="H784" s="4" t="str">
        <f aca="false">IFERROR(INDEX(Lanes!$C$2:$C$60,MATCH(LEFT(I784,FIND(" ",I784)-1),Lanes!$A$2:$A$60,0)),"?")</f>
        <v>V</v>
      </c>
      <c r="I784" s="4" t="s">
        <v>6130</v>
      </c>
      <c r="J784" s="4" t="s">
        <v>584</v>
      </c>
      <c r="K784" s="4" t="s">
        <v>364</v>
      </c>
      <c r="L784" s="4" t="s">
        <v>45</v>
      </c>
      <c r="M784" s="4" t="s">
        <v>61</v>
      </c>
      <c r="N784" s="4"/>
      <c r="O784" s="4" t="s">
        <v>6231</v>
      </c>
      <c r="P784" s="2" t="s">
        <v>6232</v>
      </c>
      <c r="Q784" s="2" t="s">
        <v>6233</v>
      </c>
      <c r="R784" s="4" t="s">
        <v>65</v>
      </c>
      <c r="S784" s="4" t="s">
        <v>6234</v>
      </c>
      <c r="T784" s="4" t="s">
        <v>52</v>
      </c>
      <c r="U784" s="4"/>
      <c r="V784" s="4"/>
      <c r="W784" s="4"/>
      <c r="X784" s="2" t="s">
        <v>6235</v>
      </c>
      <c r="Y784" s="4" t="s">
        <v>55</v>
      </c>
      <c r="Z784" s="4"/>
      <c r="AA784" s="4"/>
      <c r="AB784" s="4"/>
    </row>
    <row r="785" customFormat="false" ht="75" hidden="false" customHeight="true" outlineLevel="0" collapsed="false">
      <c r="A785" s="4" t="s">
        <v>6236</v>
      </c>
      <c r="B785" s="4" t="s">
        <v>6139</v>
      </c>
      <c r="C785" s="4" t="s">
        <v>6237</v>
      </c>
      <c r="D785" s="4" t="n">
        <v>2002</v>
      </c>
      <c r="E785" s="4" t="s">
        <v>41</v>
      </c>
      <c r="F785" s="4" t="s">
        <v>1624</v>
      </c>
      <c r="G785" s="4" t="str">
        <f aca="false">IF(LEFT(I785,3)="R1 ","L6",IF(D785&gt;=2014,"L1",IF(D785&gt;=1998,"L2",IF(D785&gt;=1987,"L3",IF(D785&gt;=1978,"L4",IF(D785&gt;=1965,"L5","L6"))))))</f>
        <v>L2</v>
      </c>
      <c r="H785" s="4" t="str">
        <f aca="false">IFERROR(INDEX(Lanes!$C$2:$C$60,MATCH(LEFT(I785,FIND(" ",I785)-1),Lanes!$A$2:$A$60,0)),"?")</f>
        <v>V</v>
      </c>
      <c r="I785" s="4" t="s">
        <v>6130</v>
      </c>
      <c r="J785" s="4"/>
      <c r="K785" s="4" t="s">
        <v>115</v>
      </c>
      <c r="L785" s="4" t="s">
        <v>45</v>
      </c>
      <c r="M785" s="4" t="s">
        <v>61</v>
      </c>
      <c r="N785" s="4"/>
      <c r="O785" s="4" t="s">
        <v>6238</v>
      </c>
      <c r="P785" s="2" t="s">
        <v>6239</v>
      </c>
      <c r="Q785" s="2" t="s">
        <v>6240</v>
      </c>
      <c r="R785" s="4" t="s">
        <v>65</v>
      </c>
      <c r="S785" s="4" t="s">
        <v>6241</v>
      </c>
      <c r="T785" s="4" t="s">
        <v>110</v>
      </c>
      <c r="U785" s="4" t="s">
        <v>53</v>
      </c>
      <c r="V785" s="4"/>
      <c r="W785" s="4" t="s">
        <v>53</v>
      </c>
      <c r="X785" s="2" t="s">
        <v>6242</v>
      </c>
      <c r="Y785" s="4" t="s">
        <v>69</v>
      </c>
      <c r="Z785" s="4"/>
      <c r="AA785" s="4"/>
      <c r="AB785" s="4"/>
    </row>
    <row r="786" customFormat="false" ht="75" hidden="false" customHeight="true" outlineLevel="0" collapsed="false">
      <c r="A786" s="4" t="s">
        <v>6243</v>
      </c>
      <c r="B786" s="4" t="s">
        <v>6244</v>
      </c>
      <c r="C786" s="4" t="s">
        <v>6245</v>
      </c>
      <c r="D786" s="4" t="n">
        <v>2002</v>
      </c>
      <c r="E786" s="4" t="s">
        <v>41</v>
      </c>
      <c r="F786" s="4" t="s">
        <v>6246</v>
      </c>
      <c r="G786" s="4" t="str">
        <f aca="false">IF(LEFT(I786,3)="R1 ","L6",IF(D786&gt;=2014,"L1",IF(D786&gt;=1998,"L2",IF(D786&gt;=1987,"L3",IF(D786&gt;=1978,"L4",IF(D786&gt;=1965,"L5","L6"))))))</f>
        <v>L2</v>
      </c>
      <c r="H786" s="4" t="str">
        <f aca="false">IFERROR(INDEX(Lanes!$C$2:$C$60,MATCH(LEFT(I786,FIND(" ",I786)-1),Lanes!$A$2:$A$60,0)),"?")</f>
        <v>V</v>
      </c>
      <c r="I786" s="4" t="s">
        <v>6130</v>
      </c>
      <c r="J786" s="4"/>
      <c r="K786" s="4" t="s">
        <v>364</v>
      </c>
      <c r="L786" s="4" t="s">
        <v>163</v>
      </c>
      <c r="M786" s="4" t="s">
        <v>6131</v>
      </c>
      <c r="N786" s="4" t="s">
        <v>6132</v>
      </c>
      <c r="O786" s="4" t="s">
        <v>6247</v>
      </c>
      <c r="P786" s="2" t="s">
        <v>6248</v>
      </c>
      <c r="Q786" s="2" t="s">
        <v>6249</v>
      </c>
      <c r="R786" s="4" t="s">
        <v>65</v>
      </c>
      <c r="S786" s="4" t="s">
        <v>6250</v>
      </c>
      <c r="T786" s="4" t="s">
        <v>52</v>
      </c>
      <c r="U786" s="4"/>
      <c r="V786" s="4"/>
      <c r="W786" s="4" t="s">
        <v>53</v>
      </c>
      <c r="X786" s="2" t="s">
        <v>6251</v>
      </c>
      <c r="Y786" s="4" t="s">
        <v>55</v>
      </c>
      <c r="Z786" s="4"/>
      <c r="AA786" s="4"/>
      <c r="AB786" s="4"/>
    </row>
    <row r="787" customFormat="false" ht="75" hidden="false" customHeight="true" outlineLevel="0" collapsed="false">
      <c r="A787" s="4" t="s">
        <v>6252</v>
      </c>
      <c r="B787" s="4" t="s">
        <v>6127</v>
      </c>
      <c r="C787" s="4" t="s">
        <v>6253</v>
      </c>
      <c r="D787" s="4" t="n">
        <v>2003</v>
      </c>
      <c r="E787" s="4" t="s">
        <v>41</v>
      </c>
      <c r="F787" s="4" t="s">
        <v>6254</v>
      </c>
      <c r="G787" s="4" t="str">
        <f aca="false">IF(LEFT(I787,3)="R1 ","L6",IF(D787&gt;=2014,"L1",IF(D787&gt;=1998,"L2",IF(D787&gt;=1987,"L3",IF(D787&gt;=1978,"L4",IF(D787&gt;=1965,"L5","L6"))))))</f>
        <v>L2</v>
      </c>
      <c r="H787" s="4" t="str">
        <f aca="false">IFERROR(INDEX(Lanes!$C$2:$C$60,MATCH(LEFT(I787,FIND(" ",I787)-1),Lanes!$A$2:$A$60,0)),"?")</f>
        <v>V</v>
      </c>
      <c r="I787" s="4" t="s">
        <v>6130</v>
      </c>
      <c r="J787" s="4"/>
      <c r="K787" s="4" t="s">
        <v>451</v>
      </c>
      <c r="L787" s="4" t="s">
        <v>163</v>
      </c>
      <c r="M787" s="4" t="s">
        <v>6131</v>
      </c>
      <c r="N787" s="4" t="s">
        <v>6132</v>
      </c>
      <c r="O787" s="4" t="s">
        <v>6255</v>
      </c>
      <c r="P787" s="2" t="s">
        <v>6256</v>
      </c>
      <c r="Q787" s="2" t="s">
        <v>6257</v>
      </c>
      <c r="R787" s="4" t="s">
        <v>122</v>
      </c>
      <c r="S787" s="4" t="s">
        <v>6258</v>
      </c>
      <c r="T787" s="4" t="s">
        <v>110</v>
      </c>
      <c r="U787" s="4"/>
      <c r="V787" s="4"/>
      <c r="W787" s="4" t="s">
        <v>53</v>
      </c>
      <c r="X787" s="2" t="s">
        <v>6259</v>
      </c>
      <c r="Y787" s="4" t="s">
        <v>69</v>
      </c>
      <c r="Z787" s="4"/>
      <c r="AA787" s="4"/>
      <c r="AB787" s="4"/>
    </row>
    <row r="788" customFormat="false" ht="75" hidden="false" customHeight="true" outlineLevel="0" collapsed="false">
      <c r="A788" s="4" t="s">
        <v>6260</v>
      </c>
      <c r="B788" s="4" t="s">
        <v>6139</v>
      </c>
      <c r="C788" s="4" t="s">
        <v>6261</v>
      </c>
      <c r="D788" s="4" t="n">
        <v>2003</v>
      </c>
      <c r="E788" s="4" t="s">
        <v>41</v>
      </c>
      <c r="F788" s="4" t="s">
        <v>1624</v>
      </c>
      <c r="G788" s="4" t="str">
        <f aca="false">IF(LEFT(I788,3)="R1 ","L6",IF(D788&gt;=2014,"L1",IF(D788&gt;=1998,"L2",IF(D788&gt;=1987,"L3",IF(D788&gt;=1978,"L4",IF(D788&gt;=1965,"L5","L6"))))))</f>
        <v>L2</v>
      </c>
      <c r="H788" s="4" t="str">
        <f aca="false">IFERROR(INDEX(Lanes!$C$2:$C$60,MATCH(LEFT(I788,FIND(" ",I788)-1),Lanes!$A$2:$A$60,0)),"?")</f>
        <v>V</v>
      </c>
      <c r="I788" s="4" t="s">
        <v>6130</v>
      </c>
      <c r="J788" s="4" t="s">
        <v>6262</v>
      </c>
      <c r="K788" s="4" t="s">
        <v>268</v>
      </c>
      <c r="L788" s="4" t="s">
        <v>45</v>
      </c>
      <c r="M788" s="4" t="s">
        <v>61</v>
      </c>
      <c r="N788" s="4"/>
      <c r="O788" s="4" t="s">
        <v>6263</v>
      </c>
      <c r="P788" s="2" t="s">
        <v>6264</v>
      </c>
      <c r="Q788" s="2" t="s">
        <v>6265</v>
      </c>
      <c r="R788" s="4" t="s">
        <v>122</v>
      </c>
      <c r="S788" s="4" t="s">
        <v>6266</v>
      </c>
      <c r="T788" s="4" t="s">
        <v>110</v>
      </c>
      <c r="U788" s="4"/>
      <c r="V788" s="4"/>
      <c r="W788" s="4" t="s">
        <v>53</v>
      </c>
      <c r="X788" s="2" t="s">
        <v>6267</v>
      </c>
      <c r="Y788" s="4" t="s">
        <v>69</v>
      </c>
      <c r="Z788" s="4"/>
      <c r="AA788" s="4"/>
      <c r="AB788" s="4"/>
    </row>
    <row r="789" customFormat="false" ht="75" hidden="false" customHeight="true" outlineLevel="0" collapsed="false">
      <c r="A789" s="4" t="s">
        <v>6268</v>
      </c>
      <c r="B789" s="4" t="s">
        <v>6269</v>
      </c>
      <c r="C789" s="4" t="s">
        <v>6270</v>
      </c>
      <c r="D789" s="4" t="n">
        <v>2004</v>
      </c>
      <c r="E789" s="4" t="s">
        <v>41</v>
      </c>
      <c r="F789" s="4" t="s">
        <v>6271</v>
      </c>
      <c r="G789" s="4" t="str">
        <f aca="false">IF(LEFT(I789,3)="R1 ","L6",IF(D789&gt;=2014,"L1",IF(D789&gt;=1998,"L2",IF(D789&gt;=1987,"L3",IF(D789&gt;=1978,"L4",IF(D789&gt;=1965,"L5","L6"))))))</f>
        <v>L2</v>
      </c>
      <c r="H789" s="4" t="str">
        <f aca="false">IFERROR(INDEX(Lanes!$C$2:$C$60,MATCH(LEFT(I789,FIND(" ",I789)-1),Lanes!$A$2:$A$60,0)),"?")</f>
        <v>V</v>
      </c>
      <c r="I789" s="4" t="s">
        <v>6130</v>
      </c>
      <c r="J789" s="4"/>
      <c r="K789" s="4" t="s">
        <v>364</v>
      </c>
      <c r="L789" s="4" t="s">
        <v>45</v>
      </c>
      <c r="M789" s="4" t="s">
        <v>346</v>
      </c>
      <c r="N789" s="4"/>
      <c r="O789" s="4" t="s">
        <v>6272</v>
      </c>
      <c r="P789" s="2" t="s">
        <v>6273</v>
      </c>
      <c r="Q789" s="2" t="s">
        <v>6274</v>
      </c>
      <c r="R789" s="4" t="s">
        <v>50</v>
      </c>
      <c r="S789" s="4" t="s">
        <v>6275</v>
      </c>
      <c r="T789" s="4" t="s">
        <v>52</v>
      </c>
      <c r="U789" s="4"/>
      <c r="V789" s="4"/>
      <c r="W789" s="4"/>
      <c r="X789" s="2" t="s">
        <v>6276</v>
      </c>
      <c r="Y789" s="4" t="s">
        <v>69</v>
      </c>
      <c r="Z789" s="4"/>
      <c r="AA789" s="4"/>
      <c r="AB789" s="4"/>
    </row>
    <row r="790" customFormat="false" ht="75" hidden="false" customHeight="true" outlineLevel="0" collapsed="false">
      <c r="A790" s="4" t="s">
        <v>6277</v>
      </c>
      <c r="B790" s="4" t="s">
        <v>6278</v>
      </c>
      <c r="C790" s="4" t="s">
        <v>6279</v>
      </c>
      <c r="D790" s="4" t="n">
        <v>2004</v>
      </c>
      <c r="E790" s="4" t="s">
        <v>41</v>
      </c>
      <c r="F790" s="4" t="s">
        <v>1624</v>
      </c>
      <c r="G790" s="4" t="str">
        <f aca="false">IF(LEFT(I790,3)="R1 ","L6",IF(D790&gt;=2014,"L1",IF(D790&gt;=1998,"L2",IF(D790&gt;=1987,"L3",IF(D790&gt;=1978,"L4",IF(D790&gt;=1965,"L5","L6"))))))</f>
        <v>L2</v>
      </c>
      <c r="H790" s="4" t="str">
        <f aca="false">IFERROR(INDEX(Lanes!$C$2:$C$60,MATCH(LEFT(I790,FIND(" ",I790)-1),Lanes!$A$2:$A$60,0)),"?")</f>
        <v>V</v>
      </c>
      <c r="I790" s="4" t="s">
        <v>6130</v>
      </c>
      <c r="J790" s="4"/>
      <c r="K790" s="4" t="s">
        <v>44</v>
      </c>
      <c r="L790" s="4" t="s">
        <v>45</v>
      </c>
      <c r="M790" s="4" t="s">
        <v>61</v>
      </c>
      <c r="N790" s="4"/>
      <c r="O790" s="4" t="s">
        <v>6280</v>
      </c>
      <c r="P790" s="2" t="s">
        <v>6281</v>
      </c>
      <c r="Q790" s="2" t="s">
        <v>6282</v>
      </c>
      <c r="R790" s="4" t="s">
        <v>65</v>
      </c>
      <c r="S790" s="4" t="s">
        <v>6283</v>
      </c>
      <c r="T790" s="4" t="s">
        <v>84</v>
      </c>
      <c r="U790" s="4"/>
      <c r="V790" s="4"/>
      <c r="W790" s="4"/>
      <c r="X790" s="2" t="s">
        <v>6284</v>
      </c>
      <c r="Y790" s="4" t="s">
        <v>69</v>
      </c>
      <c r="Z790" s="4"/>
      <c r="AA790" s="4"/>
      <c r="AB790" s="4"/>
    </row>
    <row r="791" customFormat="false" ht="75" hidden="false" customHeight="true" outlineLevel="0" collapsed="false">
      <c r="A791" s="4" t="s">
        <v>6285</v>
      </c>
      <c r="B791" s="4" t="s">
        <v>6244</v>
      </c>
      <c r="C791" s="4" t="s">
        <v>6286</v>
      </c>
      <c r="D791" s="4" t="n">
        <v>2004</v>
      </c>
      <c r="E791" s="4" t="s">
        <v>41</v>
      </c>
      <c r="F791" s="4" t="s">
        <v>6254</v>
      </c>
      <c r="G791" s="4" t="str">
        <f aca="false">IF(LEFT(I791,3)="R1 ","L6",IF(D791&gt;=2014,"L1",IF(D791&gt;=1998,"L2",IF(D791&gt;=1987,"L3",IF(D791&gt;=1978,"L4",IF(D791&gt;=1965,"L5","L6"))))))</f>
        <v>L2</v>
      </c>
      <c r="H791" s="4" t="str">
        <f aca="false">IFERROR(INDEX(Lanes!$C$2:$C$60,MATCH(LEFT(I791,FIND(" ",I791)-1),Lanes!$A$2:$A$60,0)),"?")</f>
        <v>V</v>
      </c>
      <c r="I791" s="4" t="s">
        <v>6130</v>
      </c>
      <c r="J791" s="4"/>
      <c r="K791" s="4" t="s">
        <v>364</v>
      </c>
      <c r="L791" s="4" t="s">
        <v>163</v>
      </c>
      <c r="M791" s="4" t="s">
        <v>6131</v>
      </c>
      <c r="N791" s="4" t="s">
        <v>6132</v>
      </c>
      <c r="O791" s="4" t="s">
        <v>6287</v>
      </c>
      <c r="P791" s="2" t="s">
        <v>6288</v>
      </c>
      <c r="Q791" s="2" t="s">
        <v>6289</v>
      </c>
      <c r="R791" s="4" t="s">
        <v>65</v>
      </c>
      <c r="S791" s="4" t="s">
        <v>6290</v>
      </c>
      <c r="T791" s="4" t="s">
        <v>52</v>
      </c>
      <c r="U791" s="4"/>
      <c r="V791" s="4"/>
      <c r="W791" s="4" t="s">
        <v>53</v>
      </c>
      <c r="X791" s="2" t="s">
        <v>6291</v>
      </c>
      <c r="Y791" s="4" t="s">
        <v>55</v>
      </c>
      <c r="Z791" s="4"/>
      <c r="AA791" s="4"/>
      <c r="AB791" s="4"/>
    </row>
    <row r="792" customFormat="false" ht="75" hidden="false" customHeight="true" outlineLevel="0" collapsed="false">
      <c r="A792" s="4" t="s">
        <v>6292</v>
      </c>
      <c r="B792" s="4" t="s">
        <v>6293</v>
      </c>
      <c r="C792" s="4" t="s">
        <v>6294</v>
      </c>
      <c r="D792" s="4" t="n">
        <v>2005</v>
      </c>
      <c r="E792" s="4" t="s">
        <v>227</v>
      </c>
      <c r="F792" s="4" t="s">
        <v>1624</v>
      </c>
      <c r="G792" s="4" t="str">
        <f aca="false">IF(LEFT(I792,3)="R1 ","L6",IF(D792&gt;=2014,"L1",IF(D792&gt;=1998,"L2",IF(D792&gt;=1987,"L3",IF(D792&gt;=1978,"L4",IF(D792&gt;=1965,"L5","L6"))))))</f>
        <v>L2</v>
      </c>
      <c r="H792" s="4" t="str">
        <f aca="false">IFERROR(INDEX(Lanes!$C$2:$C$60,MATCH(LEFT(I792,FIND(" ",I792)-1),Lanes!$A$2:$A$60,0)),"?")</f>
        <v>V</v>
      </c>
      <c r="I792" s="4" t="s">
        <v>6130</v>
      </c>
      <c r="J792" s="4"/>
      <c r="K792" s="4" t="s">
        <v>115</v>
      </c>
      <c r="L792" s="4" t="s">
        <v>45</v>
      </c>
      <c r="M792" s="4" t="s">
        <v>61</v>
      </c>
      <c r="N792" s="4"/>
      <c r="O792" s="4" t="s">
        <v>6295</v>
      </c>
      <c r="P792" s="2" t="s">
        <v>6296</v>
      </c>
      <c r="Q792" s="2" t="s">
        <v>6297</v>
      </c>
      <c r="R792" s="4" t="s">
        <v>65</v>
      </c>
      <c r="S792" s="4" t="s">
        <v>6298</v>
      </c>
      <c r="T792" s="4" t="s">
        <v>84</v>
      </c>
      <c r="U792" s="4"/>
      <c r="V792" s="4"/>
      <c r="W792" s="4" t="s">
        <v>53</v>
      </c>
      <c r="X792" s="2" t="s">
        <v>6299</v>
      </c>
      <c r="Y792" s="4" t="s">
        <v>69</v>
      </c>
      <c r="Z792" s="4"/>
      <c r="AA792" s="4"/>
      <c r="AB792" s="4"/>
    </row>
    <row r="793" customFormat="false" ht="75" hidden="false" customHeight="true" outlineLevel="0" collapsed="false">
      <c r="A793" s="4" t="s">
        <v>6300</v>
      </c>
      <c r="B793" s="4" t="s">
        <v>6293</v>
      </c>
      <c r="C793" s="4" t="s">
        <v>6301</v>
      </c>
      <c r="D793" s="4" t="n">
        <v>2005</v>
      </c>
      <c r="E793" s="4" t="s">
        <v>41</v>
      </c>
      <c r="F793" s="4" t="s">
        <v>1624</v>
      </c>
      <c r="G793" s="4" t="str">
        <f aca="false">IF(LEFT(I793,3)="R1 ","L6",IF(D793&gt;=2014,"L1",IF(D793&gt;=1998,"L2",IF(D793&gt;=1987,"L3",IF(D793&gt;=1978,"L4",IF(D793&gt;=1965,"L5","L6"))))))</f>
        <v>L2</v>
      </c>
      <c r="H793" s="4" t="str">
        <f aca="false">IFERROR(INDEX(Lanes!$C$2:$C$60,MATCH(LEFT(I793,FIND(" ",I793)-1),Lanes!$A$2:$A$60,0)),"?")</f>
        <v>V</v>
      </c>
      <c r="I793" s="4" t="s">
        <v>6130</v>
      </c>
      <c r="J793" s="4"/>
      <c r="K793" s="4" t="s">
        <v>115</v>
      </c>
      <c r="L793" s="4" t="s">
        <v>45</v>
      </c>
      <c r="M793" s="4" t="s">
        <v>61</v>
      </c>
      <c r="N793" s="4"/>
      <c r="O793" s="4" t="s">
        <v>6302</v>
      </c>
      <c r="P793" s="2" t="s">
        <v>6303</v>
      </c>
      <c r="Q793" s="2" t="s">
        <v>6304</v>
      </c>
      <c r="R793" s="4" t="s">
        <v>65</v>
      </c>
      <c r="S793" s="4" t="s">
        <v>6305</v>
      </c>
      <c r="T793" s="4" t="s">
        <v>110</v>
      </c>
      <c r="U793" s="4"/>
      <c r="V793" s="4"/>
      <c r="W793" s="4" t="s">
        <v>53</v>
      </c>
      <c r="X793" s="2" t="s">
        <v>6306</v>
      </c>
      <c r="Y793" s="4" t="s">
        <v>69</v>
      </c>
      <c r="Z793" s="4"/>
      <c r="AA793" s="4"/>
      <c r="AB793" s="4"/>
    </row>
    <row r="794" customFormat="false" ht="75" hidden="false" customHeight="true" outlineLevel="0" collapsed="false">
      <c r="A794" s="4" t="s">
        <v>6307</v>
      </c>
      <c r="B794" s="4" t="s">
        <v>6205</v>
      </c>
      <c r="C794" s="4" t="s">
        <v>6308</v>
      </c>
      <c r="D794" s="4" t="n">
        <v>2005</v>
      </c>
      <c r="E794" s="4" t="s">
        <v>41</v>
      </c>
      <c r="F794" s="4" t="s">
        <v>6309</v>
      </c>
      <c r="G794" s="4" t="str">
        <f aca="false">IF(LEFT(I794,3)="R1 ","L6",IF(D794&gt;=2014,"L1",IF(D794&gt;=1998,"L2",IF(D794&gt;=1987,"L3",IF(D794&gt;=1978,"L4",IF(D794&gt;=1965,"L5","L6"))))))</f>
        <v>L2</v>
      </c>
      <c r="H794" s="4" t="str">
        <f aca="false">IFERROR(INDEX(Lanes!$C$2:$C$60,MATCH(LEFT(I794,FIND(" ",I794)-1),Lanes!$A$2:$A$60,0)),"?")</f>
        <v>V</v>
      </c>
      <c r="I794" s="4" t="s">
        <v>6130</v>
      </c>
      <c r="J794" s="4" t="s">
        <v>5475</v>
      </c>
      <c r="K794" s="4" t="s">
        <v>5430</v>
      </c>
      <c r="L794" s="4" t="s">
        <v>163</v>
      </c>
      <c r="M794" s="4" t="s">
        <v>6131</v>
      </c>
      <c r="N794" s="4" t="s">
        <v>6132</v>
      </c>
      <c r="O794" s="4" t="s">
        <v>6310</v>
      </c>
      <c r="P794" s="2" t="s">
        <v>6311</v>
      </c>
      <c r="Q794" s="2" t="s">
        <v>6312</v>
      </c>
      <c r="R794" s="4" t="s">
        <v>50</v>
      </c>
      <c r="S794" s="4" t="s">
        <v>6313</v>
      </c>
      <c r="T794" s="4" t="s">
        <v>84</v>
      </c>
      <c r="U794" s="4"/>
      <c r="V794" s="4"/>
      <c r="W794" s="4"/>
      <c r="X794" s="2" t="s">
        <v>6314</v>
      </c>
      <c r="Y794" s="4" t="s">
        <v>69</v>
      </c>
      <c r="Z794" s="4"/>
      <c r="AA794" s="4"/>
      <c r="AB794" s="4"/>
    </row>
    <row r="795" customFormat="false" ht="75" hidden="false" customHeight="true" outlineLevel="0" collapsed="false">
      <c r="A795" s="4" t="s">
        <v>6315</v>
      </c>
      <c r="B795" s="4" t="s">
        <v>6127</v>
      </c>
      <c r="C795" s="4" t="s">
        <v>6316</v>
      </c>
      <c r="D795" s="4" t="n">
        <v>2006</v>
      </c>
      <c r="E795" s="4" t="s">
        <v>41</v>
      </c>
      <c r="F795" s="4" t="s">
        <v>6317</v>
      </c>
      <c r="G795" s="4" t="str">
        <f aca="false">IF(LEFT(I795,3)="R1 ","L6",IF(D795&gt;=2014,"L1",IF(D795&gt;=1998,"L2",IF(D795&gt;=1987,"L3",IF(D795&gt;=1978,"L4",IF(D795&gt;=1965,"L5","L6"))))))</f>
        <v>L2</v>
      </c>
      <c r="H795" s="4" t="str">
        <f aca="false">IFERROR(INDEX(Lanes!$C$2:$C$60,MATCH(LEFT(I795,FIND(" ",I795)-1),Lanes!$A$2:$A$60,0)),"?")</f>
        <v>V</v>
      </c>
      <c r="I795" s="4" t="s">
        <v>6130</v>
      </c>
      <c r="J795" s="4"/>
      <c r="K795" s="4" t="s">
        <v>451</v>
      </c>
      <c r="L795" s="4" t="s">
        <v>163</v>
      </c>
      <c r="M795" s="4" t="s">
        <v>6131</v>
      </c>
      <c r="N795" s="4" t="s">
        <v>6132</v>
      </c>
      <c r="O795" s="4" t="s">
        <v>6318</v>
      </c>
      <c r="P795" s="2" t="s">
        <v>6319</v>
      </c>
      <c r="Q795" s="2" t="s">
        <v>6320</v>
      </c>
      <c r="R795" s="4" t="s">
        <v>50</v>
      </c>
      <c r="S795" s="4" t="s">
        <v>6321</v>
      </c>
      <c r="T795" s="4" t="s">
        <v>110</v>
      </c>
      <c r="U795" s="4"/>
      <c r="V795" s="4"/>
      <c r="W795" s="4" t="s">
        <v>53</v>
      </c>
      <c r="X795" s="2" t="s">
        <v>6322</v>
      </c>
      <c r="Y795" s="4" t="s">
        <v>69</v>
      </c>
      <c r="Z795" s="4"/>
      <c r="AA795" s="4"/>
      <c r="AB795" s="4"/>
    </row>
    <row r="796" customFormat="false" ht="75" hidden="false" customHeight="true" outlineLevel="0" collapsed="false">
      <c r="A796" s="4" t="s">
        <v>6323</v>
      </c>
      <c r="B796" s="4" t="s">
        <v>6278</v>
      </c>
      <c r="C796" s="4" t="s">
        <v>6324</v>
      </c>
      <c r="D796" s="4" t="n">
        <v>2006</v>
      </c>
      <c r="E796" s="4" t="s">
        <v>41</v>
      </c>
      <c r="F796" s="4" t="s">
        <v>1624</v>
      </c>
      <c r="G796" s="4" t="str">
        <f aca="false">IF(LEFT(I796,3)="R1 ","L6",IF(D796&gt;=2014,"L1",IF(D796&gt;=1998,"L2",IF(D796&gt;=1987,"L3",IF(D796&gt;=1978,"L4",IF(D796&gt;=1965,"L5","L6"))))))</f>
        <v>L2</v>
      </c>
      <c r="H796" s="4" t="str">
        <f aca="false">IFERROR(INDEX(Lanes!$C$2:$C$60,MATCH(LEFT(I796,FIND(" ",I796)-1),Lanes!$A$2:$A$60,0)),"?")</f>
        <v>V</v>
      </c>
      <c r="I796" s="4" t="s">
        <v>6130</v>
      </c>
      <c r="J796" s="4"/>
      <c r="K796" s="4" t="s">
        <v>400</v>
      </c>
      <c r="L796" s="4" t="s">
        <v>45</v>
      </c>
      <c r="M796" s="4" t="s">
        <v>61</v>
      </c>
      <c r="N796" s="4"/>
      <c r="O796" s="4" t="s">
        <v>6325</v>
      </c>
      <c r="P796" s="2" t="s">
        <v>6326</v>
      </c>
      <c r="Q796" s="2" t="s">
        <v>6327</v>
      </c>
      <c r="R796" s="4" t="s">
        <v>65</v>
      </c>
      <c r="S796" s="4" t="s">
        <v>6328</v>
      </c>
      <c r="T796" s="4" t="s">
        <v>84</v>
      </c>
      <c r="U796" s="4"/>
      <c r="V796" s="4"/>
      <c r="W796" s="4"/>
      <c r="X796" s="2" t="s">
        <v>6329</v>
      </c>
      <c r="Y796" s="4" t="s">
        <v>69</v>
      </c>
      <c r="Z796" s="4"/>
      <c r="AA796" s="4"/>
      <c r="AB796" s="4"/>
    </row>
    <row r="797" customFormat="false" ht="75" hidden="false" customHeight="true" outlineLevel="0" collapsed="false">
      <c r="A797" s="4" t="s">
        <v>6330</v>
      </c>
      <c r="B797" s="4" t="s">
        <v>6293</v>
      </c>
      <c r="C797" s="4" t="s">
        <v>6331</v>
      </c>
      <c r="D797" s="4" t="n">
        <v>2006</v>
      </c>
      <c r="E797" s="4" t="s">
        <v>41</v>
      </c>
      <c r="F797" s="4" t="s">
        <v>1624</v>
      </c>
      <c r="G797" s="4" t="str">
        <f aca="false">IF(LEFT(I797,3)="R1 ","L6",IF(D797&gt;=2014,"L1",IF(D797&gt;=1998,"L2",IF(D797&gt;=1987,"L3",IF(D797&gt;=1978,"L4",IF(D797&gt;=1965,"L5","L6"))))))</f>
        <v>L2</v>
      </c>
      <c r="H797" s="4" t="str">
        <f aca="false">IFERROR(INDEX(Lanes!$C$2:$C$60,MATCH(LEFT(I797,FIND(" ",I797)-1),Lanes!$A$2:$A$60,0)),"?")</f>
        <v>V</v>
      </c>
      <c r="I797" s="4" t="s">
        <v>6130</v>
      </c>
      <c r="J797" s="4"/>
      <c r="K797" s="4" t="s">
        <v>115</v>
      </c>
      <c r="L797" s="4" t="s">
        <v>45</v>
      </c>
      <c r="M797" s="4" t="s">
        <v>61</v>
      </c>
      <c r="N797" s="4"/>
      <c r="O797" s="4" t="s">
        <v>6332</v>
      </c>
      <c r="P797" s="2" t="s">
        <v>6333</v>
      </c>
      <c r="Q797" s="2" t="s">
        <v>6334</v>
      </c>
      <c r="R797" s="4" t="s">
        <v>65</v>
      </c>
      <c r="S797" s="4" t="s">
        <v>6335</v>
      </c>
      <c r="T797" s="4" t="s">
        <v>84</v>
      </c>
      <c r="U797" s="4"/>
      <c r="V797" s="4"/>
      <c r="W797" s="4" t="s">
        <v>53</v>
      </c>
      <c r="X797" s="2" t="s">
        <v>6336</v>
      </c>
      <c r="Y797" s="4" t="s">
        <v>69</v>
      </c>
      <c r="Z797" s="4"/>
      <c r="AA797" s="4"/>
      <c r="AB797" s="4"/>
    </row>
    <row r="798" customFormat="false" ht="75" hidden="false" customHeight="true" outlineLevel="0" collapsed="false">
      <c r="A798" s="4" t="s">
        <v>6337</v>
      </c>
      <c r="B798" s="4" t="s">
        <v>6338</v>
      </c>
      <c r="C798" s="4" t="s">
        <v>6339</v>
      </c>
      <c r="D798" s="4" t="n">
        <v>2007</v>
      </c>
      <c r="E798" s="4" t="s">
        <v>41</v>
      </c>
      <c r="F798" s="4" t="s">
        <v>3254</v>
      </c>
      <c r="G798" s="4" t="str">
        <f aca="false">IF(LEFT(I798,3)="R1 ","L6",IF(D798&gt;=2014,"L1",IF(D798&gt;=1998,"L2",IF(D798&gt;=1987,"L3",IF(D798&gt;=1978,"L4",IF(D798&gt;=1965,"L5","L6"))))))</f>
        <v>L2</v>
      </c>
      <c r="H798" s="4" t="str">
        <f aca="false">IFERROR(INDEX(Lanes!$C$2:$C$60,MATCH(LEFT(I798,FIND(" ",I798)-1),Lanes!$A$2:$A$60,0)),"?")</f>
        <v>V</v>
      </c>
      <c r="I798" s="4" t="s">
        <v>6130</v>
      </c>
      <c r="J798" s="4" t="s">
        <v>6262</v>
      </c>
      <c r="K798" s="4" t="s">
        <v>451</v>
      </c>
      <c r="L798" s="4" t="s">
        <v>152</v>
      </c>
      <c r="M798" s="4" t="s">
        <v>4559</v>
      </c>
      <c r="N798" s="4"/>
      <c r="O798" s="4" t="s">
        <v>6340</v>
      </c>
      <c r="P798" s="2" t="s">
        <v>6341</v>
      </c>
      <c r="Q798" s="2" t="s">
        <v>6342</v>
      </c>
      <c r="R798" s="4" t="s">
        <v>50</v>
      </c>
      <c r="S798" s="4" t="s">
        <v>6343</v>
      </c>
      <c r="T798" s="4" t="s">
        <v>84</v>
      </c>
      <c r="U798" s="4"/>
      <c r="V798" s="4"/>
      <c r="W798" s="4"/>
      <c r="X798" s="2" t="s">
        <v>6344</v>
      </c>
      <c r="Y798" s="4" t="s">
        <v>69</v>
      </c>
      <c r="Z798" s="4"/>
      <c r="AA798" s="4"/>
      <c r="AB798" s="4"/>
    </row>
    <row r="799" customFormat="false" ht="75" hidden="false" customHeight="true" outlineLevel="0" collapsed="false">
      <c r="A799" s="4" t="s">
        <v>6345</v>
      </c>
      <c r="B799" s="4" t="s">
        <v>6269</v>
      </c>
      <c r="C799" s="4" t="s">
        <v>6346</v>
      </c>
      <c r="D799" s="4" t="n">
        <v>2007</v>
      </c>
      <c r="E799" s="4" t="s">
        <v>41</v>
      </c>
      <c r="F799" s="4" t="s">
        <v>6347</v>
      </c>
      <c r="G799" s="4" t="str">
        <f aca="false">IF(LEFT(I799,3)="R1 ","L6",IF(D799&gt;=2014,"L1",IF(D799&gt;=1998,"L2",IF(D799&gt;=1987,"L3",IF(D799&gt;=1978,"L4",IF(D799&gt;=1965,"L5","L6"))))))</f>
        <v>L2</v>
      </c>
      <c r="H799" s="4" t="str">
        <f aca="false">IFERROR(INDEX(Lanes!$C$2:$C$60,MATCH(LEFT(I799,FIND(" ",I799)-1),Lanes!$A$2:$A$60,0)),"?")</f>
        <v>V</v>
      </c>
      <c r="I799" s="4" t="s">
        <v>6130</v>
      </c>
      <c r="J799" s="4"/>
      <c r="K799" s="4" t="s">
        <v>364</v>
      </c>
      <c r="L799" s="4" t="s">
        <v>45</v>
      </c>
      <c r="M799" s="4" t="s">
        <v>346</v>
      </c>
      <c r="N799" s="4"/>
      <c r="O799" s="4" t="s">
        <v>6348</v>
      </c>
      <c r="P799" s="2" t="s">
        <v>6349</v>
      </c>
      <c r="Q799" s="2" t="s">
        <v>6350</v>
      </c>
      <c r="R799" s="4" t="s">
        <v>50</v>
      </c>
      <c r="S799" s="4" t="s">
        <v>6351</v>
      </c>
      <c r="T799" s="4" t="s">
        <v>52</v>
      </c>
      <c r="U799" s="4"/>
      <c r="V799" s="4"/>
      <c r="W799" s="4"/>
      <c r="X799" s="2" t="s">
        <v>6352</v>
      </c>
      <c r="Y799" s="4" t="s">
        <v>69</v>
      </c>
      <c r="Z799" s="4"/>
      <c r="AA799" s="4"/>
      <c r="AB799" s="4"/>
    </row>
    <row r="800" customFormat="false" ht="75" hidden="false" customHeight="true" outlineLevel="0" collapsed="false">
      <c r="A800" s="4" t="s">
        <v>6353</v>
      </c>
      <c r="B800" s="4" t="s">
        <v>6293</v>
      </c>
      <c r="C800" s="4" t="s">
        <v>6354</v>
      </c>
      <c r="D800" s="4" t="n">
        <v>2007</v>
      </c>
      <c r="E800" s="4" t="s">
        <v>704</v>
      </c>
      <c r="F800" s="4" t="s">
        <v>1624</v>
      </c>
      <c r="G800" s="4" t="str">
        <f aca="false">IF(LEFT(I800,3)="R1 ","L6",IF(D800&gt;=2014,"L1",IF(D800&gt;=1998,"L2",IF(D800&gt;=1987,"L3",IF(D800&gt;=1978,"L4",IF(D800&gt;=1965,"L5","L6"))))))</f>
        <v>L2</v>
      </c>
      <c r="H800" s="4" t="str">
        <f aca="false">IFERROR(INDEX(Lanes!$C$2:$C$60,MATCH(LEFT(I800,FIND(" ",I800)-1),Lanes!$A$2:$A$60,0)),"?")</f>
        <v>V</v>
      </c>
      <c r="I800" s="4" t="s">
        <v>6130</v>
      </c>
      <c r="J800" s="4"/>
      <c r="K800" s="4" t="s">
        <v>115</v>
      </c>
      <c r="L800" s="4" t="s">
        <v>45</v>
      </c>
      <c r="M800" s="4" t="s">
        <v>61</v>
      </c>
      <c r="N800" s="4"/>
      <c r="O800" s="4" t="s">
        <v>6355</v>
      </c>
      <c r="P800" s="2" t="s">
        <v>6356</v>
      </c>
      <c r="Q800" s="2" t="s">
        <v>6357</v>
      </c>
      <c r="R800" s="4" t="s">
        <v>65</v>
      </c>
      <c r="S800" s="4" t="s">
        <v>6358</v>
      </c>
      <c r="T800" s="4" t="s">
        <v>52</v>
      </c>
      <c r="U800" s="4"/>
      <c r="V800" s="4"/>
      <c r="W800" s="4" t="s">
        <v>53</v>
      </c>
      <c r="X800" s="2" t="s">
        <v>6359</v>
      </c>
      <c r="Y800" s="4" t="s">
        <v>55</v>
      </c>
      <c r="Z800" s="4"/>
      <c r="AA800" s="4"/>
      <c r="AB800" s="4"/>
    </row>
    <row r="801" customFormat="false" ht="75" hidden="false" customHeight="true" outlineLevel="0" collapsed="false">
      <c r="A801" s="4" t="s">
        <v>6360</v>
      </c>
      <c r="B801" s="4" t="s">
        <v>6361</v>
      </c>
      <c r="C801" s="4" t="s">
        <v>6362</v>
      </c>
      <c r="D801" s="4" t="n">
        <v>2008</v>
      </c>
      <c r="E801" s="4" t="s">
        <v>398</v>
      </c>
      <c r="F801" s="4" t="s">
        <v>6317</v>
      </c>
      <c r="G801" s="4" t="str">
        <f aca="false">IF(LEFT(I801,3)="R1 ","L6",IF(D801&gt;=2014,"L1",IF(D801&gt;=1998,"L2",IF(D801&gt;=1987,"L3",IF(D801&gt;=1978,"L4",IF(D801&gt;=1965,"L5","L6"))))))</f>
        <v>L2</v>
      </c>
      <c r="H801" s="4" t="str">
        <f aca="false">IFERROR(INDEX(Lanes!$C$2:$C$60,MATCH(LEFT(I801,FIND(" ",I801)-1),Lanes!$A$2:$A$60,0)),"?")</f>
        <v>V</v>
      </c>
      <c r="I801" s="4" t="s">
        <v>6130</v>
      </c>
      <c r="J801" s="4"/>
      <c r="K801" s="4" t="s">
        <v>451</v>
      </c>
      <c r="L801" s="4" t="s">
        <v>163</v>
      </c>
      <c r="M801" s="4" t="s">
        <v>6131</v>
      </c>
      <c r="N801" s="4" t="s">
        <v>6132</v>
      </c>
      <c r="O801" s="4" t="s">
        <v>6363</v>
      </c>
      <c r="P801" s="2" t="s">
        <v>6364</v>
      </c>
      <c r="Q801" s="2" t="s">
        <v>6365</v>
      </c>
      <c r="R801" s="4" t="s">
        <v>65</v>
      </c>
      <c r="S801" s="4" t="s">
        <v>6366</v>
      </c>
      <c r="T801" s="4" t="s">
        <v>84</v>
      </c>
      <c r="U801" s="4"/>
      <c r="V801" s="4"/>
      <c r="W801" s="4"/>
      <c r="X801" s="2" t="s">
        <v>6367</v>
      </c>
      <c r="Y801" s="4" t="s">
        <v>69</v>
      </c>
      <c r="Z801" s="4"/>
      <c r="AA801" s="4"/>
      <c r="AB801" s="4"/>
    </row>
    <row r="802" customFormat="false" ht="75" hidden="false" customHeight="true" outlineLevel="0" collapsed="false">
      <c r="A802" s="4" t="s">
        <v>6368</v>
      </c>
      <c r="B802" s="4" t="s">
        <v>6338</v>
      </c>
      <c r="C802" s="4" t="s">
        <v>6369</v>
      </c>
      <c r="D802" s="4" t="n">
        <v>2009</v>
      </c>
      <c r="E802" s="4" t="s">
        <v>41</v>
      </c>
      <c r="F802" s="4" t="s">
        <v>3254</v>
      </c>
      <c r="G802" s="4" t="str">
        <f aca="false">IF(LEFT(I802,3)="R1 ","L6",IF(D802&gt;=2014,"L1",IF(D802&gt;=1998,"L2",IF(D802&gt;=1987,"L3",IF(D802&gt;=1978,"L4",IF(D802&gt;=1965,"L5","L6"))))))</f>
        <v>L2</v>
      </c>
      <c r="H802" s="4" t="str">
        <f aca="false">IFERROR(INDEX(Lanes!$C$2:$C$60,MATCH(LEFT(I802,FIND(" ",I802)-1),Lanes!$A$2:$A$60,0)),"?")</f>
        <v>V</v>
      </c>
      <c r="I802" s="4" t="s">
        <v>6130</v>
      </c>
      <c r="J802" s="4" t="s">
        <v>6262</v>
      </c>
      <c r="K802" s="4" t="s">
        <v>451</v>
      </c>
      <c r="L802" s="4" t="s">
        <v>152</v>
      </c>
      <c r="M802" s="4" t="s">
        <v>4559</v>
      </c>
      <c r="N802" s="4"/>
      <c r="O802" s="4" t="s">
        <v>6370</v>
      </c>
      <c r="P802" s="2" t="s">
        <v>6371</v>
      </c>
      <c r="Q802" s="2" t="s">
        <v>6372</v>
      </c>
      <c r="R802" s="4" t="s">
        <v>50</v>
      </c>
      <c r="S802" s="4" t="s">
        <v>6373</v>
      </c>
      <c r="T802" s="4" t="s">
        <v>52</v>
      </c>
      <c r="U802" s="4"/>
      <c r="V802" s="4"/>
      <c r="W802" s="4"/>
      <c r="X802" s="2" t="s">
        <v>6374</v>
      </c>
      <c r="Y802" s="4" t="s">
        <v>69</v>
      </c>
      <c r="Z802" s="4"/>
      <c r="AA802" s="4"/>
      <c r="AB802" s="4"/>
    </row>
    <row r="803" customFormat="false" ht="75" hidden="false" customHeight="true" outlineLevel="0" collapsed="false">
      <c r="A803" s="4" t="s">
        <v>6375</v>
      </c>
      <c r="B803" s="4" t="s">
        <v>6376</v>
      </c>
      <c r="C803" s="4" t="s">
        <v>6377</v>
      </c>
      <c r="D803" s="4" t="n">
        <v>2009</v>
      </c>
      <c r="E803" s="4" t="s">
        <v>398</v>
      </c>
      <c r="F803" s="4" t="s">
        <v>1624</v>
      </c>
      <c r="G803" s="4" t="str">
        <f aca="false">IF(LEFT(I803,3)="R1 ","L6",IF(D803&gt;=2014,"L1",IF(D803&gt;=1998,"L2",IF(D803&gt;=1987,"L3",IF(D803&gt;=1978,"L4",IF(D803&gt;=1965,"L5","L6"))))))</f>
        <v>L2</v>
      </c>
      <c r="H803" s="4" t="str">
        <f aca="false">IFERROR(INDEX(Lanes!$C$2:$C$60,MATCH(LEFT(I803,FIND(" ",I803)-1),Lanes!$A$2:$A$60,0)),"?")</f>
        <v>V</v>
      </c>
      <c r="I803" s="4" t="s">
        <v>6130</v>
      </c>
      <c r="J803" s="4"/>
      <c r="K803" s="4" t="s">
        <v>364</v>
      </c>
      <c r="L803" s="4" t="s">
        <v>45</v>
      </c>
      <c r="M803" s="4" t="s">
        <v>6378</v>
      </c>
      <c r="N803" s="4"/>
      <c r="O803" s="4" t="s">
        <v>6379</v>
      </c>
      <c r="P803" s="2" t="s">
        <v>6380</v>
      </c>
      <c r="Q803" s="2" t="s">
        <v>6381</v>
      </c>
      <c r="R803" s="4" t="s">
        <v>65</v>
      </c>
      <c r="S803" s="4" t="s">
        <v>6382</v>
      </c>
      <c r="T803" s="4" t="s">
        <v>110</v>
      </c>
      <c r="U803" s="4"/>
      <c r="V803" s="4"/>
      <c r="W803" s="4"/>
      <c r="X803" s="2" t="s">
        <v>6383</v>
      </c>
      <c r="Y803" s="4" t="s">
        <v>69</v>
      </c>
      <c r="Z803" s="4"/>
      <c r="AA803" s="4"/>
      <c r="AB803" s="4"/>
    </row>
    <row r="804" customFormat="false" ht="75" hidden="false" customHeight="true" outlineLevel="0" collapsed="false">
      <c r="A804" s="4" t="s">
        <v>6384</v>
      </c>
      <c r="B804" s="4" t="s">
        <v>6293</v>
      </c>
      <c r="C804" s="4" t="s">
        <v>6385</v>
      </c>
      <c r="D804" s="4" t="n">
        <v>2009</v>
      </c>
      <c r="E804" s="4" t="s">
        <v>41</v>
      </c>
      <c r="F804" s="4" t="s">
        <v>1624</v>
      </c>
      <c r="G804" s="4" t="str">
        <f aca="false">IF(LEFT(I804,3)="R1 ","L6",IF(D804&gt;=2014,"L1",IF(D804&gt;=1998,"L2",IF(D804&gt;=1987,"L3",IF(D804&gt;=1978,"L4",IF(D804&gt;=1965,"L5","L6"))))))</f>
        <v>L2</v>
      </c>
      <c r="H804" s="4" t="str">
        <f aca="false">IFERROR(INDEX(Lanes!$C$2:$C$60,MATCH(LEFT(I804,FIND(" ",I804)-1),Lanes!$A$2:$A$60,0)),"?")</f>
        <v>V</v>
      </c>
      <c r="I804" s="4" t="s">
        <v>6130</v>
      </c>
      <c r="J804" s="4"/>
      <c r="K804" s="4" t="s">
        <v>115</v>
      </c>
      <c r="L804" s="4" t="s">
        <v>45</v>
      </c>
      <c r="M804" s="4" t="s">
        <v>61</v>
      </c>
      <c r="N804" s="4"/>
      <c r="O804" s="4" t="s">
        <v>6386</v>
      </c>
      <c r="P804" s="2" t="s">
        <v>6387</v>
      </c>
      <c r="Q804" s="2" t="s">
        <v>6388</v>
      </c>
      <c r="R804" s="4" t="s">
        <v>65</v>
      </c>
      <c r="S804" s="4" t="s">
        <v>6389</v>
      </c>
      <c r="T804" s="4" t="s">
        <v>110</v>
      </c>
      <c r="U804" s="4"/>
      <c r="V804" s="4"/>
      <c r="W804" s="4" t="s">
        <v>53</v>
      </c>
      <c r="X804" s="2" t="s">
        <v>6390</v>
      </c>
      <c r="Y804" s="4" t="s">
        <v>69</v>
      </c>
      <c r="Z804" s="4"/>
      <c r="AA804" s="4"/>
      <c r="AB804" s="4"/>
    </row>
    <row r="805" customFormat="false" ht="75" hidden="false" customHeight="true" outlineLevel="0" collapsed="false">
      <c r="A805" s="4" t="s">
        <v>6391</v>
      </c>
      <c r="B805" s="4" t="s">
        <v>6338</v>
      </c>
      <c r="C805" s="4" t="s">
        <v>6392</v>
      </c>
      <c r="D805" s="4" t="n">
        <v>2011</v>
      </c>
      <c r="E805" s="4" t="s">
        <v>41</v>
      </c>
      <c r="F805" s="4" t="s">
        <v>3254</v>
      </c>
      <c r="G805" s="4" t="str">
        <f aca="false">IF(LEFT(I805,3)="R1 ","L6",IF(D805&gt;=2014,"L1",IF(D805&gt;=1998,"L2",IF(D805&gt;=1987,"L3",IF(D805&gt;=1978,"L4",IF(D805&gt;=1965,"L5","L6"))))))</f>
        <v>L2</v>
      </c>
      <c r="H805" s="4" t="str">
        <f aca="false">IFERROR(INDEX(Lanes!$C$2:$C$60,MATCH(LEFT(I805,FIND(" ",I805)-1),Lanes!$A$2:$A$60,0)),"?")</f>
        <v>V</v>
      </c>
      <c r="I805" s="4" t="s">
        <v>6130</v>
      </c>
      <c r="J805" s="4" t="s">
        <v>6262</v>
      </c>
      <c r="K805" s="4" t="s">
        <v>451</v>
      </c>
      <c r="L805" s="4" t="s">
        <v>152</v>
      </c>
      <c r="M805" s="4" t="s">
        <v>4559</v>
      </c>
      <c r="N805" s="4"/>
      <c r="O805" s="4" t="s">
        <v>6340</v>
      </c>
      <c r="P805" s="2" t="s">
        <v>6393</v>
      </c>
      <c r="Q805" s="2" t="s">
        <v>6394</v>
      </c>
      <c r="R805" s="4" t="s">
        <v>50</v>
      </c>
      <c r="S805" s="4" t="s">
        <v>6395</v>
      </c>
      <c r="T805" s="4" t="s">
        <v>110</v>
      </c>
      <c r="U805" s="4"/>
      <c r="V805" s="4"/>
      <c r="W805" s="4"/>
      <c r="X805" s="2" t="s">
        <v>6396</v>
      </c>
      <c r="Y805" s="4" t="s">
        <v>69</v>
      </c>
      <c r="Z805" s="4"/>
      <c r="AA805" s="4"/>
      <c r="AB805" s="4"/>
    </row>
    <row r="806" customFormat="false" ht="75" hidden="false" customHeight="true" outlineLevel="0" collapsed="false">
      <c r="A806" s="4" t="s">
        <v>6397</v>
      </c>
      <c r="B806" s="4" t="s">
        <v>6127</v>
      </c>
      <c r="C806" s="4" t="s">
        <v>6398</v>
      </c>
      <c r="D806" s="4" t="n">
        <v>2011</v>
      </c>
      <c r="E806" s="4" t="s">
        <v>41</v>
      </c>
      <c r="F806" s="4" t="s">
        <v>6399</v>
      </c>
      <c r="G806" s="4" t="str">
        <f aca="false">IF(LEFT(I806,3)="R1 ","L6",IF(D806&gt;=2014,"L1",IF(D806&gt;=1998,"L2",IF(D806&gt;=1987,"L3",IF(D806&gt;=1978,"L4",IF(D806&gt;=1965,"L5","L6"))))))</f>
        <v>L2</v>
      </c>
      <c r="H806" s="4" t="str">
        <f aca="false">IFERROR(INDEX(Lanes!$C$2:$C$60,MATCH(LEFT(I806,FIND(" ",I806)-1),Lanes!$A$2:$A$60,0)),"?")</f>
        <v>V</v>
      </c>
      <c r="I806" s="4" t="s">
        <v>6130</v>
      </c>
      <c r="J806" s="4"/>
      <c r="K806" s="4" t="s">
        <v>451</v>
      </c>
      <c r="L806" s="4" t="s">
        <v>163</v>
      </c>
      <c r="M806" s="4" t="s">
        <v>6131</v>
      </c>
      <c r="N806" s="4" t="s">
        <v>6132</v>
      </c>
      <c r="O806" s="4" t="s">
        <v>6400</v>
      </c>
      <c r="P806" s="2" t="s">
        <v>6401</v>
      </c>
      <c r="Q806" s="2" t="s">
        <v>6402</v>
      </c>
      <c r="R806" s="4" t="s">
        <v>65</v>
      </c>
      <c r="S806" s="4" t="s">
        <v>6403</v>
      </c>
      <c r="T806" s="4" t="s">
        <v>52</v>
      </c>
      <c r="U806" s="4"/>
      <c r="V806" s="4"/>
      <c r="W806" s="4" t="s">
        <v>53</v>
      </c>
      <c r="X806" s="2" t="s">
        <v>6404</v>
      </c>
      <c r="Y806" s="4" t="s">
        <v>69</v>
      </c>
      <c r="Z806" s="4"/>
      <c r="AA806" s="4"/>
      <c r="AB806" s="4"/>
    </row>
    <row r="807" customFormat="false" ht="75" hidden="false" customHeight="true" outlineLevel="0" collapsed="false">
      <c r="A807" s="4" t="s">
        <v>6405</v>
      </c>
      <c r="B807" s="4" t="s">
        <v>6278</v>
      </c>
      <c r="C807" s="4" t="s">
        <v>6406</v>
      </c>
      <c r="D807" s="4" t="n">
        <v>2012</v>
      </c>
      <c r="E807" s="4" t="s">
        <v>89</v>
      </c>
      <c r="F807" s="4" t="s">
        <v>6407</v>
      </c>
      <c r="G807" s="4" t="str">
        <f aca="false">IF(LEFT(I807,3)="R1 ","L6",IF(D807&gt;=2014,"L1",IF(D807&gt;=1998,"L2",IF(D807&gt;=1987,"L3",IF(D807&gt;=1978,"L4",IF(D807&gt;=1965,"L5","L6"))))))</f>
        <v>L2</v>
      </c>
      <c r="H807" s="4" t="str">
        <f aca="false">IFERROR(INDEX(Lanes!$C$2:$C$60,MATCH(LEFT(I807,FIND(" ",I807)-1),Lanes!$A$2:$A$60,0)),"?")</f>
        <v>V</v>
      </c>
      <c r="I807" s="4" t="s">
        <v>6130</v>
      </c>
      <c r="J807" s="4"/>
      <c r="K807" s="4" t="s">
        <v>400</v>
      </c>
      <c r="L807" s="4" t="s">
        <v>45</v>
      </c>
      <c r="M807" s="4" t="s">
        <v>61</v>
      </c>
      <c r="N807" s="4"/>
      <c r="O807" s="4" t="s">
        <v>6408</v>
      </c>
      <c r="P807" s="2" t="s">
        <v>6409</v>
      </c>
      <c r="Q807" s="2" t="s">
        <v>6410</v>
      </c>
      <c r="R807" s="4" t="s">
        <v>65</v>
      </c>
      <c r="S807" s="4" t="s">
        <v>6411</v>
      </c>
      <c r="T807" s="4" t="s">
        <v>52</v>
      </c>
      <c r="U807" s="4"/>
      <c r="V807" s="4"/>
      <c r="W807" s="4"/>
      <c r="X807" s="2" t="s">
        <v>6412</v>
      </c>
      <c r="Y807" s="4" t="s">
        <v>69</v>
      </c>
      <c r="Z807" s="4"/>
      <c r="AA807" s="4"/>
      <c r="AB807" s="4"/>
    </row>
    <row r="808" customFormat="false" ht="75" hidden="false" customHeight="true" outlineLevel="0" collapsed="false">
      <c r="A808" s="4" t="s">
        <v>6413</v>
      </c>
      <c r="B808" s="4" t="s">
        <v>6244</v>
      </c>
      <c r="C808" s="4" t="s">
        <v>6414</v>
      </c>
      <c r="D808" s="4" t="n">
        <v>2012</v>
      </c>
      <c r="E808" s="4" t="s">
        <v>41</v>
      </c>
      <c r="F808" s="4" t="s">
        <v>6415</v>
      </c>
      <c r="G808" s="4" t="str">
        <f aca="false">IF(LEFT(I808,3)="R1 ","L6",IF(D808&gt;=2014,"L1",IF(D808&gt;=1998,"L2",IF(D808&gt;=1987,"L3",IF(D808&gt;=1978,"L4",IF(D808&gt;=1965,"L5","L6"))))))</f>
        <v>L2</v>
      </c>
      <c r="H808" s="4" t="str">
        <f aca="false">IFERROR(INDEX(Lanes!$C$2:$C$60,MATCH(LEFT(I808,FIND(" ",I808)-1),Lanes!$A$2:$A$60,0)),"?")</f>
        <v>V</v>
      </c>
      <c r="I808" s="4" t="s">
        <v>6130</v>
      </c>
      <c r="J808" s="4"/>
      <c r="K808" s="4" t="s">
        <v>364</v>
      </c>
      <c r="L808" s="4" t="s">
        <v>163</v>
      </c>
      <c r="M808" s="4" t="s">
        <v>6131</v>
      </c>
      <c r="N808" s="4" t="s">
        <v>6132</v>
      </c>
      <c r="O808" s="4" t="s">
        <v>6287</v>
      </c>
      <c r="P808" s="2" t="s">
        <v>6416</v>
      </c>
      <c r="Q808" s="2" t="s">
        <v>6417</v>
      </c>
      <c r="R808" s="4" t="s">
        <v>65</v>
      </c>
      <c r="S808" s="4" t="s">
        <v>6418</v>
      </c>
      <c r="T808" s="4" t="s">
        <v>52</v>
      </c>
      <c r="U808" s="4"/>
      <c r="V808" s="4"/>
      <c r="W808" s="4" t="s">
        <v>53</v>
      </c>
      <c r="X808" s="2" t="s">
        <v>6419</v>
      </c>
      <c r="Y808" s="4" t="s">
        <v>69</v>
      </c>
      <c r="Z808" s="4"/>
      <c r="AA808" s="4"/>
      <c r="AB808" s="4"/>
    </row>
    <row r="809" customFormat="false" ht="75" hidden="false" customHeight="true" outlineLevel="0" collapsed="false">
      <c r="A809" s="4" t="s">
        <v>6420</v>
      </c>
      <c r="B809" s="4" t="s">
        <v>6338</v>
      </c>
      <c r="C809" s="4" t="s">
        <v>6421</v>
      </c>
      <c r="D809" s="4" t="n">
        <v>2013</v>
      </c>
      <c r="E809" s="4" t="s">
        <v>41</v>
      </c>
      <c r="F809" s="4" t="s">
        <v>3254</v>
      </c>
      <c r="G809" s="4" t="str">
        <f aca="false">IF(LEFT(I809,3)="R1 ","L6",IF(D809&gt;=2014,"L1",IF(D809&gt;=1998,"L2",IF(D809&gt;=1987,"L3",IF(D809&gt;=1978,"L4",IF(D809&gt;=1965,"L5","L6"))))))</f>
        <v>L2</v>
      </c>
      <c r="H809" s="4" t="str">
        <f aca="false">IFERROR(INDEX(Lanes!$C$2:$C$60,MATCH(LEFT(I809,FIND(" ",I809)-1),Lanes!$A$2:$A$60,0)),"?")</f>
        <v>V</v>
      </c>
      <c r="I809" s="4" t="s">
        <v>6130</v>
      </c>
      <c r="J809" s="4" t="s">
        <v>6262</v>
      </c>
      <c r="K809" s="4" t="s">
        <v>451</v>
      </c>
      <c r="L809" s="4" t="s">
        <v>152</v>
      </c>
      <c r="M809" s="4" t="s">
        <v>4559</v>
      </c>
      <c r="N809" s="4"/>
      <c r="O809" s="4" t="s">
        <v>6422</v>
      </c>
      <c r="P809" s="2" t="s">
        <v>6423</v>
      </c>
      <c r="Q809" s="2" t="s">
        <v>6424</v>
      </c>
      <c r="R809" s="4" t="s">
        <v>50</v>
      </c>
      <c r="S809" s="4" t="s">
        <v>6425</v>
      </c>
      <c r="T809" s="4" t="s">
        <v>52</v>
      </c>
      <c r="U809" s="4"/>
      <c r="V809" s="4"/>
      <c r="W809" s="4"/>
      <c r="X809" s="2" t="s">
        <v>6426</v>
      </c>
      <c r="Y809" s="4" t="s">
        <v>69</v>
      </c>
      <c r="Z809" s="4"/>
      <c r="AA809" s="4"/>
      <c r="AB809" s="4"/>
    </row>
    <row r="810" customFormat="false" ht="75" hidden="false" customHeight="true" outlineLevel="0" collapsed="false">
      <c r="A810" s="4" t="s">
        <v>6427</v>
      </c>
      <c r="B810" s="4" t="s">
        <v>6127</v>
      </c>
      <c r="C810" s="4" t="s">
        <v>6428</v>
      </c>
      <c r="D810" s="4" t="n">
        <v>2014</v>
      </c>
      <c r="E810" s="4" t="s">
        <v>41</v>
      </c>
      <c r="F810" s="4" t="s">
        <v>6429</v>
      </c>
      <c r="G810" s="4" t="str">
        <f aca="false">IF(LEFT(I810,3)="R1 ","L6",IF(D810&gt;=2014,"L1",IF(D810&gt;=1998,"L2",IF(D810&gt;=1987,"L3",IF(D810&gt;=1978,"L4",IF(D810&gt;=1965,"L5","L6"))))))</f>
        <v>L1</v>
      </c>
      <c r="H810" s="4" t="str">
        <f aca="false">IFERROR(INDEX(Lanes!$C$2:$C$60,MATCH(LEFT(I810,FIND(" ",I810)-1),Lanes!$A$2:$A$60,0)),"?")</f>
        <v>V</v>
      </c>
      <c r="I810" s="4" t="s">
        <v>6130</v>
      </c>
      <c r="J810" s="4"/>
      <c r="K810" s="4" t="s">
        <v>451</v>
      </c>
      <c r="L810" s="4" t="s">
        <v>163</v>
      </c>
      <c r="M810" s="4" t="s">
        <v>6131</v>
      </c>
      <c r="N810" s="4" t="s">
        <v>6132</v>
      </c>
      <c r="O810" s="4" t="s">
        <v>6430</v>
      </c>
      <c r="P810" s="2" t="s">
        <v>6431</v>
      </c>
      <c r="Q810" s="2" t="s">
        <v>6432</v>
      </c>
      <c r="R810" s="4" t="s">
        <v>122</v>
      </c>
      <c r="S810" s="4" t="s">
        <v>6433</v>
      </c>
      <c r="T810" s="4" t="s">
        <v>84</v>
      </c>
      <c r="U810" s="4"/>
      <c r="V810" s="4"/>
      <c r="W810" s="4" t="s">
        <v>53</v>
      </c>
      <c r="X810" s="2" t="s">
        <v>6404</v>
      </c>
      <c r="Y810" s="4" t="s">
        <v>69</v>
      </c>
      <c r="Z810" s="4"/>
      <c r="AA810" s="4"/>
      <c r="AB810" s="4"/>
    </row>
    <row r="811" customFormat="false" ht="75" hidden="false" customHeight="true" outlineLevel="0" collapsed="false">
      <c r="A811" s="4" t="s">
        <v>6434</v>
      </c>
      <c r="B811" s="4" t="s">
        <v>6244</v>
      </c>
      <c r="C811" s="4" t="s">
        <v>6435</v>
      </c>
      <c r="D811" s="4" t="n">
        <v>2019</v>
      </c>
      <c r="E811" s="4" t="s">
        <v>41</v>
      </c>
      <c r="F811" s="4" t="s">
        <v>162</v>
      </c>
      <c r="G811" s="4" t="str">
        <f aca="false">IF(LEFT(I811,3)="R1 ","L6",IF(D811&gt;=2014,"L1",IF(D811&gt;=1998,"L2",IF(D811&gt;=1987,"L3",IF(D811&gt;=1978,"L4",IF(D811&gt;=1965,"L5","L6"))))))</f>
        <v>L1</v>
      </c>
      <c r="H811" s="4" t="str">
        <f aca="false">IFERROR(INDEX(Lanes!$C$2:$C$60,MATCH(LEFT(I811,FIND(" ",I811)-1),Lanes!$A$2:$A$60,0)),"?")</f>
        <v>V</v>
      </c>
      <c r="I811" s="4" t="s">
        <v>6130</v>
      </c>
      <c r="J811" s="4"/>
      <c r="K811" s="4" t="s">
        <v>364</v>
      </c>
      <c r="L811" s="4" t="s">
        <v>163</v>
      </c>
      <c r="M811" s="4" t="s">
        <v>6131</v>
      </c>
      <c r="N811" s="4" t="s">
        <v>6132</v>
      </c>
      <c r="O811" s="4" t="s">
        <v>6287</v>
      </c>
      <c r="P811" s="2" t="s">
        <v>6436</v>
      </c>
      <c r="Q811" s="2" t="s">
        <v>6437</v>
      </c>
      <c r="R811" s="4" t="s">
        <v>65</v>
      </c>
      <c r="S811" s="4" t="s">
        <v>6438</v>
      </c>
      <c r="T811" s="4" t="s">
        <v>52</v>
      </c>
      <c r="U811" s="4"/>
      <c r="V811" s="4"/>
      <c r="W811" s="4" t="s">
        <v>53</v>
      </c>
      <c r="X811" s="2" t="s">
        <v>6439</v>
      </c>
      <c r="Y811" s="4" t="s">
        <v>55</v>
      </c>
      <c r="Z811" s="4"/>
      <c r="AA811" s="4"/>
      <c r="AB811" s="4"/>
    </row>
    <row r="812" customFormat="false" ht="75" hidden="false" customHeight="true" outlineLevel="0" collapsed="false">
      <c r="A812" s="4" t="s">
        <v>6440</v>
      </c>
      <c r="B812" s="4" t="s">
        <v>6338</v>
      </c>
      <c r="C812" s="4" t="s">
        <v>6441</v>
      </c>
      <c r="D812" s="4" t="n">
        <v>2020</v>
      </c>
      <c r="E812" s="4" t="s">
        <v>41</v>
      </c>
      <c r="F812" s="4" t="s">
        <v>3254</v>
      </c>
      <c r="G812" s="4" t="str">
        <f aca="false">IF(LEFT(I812,3)="R1 ","L6",IF(D812&gt;=2014,"L1",IF(D812&gt;=1998,"L2",IF(D812&gt;=1987,"L3",IF(D812&gt;=1978,"L4",IF(D812&gt;=1965,"L5","L6"))))))</f>
        <v>L1</v>
      </c>
      <c r="H812" s="4" t="str">
        <f aca="false">IFERROR(INDEX(Lanes!$C$2:$C$60,MATCH(LEFT(I812,FIND(" ",I812)-1),Lanes!$A$2:$A$60,0)),"?")</f>
        <v>V</v>
      </c>
      <c r="I812" s="4" t="s">
        <v>6130</v>
      </c>
      <c r="J812" s="4" t="s">
        <v>6262</v>
      </c>
      <c r="K812" s="4" t="s">
        <v>451</v>
      </c>
      <c r="L812" s="4" t="s">
        <v>152</v>
      </c>
      <c r="M812" s="4" t="s">
        <v>4559</v>
      </c>
      <c r="N812" s="4"/>
      <c r="O812" s="4" t="s">
        <v>6422</v>
      </c>
      <c r="P812" s="2" t="s">
        <v>6442</v>
      </c>
      <c r="Q812" s="2" t="s">
        <v>6443</v>
      </c>
      <c r="R812" s="4" t="s">
        <v>50</v>
      </c>
      <c r="S812" s="4" t="s">
        <v>6444</v>
      </c>
      <c r="T812" s="4" t="s">
        <v>52</v>
      </c>
      <c r="U812" s="4"/>
      <c r="V812" s="4"/>
      <c r="W812" s="4"/>
      <c r="X812" s="2" t="s">
        <v>6445</v>
      </c>
      <c r="Y812" s="4" t="s">
        <v>69</v>
      </c>
      <c r="Z812" s="4"/>
      <c r="AA812" s="4"/>
      <c r="AB812" s="4"/>
    </row>
    <row r="813" customFormat="false" ht="75" hidden="false" customHeight="true" outlineLevel="0" collapsed="false">
      <c r="A813" s="4" t="s">
        <v>6446</v>
      </c>
      <c r="B813" s="4" t="s">
        <v>6278</v>
      </c>
      <c r="C813" s="4" t="s">
        <v>6447</v>
      </c>
      <c r="D813" s="4" t="n">
        <v>2020</v>
      </c>
      <c r="E813" s="4" t="s">
        <v>41</v>
      </c>
      <c r="F813" s="4" t="s">
        <v>1624</v>
      </c>
      <c r="G813" s="4" t="str">
        <f aca="false">IF(LEFT(I813,3)="R1 ","L6",IF(D813&gt;=2014,"L1",IF(D813&gt;=1998,"L2",IF(D813&gt;=1987,"L3",IF(D813&gt;=1978,"L4",IF(D813&gt;=1965,"L5","L6"))))))</f>
        <v>L1</v>
      </c>
      <c r="H813" s="4" t="str">
        <f aca="false">IFERROR(INDEX(Lanes!$C$2:$C$60,MATCH(LEFT(I813,FIND(" ",I813)-1),Lanes!$A$2:$A$60,0)),"?")</f>
        <v>V</v>
      </c>
      <c r="I813" s="4" t="s">
        <v>6130</v>
      </c>
      <c r="J813" s="4"/>
      <c r="K813" s="4" t="s">
        <v>400</v>
      </c>
      <c r="L813" s="4" t="s">
        <v>45</v>
      </c>
      <c r="M813" s="4" t="s">
        <v>61</v>
      </c>
      <c r="N813" s="4"/>
      <c r="O813" s="4" t="s">
        <v>6448</v>
      </c>
      <c r="P813" s="2" t="s">
        <v>6449</v>
      </c>
      <c r="Q813" s="2" t="s">
        <v>6450</v>
      </c>
      <c r="R813" s="4" t="s">
        <v>65</v>
      </c>
      <c r="S813" s="4" t="s">
        <v>6451</v>
      </c>
      <c r="T813" s="4" t="s">
        <v>110</v>
      </c>
      <c r="U813" s="4"/>
      <c r="V813" s="4"/>
      <c r="W813" s="4"/>
      <c r="X813" s="2" t="s">
        <v>6452</v>
      </c>
      <c r="Y813" s="4" t="s">
        <v>69</v>
      </c>
      <c r="Z813" s="4"/>
      <c r="AA813" s="4"/>
      <c r="AB813" s="4"/>
    </row>
    <row r="814" customFormat="false" ht="75" hidden="false" customHeight="true" outlineLevel="0" collapsed="false">
      <c r="A814" s="4" t="s">
        <v>6453</v>
      </c>
      <c r="B814" s="4" t="s">
        <v>6244</v>
      </c>
      <c r="C814" s="4" t="s">
        <v>6454</v>
      </c>
      <c r="D814" s="4" t="n">
        <v>2020</v>
      </c>
      <c r="E814" s="4" t="s">
        <v>41</v>
      </c>
      <c r="F814" s="4" t="s">
        <v>162</v>
      </c>
      <c r="G814" s="4" t="str">
        <f aca="false">IF(LEFT(I814,3)="R1 ","L6",IF(D814&gt;=2014,"L1",IF(D814&gt;=1998,"L2",IF(D814&gt;=1987,"L3",IF(D814&gt;=1978,"L4",IF(D814&gt;=1965,"L5","L6"))))))</f>
        <v>L1</v>
      </c>
      <c r="H814" s="4" t="str">
        <f aca="false">IFERROR(INDEX(Lanes!$C$2:$C$60,MATCH(LEFT(I814,FIND(" ",I814)-1),Lanes!$A$2:$A$60,0)),"?")</f>
        <v>V</v>
      </c>
      <c r="I814" s="4" t="s">
        <v>6130</v>
      </c>
      <c r="J814" s="4" t="s">
        <v>323</v>
      </c>
      <c r="K814" s="4" t="s">
        <v>115</v>
      </c>
      <c r="L814" s="4" t="s">
        <v>163</v>
      </c>
      <c r="M814" s="4" t="s">
        <v>164</v>
      </c>
      <c r="N814" s="4"/>
      <c r="O814" s="4" t="s">
        <v>6455</v>
      </c>
      <c r="P814" s="2" t="s">
        <v>6456</v>
      </c>
      <c r="Q814" s="2" t="s">
        <v>6457</v>
      </c>
      <c r="R814" s="4" t="s">
        <v>65</v>
      </c>
      <c r="S814" s="4" t="s">
        <v>6458</v>
      </c>
      <c r="T814" s="4" t="s">
        <v>52</v>
      </c>
      <c r="U814" s="4"/>
      <c r="V814" s="4"/>
      <c r="W814" s="4" t="s">
        <v>53</v>
      </c>
      <c r="X814" s="2" t="s">
        <v>6459</v>
      </c>
      <c r="Y814" s="4" t="s">
        <v>69</v>
      </c>
      <c r="Z814" s="4"/>
      <c r="AA814" s="4"/>
      <c r="AB814" s="4"/>
    </row>
    <row r="815" customFormat="false" ht="75" hidden="false" customHeight="true" outlineLevel="0" collapsed="false">
      <c r="A815" s="4" t="s">
        <v>6460</v>
      </c>
      <c r="B815" s="4" t="s">
        <v>6244</v>
      </c>
      <c r="C815" s="4" t="s">
        <v>6461</v>
      </c>
      <c r="D815" s="4" t="n">
        <v>2023</v>
      </c>
      <c r="E815" s="4" t="s">
        <v>41</v>
      </c>
      <c r="F815" s="4" t="s">
        <v>162</v>
      </c>
      <c r="G815" s="4" t="str">
        <f aca="false">IF(LEFT(I815,3)="R1 ","L6",IF(D815&gt;=2014,"L1",IF(D815&gt;=1998,"L2",IF(D815&gt;=1987,"L3",IF(D815&gt;=1978,"L4",IF(D815&gt;=1965,"L5","L6"))))))</f>
        <v>L1</v>
      </c>
      <c r="H815" s="4" t="str">
        <f aca="false">IFERROR(INDEX(Lanes!$C$2:$C$60,MATCH(LEFT(I815,FIND(" ",I815)-1),Lanes!$A$2:$A$60,0)),"?")</f>
        <v>V</v>
      </c>
      <c r="I815" s="4" t="s">
        <v>6130</v>
      </c>
      <c r="J815" s="4" t="s">
        <v>323</v>
      </c>
      <c r="K815" s="4" t="s">
        <v>115</v>
      </c>
      <c r="L815" s="4" t="s">
        <v>163</v>
      </c>
      <c r="M815" s="4" t="s">
        <v>164</v>
      </c>
      <c r="N815" s="4"/>
      <c r="O815" s="4" t="s">
        <v>6462</v>
      </c>
      <c r="P815" s="2" t="s">
        <v>6463</v>
      </c>
      <c r="Q815" s="2" t="s">
        <v>6464</v>
      </c>
      <c r="R815" s="4" t="s">
        <v>65</v>
      </c>
      <c r="S815" s="4" t="s">
        <v>6465</v>
      </c>
      <c r="T815" s="4" t="s">
        <v>84</v>
      </c>
      <c r="U815" s="4"/>
      <c r="V815" s="4"/>
      <c r="W815" s="4" t="s">
        <v>53</v>
      </c>
      <c r="X815" s="2" t="s">
        <v>6466</v>
      </c>
      <c r="Y815" s="4" t="s">
        <v>69</v>
      </c>
      <c r="Z815" s="4"/>
      <c r="AA815" s="4"/>
      <c r="AB815" s="4"/>
    </row>
    <row r="816" customFormat="false" ht="75" hidden="false" customHeight="true" outlineLevel="0" collapsed="false">
      <c r="A816" s="4" t="s">
        <v>6467</v>
      </c>
      <c r="B816" s="4" t="s">
        <v>6244</v>
      </c>
      <c r="C816" s="4" t="s">
        <v>6468</v>
      </c>
      <c r="D816" s="4" t="n">
        <v>2025</v>
      </c>
      <c r="E816" s="4" t="s">
        <v>41</v>
      </c>
      <c r="F816" s="4" t="s">
        <v>162</v>
      </c>
      <c r="G816" s="4" t="str">
        <f aca="false">IF(LEFT(I816,3)="R1 ","L6",IF(D816&gt;=2014,"L1",IF(D816&gt;=1998,"L2",IF(D816&gt;=1987,"L3",IF(D816&gt;=1978,"L4",IF(D816&gt;=1965,"L5","L6"))))))</f>
        <v>L1</v>
      </c>
      <c r="H816" s="4" t="str">
        <f aca="false">IFERROR(INDEX(Lanes!$C$2:$C$60,MATCH(LEFT(I816,FIND(" ",I816)-1),Lanes!$A$2:$A$60,0)),"?")</f>
        <v>V</v>
      </c>
      <c r="I816" s="4" t="s">
        <v>6130</v>
      </c>
      <c r="J816" s="4"/>
      <c r="K816" s="4" t="s">
        <v>364</v>
      </c>
      <c r="L816" s="4" t="s">
        <v>163</v>
      </c>
      <c r="M816" s="4" t="s">
        <v>6131</v>
      </c>
      <c r="N816" s="4" t="s">
        <v>6132</v>
      </c>
      <c r="O816" s="4" t="s">
        <v>6469</v>
      </c>
      <c r="P816" s="2" t="s">
        <v>6470</v>
      </c>
      <c r="Q816" s="2" t="s">
        <v>6471</v>
      </c>
      <c r="R816" s="4" t="s">
        <v>65</v>
      </c>
      <c r="S816" s="4" t="s">
        <v>6472</v>
      </c>
      <c r="T816" s="4" t="s">
        <v>84</v>
      </c>
      <c r="U816" s="4"/>
      <c r="V816" s="4" t="s">
        <v>2486</v>
      </c>
      <c r="W816" s="4" t="s">
        <v>53</v>
      </c>
      <c r="X816" s="2" t="s">
        <v>6473</v>
      </c>
      <c r="Y816" s="4" t="s">
        <v>55</v>
      </c>
      <c r="Z816" s="4"/>
      <c r="AA816" s="4"/>
      <c r="AB816" s="4"/>
    </row>
    <row r="817" customFormat="false" ht="75" hidden="false" customHeight="true" outlineLevel="0" collapsed="false">
      <c r="A817" s="4" t="s">
        <v>6474</v>
      </c>
      <c r="B817" s="4" t="s">
        <v>6475</v>
      </c>
      <c r="C817" s="4" t="s">
        <v>6476</v>
      </c>
      <c r="D817" s="4" t="n">
        <v>1971</v>
      </c>
      <c r="E817" s="4" t="s">
        <v>41</v>
      </c>
      <c r="F817" s="4" t="s">
        <v>6477</v>
      </c>
      <c r="G817" s="4" t="str">
        <f aca="false">IF(LEFT(I817,3)="R1 ","L6",IF(D817&gt;=2014,"L1",IF(D817&gt;=1998,"L2",IF(D817&gt;=1987,"L3",IF(D817&gt;=1978,"L4",IF(D817&gt;=1965,"L5","L6"))))))</f>
        <v>L5</v>
      </c>
      <c r="H817" s="4" t="str">
        <f aca="false">IFERROR(INDEX(Lanes!$C$2:$C$60,MATCH(LEFT(I817,FIND(" ",I817)-1),Lanes!$A$2:$A$60,0)),"?")</f>
        <v>V</v>
      </c>
      <c r="I817" s="4" t="s">
        <v>6478</v>
      </c>
      <c r="J817" s="4"/>
      <c r="K817" s="4" t="s">
        <v>364</v>
      </c>
      <c r="L817" s="4" t="s">
        <v>174</v>
      </c>
      <c r="M817" s="4" t="s">
        <v>6479</v>
      </c>
      <c r="N817" s="4"/>
      <c r="O817" s="4" t="s">
        <v>6480</v>
      </c>
      <c r="P817" s="2" t="s">
        <v>6481</v>
      </c>
      <c r="Q817" s="2" t="s">
        <v>6482</v>
      </c>
      <c r="R817" s="4" t="s">
        <v>122</v>
      </c>
      <c r="S817" s="4" t="s">
        <v>6483</v>
      </c>
      <c r="T817" s="4" t="s">
        <v>110</v>
      </c>
      <c r="U817" s="4"/>
      <c r="V817" s="4"/>
      <c r="W817" s="4"/>
      <c r="X817" s="2" t="s">
        <v>6484</v>
      </c>
      <c r="Y817" s="4" t="s">
        <v>69</v>
      </c>
      <c r="Z817" s="4"/>
      <c r="AA817" s="4"/>
      <c r="AB817" s="4"/>
    </row>
    <row r="818" customFormat="false" ht="75" hidden="false" customHeight="true" outlineLevel="0" collapsed="false">
      <c r="A818" s="4" t="s">
        <v>6485</v>
      </c>
      <c r="B818" s="4" t="s">
        <v>6475</v>
      </c>
      <c r="C818" s="4" t="s">
        <v>6486</v>
      </c>
      <c r="D818" s="4" t="n">
        <v>1972</v>
      </c>
      <c r="E818" s="4" t="s">
        <v>41</v>
      </c>
      <c r="F818" s="4" t="s">
        <v>6477</v>
      </c>
      <c r="G818" s="4" t="str">
        <f aca="false">IF(LEFT(I818,3)="R1 ","L6",IF(D818&gt;=2014,"L1",IF(D818&gt;=1998,"L2",IF(D818&gt;=1987,"L3",IF(D818&gt;=1978,"L4",IF(D818&gt;=1965,"L5","L6"))))))</f>
        <v>L5</v>
      </c>
      <c r="H818" s="4" t="str">
        <f aca="false">IFERROR(INDEX(Lanes!$C$2:$C$60,MATCH(LEFT(I818,FIND(" ",I818)-1),Lanes!$A$2:$A$60,0)),"?")</f>
        <v>V</v>
      </c>
      <c r="I818" s="4" t="s">
        <v>6478</v>
      </c>
      <c r="J818" s="4"/>
      <c r="K818" s="4" t="s">
        <v>364</v>
      </c>
      <c r="L818" s="4" t="s">
        <v>174</v>
      </c>
      <c r="M818" s="4" t="s">
        <v>6479</v>
      </c>
      <c r="N818" s="4"/>
      <c r="O818" s="4" t="s">
        <v>6487</v>
      </c>
      <c r="P818" s="2" t="s">
        <v>6488</v>
      </c>
      <c r="Q818" s="2" t="s">
        <v>6489</v>
      </c>
      <c r="R818" s="4" t="s">
        <v>122</v>
      </c>
      <c r="S818" s="4" t="s">
        <v>6490</v>
      </c>
      <c r="T818" s="4" t="s">
        <v>84</v>
      </c>
      <c r="U818" s="4"/>
      <c r="V818" s="4"/>
      <c r="W818" s="4"/>
      <c r="X818" s="2" t="s">
        <v>6491</v>
      </c>
      <c r="Y818" s="4" t="s">
        <v>69</v>
      </c>
      <c r="Z818" s="4"/>
      <c r="AA818" s="4"/>
      <c r="AB818" s="4"/>
    </row>
    <row r="819" customFormat="false" ht="75" hidden="false" customHeight="true" outlineLevel="0" collapsed="false">
      <c r="A819" s="4" t="s">
        <v>6492</v>
      </c>
      <c r="B819" s="4" t="s">
        <v>6493</v>
      </c>
      <c r="C819" s="4" t="s">
        <v>6494</v>
      </c>
      <c r="D819" s="4" t="n">
        <v>1976</v>
      </c>
      <c r="E819" s="4" t="s">
        <v>398</v>
      </c>
      <c r="F819" s="4" t="s">
        <v>870</v>
      </c>
      <c r="G819" s="4" t="str">
        <f aca="false">IF(LEFT(I819,3)="R1 ","L6",IF(D819&gt;=2014,"L1",IF(D819&gt;=1998,"L2",IF(D819&gt;=1987,"L3",IF(D819&gt;=1978,"L4",IF(D819&gt;=1965,"L5","L6"))))))</f>
        <v>L5</v>
      </c>
      <c r="H819" s="4" t="str">
        <f aca="false">IFERROR(INDEX(Lanes!$C$2:$C$60,MATCH(LEFT(I819,FIND(" ",I819)-1),Lanes!$A$2:$A$60,0)),"?")</f>
        <v>V</v>
      </c>
      <c r="I819" s="4" t="s">
        <v>6478</v>
      </c>
      <c r="J819" s="4"/>
      <c r="K819" s="4" t="s">
        <v>364</v>
      </c>
      <c r="L819" s="4" t="s">
        <v>174</v>
      </c>
      <c r="M819" s="4" t="s">
        <v>6479</v>
      </c>
      <c r="N819" s="4"/>
      <c r="O819" s="4" t="s">
        <v>6495</v>
      </c>
      <c r="P819" s="2" t="s">
        <v>6496</v>
      </c>
      <c r="Q819" s="2" t="s">
        <v>6497</v>
      </c>
      <c r="R819" s="4" t="s">
        <v>50</v>
      </c>
      <c r="S819" s="4" t="s">
        <v>6498</v>
      </c>
      <c r="T819" s="4" t="s">
        <v>110</v>
      </c>
      <c r="U819" s="4"/>
      <c r="V819" s="4"/>
      <c r="W819" s="4"/>
      <c r="X819" s="2" t="s">
        <v>6499</v>
      </c>
      <c r="Y819" s="4" t="s">
        <v>69</v>
      </c>
      <c r="Z819" s="4"/>
      <c r="AA819" s="4"/>
      <c r="AB819" s="4"/>
    </row>
    <row r="820" customFormat="false" ht="75" hidden="false" customHeight="true" outlineLevel="0" collapsed="false">
      <c r="A820" s="4" t="s">
        <v>6500</v>
      </c>
      <c r="B820" s="4" t="s">
        <v>6501</v>
      </c>
      <c r="C820" s="4" t="s">
        <v>6502</v>
      </c>
      <c r="D820" s="4" t="n">
        <v>1990</v>
      </c>
      <c r="E820" s="4" t="s">
        <v>41</v>
      </c>
      <c r="F820" s="4" t="s">
        <v>583</v>
      </c>
      <c r="G820" s="4" t="str">
        <f aca="false">IF(LEFT(I820,3)="R1 ","L6",IF(D820&gt;=2014,"L1",IF(D820&gt;=1998,"L2",IF(D820&gt;=1987,"L3",IF(D820&gt;=1978,"L4",IF(D820&gt;=1965,"L5","L6"))))))</f>
        <v>L3</v>
      </c>
      <c r="H820" s="4" t="str">
        <f aca="false">IFERROR(INDEX(Lanes!$C$2:$C$60,MATCH(LEFT(I820,FIND(" ",I820)-1),Lanes!$A$2:$A$60,0)),"?")</f>
        <v>V</v>
      </c>
      <c r="I820" s="4" t="s">
        <v>6478</v>
      </c>
      <c r="J820" s="4"/>
      <c r="K820" s="4" t="s">
        <v>4576</v>
      </c>
      <c r="L820" s="4" t="s">
        <v>152</v>
      </c>
      <c r="M820" s="4" t="s">
        <v>153</v>
      </c>
      <c r="N820" s="4" t="s">
        <v>585</v>
      </c>
      <c r="O820" s="4" t="s">
        <v>6503</v>
      </c>
      <c r="P820" s="2" t="s">
        <v>6504</v>
      </c>
      <c r="Q820" s="2" t="s">
        <v>6505</v>
      </c>
      <c r="R820" s="4" t="s">
        <v>122</v>
      </c>
      <c r="S820" s="4" t="s">
        <v>6506</v>
      </c>
      <c r="T820" s="4" t="s">
        <v>110</v>
      </c>
      <c r="U820" s="4"/>
      <c r="V820" s="4"/>
      <c r="W820" s="4"/>
      <c r="X820" s="2" t="s">
        <v>6507</v>
      </c>
      <c r="Y820" s="4" t="s">
        <v>69</v>
      </c>
      <c r="Z820" s="4"/>
      <c r="AA820" s="4"/>
      <c r="AB820" s="4"/>
    </row>
    <row r="821" customFormat="false" ht="75" hidden="false" customHeight="true" outlineLevel="0" collapsed="false">
      <c r="A821" s="4" t="s">
        <v>6508</v>
      </c>
      <c r="B821" s="4" t="s">
        <v>6509</v>
      </c>
      <c r="C821" s="4" t="s">
        <v>6510</v>
      </c>
      <c r="D821" s="4" t="n">
        <v>1990</v>
      </c>
      <c r="E821" s="4" t="s">
        <v>41</v>
      </c>
      <c r="F821" s="4" t="s">
        <v>6511</v>
      </c>
      <c r="G821" s="4" t="str">
        <f aca="false">IF(LEFT(I821,3)="R1 ","L6",IF(D821&gt;=2014,"L1",IF(D821&gt;=1998,"L2",IF(D821&gt;=1987,"L3",IF(D821&gt;=1978,"L4",IF(D821&gt;=1965,"L5","L6"))))))</f>
        <v>L3</v>
      </c>
      <c r="H821" s="4" t="str">
        <f aca="false">IFERROR(INDEX(Lanes!$C$2:$C$60,MATCH(LEFT(I821,FIND(" ",I821)-1),Lanes!$A$2:$A$60,0)),"?")</f>
        <v>V</v>
      </c>
      <c r="I821" s="4" t="s">
        <v>6478</v>
      </c>
      <c r="J821" s="4"/>
      <c r="K821" s="4" t="s">
        <v>44</v>
      </c>
      <c r="L821" s="4" t="s">
        <v>45</v>
      </c>
      <c r="M821" s="4" t="s">
        <v>61</v>
      </c>
      <c r="N821" s="4" t="s">
        <v>585</v>
      </c>
      <c r="O821" s="4" t="s">
        <v>6512</v>
      </c>
      <c r="P821" s="2" t="s">
        <v>6513</v>
      </c>
      <c r="Q821" s="2" t="s">
        <v>6514</v>
      </c>
      <c r="R821" s="4" t="s">
        <v>65</v>
      </c>
      <c r="S821" s="4" t="s">
        <v>6515</v>
      </c>
      <c r="T821" s="4" t="s">
        <v>52</v>
      </c>
      <c r="U821" s="4"/>
      <c r="V821" s="4"/>
      <c r="W821" s="4" t="s">
        <v>53</v>
      </c>
      <c r="X821" s="2" t="s">
        <v>6516</v>
      </c>
      <c r="Y821" s="4" t="s">
        <v>69</v>
      </c>
      <c r="Z821" s="4"/>
      <c r="AA821" s="4"/>
      <c r="AB821" s="4"/>
    </row>
    <row r="822" customFormat="false" ht="75" hidden="false" customHeight="true" outlineLevel="0" collapsed="false">
      <c r="A822" s="4" t="s">
        <v>6517</v>
      </c>
      <c r="B822" s="4" t="s">
        <v>6518</v>
      </c>
      <c r="C822" s="4" t="s">
        <v>6519</v>
      </c>
      <c r="D822" s="4" t="n">
        <v>1992</v>
      </c>
      <c r="E822" s="4" t="s">
        <v>89</v>
      </c>
      <c r="F822" s="4" t="s">
        <v>583</v>
      </c>
      <c r="G822" s="4" t="str">
        <f aca="false">IF(LEFT(I822,3)="R1 ","L6",IF(D822&gt;=2014,"L1",IF(D822&gt;=1998,"L2",IF(D822&gt;=1987,"L3",IF(D822&gt;=1978,"L4",IF(D822&gt;=1965,"L5","L6"))))))</f>
        <v>L3</v>
      </c>
      <c r="H822" s="4" t="str">
        <f aca="false">IFERROR(INDEX(Lanes!$C$2:$C$60,MATCH(LEFT(I822,FIND(" ",I822)-1),Lanes!$A$2:$A$60,0)),"?")</f>
        <v>V</v>
      </c>
      <c r="I822" s="4" t="s">
        <v>6478</v>
      </c>
      <c r="J822" s="4"/>
      <c r="K822" s="4" t="s">
        <v>44</v>
      </c>
      <c r="L822" s="4" t="s">
        <v>152</v>
      </c>
      <c r="M822" s="4" t="s">
        <v>6520</v>
      </c>
      <c r="N822" s="4"/>
      <c r="O822" s="4" t="s">
        <v>6521</v>
      </c>
      <c r="P822" s="2" t="s">
        <v>6522</v>
      </c>
      <c r="Q822" s="2" t="s">
        <v>6523</v>
      </c>
      <c r="R822" s="4" t="s">
        <v>65</v>
      </c>
      <c r="S822" s="4" t="s">
        <v>6524</v>
      </c>
      <c r="T822" s="4" t="s">
        <v>52</v>
      </c>
      <c r="U822" s="4"/>
      <c r="V822" s="4"/>
      <c r="W822" s="4" t="s">
        <v>53</v>
      </c>
      <c r="X822" s="2" t="s">
        <v>6525</v>
      </c>
      <c r="Y822" s="4" t="s">
        <v>69</v>
      </c>
      <c r="Z822" s="4"/>
      <c r="AA822" s="4"/>
      <c r="AB822" s="4"/>
    </row>
    <row r="823" customFormat="false" ht="75" hidden="false" customHeight="true" outlineLevel="0" collapsed="false">
      <c r="A823" s="4" t="s">
        <v>6526</v>
      </c>
      <c r="B823" s="4" t="s">
        <v>6509</v>
      </c>
      <c r="C823" s="4" t="s">
        <v>6527</v>
      </c>
      <c r="D823" s="4" t="n">
        <v>1992</v>
      </c>
      <c r="E823" s="4" t="s">
        <v>41</v>
      </c>
      <c r="F823" s="4" t="s">
        <v>583</v>
      </c>
      <c r="G823" s="4" t="str">
        <f aca="false">IF(LEFT(I823,3)="R1 ","L6",IF(D823&gt;=2014,"L1",IF(D823&gt;=1998,"L2",IF(D823&gt;=1987,"L3",IF(D823&gt;=1978,"L4",IF(D823&gt;=1965,"L5","L6"))))))</f>
        <v>L3</v>
      </c>
      <c r="H823" s="4" t="str">
        <f aca="false">IFERROR(INDEX(Lanes!$C$2:$C$60,MATCH(LEFT(I823,FIND(" ",I823)-1),Lanes!$A$2:$A$60,0)),"?")</f>
        <v>V</v>
      </c>
      <c r="I823" s="4" t="s">
        <v>6478</v>
      </c>
      <c r="J823" s="4"/>
      <c r="K823" s="4" t="s">
        <v>44</v>
      </c>
      <c r="L823" s="4" t="s">
        <v>45</v>
      </c>
      <c r="M823" s="4" t="s">
        <v>61</v>
      </c>
      <c r="N823" s="4" t="s">
        <v>585</v>
      </c>
      <c r="O823" s="4" t="s">
        <v>6528</v>
      </c>
      <c r="P823" s="2" t="s">
        <v>6529</v>
      </c>
      <c r="Q823" s="2" t="s">
        <v>6530</v>
      </c>
      <c r="R823" s="4" t="s">
        <v>65</v>
      </c>
      <c r="S823" s="4" t="s">
        <v>6531</v>
      </c>
      <c r="T823" s="4" t="s">
        <v>52</v>
      </c>
      <c r="U823" s="4"/>
      <c r="V823" s="4"/>
      <c r="W823" s="4" t="s">
        <v>53</v>
      </c>
      <c r="X823" s="2" t="s">
        <v>6532</v>
      </c>
      <c r="Y823" s="4" t="s">
        <v>69</v>
      </c>
      <c r="Z823" s="4"/>
      <c r="AA823" s="4"/>
      <c r="AB823" s="4"/>
    </row>
    <row r="824" customFormat="false" ht="75" hidden="false" customHeight="true" outlineLevel="0" collapsed="false">
      <c r="A824" s="4" t="s">
        <v>6533</v>
      </c>
      <c r="B824" s="4" t="s">
        <v>6534</v>
      </c>
      <c r="C824" s="4" t="s">
        <v>6535</v>
      </c>
      <c r="D824" s="4" t="n">
        <v>1993</v>
      </c>
      <c r="E824" s="4" t="s">
        <v>41</v>
      </c>
      <c r="F824" s="4" t="s">
        <v>583</v>
      </c>
      <c r="G824" s="4" t="str">
        <f aca="false">IF(LEFT(I824,3)="R1 ","L6",IF(D824&gt;=2014,"L1",IF(D824&gt;=1998,"L2",IF(D824&gt;=1987,"L3",IF(D824&gt;=1978,"L4",IF(D824&gt;=1965,"L5","L6"))))))</f>
        <v>L3</v>
      </c>
      <c r="H824" s="4" t="str">
        <f aca="false">IFERROR(INDEX(Lanes!$C$2:$C$60,MATCH(LEFT(I824,FIND(" ",I824)-1),Lanes!$A$2:$A$60,0)),"?")</f>
        <v>V</v>
      </c>
      <c r="I824" s="4" t="s">
        <v>6478</v>
      </c>
      <c r="J824" s="4"/>
      <c r="K824" s="4" t="s">
        <v>44</v>
      </c>
      <c r="L824" s="4" t="s">
        <v>193</v>
      </c>
      <c r="M824" s="4" t="s">
        <v>530</v>
      </c>
      <c r="N824" s="4" t="s">
        <v>531</v>
      </c>
      <c r="O824" s="4" t="s">
        <v>6536</v>
      </c>
      <c r="P824" s="2" t="s">
        <v>6537</v>
      </c>
      <c r="Q824" s="2" t="s">
        <v>6538</v>
      </c>
      <c r="R824" s="4" t="s">
        <v>65</v>
      </c>
      <c r="S824" s="4" t="s">
        <v>6539</v>
      </c>
      <c r="T824" s="4" t="s">
        <v>110</v>
      </c>
      <c r="U824" s="4"/>
      <c r="V824" s="4"/>
      <c r="W824" s="4" t="s">
        <v>53</v>
      </c>
      <c r="X824" s="2" t="s">
        <v>6540</v>
      </c>
      <c r="Y824" s="4" t="s">
        <v>69</v>
      </c>
      <c r="Z824" s="4"/>
      <c r="AA824" s="4"/>
      <c r="AB824" s="4"/>
    </row>
    <row r="825" customFormat="false" ht="75" hidden="false" customHeight="true" outlineLevel="0" collapsed="false">
      <c r="A825" s="4" t="s">
        <v>6541</v>
      </c>
      <c r="B825" s="4" t="s">
        <v>6501</v>
      </c>
      <c r="C825" s="4" t="s">
        <v>6542</v>
      </c>
      <c r="D825" s="4" t="n">
        <v>1993</v>
      </c>
      <c r="E825" s="4" t="s">
        <v>41</v>
      </c>
      <c r="F825" s="4" t="s">
        <v>583</v>
      </c>
      <c r="G825" s="4" t="str">
        <f aca="false">IF(LEFT(I825,3)="R1 ","L6",IF(D825&gt;=2014,"L1",IF(D825&gt;=1998,"L2",IF(D825&gt;=1987,"L3",IF(D825&gt;=1978,"L4",IF(D825&gt;=1965,"L5","L6"))))))</f>
        <v>L3</v>
      </c>
      <c r="H825" s="4" t="str">
        <f aca="false">IFERROR(INDEX(Lanes!$C$2:$C$60,MATCH(LEFT(I825,FIND(" ",I825)-1),Lanes!$A$2:$A$60,0)),"?")</f>
        <v>V</v>
      </c>
      <c r="I825" s="4" t="s">
        <v>6478</v>
      </c>
      <c r="J825" s="4"/>
      <c r="K825" s="4" t="s">
        <v>567</v>
      </c>
      <c r="L825" s="4" t="s">
        <v>152</v>
      </c>
      <c r="M825" s="4" t="s">
        <v>153</v>
      </c>
      <c r="N825" s="4" t="s">
        <v>585</v>
      </c>
      <c r="O825" s="4" t="s">
        <v>6543</v>
      </c>
      <c r="P825" s="2" t="s">
        <v>6544</v>
      </c>
      <c r="Q825" s="2" t="s">
        <v>6545</v>
      </c>
      <c r="R825" s="4" t="s">
        <v>65</v>
      </c>
      <c r="S825" s="4" t="s">
        <v>6546</v>
      </c>
      <c r="T825" s="4" t="s">
        <v>84</v>
      </c>
      <c r="U825" s="4"/>
      <c r="V825" s="4"/>
      <c r="W825" s="4"/>
      <c r="X825" s="2" t="s">
        <v>6507</v>
      </c>
      <c r="Y825" s="4" t="s">
        <v>69</v>
      </c>
      <c r="Z825" s="4"/>
      <c r="AA825" s="4"/>
      <c r="AB825" s="4"/>
    </row>
    <row r="826" customFormat="false" ht="75" hidden="false" customHeight="true" outlineLevel="0" collapsed="false">
      <c r="A826" s="4" t="s">
        <v>6547</v>
      </c>
      <c r="B826" s="4" t="s">
        <v>6518</v>
      </c>
      <c r="C826" s="4" t="s">
        <v>6548</v>
      </c>
      <c r="D826" s="4" t="n">
        <v>1993</v>
      </c>
      <c r="E826" s="4" t="s">
        <v>89</v>
      </c>
      <c r="F826" s="4" t="s">
        <v>583</v>
      </c>
      <c r="G826" s="4" t="str">
        <f aca="false">IF(LEFT(I826,3)="R1 ","L6",IF(D826&gt;=2014,"L1",IF(D826&gt;=1998,"L2",IF(D826&gt;=1987,"L3",IF(D826&gt;=1978,"L4",IF(D826&gt;=1965,"L5","L6"))))))</f>
        <v>L3</v>
      </c>
      <c r="H826" s="4" t="str">
        <f aca="false">IFERROR(INDEX(Lanes!$C$2:$C$60,MATCH(LEFT(I826,FIND(" ",I826)-1),Lanes!$A$2:$A$60,0)),"?")</f>
        <v>V</v>
      </c>
      <c r="I826" s="4" t="s">
        <v>6478</v>
      </c>
      <c r="J826" s="4"/>
      <c r="K826" s="4" t="s">
        <v>44</v>
      </c>
      <c r="L826" s="4" t="s">
        <v>152</v>
      </c>
      <c r="M826" s="4" t="s">
        <v>6520</v>
      </c>
      <c r="N826" s="4"/>
      <c r="O826" s="4" t="s">
        <v>6549</v>
      </c>
      <c r="P826" s="2" t="s">
        <v>6550</v>
      </c>
      <c r="Q826" s="2" t="s">
        <v>6551</v>
      </c>
      <c r="R826" s="4" t="s">
        <v>65</v>
      </c>
      <c r="S826" s="4" t="s">
        <v>6552</v>
      </c>
      <c r="T826" s="4" t="s">
        <v>52</v>
      </c>
      <c r="U826" s="4"/>
      <c r="V826" s="4"/>
      <c r="W826" s="4" t="s">
        <v>53</v>
      </c>
      <c r="X826" s="2" t="s">
        <v>6553</v>
      </c>
      <c r="Y826" s="4" t="s">
        <v>69</v>
      </c>
      <c r="Z826" s="4"/>
      <c r="AA826" s="4"/>
      <c r="AB826" s="4"/>
    </row>
    <row r="827" customFormat="false" ht="75" hidden="false" customHeight="true" outlineLevel="0" collapsed="false">
      <c r="A827" s="4" t="s">
        <v>6554</v>
      </c>
      <c r="B827" s="4" t="s">
        <v>6509</v>
      </c>
      <c r="C827" s="4" t="s">
        <v>6555</v>
      </c>
      <c r="D827" s="4" t="n">
        <v>1993</v>
      </c>
      <c r="E827" s="4" t="s">
        <v>41</v>
      </c>
      <c r="F827" s="4" t="s">
        <v>583</v>
      </c>
      <c r="G827" s="4" t="str">
        <f aca="false">IF(LEFT(I827,3)="R1 ","L6",IF(D827&gt;=2014,"L1",IF(D827&gt;=1998,"L2",IF(D827&gt;=1987,"L3",IF(D827&gt;=1978,"L4",IF(D827&gt;=1965,"L5","L6"))))))</f>
        <v>L3</v>
      </c>
      <c r="H827" s="4" t="str">
        <f aca="false">IFERROR(INDEX(Lanes!$C$2:$C$60,MATCH(LEFT(I827,FIND(" ",I827)-1),Lanes!$A$2:$A$60,0)),"?")</f>
        <v>V</v>
      </c>
      <c r="I827" s="4" t="s">
        <v>6478</v>
      </c>
      <c r="J827" s="4"/>
      <c r="K827" s="4" t="s">
        <v>44</v>
      </c>
      <c r="L827" s="4" t="s">
        <v>45</v>
      </c>
      <c r="M827" s="4" t="s">
        <v>61</v>
      </c>
      <c r="N827" s="4" t="s">
        <v>585</v>
      </c>
      <c r="O827" s="4" t="s">
        <v>6556</v>
      </c>
      <c r="P827" s="2" t="s">
        <v>6557</v>
      </c>
      <c r="Q827" s="2" t="s">
        <v>6558</v>
      </c>
      <c r="R827" s="4" t="s">
        <v>122</v>
      </c>
      <c r="S827" s="4" t="s">
        <v>6559</v>
      </c>
      <c r="T827" s="4" t="s">
        <v>84</v>
      </c>
      <c r="U827" s="4"/>
      <c r="V827" s="4"/>
      <c r="W827" s="4" t="s">
        <v>53</v>
      </c>
      <c r="X827" s="2" t="s">
        <v>6560</v>
      </c>
      <c r="Y827" s="4" t="s">
        <v>69</v>
      </c>
      <c r="Z827" s="4"/>
      <c r="AA827" s="4"/>
      <c r="AB827" s="4"/>
    </row>
    <row r="828" customFormat="false" ht="75" hidden="false" customHeight="true" outlineLevel="0" collapsed="false">
      <c r="A828" s="4" t="s">
        <v>6561</v>
      </c>
      <c r="B828" s="4" t="s">
        <v>6534</v>
      </c>
      <c r="C828" s="4" t="s">
        <v>6562</v>
      </c>
      <c r="D828" s="4" t="n">
        <v>1994</v>
      </c>
      <c r="E828" s="4" t="s">
        <v>41</v>
      </c>
      <c r="F828" s="4" t="s">
        <v>583</v>
      </c>
      <c r="G828" s="4" t="str">
        <f aca="false">IF(LEFT(I828,3)="R1 ","L6",IF(D828&gt;=2014,"L1",IF(D828&gt;=1998,"L2",IF(D828&gt;=1987,"L3",IF(D828&gt;=1978,"L4",IF(D828&gt;=1965,"L5","L6"))))))</f>
        <v>L3</v>
      </c>
      <c r="H828" s="4" t="str">
        <f aca="false">IFERROR(INDEX(Lanes!$C$2:$C$60,MATCH(LEFT(I828,FIND(" ",I828)-1),Lanes!$A$2:$A$60,0)),"?")</f>
        <v>V</v>
      </c>
      <c r="I828" s="4" t="s">
        <v>6478</v>
      </c>
      <c r="J828" s="4"/>
      <c r="K828" s="4" t="s">
        <v>44</v>
      </c>
      <c r="L828" s="4" t="s">
        <v>193</v>
      </c>
      <c r="M828" s="4" t="s">
        <v>530</v>
      </c>
      <c r="N828" s="4" t="s">
        <v>531</v>
      </c>
      <c r="O828" s="4" t="s">
        <v>6563</v>
      </c>
      <c r="P828" s="2" t="s">
        <v>6564</v>
      </c>
      <c r="Q828" s="2" t="s">
        <v>6565</v>
      </c>
      <c r="R828" s="4" t="s">
        <v>65</v>
      </c>
      <c r="S828" s="4" t="s">
        <v>6566</v>
      </c>
      <c r="T828" s="4" t="s">
        <v>84</v>
      </c>
      <c r="U828" s="4"/>
      <c r="V828" s="4"/>
      <c r="W828" s="4" t="s">
        <v>53</v>
      </c>
      <c r="X828" s="2" t="s">
        <v>6567</v>
      </c>
      <c r="Y828" s="4" t="s">
        <v>69</v>
      </c>
      <c r="Z828" s="4"/>
      <c r="AA828" s="4"/>
      <c r="AB828" s="4"/>
    </row>
    <row r="829" customFormat="false" ht="75" hidden="false" customHeight="true" outlineLevel="0" collapsed="false">
      <c r="A829" s="4" t="s">
        <v>6568</v>
      </c>
      <c r="B829" s="4" t="s">
        <v>6569</v>
      </c>
      <c r="C829" s="4" t="s">
        <v>6570</v>
      </c>
      <c r="D829" s="4" t="n">
        <v>1994</v>
      </c>
      <c r="E829" s="4" t="s">
        <v>41</v>
      </c>
      <c r="F829" s="4" t="s">
        <v>519</v>
      </c>
      <c r="G829" s="4" t="str">
        <f aca="false">IF(LEFT(I829,3)="R1 ","L6",IF(D829&gt;=2014,"L1",IF(D829&gt;=1998,"L2",IF(D829&gt;=1987,"L3",IF(D829&gt;=1978,"L4",IF(D829&gt;=1965,"L5","L6"))))))</f>
        <v>L3</v>
      </c>
      <c r="H829" s="4" t="str">
        <f aca="false">IFERROR(INDEX(Lanes!$C$2:$C$60,MATCH(LEFT(I829,FIND(" ",I829)-1),Lanes!$A$2:$A$60,0)),"?")</f>
        <v>V</v>
      </c>
      <c r="I829" s="4" t="s">
        <v>6478</v>
      </c>
      <c r="J829" s="4" t="s">
        <v>2778</v>
      </c>
      <c r="K829" s="4" t="s">
        <v>44</v>
      </c>
      <c r="L829" s="4" t="s">
        <v>45</v>
      </c>
      <c r="M829" s="4" t="s">
        <v>61</v>
      </c>
      <c r="N829" s="4"/>
      <c r="O829" s="4" t="s">
        <v>6571</v>
      </c>
      <c r="P829" s="2" t="s">
        <v>6572</v>
      </c>
      <c r="Q829" s="2" t="s">
        <v>6573</v>
      </c>
      <c r="R829" s="4" t="s">
        <v>122</v>
      </c>
      <c r="S829" s="4" t="s">
        <v>6574</v>
      </c>
      <c r="T829" s="4" t="s">
        <v>84</v>
      </c>
      <c r="U829" s="4"/>
      <c r="V829" s="4"/>
      <c r="W829" s="4"/>
      <c r="X829" s="2" t="s">
        <v>6575</v>
      </c>
      <c r="Y829" s="4" t="s">
        <v>69</v>
      </c>
      <c r="Z829" s="4"/>
      <c r="AA829" s="4"/>
      <c r="AB829" s="4"/>
    </row>
    <row r="830" customFormat="false" ht="75" hidden="false" customHeight="true" outlineLevel="0" collapsed="false">
      <c r="A830" s="4" t="s">
        <v>6576</v>
      </c>
      <c r="B830" s="4" t="s">
        <v>6518</v>
      </c>
      <c r="C830" s="4" t="s">
        <v>6577</v>
      </c>
      <c r="D830" s="4" t="n">
        <v>1994</v>
      </c>
      <c r="E830" s="4" t="s">
        <v>41</v>
      </c>
      <c r="F830" s="4" t="s">
        <v>583</v>
      </c>
      <c r="G830" s="4" t="str">
        <f aca="false">IF(LEFT(I830,3)="R1 ","L6",IF(D830&gt;=2014,"L1",IF(D830&gt;=1998,"L2",IF(D830&gt;=1987,"L3",IF(D830&gt;=1978,"L4",IF(D830&gt;=1965,"L5","L6"))))))</f>
        <v>L3</v>
      </c>
      <c r="H830" s="4" t="str">
        <f aca="false">IFERROR(INDEX(Lanes!$C$2:$C$60,MATCH(LEFT(I830,FIND(" ",I830)-1),Lanes!$A$2:$A$60,0)),"?")</f>
        <v>V</v>
      </c>
      <c r="I830" s="4" t="s">
        <v>6478</v>
      </c>
      <c r="J830" s="4"/>
      <c r="K830" s="4" t="s">
        <v>44</v>
      </c>
      <c r="L830" s="4" t="s">
        <v>152</v>
      </c>
      <c r="M830" s="4" t="s">
        <v>6520</v>
      </c>
      <c r="N830" s="4"/>
      <c r="O830" s="4" t="s">
        <v>6578</v>
      </c>
      <c r="P830" s="2" t="s">
        <v>6579</v>
      </c>
      <c r="Q830" s="2" t="s">
        <v>6580</v>
      </c>
      <c r="R830" s="4" t="s">
        <v>122</v>
      </c>
      <c r="S830" s="4" t="s">
        <v>6581</v>
      </c>
      <c r="T830" s="4" t="s">
        <v>110</v>
      </c>
      <c r="U830" s="4"/>
      <c r="V830" s="4"/>
      <c r="W830" s="4" t="s">
        <v>53</v>
      </c>
      <c r="X830" s="2" t="s">
        <v>6582</v>
      </c>
      <c r="Y830" s="4" t="s">
        <v>69</v>
      </c>
      <c r="Z830" s="4"/>
      <c r="AA830" s="4"/>
      <c r="AB830" s="4"/>
    </row>
    <row r="831" customFormat="false" ht="75" hidden="false" customHeight="true" outlineLevel="0" collapsed="false">
      <c r="A831" s="4" t="s">
        <v>6583</v>
      </c>
      <c r="B831" s="4" t="s">
        <v>6584</v>
      </c>
      <c r="C831" s="4" t="s">
        <v>6585</v>
      </c>
      <c r="D831" s="4" t="n">
        <v>1994</v>
      </c>
      <c r="E831" s="4" t="s">
        <v>41</v>
      </c>
      <c r="F831" s="4" t="s">
        <v>6586</v>
      </c>
      <c r="G831" s="4" t="str">
        <f aca="false">IF(LEFT(I831,3)="R1 ","L6",IF(D831&gt;=2014,"L1",IF(D831&gt;=1998,"L2",IF(D831&gt;=1987,"L3",IF(D831&gt;=1978,"L4",IF(D831&gt;=1965,"L5","L6"))))))</f>
        <v>L3</v>
      </c>
      <c r="H831" s="4" t="str">
        <f aca="false">IFERROR(INDEX(Lanes!$C$2:$C$60,MATCH(LEFT(I831,FIND(" ",I831)-1),Lanes!$A$2:$A$60,0)),"?")</f>
        <v>V</v>
      </c>
      <c r="I831" s="4" t="s">
        <v>6478</v>
      </c>
      <c r="J831" s="4"/>
      <c r="K831" s="4" t="s">
        <v>44</v>
      </c>
      <c r="L831" s="4" t="s">
        <v>45</v>
      </c>
      <c r="M831" s="4" t="s">
        <v>279</v>
      </c>
      <c r="N831" s="4"/>
      <c r="O831" s="4" t="s">
        <v>6587</v>
      </c>
      <c r="P831" s="2" t="s">
        <v>6588</v>
      </c>
      <c r="Q831" s="2" t="s">
        <v>6589</v>
      </c>
      <c r="R831" s="4" t="s">
        <v>50</v>
      </c>
      <c r="S831" s="4" t="s">
        <v>6585</v>
      </c>
      <c r="T831" s="4" t="s">
        <v>84</v>
      </c>
      <c r="U831" s="4"/>
      <c r="V831" s="4"/>
      <c r="W831" s="4"/>
      <c r="X831" s="2" t="s">
        <v>6590</v>
      </c>
      <c r="Y831" s="4" t="s">
        <v>69</v>
      </c>
      <c r="Z831" s="4"/>
      <c r="AA831" s="4"/>
      <c r="AB831" s="4"/>
    </row>
    <row r="832" customFormat="false" ht="75" hidden="false" customHeight="true" outlineLevel="0" collapsed="false">
      <c r="A832" s="4" t="s">
        <v>6591</v>
      </c>
      <c r="B832" s="4" t="s">
        <v>6509</v>
      </c>
      <c r="C832" s="4" t="s">
        <v>6592</v>
      </c>
      <c r="D832" s="4" t="n">
        <v>1994</v>
      </c>
      <c r="E832" s="4" t="s">
        <v>89</v>
      </c>
      <c r="F832" s="4" t="s">
        <v>583</v>
      </c>
      <c r="G832" s="4" t="str">
        <f aca="false">IF(LEFT(I832,3)="R1 ","L6",IF(D832&gt;=2014,"L1",IF(D832&gt;=1998,"L2",IF(D832&gt;=1987,"L3",IF(D832&gt;=1978,"L4",IF(D832&gt;=1965,"L5","L6"))))))</f>
        <v>L3</v>
      </c>
      <c r="H832" s="4" t="str">
        <f aca="false">IFERROR(INDEX(Lanes!$C$2:$C$60,MATCH(LEFT(I832,FIND(" ",I832)-1),Lanes!$A$2:$A$60,0)),"?")</f>
        <v>V</v>
      </c>
      <c r="I832" s="4" t="s">
        <v>6478</v>
      </c>
      <c r="J832" s="4"/>
      <c r="K832" s="4" t="s">
        <v>44</v>
      </c>
      <c r="L832" s="4" t="s">
        <v>45</v>
      </c>
      <c r="M832" s="4" t="s">
        <v>61</v>
      </c>
      <c r="N832" s="4" t="s">
        <v>585</v>
      </c>
      <c r="O832" s="4" t="s">
        <v>6593</v>
      </c>
      <c r="P832" s="2" t="s">
        <v>6594</v>
      </c>
      <c r="Q832" s="2" t="s">
        <v>6595</v>
      </c>
      <c r="R832" s="4" t="s">
        <v>65</v>
      </c>
      <c r="S832" s="4" t="s">
        <v>6596</v>
      </c>
      <c r="T832" s="4" t="s">
        <v>52</v>
      </c>
      <c r="U832" s="4"/>
      <c r="V832" s="4"/>
      <c r="W832" s="4" t="s">
        <v>53</v>
      </c>
      <c r="X832" s="2" t="s">
        <v>6597</v>
      </c>
      <c r="Y832" s="4" t="s">
        <v>69</v>
      </c>
      <c r="Z832" s="4"/>
      <c r="AA832" s="4"/>
      <c r="AB832" s="4"/>
    </row>
    <row r="833" customFormat="false" ht="75" hidden="false" customHeight="true" outlineLevel="0" collapsed="false">
      <c r="A833" s="4" t="s">
        <v>6598</v>
      </c>
      <c r="B833" s="4" t="s">
        <v>6599</v>
      </c>
      <c r="C833" s="4" t="s">
        <v>6600</v>
      </c>
      <c r="D833" s="4" t="n">
        <v>1995</v>
      </c>
      <c r="E833" s="4" t="s">
        <v>41</v>
      </c>
      <c r="F833" s="4" t="s">
        <v>583</v>
      </c>
      <c r="G833" s="4" t="str">
        <f aca="false">IF(LEFT(I833,3)="R1 ","L6",IF(D833&gt;=2014,"L1",IF(D833&gt;=1998,"L2",IF(D833&gt;=1987,"L3",IF(D833&gt;=1978,"L4",IF(D833&gt;=1965,"L5","L6"))))))</f>
        <v>L3</v>
      </c>
      <c r="H833" s="4" t="str">
        <f aca="false">IFERROR(INDEX(Lanes!$C$2:$C$60,MATCH(LEFT(I833,FIND(" ",I833)-1),Lanes!$A$2:$A$60,0)),"?")</f>
        <v>V</v>
      </c>
      <c r="I833" s="4" t="s">
        <v>6478</v>
      </c>
      <c r="J833" s="4"/>
      <c r="K833" s="4" t="s">
        <v>44</v>
      </c>
      <c r="L833" s="4" t="s">
        <v>193</v>
      </c>
      <c r="M833" s="4" t="s">
        <v>530</v>
      </c>
      <c r="N833" s="4" t="s">
        <v>531</v>
      </c>
      <c r="O833" s="4" t="s">
        <v>6601</v>
      </c>
      <c r="P833" s="2" t="s">
        <v>6602</v>
      </c>
      <c r="Q833" s="2" t="s">
        <v>6603</v>
      </c>
      <c r="R833" s="4" t="s">
        <v>65</v>
      </c>
      <c r="S833" s="4" t="s">
        <v>6604</v>
      </c>
      <c r="T833" s="4" t="s">
        <v>110</v>
      </c>
      <c r="U833" s="4"/>
      <c r="V833" s="4"/>
      <c r="W833" s="4" t="s">
        <v>53</v>
      </c>
      <c r="X833" s="2" t="s">
        <v>6605</v>
      </c>
      <c r="Y833" s="4" t="s">
        <v>69</v>
      </c>
      <c r="Z833" s="4"/>
      <c r="AA833" s="4"/>
      <c r="AB833" s="4"/>
    </row>
    <row r="834" customFormat="false" ht="75" hidden="false" customHeight="true" outlineLevel="0" collapsed="false">
      <c r="A834" s="4" t="s">
        <v>6606</v>
      </c>
      <c r="B834" s="4" t="s">
        <v>6569</v>
      </c>
      <c r="C834" s="4" t="s">
        <v>6607</v>
      </c>
      <c r="D834" s="4" t="n">
        <v>1995</v>
      </c>
      <c r="E834" s="4" t="s">
        <v>41</v>
      </c>
      <c r="F834" s="4" t="s">
        <v>519</v>
      </c>
      <c r="G834" s="4" t="str">
        <f aca="false">IF(LEFT(I834,3)="R1 ","L6",IF(D834&gt;=2014,"L1",IF(D834&gt;=1998,"L2",IF(D834&gt;=1987,"L3",IF(D834&gt;=1978,"L4",IF(D834&gt;=1965,"L5","L6"))))))</f>
        <v>L3</v>
      </c>
      <c r="H834" s="4" t="str">
        <f aca="false">IFERROR(INDEX(Lanes!$C$2:$C$60,MATCH(LEFT(I834,FIND(" ",I834)-1),Lanes!$A$2:$A$60,0)),"?")</f>
        <v>V</v>
      </c>
      <c r="I834" s="4" t="s">
        <v>6478</v>
      </c>
      <c r="J834" s="4" t="s">
        <v>2778</v>
      </c>
      <c r="K834" s="4" t="s">
        <v>4576</v>
      </c>
      <c r="L834" s="4" t="s">
        <v>45</v>
      </c>
      <c r="M834" s="4" t="s">
        <v>61</v>
      </c>
      <c r="N834" s="4"/>
      <c r="O834" s="4" t="s">
        <v>6608</v>
      </c>
      <c r="P834" s="2" t="s">
        <v>6609</v>
      </c>
      <c r="Q834" s="2" t="s">
        <v>6610</v>
      </c>
      <c r="R834" s="4" t="s">
        <v>122</v>
      </c>
      <c r="S834" s="4" t="s">
        <v>6611</v>
      </c>
      <c r="T834" s="4" t="s">
        <v>110</v>
      </c>
      <c r="U834" s="4"/>
      <c r="V834" s="4"/>
      <c r="W834" s="4"/>
      <c r="X834" s="2" t="s">
        <v>6575</v>
      </c>
      <c r="Y834" s="4" t="s">
        <v>69</v>
      </c>
      <c r="Z834" s="4"/>
      <c r="AA834" s="4"/>
      <c r="AB834" s="4"/>
    </row>
    <row r="835" customFormat="false" ht="75" hidden="false" customHeight="true" outlineLevel="0" collapsed="false">
      <c r="A835" s="4" t="s">
        <v>6612</v>
      </c>
      <c r="B835" s="4" t="s">
        <v>6501</v>
      </c>
      <c r="C835" s="4" t="s">
        <v>6613</v>
      </c>
      <c r="D835" s="4" t="n">
        <v>1995</v>
      </c>
      <c r="E835" s="4" t="s">
        <v>41</v>
      </c>
      <c r="F835" s="4" t="s">
        <v>6614</v>
      </c>
      <c r="G835" s="4" t="str">
        <f aca="false">IF(LEFT(I835,3)="R1 ","L6",IF(D835&gt;=2014,"L1",IF(D835&gt;=1998,"L2",IF(D835&gt;=1987,"L3",IF(D835&gt;=1978,"L4",IF(D835&gt;=1965,"L5","L6"))))))</f>
        <v>L3</v>
      </c>
      <c r="H835" s="4" t="str">
        <f aca="false">IFERROR(INDEX(Lanes!$C$2:$C$60,MATCH(LEFT(I835,FIND(" ",I835)-1),Lanes!$A$2:$A$60,0)),"?")</f>
        <v>V</v>
      </c>
      <c r="I835" s="4" t="s">
        <v>6478</v>
      </c>
      <c r="J835" s="4"/>
      <c r="K835" s="4" t="s">
        <v>60</v>
      </c>
      <c r="L835" s="4" t="s">
        <v>152</v>
      </c>
      <c r="M835" s="4" t="s">
        <v>153</v>
      </c>
      <c r="N835" s="4"/>
      <c r="O835" s="4" t="s">
        <v>6615</v>
      </c>
      <c r="P835" s="2" t="s">
        <v>6616</v>
      </c>
      <c r="Q835" s="2" t="s">
        <v>6617</v>
      </c>
      <c r="R835" s="4" t="s">
        <v>65</v>
      </c>
      <c r="S835" s="4" t="s">
        <v>6618</v>
      </c>
      <c r="T835" s="4" t="s">
        <v>84</v>
      </c>
      <c r="U835" s="4"/>
      <c r="V835" s="4"/>
      <c r="W835" s="4"/>
      <c r="X835" s="2" t="s">
        <v>6507</v>
      </c>
      <c r="Y835" s="4" t="s">
        <v>69</v>
      </c>
      <c r="Z835" s="4"/>
      <c r="AA835" s="4"/>
      <c r="AB835" s="4"/>
    </row>
    <row r="836" customFormat="false" ht="75" hidden="false" customHeight="true" outlineLevel="0" collapsed="false">
      <c r="A836" s="4" t="s">
        <v>6619</v>
      </c>
      <c r="B836" s="4" t="s">
        <v>6509</v>
      </c>
      <c r="C836" s="4" t="s">
        <v>6620</v>
      </c>
      <c r="D836" s="4" t="n">
        <v>1995</v>
      </c>
      <c r="E836" s="4" t="s">
        <v>41</v>
      </c>
      <c r="F836" s="4" t="s">
        <v>583</v>
      </c>
      <c r="G836" s="4" t="str">
        <f aca="false">IF(LEFT(I836,3)="R1 ","L6",IF(D836&gt;=2014,"L1",IF(D836&gt;=1998,"L2",IF(D836&gt;=1987,"L3",IF(D836&gt;=1978,"L4",IF(D836&gt;=1965,"L5","L6"))))))</f>
        <v>L3</v>
      </c>
      <c r="H836" s="4" t="str">
        <f aca="false">IFERROR(INDEX(Lanes!$C$2:$C$60,MATCH(LEFT(I836,FIND(" ",I836)-1),Lanes!$A$2:$A$60,0)),"?")</f>
        <v>V</v>
      </c>
      <c r="I836" s="4" t="s">
        <v>6478</v>
      </c>
      <c r="J836" s="4"/>
      <c r="K836" s="4" t="s">
        <v>44</v>
      </c>
      <c r="L836" s="4" t="s">
        <v>45</v>
      </c>
      <c r="M836" s="4" t="s">
        <v>61</v>
      </c>
      <c r="N836" s="4" t="s">
        <v>585</v>
      </c>
      <c r="O836" s="4" t="s">
        <v>6621</v>
      </c>
      <c r="P836" s="2" t="s">
        <v>6622</v>
      </c>
      <c r="Q836" s="2" t="s">
        <v>6623</v>
      </c>
      <c r="R836" s="4" t="s">
        <v>65</v>
      </c>
      <c r="S836" s="4" t="s">
        <v>6624</v>
      </c>
      <c r="T836" s="4" t="s">
        <v>84</v>
      </c>
      <c r="U836" s="4"/>
      <c r="V836" s="4"/>
      <c r="W836" s="4" t="s">
        <v>53</v>
      </c>
      <c r="X836" s="2" t="s">
        <v>6625</v>
      </c>
      <c r="Y836" s="4" t="s">
        <v>69</v>
      </c>
      <c r="Z836" s="4"/>
      <c r="AA836" s="4"/>
      <c r="AB836" s="4"/>
    </row>
    <row r="837" customFormat="false" ht="75" hidden="false" customHeight="true" outlineLevel="0" collapsed="false">
      <c r="A837" s="4" t="s">
        <v>6626</v>
      </c>
      <c r="B837" s="4" t="s">
        <v>6599</v>
      </c>
      <c r="C837" s="4" t="s">
        <v>6627</v>
      </c>
      <c r="D837" s="4" t="n">
        <v>1996</v>
      </c>
      <c r="E837" s="4" t="s">
        <v>41</v>
      </c>
      <c r="F837" s="4" t="s">
        <v>6628</v>
      </c>
      <c r="G837" s="4" t="str">
        <f aca="false">IF(LEFT(I837,3)="R1 ","L6",IF(D837&gt;=2014,"L1",IF(D837&gt;=1998,"L2",IF(D837&gt;=1987,"L3",IF(D837&gt;=1978,"L4",IF(D837&gt;=1965,"L5","L6"))))))</f>
        <v>L3</v>
      </c>
      <c r="H837" s="4" t="str">
        <f aca="false">IFERROR(INDEX(Lanes!$C$2:$C$60,MATCH(LEFT(I837,FIND(" ",I837)-1),Lanes!$A$2:$A$60,0)),"?")</f>
        <v>V</v>
      </c>
      <c r="I837" s="4" t="s">
        <v>6478</v>
      </c>
      <c r="J837" s="4"/>
      <c r="K837" s="4" t="s">
        <v>44</v>
      </c>
      <c r="L837" s="4" t="s">
        <v>193</v>
      </c>
      <c r="M837" s="4" t="s">
        <v>530</v>
      </c>
      <c r="N837" s="4" t="s">
        <v>531</v>
      </c>
      <c r="O837" s="4" t="s">
        <v>6629</v>
      </c>
      <c r="P837" s="2" t="s">
        <v>6630</v>
      </c>
      <c r="Q837" s="2" t="s">
        <v>6631</v>
      </c>
      <c r="R837" s="4" t="s">
        <v>122</v>
      </c>
      <c r="S837" s="4" t="s">
        <v>6632</v>
      </c>
      <c r="T837" s="4" t="s">
        <v>84</v>
      </c>
      <c r="U837" s="4"/>
      <c r="V837" s="4"/>
      <c r="W837" s="4" t="s">
        <v>53</v>
      </c>
      <c r="X837" s="2" t="s">
        <v>6633</v>
      </c>
      <c r="Y837" s="4" t="s">
        <v>69</v>
      </c>
      <c r="Z837" s="4"/>
      <c r="AA837" s="4"/>
      <c r="AB837" s="4"/>
    </row>
    <row r="838" customFormat="false" ht="75" hidden="false" customHeight="true" outlineLevel="0" collapsed="false">
      <c r="A838" s="4" t="s">
        <v>6634</v>
      </c>
      <c r="B838" s="4" t="s">
        <v>6518</v>
      </c>
      <c r="C838" s="4" t="s">
        <v>6635</v>
      </c>
      <c r="D838" s="4" t="n">
        <v>1996</v>
      </c>
      <c r="E838" s="4" t="s">
        <v>41</v>
      </c>
      <c r="F838" s="4" t="s">
        <v>583</v>
      </c>
      <c r="G838" s="4" t="str">
        <f aca="false">IF(LEFT(I838,3)="R1 ","L6",IF(D838&gt;=2014,"L1",IF(D838&gt;=1998,"L2",IF(D838&gt;=1987,"L3",IF(D838&gt;=1978,"L4",IF(D838&gt;=1965,"L5","L6"))))))</f>
        <v>L3</v>
      </c>
      <c r="H838" s="4" t="str">
        <f aca="false">IFERROR(INDEX(Lanes!$C$2:$C$60,MATCH(LEFT(I838,FIND(" ",I838)-1),Lanes!$A$2:$A$60,0)),"?")</f>
        <v>V</v>
      </c>
      <c r="I838" s="4" t="s">
        <v>6478</v>
      </c>
      <c r="J838" s="4"/>
      <c r="K838" s="4" t="s">
        <v>128</v>
      </c>
      <c r="L838" s="4" t="s">
        <v>152</v>
      </c>
      <c r="M838" s="4" t="s">
        <v>6520</v>
      </c>
      <c r="N838" s="4"/>
      <c r="O838" s="4" t="s">
        <v>6636</v>
      </c>
      <c r="P838" s="2" t="s">
        <v>6637</v>
      </c>
      <c r="Q838" s="2" t="s">
        <v>6638</v>
      </c>
      <c r="R838" s="4" t="s">
        <v>122</v>
      </c>
      <c r="S838" s="4" t="s">
        <v>6639</v>
      </c>
      <c r="T838" s="4" t="s">
        <v>110</v>
      </c>
      <c r="U838" s="4"/>
      <c r="V838" s="4"/>
      <c r="W838" s="4" t="s">
        <v>53</v>
      </c>
      <c r="X838" s="2" t="s">
        <v>6582</v>
      </c>
      <c r="Y838" s="4" t="s">
        <v>69</v>
      </c>
      <c r="Z838" s="4"/>
      <c r="AA838" s="4"/>
      <c r="AB838" s="4"/>
    </row>
    <row r="839" customFormat="false" ht="75" hidden="false" customHeight="true" outlineLevel="0" collapsed="false">
      <c r="A839" s="4" t="s">
        <v>6640</v>
      </c>
      <c r="B839" s="4" t="s">
        <v>6509</v>
      </c>
      <c r="C839" s="4" t="s">
        <v>6641</v>
      </c>
      <c r="D839" s="4" t="n">
        <v>1996</v>
      </c>
      <c r="E839" s="4" t="s">
        <v>89</v>
      </c>
      <c r="F839" s="4" t="s">
        <v>583</v>
      </c>
      <c r="G839" s="4" t="str">
        <f aca="false">IF(LEFT(I839,3)="R1 ","L6",IF(D839&gt;=2014,"L1",IF(D839&gt;=1998,"L2",IF(D839&gt;=1987,"L3",IF(D839&gt;=1978,"L4",IF(D839&gt;=1965,"L5","L6"))))))</f>
        <v>L3</v>
      </c>
      <c r="H839" s="4" t="str">
        <f aca="false">IFERROR(INDEX(Lanes!$C$2:$C$60,MATCH(LEFT(I839,FIND(" ",I839)-1),Lanes!$A$2:$A$60,0)),"?")</f>
        <v>V</v>
      </c>
      <c r="I839" s="4" t="s">
        <v>6478</v>
      </c>
      <c r="J839" s="4"/>
      <c r="K839" s="4" t="s">
        <v>44</v>
      </c>
      <c r="L839" s="4" t="s">
        <v>45</v>
      </c>
      <c r="M839" s="4" t="s">
        <v>61</v>
      </c>
      <c r="N839" s="4" t="s">
        <v>585</v>
      </c>
      <c r="O839" s="4" t="s">
        <v>6642</v>
      </c>
      <c r="P839" s="2" t="s">
        <v>6643</v>
      </c>
      <c r="Q839" s="2" t="s">
        <v>6644</v>
      </c>
      <c r="R839" s="4" t="s">
        <v>65</v>
      </c>
      <c r="S839" s="4" t="s">
        <v>6645</v>
      </c>
      <c r="T839" s="4" t="s">
        <v>52</v>
      </c>
      <c r="U839" s="4"/>
      <c r="V839" s="4"/>
      <c r="W839" s="4" t="s">
        <v>53</v>
      </c>
      <c r="X839" s="2" t="s">
        <v>6646</v>
      </c>
      <c r="Y839" s="4" t="s">
        <v>69</v>
      </c>
      <c r="Z839" s="4"/>
      <c r="AA839" s="4"/>
      <c r="AB839" s="4"/>
    </row>
    <row r="840" customFormat="false" ht="75" hidden="false" customHeight="true" outlineLevel="0" collapsed="false">
      <c r="A840" s="4" t="s">
        <v>6647</v>
      </c>
      <c r="B840" s="4" t="s">
        <v>6509</v>
      </c>
      <c r="C840" s="4" t="s">
        <v>6648</v>
      </c>
      <c r="D840" s="4" t="n">
        <v>1996</v>
      </c>
      <c r="E840" s="4" t="s">
        <v>41</v>
      </c>
      <c r="F840" s="4" t="s">
        <v>583</v>
      </c>
      <c r="G840" s="4" t="str">
        <f aca="false">IF(LEFT(I840,3)="R1 ","L6",IF(D840&gt;=2014,"L1",IF(D840&gt;=1998,"L2",IF(D840&gt;=1987,"L3",IF(D840&gt;=1978,"L4",IF(D840&gt;=1965,"L5","L6"))))))</f>
        <v>L3</v>
      </c>
      <c r="H840" s="4" t="str">
        <f aca="false">IFERROR(INDEX(Lanes!$C$2:$C$60,MATCH(LEFT(I840,FIND(" ",I840)-1),Lanes!$A$2:$A$60,0)),"?")</f>
        <v>V</v>
      </c>
      <c r="I840" s="4" t="s">
        <v>6478</v>
      </c>
      <c r="J840" s="4"/>
      <c r="K840" s="4" t="s">
        <v>5430</v>
      </c>
      <c r="L840" s="4" t="s">
        <v>45</v>
      </c>
      <c r="M840" s="4" t="s">
        <v>61</v>
      </c>
      <c r="N840" s="4" t="s">
        <v>585</v>
      </c>
      <c r="O840" s="4" t="s">
        <v>6649</v>
      </c>
      <c r="P840" s="2" t="s">
        <v>6650</v>
      </c>
      <c r="Q840" s="2" t="s">
        <v>6651</v>
      </c>
      <c r="R840" s="4" t="s">
        <v>50</v>
      </c>
      <c r="S840" s="4" t="s">
        <v>6652</v>
      </c>
      <c r="T840" s="4" t="s">
        <v>84</v>
      </c>
      <c r="U840" s="4"/>
      <c r="V840" s="4"/>
      <c r="W840" s="4" t="s">
        <v>53</v>
      </c>
      <c r="X840" s="2" t="s">
        <v>6625</v>
      </c>
      <c r="Y840" s="4" t="s">
        <v>69</v>
      </c>
      <c r="Z840" s="4"/>
      <c r="AA840" s="4"/>
      <c r="AB840" s="4"/>
    </row>
    <row r="841" customFormat="false" ht="75" hidden="false" customHeight="true" outlineLevel="0" collapsed="false">
      <c r="A841" s="4" t="s">
        <v>6653</v>
      </c>
      <c r="B841" s="4" t="s">
        <v>6654</v>
      </c>
      <c r="C841" s="4" t="s">
        <v>6655</v>
      </c>
      <c r="D841" s="4" t="n">
        <v>1997</v>
      </c>
      <c r="E841" s="4" t="s">
        <v>41</v>
      </c>
      <c r="F841" s="4" t="s">
        <v>583</v>
      </c>
      <c r="G841" s="4" t="str">
        <f aca="false">IF(LEFT(I841,3)="R1 ","L6",IF(D841&gt;=2014,"L1",IF(D841&gt;=1998,"L2",IF(D841&gt;=1987,"L3",IF(D841&gt;=1978,"L4",IF(D841&gt;=1965,"L5","L6"))))))</f>
        <v>L3</v>
      </c>
      <c r="H841" s="4" t="str">
        <f aca="false">IFERROR(INDEX(Lanes!$C$2:$C$60,MATCH(LEFT(I841,FIND(" ",I841)-1),Lanes!$A$2:$A$60,0)),"?")</f>
        <v>V</v>
      </c>
      <c r="I841" s="4" t="s">
        <v>6478</v>
      </c>
      <c r="J841" s="4" t="s">
        <v>6656</v>
      </c>
      <c r="K841" s="4" t="s">
        <v>787</v>
      </c>
      <c r="L841" s="4" t="s">
        <v>257</v>
      </c>
      <c r="M841" s="4" t="s">
        <v>6657</v>
      </c>
      <c r="N841" s="4"/>
      <c r="O841" s="4" t="s">
        <v>6658</v>
      </c>
      <c r="P841" s="2" t="s">
        <v>6659</v>
      </c>
      <c r="Q841" s="2" t="s">
        <v>6660</v>
      </c>
      <c r="R841" s="4" t="s">
        <v>122</v>
      </c>
      <c r="S841" s="4" t="s">
        <v>6655</v>
      </c>
      <c r="T841" s="4" t="s">
        <v>52</v>
      </c>
      <c r="U841" s="4"/>
      <c r="V841" s="4"/>
      <c r="W841" s="4"/>
      <c r="X841" s="2" t="s">
        <v>6661</v>
      </c>
      <c r="Y841" s="4" t="s">
        <v>69</v>
      </c>
      <c r="Z841" s="4"/>
      <c r="AA841" s="4"/>
      <c r="AB841" s="4"/>
    </row>
    <row r="842" customFormat="false" ht="75" hidden="false" customHeight="true" outlineLevel="0" collapsed="false">
      <c r="A842" s="4" t="s">
        <v>6662</v>
      </c>
      <c r="B842" s="4" t="s">
        <v>6663</v>
      </c>
      <c r="C842" s="4" t="s">
        <v>6664</v>
      </c>
      <c r="D842" s="4" t="n">
        <v>1997</v>
      </c>
      <c r="E842" s="4" t="s">
        <v>41</v>
      </c>
      <c r="F842" s="4" t="s">
        <v>583</v>
      </c>
      <c r="G842" s="4" t="str">
        <f aca="false">IF(LEFT(I842,3)="R1 ","L6",IF(D842&gt;=2014,"L1",IF(D842&gt;=1998,"L2",IF(D842&gt;=1987,"L3",IF(D842&gt;=1978,"L4",IF(D842&gt;=1965,"L5","L6"))))))</f>
        <v>L3</v>
      </c>
      <c r="H842" s="4" t="str">
        <f aca="false">IFERROR(INDEX(Lanes!$C$2:$C$60,MATCH(LEFT(I842,FIND(" ",I842)-1),Lanes!$A$2:$A$60,0)),"?")</f>
        <v>V</v>
      </c>
      <c r="I842" s="4" t="s">
        <v>6478</v>
      </c>
      <c r="J842" s="4"/>
      <c r="K842" s="4" t="s">
        <v>364</v>
      </c>
      <c r="L842" s="4" t="s">
        <v>45</v>
      </c>
      <c r="M842" s="4" t="s">
        <v>61</v>
      </c>
      <c r="N842" s="4" t="s">
        <v>585</v>
      </c>
      <c r="O842" s="4" t="s">
        <v>6665</v>
      </c>
      <c r="P842" s="2" t="s">
        <v>6666</v>
      </c>
      <c r="Q842" s="2" t="s">
        <v>6667</v>
      </c>
      <c r="R842" s="4" t="s">
        <v>122</v>
      </c>
      <c r="S842" s="4" t="s">
        <v>6668</v>
      </c>
      <c r="T842" s="4" t="s">
        <v>84</v>
      </c>
      <c r="U842" s="4"/>
      <c r="V842" s="4"/>
      <c r="W842" s="4"/>
      <c r="X842" s="2" t="s">
        <v>6669</v>
      </c>
      <c r="Y842" s="4" t="s">
        <v>69</v>
      </c>
      <c r="Z842" s="4"/>
      <c r="AA842" s="4"/>
      <c r="AB842" s="4"/>
    </row>
    <row r="843" customFormat="false" ht="75" hidden="false" customHeight="true" outlineLevel="0" collapsed="false">
      <c r="A843" s="4" t="s">
        <v>6670</v>
      </c>
      <c r="B843" s="4" t="s">
        <v>6509</v>
      </c>
      <c r="C843" s="4" t="s">
        <v>6671</v>
      </c>
      <c r="D843" s="4" t="n">
        <v>1997</v>
      </c>
      <c r="E843" s="4" t="s">
        <v>41</v>
      </c>
      <c r="F843" s="4" t="s">
        <v>583</v>
      </c>
      <c r="G843" s="4" t="str">
        <f aca="false">IF(LEFT(I843,3)="R1 ","L6",IF(D843&gt;=2014,"L1",IF(D843&gt;=1998,"L2",IF(D843&gt;=1987,"L3",IF(D843&gt;=1978,"L4",IF(D843&gt;=1965,"L5","L6"))))))</f>
        <v>L3</v>
      </c>
      <c r="H843" s="4" t="str">
        <f aca="false">IFERROR(INDEX(Lanes!$C$2:$C$60,MATCH(LEFT(I843,FIND(" ",I843)-1),Lanes!$A$2:$A$60,0)),"?")</f>
        <v>V</v>
      </c>
      <c r="I843" s="4" t="s">
        <v>6478</v>
      </c>
      <c r="J843" s="4"/>
      <c r="K843" s="4" t="s">
        <v>364</v>
      </c>
      <c r="L843" s="4" t="s">
        <v>45</v>
      </c>
      <c r="M843" s="4" t="s">
        <v>61</v>
      </c>
      <c r="N843" s="4" t="s">
        <v>585</v>
      </c>
      <c r="O843" s="4" t="s">
        <v>6672</v>
      </c>
      <c r="P843" s="2" t="s">
        <v>6673</v>
      </c>
      <c r="Q843" s="2" t="s">
        <v>6674</v>
      </c>
      <c r="R843" s="4" t="s">
        <v>65</v>
      </c>
      <c r="S843" s="4" t="s">
        <v>6675</v>
      </c>
      <c r="T843" s="4" t="s">
        <v>110</v>
      </c>
      <c r="U843" s="4" t="s">
        <v>53</v>
      </c>
      <c r="V843" s="4"/>
      <c r="W843" s="4" t="s">
        <v>53</v>
      </c>
      <c r="X843" s="2" t="s">
        <v>6676</v>
      </c>
      <c r="Y843" s="4" t="s">
        <v>69</v>
      </c>
      <c r="Z843" s="4"/>
      <c r="AA843" s="4"/>
      <c r="AB843" s="4"/>
    </row>
    <row r="844" customFormat="false" ht="75" hidden="false" customHeight="true" outlineLevel="0" collapsed="false">
      <c r="A844" s="4" t="s">
        <v>6677</v>
      </c>
      <c r="B844" s="4" t="s">
        <v>6678</v>
      </c>
      <c r="C844" s="4" t="s">
        <v>6679</v>
      </c>
      <c r="D844" s="4" t="n">
        <v>1997</v>
      </c>
      <c r="E844" s="4" t="s">
        <v>41</v>
      </c>
      <c r="F844" s="4" t="s">
        <v>583</v>
      </c>
      <c r="G844" s="4" t="str">
        <f aca="false">IF(LEFT(I844,3)="R1 ","L6",IF(D844&gt;=2014,"L1",IF(D844&gt;=1998,"L2",IF(D844&gt;=1987,"L3",IF(D844&gt;=1978,"L4",IF(D844&gt;=1965,"L5","L6"))))))</f>
        <v>L3</v>
      </c>
      <c r="H844" s="4" t="str">
        <f aca="false">IFERROR(INDEX(Lanes!$C$2:$C$60,MATCH(LEFT(I844,FIND(" ",I844)-1),Lanes!$A$2:$A$60,0)),"?")</f>
        <v>V</v>
      </c>
      <c r="I844" s="4" t="s">
        <v>6478</v>
      </c>
      <c r="J844" s="4"/>
      <c r="K844" s="4" t="s">
        <v>400</v>
      </c>
      <c r="L844" s="4" t="s">
        <v>193</v>
      </c>
      <c r="M844" s="4" t="s">
        <v>530</v>
      </c>
      <c r="N844" s="4" t="s">
        <v>531</v>
      </c>
      <c r="O844" s="4" t="s">
        <v>6680</v>
      </c>
      <c r="P844" s="2" t="s">
        <v>6681</v>
      </c>
      <c r="Q844" s="2" t="s">
        <v>6682</v>
      </c>
      <c r="R844" s="4" t="s">
        <v>65</v>
      </c>
      <c r="S844" s="4" t="s">
        <v>6683</v>
      </c>
      <c r="T844" s="4" t="s">
        <v>52</v>
      </c>
      <c r="U844" s="4"/>
      <c r="V844" s="4"/>
      <c r="W844" s="4" t="s">
        <v>53</v>
      </c>
      <c r="X844" s="2" t="s">
        <v>6684</v>
      </c>
      <c r="Y844" s="4" t="s">
        <v>69</v>
      </c>
      <c r="Z844" s="4"/>
      <c r="AA844" s="4"/>
      <c r="AB844" s="4"/>
    </row>
    <row r="845" customFormat="false" ht="75" hidden="false" customHeight="true" outlineLevel="0" collapsed="false">
      <c r="A845" s="4" t="s">
        <v>6685</v>
      </c>
      <c r="B845" s="4" t="s">
        <v>6686</v>
      </c>
      <c r="C845" s="4" t="s">
        <v>6687</v>
      </c>
      <c r="D845" s="4" t="n">
        <v>1998</v>
      </c>
      <c r="E845" s="4" t="s">
        <v>41</v>
      </c>
      <c r="F845" s="4" t="s">
        <v>6688</v>
      </c>
      <c r="G845" s="4" t="str">
        <f aca="false">IF(LEFT(I845,3)="R1 ","L6",IF(D845&gt;=2014,"L1",IF(D845&gt;=1998,"L2",IF(D845&gt;=1987,"L3",IF(D845&gt;=1978,"L4",IF(D845&gt;=1965,"L5","L6"))))))</f>
        <v>L2</v>
      </c>
      <c r="H845" s="4" t="str">
        <f aca="false">IFERROR(INDEX(Lanes!$C$2:$C$60,MATCH(LEFT(I845,FIND(" ",I845)-1),Lanes!$A$2:$A$60,0)),"?")</f>
        <v>V</v>
      </c>
      <c r="I845" s="4" t="s">
        <v>6478</v>
      </c>
      <c r="J845" s="4"/>
      <c r="K845" s="4" t="s">
        <v>364</v>
      </c>
      <c r="L845" s="4" t="s">
        <v>193</v>
      </c>
      <c r="M845" s="4" t="s">
        <v>530</v>
      </c>
      <c r="N845" s="4"/>
      <c r="O845" s="4" t="s">
        <v>6689</v>
      </c>
      <c r="P845" s="2" t="s">
        <v>6690</v>
      </c>
      <c r="Q845" s="2" t="s">
        <v>6691</v>
      </c>
      <c r="R845" s="4" t="s">
        <v>65</v>
      </c>
      <c r="S845" s="4" t="s">
        <v>6692</v>
      </c>
      <c r="T845" s="4" t="s">
        <v>52</v>
      </c>
      <c r="U845" s="4"/>
      <c r="V845" s="4"/>
      <c r="W845" s="4"/>
      <c r="X845" s="2" t="s">
        <v>6693</v>
      </c>
      <c r="Y845" s="4" t="s">
        <v>55</v>
      </c>
      <c r="Z845" s="4"/>
      <c r="AA845" s="4"/>
      <c r="AB845" s="4"/>
    </row>
    <row r="846" customFormat="false" ht="75" hidden="false" customHeight="true" outlineLevel="0" collapsed="false">
      <c r="A846" s="4" t="s">
        <v>6694</v>
      </c>
      <c r="B846" s="4" t="s">
        <v>6663</v>
      </c>
      <c r="C846" s="4" t="s">
        <v>6695</v>
      </c>
      <c r="D846" s="4" t="n">
        <v>1998</v>
      </c>
      <c r="E846" s="4" t="s">
        <v>41</v>
      </c>
      <c r="F846" s="4" t="s">
        <v>583</v>
      </c>
      <c r="G846" s="4" t="str">
        <f aca="false">IF(LEFT(I846,3)="R1 ","L6",IF(D846&gt;=2014,"L1",IF(D846&gt;=1998,"L2",IF(D846&gt;=1987,"L3",IF(D846&gt;=1978,"L4",IF(D846&gt;=1965,"L5","L6"))))))</f>
        <v>L2</v>
      </c>
      <c r="H846" s="4" t="str">
        <f aca="false">IFERROR(INDEX(Lanes!$C$2:$C$60,MATCH(LEFT(I846,FIND(" ",I846)-1),Lanes!$A$2:$A$60,0)),"?")</f>
        <v>V</v>
      </c>
      <c r="I846" s="4" t="s">
        <v>6478</v>
      </c>
      <c r="J846" s="4"/>
      <c r="K846" s="4" t="s">
        <v>364</v>
      </c>
      <c r="L846" s="4" t="s">
        <v>45</v>
      </c>
      <c r="M846" s="4" t="s">
        <v>61</v>
      </c>
      <c r="N846" s="4" t="s">
        <v>585</v>
      </c>
      <c r="O846" s="4" t="s">
        <v>6696</v>
      </c>
      <c r="P846" s="2" t="s">
        <v>6697</v>
      </c>
      <c r="Q846" s="2" t="s">
        <v>6698</v>
      </c>
      <c r="R846" s="4" t="s">
        <v>122</v>
      </c>
      <c r="S846" s="4" t="s">
        <v>6699</v>
      </c>
      <c r="T846" s="4" t="s">
        <v>84</v>
      </c>
      <c r="U846" s="4"/>
      <c r="V846" s="4"/>
      <c r="W846" s="4"/>
      <c r="X846" s="2" t="s">
        <v>6669</v>
      </c>
      <c r="Y846" s="4" t="s">
        <v>69</v>
      </c>
      <c r="Z846" s="4"/>
      <c r="AA846" s="4"/>
      <c r="AB846" s="4"/>
    </row>
    <row r="847" customFormat="false" ht="75" hidden="false" customHeight="true" outlineLevel="0" collapsed="false">
      <c r="A847" s="4" t="s">
        <v>6700</v>
      </c>
      <c r="B847" s="4" t="s">
        <v>6701</v>
      </c>
      <c r="C847" s="4" t="s">
        <v>6702</v>
      </c>
      <c r="D847" s="4" t="n">
        <v>1998</v>
      </c>
      <c r="E847" s="4" t="s">
        <v>41</v>
      </c>
      <c r="F847" s="4" t="s">
        <v>583</v>
      </c>
      <c r="G847" s="4" t="str">
        <f aca="false">IF(LEFT(I847,3)="R1 ","L6",IF(D847&gt;=2014,"L1",IF(D847&gt;=1998,"L2",IF(D847&gt;=1987,"L3",IF(D847&gt;=1978,"L4",IF(D847&gt;=1965,"L5","L6"))))))</f>
        <v>L2</v>
      </c>
      <c r="H847" s="4" t="str">
        <f aca="false">IFERROR(INDEX(Lanes!$C$2:$C$60,MATCH(LEFT(I847,FIND(" ",I847)-1),Lanes!$A$2:$A$60,0)),"?")</f>
        <v>V</v>
      </c>
      <c r="I847" s="4" t="s">
        <v>6478</v>
      </c>
      <c r="J847" s="4"/>
      <c r="K847" s="4" t="s">
        <v>400</v>
      </c>
      <c r="L847" s="4" t="s">
        <v>45</v>
      </c>
      <c r="M847" s="4" t="s">
        <v>61</v>
      </c>
      <c r="N847" s="4" t="s">
        <v>585</v>
      </c>
      <c r="O847" s="4" t="s">
        <v>6703</v>
      </c>
      <c r="P847" s="2" t="s">
        <v>6704</v>
      </c>
      <c r="Q847" s="2" t="s">
        <v>6705</v>
      </c>
      <c r="R847" s="4" t="s">
        <v>65</v>
      </c>
      <c r="S847" s="4" t="s">
        <v>6706</v>
      </c>
      <c r="T847" s="4" t="s">
        <v>52</v>
      </c>
      <c r="U847" s="4"/>
      <c r="V847" s="4"/>
      <c r="W847" s="4"/>
      <c r="X847" s="2" t="s">
        <v>6707</v>
      </c>
      <c r="Y847" s="4" t="s">
        <v>69</v>
      </c>
      <c r="Z847" s="4"/>
      <c r="AA847" s="4"/>
      <c r="AB847" s="4"/>
    </row>
    <row r="848" customFormat="false" ht="75" hidden="false" customHeight="true" outlineLevel="0" collapsed="false">
      <c r="A848" s="4" t="s">
        <v>6708</v>
      </c>
      <c r="B848" s="4" t="s">
        <v>6501</v>
      </c>
      <c r="C848" s="4" t="s">
        <v>6709</v>
      </c>
      <c r="D848" s="4" t="n">
        <v>1998</v>
      </c>
      <c r="E848" s="4" t="s">
        <v>41</v>
      </c>
      <c r="F848" s="4" t="s">
        <v>583</v>
      </c>
      <c r="G848" s="4" t="str">
        <f aca="false">IF(LEFT(I848,3)="R1 ","L6",IF(D848&gt;=2014,"L1",IF(D848&gt;=1998,"L2",IF(D848&gt;=1987,"L3",IF(D848&gt;=1978,"L4",IF(D848&gt;=1965,"L5","L6"))))))</f>
        <v>L2</v>
      </c>
      <c r="H848" s="4" t="str">
        <f aca="false">IFERROR(INDEX(Lanes!$C$2:$C$60,MATCH(LEFT(I848,FIND(" ",I848)-1),Lanes!$A$2:$A$60,0)),"?")</f>
        <v>V</v>
      </c>
      <c r="I848" s="4" t="s">
        <v>6478</v>
      </c>
      <c r="J848" s="4"/>
      <c r="K848" s="4" t="s">
        <v>4576</v>
      </c>
      <c r="L848" s="4" t="s">
        <v>152</v>
      </c>
      <c r="M848" s="4" t="s">
        <v>153</v>
      </c>
      <c r="N848" s="4" t="s">
        <v>585</v>
      </c>
      <c r="O848" s="4" t="s">
        <v>6710</v>
      </c>
      <c r="P848" s="2" t="s">
        <v>6711</v>
      </c>
      <c r="Q848" s="2" t="s">
        <v>6712</v>
      </c>
      <c r="R848" s="4" t="s">
        <v>65</v>
      </c>
      <c r="S848" s="4" t="s">
        <v>6713</v>
      </c>
      <c r="T848" s="4" t="s">
        <v>52</v>
      </c>
      <c r="U848" s="4"/>
      <c r="V848" s="4"/>
      <c r="W848" s="4"/>
      <c r="X848" s="2" t="s">
        <v>6507</v>
      </c>
      <c r="Y848" s="4" t="s">
        <v>69</v>
      </c>
      <c r="Z848" s="4"/>
      <c r="AA848" s="4"/>
      <c r="AB848" s="4"/>
    </row>
    <row r="849" customFormat="false" ht="75" hidden="false" customHeight="true" outlineLevel="0" collapsed="false">
      <c r="A849" s="4" t="s">
        <v>6714</v>
      </c>
      <c r="B849" s="4" t="s">
        <v>6518</v>
      </c>
      <c r="C849" s="4" t="s">
        <v>6715</v>
      </c>
      <c r="D849" s="4" t="n">
        <v>1998</v>
      </c>
      <c r="E849" s="4" t="s">
        <v>41</v>
      </c>
      <c r="F849" s="4" t="s">
        <v>583</v>
      </c>
      <c r="G849" s="4" t="str">
        <f aca="false">IF(LEFT(I849,3)="R1 ","L6",IF(D849&gt;=2014,"L1",IF(D849&gt;=1998,"L2",IF(D849&gt;=1987,"L3",IF(D849&gt;=1978,"L4",IF(D849&gt;=1965,"L5","L6"))))))</f>
        <v>L2</v>
      </c>
      <c r="H849" s="4" t="str">
        <f aca="false">IFERROR(INDEX(Lanes!$C$2:$C$60,MATCH(LEFT(I849,FIND(" ",I849)-1),Lanes!$A$2:$A$60,0)),"?")</f>
        <v>V</v>
      </c>
      <c r="I849" s="4" t="s">
        <v>6478</v>
      </c>
      <c r="J849" s="4"/>
      <c r="K849" s="4" t="s">
        <v>115</v>
      </c>
      <c r="L849" s="4" t="s">
        <v>193</v>
      </c>
      <c r="M849" s="4" t="s">
        <v>289</v>
      </c>
      <c r="N849" s="4"/>
      <c r="O849" s="4" t="s">
        <v>6716</v>
      </c>
      <c r="P849" s="2" t="s">
        <v>6717</v>
      </c>
      <c r="Q849" s="2" t="s">
        <v>6718</v>
      </c>
      <c r="R849" s="4" t="s">
        <v>122</v>
      </c>
      <c r="S849" s="4" t="s">
        <v>6719</v>
      </c>
      <c r="T849" s="4" t="s">
        <v>110</v>
      </c>
      <c r="U849" s="4" t="s">
        <v>53</v>
      </c>
      <c r="V849" s="4"/>
      <c r="W849" s="4" t="s">
        <v>53</v>
      </c>
      <c r="X849" s="2" t="s">
        <v>6582</v>
      </c>
      <c r="Y849" s="4" t="s">
        <v>69</v>
      </c>
      <c r="Z849" s="4"/>
      <c r="AA849" s="4"/>
      <c r="AB849" s="4"/>
    </row>
    <row r="850" customFormat="false" ht="75" hidden="false" customHeight="true" outlineLevel="0" collapsed="false">
      <c r="A850" s="4" t="s">
        <v>6720</v>
      </c>
      <c r="B850" s="4" t="s">
        <v>6584</v>
      </c>
      <c r="C850" s="4" t="s">
        <v>6721</v>
      </c>
      <c r="D850" s="4" t="n">
        <v>1998</v>
      </c>
      <c r="E850" s="4" t="s">
        <v>41</v>
      </c>
      <c r="F850" s="4" t="s">
        <v>6586</v>
      </c>
      <c r="G850" s="4" t="str">
        <f aca="false">IF(LEFT(I850,3)="R1 ","L6",IF(D850&gt;=2014,"L1",IF(D850&gt;=1998,"L2",IF(D850&gt;=1987,"L3",IF(D850&gt;=1978,"L4",IF(D850&gt;=1965,"L5","L6"))))))</f>
        <v>L2</v>
      </c>
      <c r="H850" s="4" t="str">
        <f aca="false">IFERROR(INDEX(Lanes!$C$2:$C$60,MATCH(LEFT(I850,FIND(" ",I850)-1),Lanes!$A$2:$A$60,0)),"?")</f>
        <v>V</v>
      </c>
      <c r="I850" s="4" t="s">
        <v>6478</v>
      </c>
      <c r="J850" s="4"/>
      <c r="K850" s="4" t="s">
        <v>44</v>
      </c>
      <c r="L850" s="4" t="s">
        <v>45</v>
      </c>
      <c r="M850" s="4" t="s">
        <v>279</v>
      </c>
      <c r="N850" s="4"/>
      <c r="O850" s="4" t="s">
        <v>6722</v>
      </c>
      <c r="P850" s="2" t="s">
        <v>6723</v>
      </c>
      <c r="Q850" s="2" t="s">
        <v>6724</v>
      </c>
      <c r="R850" s="4" t="s">
        <v>65</v>
      </c>
      <c r="S850" s="4" t="s">
        <v>6721</v>
      </c>
      <c r="T850" s="4" t="s">
        <v>84</v>
      </c>
      <c r="U850" s="4"/>
      <c r="V850" s="4"/>
      <c r="W850" s="4"/>
      <c r="X850" s="2" t="s">
        <v>6590</v>
      </c>
      <c r="Y850" s="4" t="s">
        <v>55</v>
      </c>
      <c r="Z850" s="4"/>
      <c r="AA850" s="4"/>
      <c r="AB850" s="4"/>
    </row>
    <row r="851" customFormat="false" ht="75" hidden="false" customHeight="true" outlineLevel="0" collapsed="false">
      <c r="A851" s="4" t="s">
        <v>6725</v>
      </c>
      <c r="B851" s="4" t="s">
        <v>6686</v>
      </c>
      <c r="C851" s="4" t="s">
        <v>6726</v>
      </c>
      <c r="D851" s="4" t="n">
        <v>1999</v>
      </c>
      <c r="E851" s="4" t="s">
        <v>41</v>
      </c>
      <c r="F851" s="4" t="s">
        <v>6688</v>
      </c>
      <c r="G851" s="4" t="str">
        <f aca="false">IF(LEFT(I851,3)="R1 ","L6",IF(D851&gt;=2014,"L1",IF(D851&gt;=1998,"L2",IF(D851&gt;=1987,"L3",IF(D851&gt;=1978,"L4",IF(D851&gt;=1965,"L5","L6"))))))</f>
        <v>L2</v>
      </c>
      <c r="H851" s="4" t="str">
        <f aca="false">IFERROR(INDEX(Lanes!$C$2:$C$60,MATCH(LEFT(I851,FIND(" ",I851)-1),Lanes!$A$2:$A$60,0)),"?")</f>
        <v>V</v>
      </c>
      <c r="I851" s="4" t="s">
        <v>6478</v>
      </c>
      <c r="J851" s="4"/>
      <c r="K851" s="4" t="s">
        <v>364</v>
      </c>
      <c r="L851" s="4" t="s">
        <v>193</v>
      </c>
      <c r="M851" s="4" t="s">
        <v>530</v>
      </c>
      <c r="N851" s="4" t="s">
        <v>531</v>
      </c>
      <c r="O851" s="4" t="s">
        <v>6727</v>
      </c>
      <c r="P851" s="2" t="s">
        <v>6728</v>
      </c>
      <c r="Q851" s="2" t="s">
        <v>6729</v>
      </c>
      <c r="R851" s="4" t="s">
        <v>65</v>
      </c>
      <c r="S851" s="4" t="s">
        <v>6730</v>
      </c>
      <c r="T851" s="4" t="s">
        <v>52</v>
      </c>
      <c r="U851" s="4"/>
      <c r="V851" s="4"/>
      <c r="W851" s="4"/>
      <c r="X851" s="2" t="s">
        <v>6731</v>
      </c>
      <c r="Y851" s="4" t="s">
        <v>69</v>
      </c>
      <c r="Z851" s="4"/>
      <c r="AA851" s="4"/>
      <c r="AB851" s="4"/>
    </row>
    <row r="852" customFormat="false" ht="75" hidden="false" customHeight="true" outlineLevel="0" collapsed="false">
      <c r="A852" s="4" t="s">
        <v>6732</v>
      </c>
      <c r="B852" s="4" t="s">
        <v>6733</v>
      </c>
      <c r="C852" s="4" t="s">
        <v>6734</v>
      </c>
      <c r="D852" s="4" t="n">
        <v>1999</v>
      </c>
      <c r="E852" s="4" t="s">
        <v>41</v>
      </c>
      <c r="F852" s="4" t="s">
        <v>6735</v>
      </c>
      <c r="G852" s="4" t="str">
        <f aca="false">IF(LEFT(I852,3)="R1 ","L6",IF(D852&gt;=2014,"L1",IF(D852&gt;=1998,"L2",IF(D852&gt;=1987,"L3",IF(D852&gt;=1978,"L4",IF(D852&gt;=1965,"L5","L6"))))))</f>
        <v>L2</v>
      </c>
      <c r="H852" s="4" t="str">
        <f aca="false">IFERROR(INDEX(Lanes!$C$2:$C$60,MATCH(LEFT(I852,FIND(" ",I852)-1),Lanes!$A$2:$A$60,0)),"?")</f>
        <v>V</v>
      </c>
      <c r="I852" s="4" t="s">
        <v>6478</v>
      </c>
      <c r="J852" s="4"/>
      <c r="K852" s="4" t="s">
        <v>364</v>
      </c>
      <c r="L852" s="4" t="s">
        <v>193</v>
      </c>
      <c r="M852" s="4" t="s">
        <v>530</v>
      </c>
      <c r="N852" s="4" t="s">
        <v>531</v>
      </c>
      <c r="O852" s="4" t="s">
        <v>6736</v>
      </c>
      <c r="P852" s="2" t="s">
        <v>6737</v>
      </c>
      <c r="Q852" s="2" t="s">
        <v>6738</v>
      </c>
      <c r="R852" s="4" t="s">
        <v>65</v>
      </c>
      <c r="S852" s="4" t="s">
        <v>6739</v>
      </c>
      <c r="T852" s="4" t="s">
        <v>110</v>
      </c>
      <c r="U852" s="4"/>
      <c r="V852" s="4"/>
      <c r="W852" s="4" t="s">
        <v>53</v>
      </c>
      <c r="X852" s="2" t="s">
        <v>6740</v>
      </c>
      <c r="Y852" s="4" t="s">
        <v>69</v>
      </c>
      <c r="Z852" s="4"/>
      <c r="AA852" s="4"/>
      <c r="AB852" s="4"/>
    </row>
    <row r="853" customFormat="false" ht="75" hidden="false" customHeight="true" outlineLevel="0" collapsed="false">
      <c r="A853" s="4" t="s">
        <v>6741</v>
      </c>
      <c r="B853" s="4" t="s">
        <v>6742</v>
      </c>
      <c r="C853" s="4" t="s">
        <v>6743</v>
      </c>
      <c r="D853" s="4" t="n">
        <v>1999</v>
      </c>
      <c r="E853" s="4" t="s">
        <v>41</v>
      </c>
      <c r="F853" s="4" t="s">
        <v>583</v>
      </c>
      <c r="G853" s="4" t="str">
        <f aca="false">IF(LEFT(I853,3)="R1 ","L6",IF(D853&gt;=2014,"L1",IF(D853&gt;=1998,"L2",IF(D853&gt;=1987,"L3",IF(D853&gt;=1978,"L4",IF(D853&gt;=1965,"L5","L6"))))))</f>
        <v>L2</v>
      </c>
      <c r="H853" s="4" t="str">
        <f aca="false">IFERROR(INDEX(Lanes!$C$2:$C$60,MATCH(LEFT(I853,FIND(" ",I853)-1),Lanes!$A$2:$A$60,0)),"?")</f>
        <v>V</v>
      </c>
      <c r="I853" s="4" t="s">
        <v>6478</v>
      </c>
      <c r="J853" s="4"/>
      <c r="K853" s="4" t="s">
        <v>400</v>
      </c>
      <c r="L853" s="4" t="s">
        <v>45</v>
      </c>
      <c r="M853" s="4" t="s">
        <v>61</v>
      </c>
      <c r="N853" s="4" t="s">
        <v>585</v>
      </c>
      <c r="O853" s="4" t="s">
        <v>6744</v>
      </c>
      <c r="P853" s="2" t="s">
        <v>6745</v>
      </c>
      <c r="Q853" s="2" t="s">
        <v>6746</v>
      </c>
      <c r="R853" s="4" t="s">
        <v>65</v>
      </c>
      <c r="S853" s="4" t="s">
        <v>6747</v>
      </c>
      <c r="T853" s="4" t="s">
        <v>84</v>
      </c>
      <c r="U853" s="4"/>
      <c r="V853" s="4"/>
      <c r="W853" s="4"/>
      <c r="X853" s="2" t="s">
        <v>6748</v>
      </c>
      <c r="Y853" s="4" t="s">
        <v>69</v>
      </c>
      <c r="Z853" s="4"/>
      <c r="AA853" s="4"/>
      <c r="AB853" s="4"/>
    </row>
    <row r="854" customFormat="false" ht="75" hidden="false" customHeight="true" outlineLevel="0" collapsed="false">
      <c r="A854" s="4" t="s">
        <v>6749</v>
      </c>
      <c r="B854" s="4" t="s">
        <v>6750</v>
      </c>
      <c r="C854" s="4" t="s">
        <v>6751</v>
      </c>
      <c r="D854" s="4" t="n">
        <v>1999</v>
      </c>
      <c r="E854" s="4" t="s">
        <v>41</v>
      </c>
      <c r="F854" s="4" t="s">
        <v>583</v>
      </c>
      <c r="G854" s="4" t="str">
        <f aca="false">IF(LEFT(I854,3)="R1 ","L6",IF(D854&gt;=2014,"L1",IF(D854&gt;=1998,"L2",IF(D854&gt;=1987,"L3",IF(D854&gt;=1978,"L4",IF(D854&gt;=1965,"L5","L6"))))))</f>
        <v>L2</v>
      </c>
      <c r="H854" s="4" t="str">
        <f aca="false">IFERROR(INDEX(Lanes!$C$2:$C$60,MATCH(LEFT(I854,FIND(" ",I854)-1),Lanes!$A$2:$A$60,0)),"?")</f>
        <v>V</v>
      </c>
      <c r="I854" s="4" t="s">
        <v>6478</v>
      </c>
      <c r="J854" s="4" t="s">
        <v>5475</v>
      </c>
      <c r="K854" s="4" t="s">
        <v>400</v>
      </c>
      <c r="L854" s="4" t="s">
        <v>193</v>
      </c>
      <c r="M854" s="4" t="s">
        <v>530</v>
      </c>
      <c r="N854" s="4" t="s">
        <v>531</v>
      </c>
      <c r="O854" s="4" t="s">
        <v>6752</v>
      </c>
      <c r="P854" s="2" t="s">
        <v>6753</v>
      </c>
      <c r="Q854" s="2" t="s">
        <v>6754</v>
      </c>
      <c r="R854" s="4" t="s">
        <v>122</v>
      </c>
      <c r="S854" s="4" t="s">
        <v>6755</v>
      </c>
      <c r="T854" s="4" t="s">
        <v>52</v>
      </c>
      <c r="U854" s="4"/>
      <c r="V854" s="4"/>
      <c r="W854" s="4"/>
      <c r="X854" s="2" t="s">
        <v>6756</v>
      </c>
      <c r="Y854" s="4" t="s">
        <v>69</v>
      </c>
      <c r="Z854" s="4"/>
      <c r="AA854" s="4"/>
      <c r="AB854" s="4"/>
    </row>
    <row r="855" customFormat="false" ht="75" hidden="false" customHeight="true" outlineLevel="0" collapsed="false">
      <c r="A855" s="4" t="s">
        <v>6757</v>
      </c>
      <c r="B855" s="4" t="s">
        <v>6501</v>
      </c>
      <c r="C855" s="4" t="s">
        <v>6758</v>
      </c>
      <c r="D855" s="4" t="n">
        <v>1999</v>
      </c>
      <c r="E855" s="4" t="s">
        <v>41</v>
      </c>
      <c r="F855" s="4" t="s">
        <v>583</v>
      </c>
      <c r="G855" s="4" t="str">
        <f aca="false">IF(LEFT(I855,3)="R1 ","L6",IF(D855&gt;=2014,"L1",IF(D855&gt;=1998,"L2",IF(D855&gt;=1987,"L3",IF(D855&gt;=1978,"L4",IF(D855&gt;=1965,"L5","L6"))))))</f>
        <v>L2</v>
      </c>
      <c r="H855" s="4" t="str">
        <f aca="false">IFERROR(INDEX(Lanes!$C$2:$C$60,MATCH(LEFT(I855,FIND(" ",I855)-1),Lanes!$A$2:$A$60,0)),"?")</f>
        <v>V</v>
      </c>
      <c r="I855" s="4" t="s">
        <v>6478</v>
      </c>
      <c r="J855" s="4"/>
      <c r="K855" s="4" t="s">
        <v>60</v>
      </c>
      <c r="L855" s="4" t="s">
        <v>152</v>
      </c>
      <c r="M855" s="4" t="s">
        <v>153</v>
      </c>
      <c r="N855" s="4" t="s">
        <v>585</v>
      </c>
      <c r="O855" s="4" t="s">
        <v>6759</v>
      </c>
      <c r="P855" s="2" t="s">
        <v>6760</v>
      </c>
      <c r="Q855" s="2" t="s">
        <v>6761</v>
      </c>
      <c r="R855" s="4" t="s">
        <v>65</v>
      </c>
      <c r="S855" s="4" t="s">
        <v>6762</v>
      </c>
      <c r="T855" s="4" t="s">
        <v>84</v>
      </c>
      <c r="U855" s="4"/>
      <c r="V855" s="4"/>
      <c r="W855" s="4"/>
      <c r="X855" s="2" t="s">
        <v>6507</v>
      </c>
      <c r="Y855" s="4" t="s">
        <v>69</v>
      </c>
      <c r="Z855" s="4"/>
      <c r="AA855" s="4"/>
      <c r="AB855" s="4"/>
    </row>
    <row r="856" customFormat="false" ht="75" hidden="false" customHeight="true" outlineLevel="0" collapsed="false">
      <c r="A856" s="4" t="s">
        <v>6763</v>
      </c>
      <c r="B856" s="4" t="s">
        <v>6509</v>
      </c>
      <c r="C856" s="4" t="s">
        <v>6764</v>
      </c>
      <c r="D856" s="4" t="n">
        <v>1999</v>
      </c>
      <c r="E856" s="4" t="s">
        <v>41</v>
      </c>
      <c r="F856" s="4" t="s">
        <v>583</v>
      </c>
      <c r="G856" s="4" t="str">
        <f aca="false">IF(LEFT(I856,3)="R1 ","L6",IF(D856&gt;=2014,"L1",IF(D856&gt;=1998,"L2",IF(D856&gt;=1987,"L3",IF(D856&gt;=1978,"L4",IF(D856&gt;=1965,"L5","L6"))))))</f>
        <v>L2</v>
      </c>
      <c r="H856" s="4" t="str">
        <f aca="false">IFERROR(INDEX(Lanes!$C$2:$C$60,MATCH(LEFT(I856,FIND(" ",I856)-1),Lanes!$A$2:$A$60,0)),"?")</f>
        <v>V</v>
      </c>
      <c r="I856" s="4" t="s">
        <v>6478</v>
      </c>
      <c r="J856" s="4"/>
      <c r="K856" s="4" t="s">
        <v>60</v>
      </c>
      <c r="L856" s="4" t="s">
        <v>45</v>
      </c>
      <c r="M856" s="4" t="s">
        <v>61</v>
      </c>
      <c r="N856" s="4" t="s">
        <v>585</v>
      </c>
      <c r="O856" s="4" t="s">
        <v>6765</v>
      </c>
      <c r="P856" s="2" t="s">
        <v>6766</v>
      </c>
      <c r="Q856" s="2" t="s">
        <v>6767</v>
      </c>
      <c r="R856" s="4" t="s">
        <v>65</v>
      </c>
      <c r="S856" s="4" t="s">
        <v>6768</v>
      </c>
      <c r="T856" s="4" t="s">
        <v>110</v>
      </c>
      <c r="U856" s="4"/>
      <c r="V856" s="4"/>
      <c r="W856" s="4" t="s">
        <v>53</v>
      </c>
      <c r="X856" s="2" t="s">
        <v>6625</v>
      </c>
      <c r="Y856" s="4" t="s">
        <v>69</v>
      </c>
      <c r="Z856" s="4"/>
      <c r="AA856" s="4"/>
      <c r="AB856" s="4"/>
    </row>
    <row r="857" customFormat="false" ht="75" hidden="false" customHeight="true" outlineLevel="0" collapsed="false">
      <c r="A857" s="4" t="s">
        <v>6769</v>
      </c>
      <c r="B857" s="4" t="s">
        <v>6509</v>
      </c>
      <c r="C857" s="4" t="s">
        <v>6770</v>
      </c>
      <c r="D857" s="4" t="n">
        <v>2000</v>
      </c>
      <c r="E857" s="4" t="s">
        <v>41</v>
      </c>
      <c r="F857" s="4" t="s">
        <v>583</v>
      </c>
      <c r="G857" s="4" t="str">
        <f aca="false">IF(LEFT(I857,3)="R1 ","L6",IF(D857&gt;=2014,"L1",IF(D857&gt;=1998,"L2",IF(D857&gt;=1987,"L3",IF(D857&gt;=1978,"L4",IF(D857&gt;=1965,"L5","L6"))))))</f>
        <v>L2</v>
      </c>
      <c r="H857" s="4" t="str">
        <f aca="false">IFERROR(INDEX(Lanes!$C$2:$C$60,MATCH(LEFT(I857,FIND(" ",I857)-1),Lanes!$A$2:$A$60,0)),"?")</f>
        <v>V</v>
      </c>
      <c r="I857" s="4" t="s">
        <v>6478</v>
      </c>
      <c r="J857" s="4"/>
      <c r="K857" s="4" t="s">
        <v>60</v>
      </c>
      <c r="L857" s="4" t="s">
        <v>45</v>
      </c>
      <c r="M857" s="4" t="s">
        <v>61</v>
      </c>
      <c r="N857" s="4" t="s">
        <v>585</v>
      </c>
      <c r="O857" s="4" t="s">
        <v>6771</v>
      </c>
      <c r="P857" s="2" t="s">
        <v>6772</v>
      </c>
      <c r="Q857" s="2" t="s">
        <v>6773</v>
      </c>
      <c r="R857" s="4" t="s">
        <v>65</v>
      </c>
      <c r="S857" s="4" t="s">
        <v>6774</v>
      </c>
      <c r="T857" s="4" t="s">
        <v>52</v>
      </c>
      <c r="U857" s="4"/>
      <c r="V857" s="4"/>
      <c r="W857" s="4" t="s">
        <v>53</v>
      </c>
      <c r="X857" s="2" t="s">
        <v>6625</v>
      </c>
      <c r="Y857" s="4" t="s">
        <v>69</v>
      </c>
      <c r="Z857" s="4"/>
      <c r="AA857" s="4"/>
      <c r="AB857" s="4"/>
    </row>
    <row r="858" customFormat="false" ht="75" hidden="false" customHeight="true" outlineLevel="0" collapsed="false">
      <c r="A858" s="4" t="s">
        <v>6775</v>
      </c>
      <c r="B858" s="4" t="s">
        <v>6733</v>
      </c>
      <c r="C858" s="4" t="s">
        <v>6776</v>
      </c>
      <c r="D858" s="4" t="n">
        <v>2001</v>
      </c>
      <c r="E858" s="4" t="s">
        <v>41</v>
      </c>
      <c r="F858" s="4" t="s">
        <v>583</v>
      </c>
      <c r="G858" s="4" t="str">
        <f aca="false">IF(LEFT(I858,3)="R1 ","L6",IF(D858&gt;=2014,"L1",IF(D858&gt;=1998,"L2",IF(D858&gt;=1987,"L3",IF(D858&gt;=1978,"L4",IF(D858&gt;=1965,"L5","L6"))))))</f>
        <v>L2</v>
      </c>
      <c r="H858" s="4" t="str">
        <f aca="false">IFERROR(INDEX(Lanes!$C$2:$C$60,MATCH(LEFT(I858,FIND(" ",I858)-1),Lanes!$A$2:$A$60,0)),"?")</f>
        <v>V</v>
      </c>
      <c r="I858" s="4" t="s">
        <v>6478</v>
      </c>
      <c r="J858" s="4"/>
      <c r="K858" s="4" t="s">
        <v>364</v>
      </c>
      <c r="L858" s="4" t="s">
        <v>193</v>
      </c>
      <c r="M858" s="4" t="s">
        <v>530</v>
      </c>
      <c r="N858" s="4" t="s">
        <v>531</v>
      </c>
      <c r="O858" s="4" t="s">
        <v>6777</v>
      </c>
      <c r="P858" s="2" t="s">
        <v>6778</v>
      </c>
      <c r="Q858" s="2" t="s">
        <v>6779</v>
      </c>
      <c r="R858" s="4" t="s">
        <v>122</v>
      </c>
      <c r="S858" s="4" t="s">
        <v>6780</v>
      </c>
      <c r="T858" s="4" t="s">
        <v>84</v>
      </c>
      <c r="U858" s="4"/>
      <c r="V858" s="4"/>
      <c r="W858" s="4" t="s">
        <v>53</v>
      </c>
      <c r="X858" s="2" t="s">
        <v>6781</v>
      </c>
      <c r="Y858" s="4" t="s">
        <v>69</v>
      </c>
      <c r="Z858" s="4"/>
      <c r="AA858" s="4"/>
      <c r="AB858" s="4"/>
    </row>
    <row r="859" customFormat="false" ht="75" hidden="false" customHeight="true" outlineLevel="0" collapsed="false">
      <c r="A859" s="4" t="s">
        <v>6782</v>
      </c>
      <c r="B859" s="4" t="s">
        <v>6783</v>
      </c>
      <c r="C859" s="4" t="s">
        <v>6784</v>
      </c>
      <c r="D859" s="4" t="n">
        <v>2001</v>
      </c>
      <c r="E859" s="4" t="s">
        <v>41</v>
      </c>
      <c r="F859" s="4" t="s">
        <v>6785</v>
      </c>
      <c r="G859" s="4" t="str">
        <f aca="false">IF(LEFT(I859,3)="R1 ","L6",IF(D859&gt;=2014,"L1",IF(D859&gt;=1998,"L2",IF(D859&gt;=1987,"L3",IF(D859&gt;=1978,"L4",IF(D859&gt;=1965,"L5","L6"))))))</f>
        <v>L2</v>
      </c>
      <c r="H859" s="4" t="str">
        <f aca="false">IFERROR(INDEX(Lanes!$C$2:$C$60,MATCH(LEFT(I859,FIND(" ",I859)-1),Lanes!$A$2:$A$60,0)),"?")</f>
        <v>V</v>
      </c>
      <c r="I859" s="4" t="s">
        <v>6478</v>
      </c>
      <c r="J859" s="4" t="s">
        <v>2778</v>
      </c>
      <c r="K859" s="4" t="s">
        <v>44</v>
      </c>
      <c r="L859" s="4" t="s">
        <v>45</v>
      </c>
      <c r="M859" s="4" t="s">
        <v>61</v>
      </c>
      <c r="N859" s="4"/>
      <c r="O859" s="4" t="s">
        <v>6786</v>
      </c>
      <c r="P859" s="2" t="s">
        <v>6787</v>
      </c>
      <c r="Q859" s="2" t="s">
        <v>6788</v>
      </c>
      <c r="R859" s="4" t="s">
        <v>65</v>
      </c>
      <c r="S859" s="4" t="s">
        <v>6789</v>
      </c>
      <c r="T859" s="4" t="s">
        <v>84</v>
      </c>
      <c r="U859" s="4"/>
      <c r="V859" s="4"/>
      <c r="W859" s="4"/>
      <c r="X859" s="2" t="s">
        <v>6790</v>
      </c>
      <c r="Y859" s="4" t="s">
        <v>69</v>
      </c>
      <c r="Z859" s="4"/>
      <c r="AA859" s="4"/>
      <c r="AB859" s="4"/>
    </row>
    <row r="860" customFormat="false" ht="75" hidden="false" customHeight="true" outlineLevel="0" collapsed="false">
      <c r="A860" s="4" t="s">
        <v>6791</v>
      </c>
      <c r="B860" s="4" t="s">
        <v>6742</v>
      </c>
      <c r="C860" s="4" t="s">
        <v>6792</v>
      </c>
      <c r="D860" s="4" t="n">
        <v>2001</v>
      </c>
      <c r="E860" s="4" t="s">
        <v>41</v>
      </c>
      <c r="F860" s="4" t="s">
        <v>583</v>
      </c>
      <c r="G860" s="4" t="str">
        <f aca="false">IF(LEFT(I860,3)="R1 ","L6",IF(D860&gt;=2014,"L1",IF(D860&gt;=1998,"L2",IF(D860&gt;=1987,"L3",IF(D860&gt;=1978,"L4",IF(D860&gt;=1965,"L5","L6"))))))</f>
        <v>L2</v>
      </c>
      <c r="H860" s="4" t="str">
        <f aca="false">IFERROR(INDEX(Lanes!$C$2:$C$60,MATCH(LEFT(I860,FIND(" ",I860)-1),Lanes!$A$2:$A$60,0)),"?")</f>
        <v>V</v>
      </c>
      <c r="I860" s="4" t="s">
        <v>6478</v>
      </c>
      <c r="J860" s="4"/>
      <c r="K860" s="4" t="s">
        <v>400</v>
      </c>
      <c r="L860" s="4" t="s">
        <v>45</v>
      </c>
      <c r="M860" s="4" t="s">
        <v>61</v>
      </c>
      <c r="N860" s="4" t="s">
        <v>585</v>
      </c>
      <c r="O860" s="4" t="s">
        <v>6793</v>
      </c>
      <c r="P860" s="2" t="s">
        <v>6794</v>
      </c>
      <c r="Q860" s="2" t="s">
        <v>6795</v>
      </c>
      <c r="R860" s="4" t="s">
        <v>65</v>
      </c>
      <c r="S860" s="4" t="s">
        <v>6796</v>
      </c>
      <c r="T860" s="4" t="s">
        <v>84</v>
      </c>
      <c r="U860" s="4"/>
      <c r="V860" s="4"/>
      <c r="W860" s="4"/>
      <c r="X860" s="2" t="s">
        <v>6797</v>
      </c>
      <c r="Y860" s="4" t="s">
        <v>69</v>
      </c>
      <c r="Z860" s="4"/>
      <c r="AA860" s="4"/>
      <c r="AB860" s="4"/>
    </row>
    <row r="861" customFormat="false" ht="75" hidden="false" customHeight="true" outlineLevel="0" collapsed="false">
      <c r="A861" s="4" t="s">
        <v>6798</v>
      </c>
      <c r="B861" s="4" t="s">
        <v>6799</v>
      </c>
      <c r="C861" s="4" t="s">
        <v>6799</v>
      </c>
      <c r="D861" s="4" t="n">
        <v>2001</v>
      </c>
      <c r="E861" s="4" t="s">
        <v>41</v>
      </c>
      <c r="F861" s="4" t="s">
        <v>583</v>
      </c>
      <c r="G861" s="4" t="str">
        <f aca="false">IF(LEFT(I861,3)="R1 ","L6",IF(D861&gt;=2014,"L1",IF(D861&gt;=1998,"L2",IF(D861&gt;=1987,"L3",IF(D861&gt;=1978,"L4",IF(D861&gt;=1965,"L5","L6"))))))</f>
        <v>L2</v>
      </c>
      <c r="H861" s="4" t="str">
        <f aca="false">IFERROR(INDEX(Lanes!$C$2:$C$60,MATCH(LEFT(I861,FIND(" ",I861)-1),Lanes!$A$2:$A$60,0)),"?")</f>
        <v>V</v>
      </c>
      <c r="I861" s="4" t="s">
        <v>6478</v>
      </c>
      <c r="J861" s="4"/>
      <c r="K861" s="4" t="s">
        <v>567</v>
      </c>
      <c r="L861" s="4" t="s">
        <v>193</v>
      </c>
      <c r="M861" s="4" t="s">
        <v>164</v>
      </c>
      <c r="N861" s="4"/>
      <c r="O861" s="4" t="s">
        <v>6800</v>
      </c>
      <c r="P861" s="2" t="s">
        <v>6801</v>
      </c>
      <c r="Q861" s="2" t="s">
        <v>6802</v>
      </c>
      <c r="R861" s="4" t="s">
        <v>65</v>
      </c>
      <c r="S861" s="4" t="s">
        <v>6803</v>
      </c>
      <c r="T861" s="4" t="s">
        <v>52</v>
      </c>
      <c r="U861" s="4"/>
      <c r="V861" s="4"/>
      <c r="W861" s="4"/>
      <c r="X861" s="2" t="s">
        <v>6804</v>
      </c>
      <c r="Y861" s="4" t="s">
        <v>69</v>
      </c>
      <c r="Z861" s="4"/>
      <c r="AA861" s="4"/>
      <c r="AB861" s="4"/>
    </row>
    <row r="862" customFormat="false" ht="75" hidden="false" customHeight="true" outlineLevel="0" collapsed="false">
      <c r="A862" s="4" t="s">
        <v>6805</v>
      </c>
      <c r="B862" s="4" t="s">
        <v>6750</v>
      </c>
      <c r="C862" s="4" t="s">
        <v>6806</v>
      </c>
      <c r="D862" s="4" t="n">
        <v>2001</v>
      </c>
      <c r="E862" s="4" t="s">
        <v>41</v>
      </c>
      <c r="F862" s="4" t="s">
        <v>583</v>
      </c>
      <c r="G862" s="4" t="str">
        <f aca="false">IF(LEFT(I862,3)="R1 ","L6",IF(D862&gt;=2014,"L1",IF(D862&gt;=1998,"L2",IF(D862&gt;=1987,"L3",IF(D862&gt;=1978,"L4",IF(D862&gt;=1965,"L5","L6"))))))</f>
        <v>L2</v>
      </c>
      <c r="H862" s="4" t="str">
        <f aca="false">IFERROR(INDEX(Lanes!$C$2:$C$60,MATCH(LEFT(I862,FIND(" ",I862)-1),Lanes!$A$2:$A$60,0)),"?")</f>
        <v>V</v>
      </c>
      <c r="I862" s="4" t="s">
        <v>6478</v>
      </c>
      <c r="J862" s="4" t="s">
        <v>5475</v>
      </c>
      <c r="K862" s="4" t="s">
        <v>400</v>
      </c>
      <c r="L862" s="4" t="s">
        <v>193</v>
      </c>
      <c r="M862" s="4" t="s">
        <v>530</v>
      </c>
      <c r="N862" s="4" t="s">
        <v>531</v>
      </c>
      <c r="O862" s="4" t="s">
        <v>6807</v>
      </c>
      <c r="P862" s="2" t="s">
        <v>6808</v>
      </c>
      <c r="Q862" s="2" t="s">
        <v>6809</v>
      </c>
      <c r="R862" s="4" t="s">
        <v>122</v>
      </c>
      <c r="S862" s="4" t="s">
        <v>6810</v>
      </c>
      <c r="T862" s="4" t="s">
        <v>52</v>
      </c>
      <c r="U862" s="4"/>
      <c r="V862" s="4"/>
      <c r="W862" s="4"/>
      <c r="X862" s="2" t="s">
        <v>6811</v>
      </c>
      <c r="Y862" s="4" t="s">
        <v>69</v>
      </c>
      <c r="Z862" s="4"/>
      <c r="AA862" s="4"/>
      <c r="AB862" s="4"/>
    </row>
    <row r="863" customFormat="false" ht="75" hidden="false" customHeight="true" outlineLevel="0" collapsed="false">
      <c r="A863" s="4" t="s">
        <v>6812</v>
      </c>
      <c r="B863" s="4" t="s">
        <v>6518</v>
      </c>
      <c r="C863" s="4" t="s">
        <v>6813</v>
      </c>
      <c r="D863" s="4" t="n">
        <v>2001</v>
      </c>
      <c r="E863" s="4" t="s">
        <v>41</v>
      </c>
      <c r="F863" s="4" t="s">
        <v>583</v>
      </c>
      <c r="G863" s="4" t="str">
        <f aca="false">IF(LEFT(I863,3)="R1 ","L6",IF(D863&gt;=2014,"L1",IF(D863&gt;=1998,"L2",IF(D863&gt;=1987,"L3",IF(D863&gt;=1978,"L4",IF(D863&gt;=1965,"L5","L6"))))))</f>
        <v>L2</v>
      </c>
      <c r="H863" s="4" t="str">
        <f aca="false">IFERROR(INDEX(Lanes!$C$2:$C$60,MATCH(LEFT(I863,FIND(" ",I863)-1),Lanes!$A$2:$A$60,0)),"?")</f>
        <v>V</v>
      </c>
      <c r="I863" s="4" t="s">
        <v>6478</v>
      </c>
      <c r="J863" s="4"/>
      <c r="K863" s="4" t="s">
        <v>364</v>
      </c>
      <c r="L863" s="4" t="s">
        <v>193</v>
      </c>
      <c r="M863" s="4" t="s">
        <v>289</v>
      </c>
      <c r="N863" s="4"/>
      <c r="O863" s="4" t="s">
        <v>6814</v>
      </c>
      <c r="P863" s="2" t="s">
        <v>6815</v>
      </c>
      <c r="Q863" s="2" t="s">
        <v>6816</v>
      </c>
      <c r="R863" s="4" t="s">
        <v>65</v>
      </c>
      <c r="S863" s="4" t="s">
        <v>6817</v>
      </c>
      <c r="T863" s="4" t="s">
        <v>84</v>
      </c>
      <c r="U863" s="4"/>
      <c r="V863" s="4"/>
      <c r="W863" s="4" t="s">
        <v>53</v>
      </c>
      <c r="X863" s="2" t="s">
        <v>6582</v>
      </c>
      <c r="Y863" s="4" t="s">
        <v>69</v>
      </c>
      <c r="Z863" s="4"/>
      <c r="AA863" s="4"/>
      <c r="AB863" s="4"/>
    </row>
    <row r="864" customFormat="false" ht="75" hidden="false" customHeight="true" outlineLevel="0" collapsed="false">
      <c r="A864" s="4" t="s">
        <v>6818</v>
      </c>
      <c r="B864" s="4" t="s">
        <v>6509</v>
      </c>
      <c r="C864" s="4" t="s">
        <v>6819</v>
      </c>
      <c r="D864" s="4" t="n">
        <v>2001</v>
      </c>
      <c r="E864" s="4" t="s">
        <v>41</v>
      </c>
      <c r="F864" s="4" t="s">
        <v>583</v>
      </c>
      <c r="G864" s="4" t="str">
        <f aca="false">IF(LEFT(I864,3)="R1 ","L6",IF(D864&gt;=2014,"L1",IF(D864&gt;=1998,"L2",IF(D864&gt;=1987,"L3",IF(D864&gt;=1978,"L4",IF(D864&gt;=1965,"L5","L6"))))))</f>
        <v>L2</v>
      </c>
      <c r="H864" s="4" t="str">
        <f aca="false">IFERROR(INDEX(Lanes!$C$2:$C$60,MATCH(LEFT(I864,FIND(" ",I864)-1),Lanes!$A$2:$A$60,0)),"?")</f>
        <v>V</v>
      </c>
      <c r="I864" s="4" t="s">
        <v>6478</v>
      </c>
      <c r="J864" s="4"/>
      <c r="K864" s="4" t="s">
        <v>44</v>
      </c>
      <c r="L864" s="4" t="s">
        <v>45</v>
      </c>
      <c r="M864" s="4" t="s">
        <v>61</v>
      </c>
      <c r="N864" s="4" t="s">
        <v>585</v>
      </c>
      <c r="O864" s="4" t="s">
        <v>6820</v>
      </c>
      <c r="P864" s="2" t="s">
        <v>6821</v>
      </c>
      <c r="Q864" s="2" t="s">
        <v>6822</v>
      </c>
      <c r="R864" s="4" t="s">
        <v>65</v>
      </c>
      <c r="S864" s="4" t="s">
        <v>6823</v>
      </c>
      <c r="T864" s="4" t="s">
        <v>52</v>
      </c>
      <c r="U864" s="4"/>
      <c r="V864" s="4"/>
      <c r="W864" s="4" t="s">
        <v>53</v>
      </c>
      <c r="X864" s="2" t="s">
        <v>6625</v>
      </c>
      <c r="Y864" s="4" t="s">
        <v>69</v>
      </c>
      <c r="Z864" s="4"/>
      <c r="AA864" s="4"/>
      <c r="AB864" s="4"/>
    </row>
    <row r="865" customFormat="false" ht="75" hidden="false" customHeight="true" outlineLevel="0" collapsed="false">
      <c r="A865" s="4" t="s">
        <v>6824</v>
      </c>
      <c r="B865" s="4" t="s">
        <v>6475</v>
      </c>
      <c r="C865" s="4" t="s">
        <v>6825</v>
      </c>
      <c r="D865" s="4" t="n">
        <v>2002</v>
      </c>
      <c r="E865" s="4" t="s">
        <v>41</v>
      </c>
      <c r="F865" s="4" t="s">
        <v>6826</v>
      </c>
      <c r="G865" s="4" t="str">
        <f aca="false">IF(LEFT(I865,3)="R1 ","L6",IF(D865&gt;=2014,"L1",IF(D865&gt;=1998,"L2",IF(D865&gt;=1987,"L3",IF(D865&gt;=1978,"L4",IF(D865&gt;=1965,"L5","L6"))))))</f>
        <v>L2</v>
      </c>
      <c r="H865" s="4" t="str">
        <f aca="false">IFERROR(INDEX(Lanes!$C$2:$C$60,MATCH(LEFT(I865,FIND(" ",I865)-1),Lanes!$A$2:$A$60,0)),"?")</f>
        <v>V</v>
      </c>
      <c r="I865" s="4" t="s">
        <v>6478</v>
      </c>
      <c r="J865" s="4" t="s">
        <v>2199</v>
      </c>
      <c r="K865" s="4" t="s">
        <v>364</v>
      </c>
      <c r="L865" s="4" t="s">
        <v>152</v>
      </c>
      <c r="M865" s="4" t="s">
        <v>6827</v>
      </c>
      <c r="N865" s="4"/>
      <c r="O865" s="4" t="s">
        <v>6828</v>
      </c>
      <c r="P865" s="2" t="s">
        <v>6829</v>
      </c>
      <c r="Q865" s="2" t="s">
        <v>6830</v>
      </c>
      <c r="R865" s="4" t="s">
        <v>122</v>
      </c>
      <c r="S865" s="4" t="s">
        <v>6831</v>
      </c>
      <c r="T865" s="4" t="s">
        <v>52</v>
      </c>
      <c r="U865" s="4"/>
      <c r="V865" s="4"/>
      <c r="W865" s="4"/>
      <c r="X865" s="2" t="s">
        <v>6832</v>
      </c>
      <c r="Y865" s="4" t="s">
        <v>69</v>
      </c>
      <c r="Z865" s="4"/>
      <c r="AA865" s="4"/>
      <c r="AB865" s="4"/>
    </row>
    <row r="866" customFormat="false" ht="75" hidden="false" customHeight="true" outlineLevel="0" collapsed="false">
      <c r="A866" s="4" t="s">
        <v>6833</v>
      </c>
      <c r="B866" s="4" t="s">
        <v>6834</v>
      </c>
      <c r="C866" s="4" t="s">
        <v>6835</v>
      </c>
      <c r="D866" s="4" t="n">
        <v>2003</v>
      </c>
      <c r="E866" s="4" t="s">
        <v>41</v>
      </c>
      <c r="F866" s="4" t="s">
        <v>583</v>
      </c>
      <c r="G866" s="4" t="str">
        <f aca="false">IF(LEFT(I866,3)="R1 ","L6",IF(D866&gt;=2014,"L1",IF(D866&gt;=1998,"L2",IF(D866&gt;=1987,"L3",IF(D866&gt;=1978,"L4",IF(D866&gt;=1965,"L5","L6"))))))</f>
        <v>L2</v>
      </c>
      <c r="H866" s="4" t="str">
        <f aca="false">IFERROR(INDEX(Lanes!$C$2:$C$60,MATCH(LEFT(I866,FIND(" ",I866)-1),Lanes!$A$2:$A$60,0)),"?")</f>
        <v>V</v>
      </c>
      <c r="I866" s="4" t="s">
        <v>6478</v>
      </c>
      <c r="J866" s="4" t="s">
        <v>6656</v>
      </c>
      <c r="K866" s="4" t="s">
        <v>787</v>
      </c>
      <c r="L866" s="4" t="s">
        <v>257</v>
      </c>
      <c r="M866" s="4" t="s">
        <v>6657</v>
      </c>
      <c r="N866" s="4"/>
      <c r="O866" s="4" t="s">
        <v>6836</v>
      </c>
      <c r="P866" s="2" t="s">
        <v>6837</v>
      </c>
      <c r="Q866" s="2" t="s">
        <v>6838</v>
      </c>
      <c r="R866" s="4" t="s">
        <v>65</v>
      </c>
      <c r="S866" s="4" t="s">
        <v>6835</v>
      </c>
      <c r="T866" s="4" t="s">
        <v>84</v>
      </c>
      <c r="U866" s="4"/>
      <c r="V866" s="4"/>
      <c r="W866" s="4"/>
      <c r="X866" s="2" t="s">
        <v>6839</v>
      </c>
      <c r="Y866" s="4" t="s">
        <v>69</v>
      </c>
      <c r="Z866" s="4"/>
      <c r="AA866" s="4"/>
      <c r="AB866" s="4"/>
    </row>
    <row r="867" customFormat="false" ht="75" hidden="false" customHeight="true" outlineLevel="0" collapsed="false">
      <c r="A867" s="4" t="s">
        <v>6840</v>
      </c>
      <c r="B867" s="4" t="s">
        <v>6733</v>
      </c>
      <c r="C867" s="4" t="s">
        <v>6841</v>
      </c>
      <c r="D867" s="4" t="n">
        <v>2003</v>
      </c>
      <c r="E867" s="4" t="s">
        <v>41</v>
      </c>
      <c r="F867" s="4" t="s">
        <v>583</v>
      </c>
      <c r="G867" s="4" t="str">
        <f aca="false">IF(LEFT(I867,3)="R1 ","L6",IF(D867&gt;=2014,"L1",IF(D867&gt;=1998,"L2",IF(D867&gt;=1987,"L3",IF(D867&gt;=1978,"L4",IF(D867&gt;=1965,"L5","L6"))))))</f>
        <v>L2</v>
      </c>
      <c r="H867" s="4" t="str">
        <f aca="false">IFERROR(INDEX(Lanes!$C$2:$C$60,MATCH(LEFT(I867,FIND(" ",I867)-1),Lanes!$A$2:$A$60,0)),"?")</f>
        <v>V</v>
      </c>
      <c r="I867" s="4" t="s">
        <v>6478</v>
      </c>
      <c r="J867" s="4"/>
      <c r="K867" s="4" t="s">
        <v>364</v>
      </c>
      <c r="L867" s="4" t="s">
        <v>193</v>
      </c>
      <c r="M867" s="4" t="s">
        <v>530</v>
      </c>
      <c r="N867" s="4" t="s">
        <v>531</v>
      </c>
      <c r="O867" s="4" t="s">
        <v>6842</v>
      </c>
      <c r="P867" s="2" t="s">
        <v>6843</v>
      </c>
      <c r="Q867" s="2" t="s">
        <v>6844</v>
      </c>
      <c r="R867" s="4" t="s">
        <v>50</v>
      </c>
      <c r="S867" s="4" t="s">
        <v>6845</v>
      </c>
      <c r="T867" s="4" t="s">
        <v>110</v>
      </c>
      <c r="U867" s="4"/>
      <c r="V867" s="4"/>
      <c r="W867" s="4" t="s">
        <v>53</v>
      </c>
      <c r="X867" s="2" t="s">
        <v>6781</v>
      </c>
      <c r="Y867" s="4" t="s">
        <v>69</v>
      </c>
      <c r="Z867" s="4"/>
      <c r="AA867" s="4"/>
      <c r="AB867" s="4"/>
    </row>
    <row r="868" customFormat="false" ht="75" hidden="false" customHeight="true" outlineLevel="0" collapsed="false">
      <c r="A868" s="4" t="s">
        <v>6846</v>
      </c>
      <c r="B868" s="4" t="s">
        <v>6783</v>
      </c>
      <c r="C868" s="4" t="s">
        <v>6847</v>
      </c>
      <c r="D868" s="4" t="n">
        <v>2003</v>
      </c>
      <c r="E868" s="4" t="s">
        <v>41</v>
      </c>
      <c r="F868" s="4" t="s">
        <v>3254</v>
      </c>
      <c r="G868" s="4" t="str">
        <f aca="false">IF(LEFT(I868,3)="R1 ","L6",IF(D868&gt;=2014,"L1",IF(D868&gt;=1998,"L2",IF(D868&gt;=1987,"L3",IF(D868&gt;=1978,"L4",IF(D868&gt;=1965,"L5","L6"))))))</f>
        <v>L2</v>
      </c>
      <c r="H868" s="4" t="str">
        <f aca="false">IFERROR(INDEX(Lanes!$C$2:$C$60,MATCH(LEFT(I868,FIND(" ",I868)-1),Lanes!$A$2:$A$60,0)),"?")</f>
        <v>V</v>
      </c>
      <c r="I868" s="4" t="s">
        <v>6478</v>
      </c>
      <c r="J868" s="4" t="s">
        <v>2778</v>
      </c>
      <c r="K868" s="4" t="s">
        <v>44</v>
      </c>
      <c r="L868" s="4" t="s">
        <v>45</v>
      </c>
      <c r="M868" s="4" t="s">
        <v>61</v>
      </c>
      <c r="N868" s="4"/>
      <c r="O868" s="4" t="s">
        <v>6848</v>
      </c>
      <c r="P868" s="2" t="s">
        <v>6849</v>
      </c>
      <c r="Q868" s="2" t="s">
        <v>6850</v>
      </c>
      <c r="R868" s="4" t="s">
        <v>122</v>
      </c>
      <c r="S868" s="4" t="s">
        <v>6851</v>
      </c>
      <c r="T868" s="4" t="s">
        <v>84</v>
      </c>
      <c r="U868" s="4"/>
      <c r="V868" s="4"/>
      <c r="W868" s="4"/>
      <c r="X868" s="2" t="s">
        <v>6852</v>
      </c>
      <c r="Y868" s="4" t="s">
        <v>69</v>
      </c>
      <c r="Z868" s="4"/>
      <c r="AA868" s="4"/>
      <c r="AB868" s="4"/>
    </row>
    <row r="869" customFormat="false" ht="75" hidden="false" customHeight="true" outlineLevel="0" collapsed="false">
      <c r="A869" s="4" t="s">
        <v>6853</v>
      </c>
      <c r="B869" s="4" t="s">
        <v>6509</v>
      </c>
      <c r="C869" s="4" t="s">
        <v>6854</v>
      </c>
      <c r="D869" s="4" t="n">
        <v>2003</v>
      </c>
      <c r="E869" s="4" t="s">
        <v>41</v>
      </c>
      <c r="F869" s="4" t="s">
        <v>583</v>
      </c>
      <c r="G869" s="4" t="str">
        <f aca="false">IF(LEFT(I869,3)="R1 ","L6",IF(D869&gt;=2014,"L1",IF(D869&gt;=1998,"L2",IF(D869&gt;=1987,"L3",IF(D869&gt;=1978,"L4",IF(D869&gt;=1965,"L5","L6"))))))</f>
        <v>L2</v>
      </c>
      <c r="H869" s="4" t="str">
        <f aca="false">IFERROR(INDEX(Lanes!$C$2:$C$60,MATCH(LEFT(I869,FIND(" ",I869)-1),Lanes!$A$2:$A$60,0)),"?")</f>
        <v>V</v>
      </c>
      <c r="I869" s="4" t="s">
        <v>6478</v>
      </c>
      <c r="J869" s="4"/>
      <c r="K869" s="4" t="s">
        <v>364</v>
      </c>
      <c r="L869" s="4" t="s">
        <v>45</v>
      </c>
      <c r="M869" s="4" t="s">
        <v>61</v>
      </c>
      <c r="N869" s="4" t="s">
        <v>585</v>
      </c>
      <c r="O869" s="4" t="s">
        <v>6855</v>
      </c>
      <c r="P869" s="2" t="s">
        <v>6856</v>
      </c>
      <c r="Q869" s="2" t="s">
        <v>6857</v>
      </c>
      <c r="R869" s="4" t="s">
        <v>65</v>
      </c>
      <c r="S869" s="4" t="s">
        <v>6858</v>
      </c>
      <c r="T869" s="4" t="s">
        <v>84</v>
      </c>
      <c r="U869" s="4"/>
      <c r="V869" s="4"/>
      <c r="W869" s="4" t="s">
        <v>53</v>
      </c>
      <c r="X869" s="2" t="s">
        <v>6625</v>
      </c>
      <c r="Y869" s="4" t="s">
        <v>69</v>
      </c>
      <c r="Z869" s="4"/>
      <c r="AA869" s="4"/>
      <c r="AB869" s="4"/>
    </row>
    <row r="870" customFormat="false" ht="75" hidden="false" customHeight="true" outlineLevel="0" collapsed="false">
      <c r="A870" s="4" t="s">
        <v>6859</v>
      </c>
      <c r="B870" s="4" t="s">
        <v>6733</v>
      </c>
      <c r="C870" s="4" t="s">
        <v>6860</v>
      </c>
      <c r="D870" s="4" t="n">
        <v>2004</v>
      </c>
      <c r="E870" s="4" t="s">
        <v>41</v>
      </c>
      <c r="F870" s="4" t="s">
        <v>583</v>
      </c>
      <c r="G870" s="4" t="str">
        <f aca="false">IF(LEFT(I870,3)="R1 ","L6",IF(D870&gt;=2014,"L1",IF(D870&gt;=1998,"L2",IF(D870&gt;=1987,"L3",IF(D870&gt;=1978,"L4",IF(D870&gt;=1965,"L5","L6"))))))</f>
        <v>L2</v>
      </c>
      <c r="H870" s="4" t="str">
        <f aca="false">IFERROR(INDEX(Lanes!$C$2:$C$60,MATCH(LEFT(I870,FIND(" ",I870)-1),Lanes!$A$2:$A$60,0)),"?")</f>
        <v>V</v>
      </c>
      <c r="I870" s="4" t="s">
        <v>6478</v>
      </c>
      <c r="J870" s="4"/>
      <c r="K870" s="4" t="s">
        <v>1078</v>
      </c>
      <c r="L870" s="4" t="s">
        <v>193</v>
      </c>
      <c r="M870" s="4" t="s">
        <v>289</v>
      </c>
      <c r="N870" s="4"/>
      <c r="O870" s="4" t="s">
        <v>6861</v>
      </c>
      <c r="P870" s="2" t="s">
        <v>6862</v>
      </c>
      <c r="Q870" s="2" t="s">
        <v>6863</v>
      </c>
      <c r="R870" s="4" t="s">
        <v>65</v>
      </c>
      <c r="S870" s="4" t="s">
        <v>6864</v>
      </c>
      <c r="T870" s="4" t="s">
        <v>52</v>
      </c>
      <c r="U870" s="4"/>
      <c r="V870" s="4"/>
      <c r="W870" s="4" t="s">
        <v>53</v>
      </c>
      <c r="X870" s="2" t="s">
        <v>6781</v>
      </c>
      <c r="Y870" s="4" t="s">
        <v>69</v>
      </c>
      <c r="Z870" s="4"/>
      <c r="AA870" s="4"/>
      <c r="AB870" s="4"/>
    </row>
    <row r="871" customFormat="false" ht="75" hidden="false" customHeight="true" outlineLevel="0" collapsed="false">
      <c r="A871" s="4" t="s">
        <v>6865</v>
      </c>
      <c r="B871" s="4" t="s">
        <v>6783</v>
      </c>
      <c r="C871" s="4" t="s">
        <v>6866</v>
      </c>
      <c r="D871" s="4" t="n">
        <v>2004</v>
      </c>
      <c r="E871" s="4" t="s">
        <v>41</v>
      </c>
      <c r="F871" s="4" t="s">
        <v>3254</v>
      </c>
      <c r="G871" s="4" t="str">
        <f aca="false">IF(LEFT(I871,3)="R1 ","L6",IF(D871&gt;=2014,"L1",IF(D871&gt;=1998,"L2",IF(D871&gt;=1987,"L3",IF(D871&gt;=1978,"L4",IF(D871&gt;=1965,"L5","L6"))))))</f>
        <v>L2</v>
      </c>
      <c r="H871" s="4" t="str">
        <f aca="false">IFERROR(INDEX(Lanes!$C$2:$C$60,MATCH(LEFT(I871,FIND(" ",I871)-1),Lanes!$A$2:$A$60,0)),"?")</f>
        <v>V</v>
      </c>
      <c r="I871" s="4" t="s">
        <v>6478</v>
      </c>
      <c r="J871" s="4" t="s">
        <v>2778</v>
      </c>
      <c r="K871" s="4" t="s">
        <v>4576</v>
      </c>
      <c r="L871" s="4" t="s">
        <v>45</v>
      </c>
      <c r="M871" s="4" t="s">
        <v>61</v>
      </c>
      <c r="N871" s="4"/>
      <c r="O871" s="4" t="s">
        <v>6867</v>
      </c>
      <c r="P871" s="2" t="s">
        <v>6868</v>
      </c>
      <c r="Q871" s="2" t="s">
        <v>6869</v>
      </c>
      <c r="R871" s="4" t="s">
        <v>122</v>
      </c>
      <c r="S871" s="4" t="s">
        <v>6870</v>
      </c>
      <c r="T871" s="4" t="s">
        <v>52</v>
      </c>
      <c r="U871" s="4"/>
      <c r="V871" s="4"/>
      <c r="W871" s="4"/>
      <c r="X871" s="2" t="s">
        <v>6852</v>
      </c>
      <c r="Y871" s="4" t="s">
        <v>69</v>
      </c>
      <c r="Z871" s="4"/>
      <c r="AA871" s="4"/>
      <c r="AB871" s="4"/>
    </row>
    <row r="872" customFormat="false" ht="75" hidden="false" customHeight="true" outlineLevel="0" collapsed="false">
      <c r="A872" s="4" t="s">
        <v>6871</v>
      </c>
      <c r="B872" s="4" t="s">
        <v>6872</v>
      </c>
      <c r="C872" s="4" t="s">
        <v>6873</v>
      </c>
      <c r="D872" s="4" t="n">
        <v>2005</v>
      </c>
      <c r="E872" s="4" t="s">
        <v>398</v>
      </c>
      <c r="F872" s="4" t="s">
        <v>583</v>
      </c>
      <c r="G872" s="4" t="str">
        <f aca="false">IF(LEFT(I872,3)="R1 ","L6",IF(D872&gt;=2014,"L1",IF(D872&gt;=1998,"L2",IF(D872&gt;=1987,"L3",IF(D872&gt;=1978,"L4",IF(D872&gt;=1965,"L5","L6"))))))</f>
        <v>L2</v>
      </c>
      <c r="H872" s="4" t="str">
        <f aca="false">IFERROR(INDEX(Lanes!$C$2:$C$60,MATCH(LEFT(I872,FIND(" ",I872)-1),Lanes!$A$2:$A$60,0)),"?")</f>
        <v>V</v>
      </c>
      <c r="I872" s="4" t="s">
        <v>6478</v>
      </c>
      <c r="J872" s="4"/>
      <c r="K872" s="4" t="s">
        <v>364</v>
      </c>
      <c r="L872" s="4" t="s">
        <v>193</v>
      </c>
      <c r="M872" s="4" t="s">
        <v>530</v>
      </c>
      <c r="N872" s="4" t="s">
        <v>531</v>
      </c>
      <c r="O872" s="4" t="s">
        <v>6874</v>
      </c>
      <c r="P872" s="2" t="s">
        <v>6875</v>
      </c>
      <c r="Q872" s="2" t="s">
        <v>6876</v>
      </c>
      <c r="R872" s="4" t="s">
        <v>65</v>
      </c>
      <c r="S872" s="4" t="s">
        <v>6877</v>
      </c>
      <c r="T872" s="4" t="s">
        <v>110</v>
      </c>
      <c r="U872" s="4"/>
      <c r="V872" s="4"/>
      <c r="W872" s="4"/>
      <c r="X872" s="2" t="s">
        <v>6878</v>
      </c>
      <c r="Y872" s="4" t="s">
        <v>69</v>
      </c>
      <c r="Z872" s="4"/>
      <c r="AA872" s="4"/>
      <c r="AB872" s="4"/>
    </row>
    <row r="873" customFormat="false" ht="75" hidden="false" customHeight="true" outlineLevel="0" collapsed="false">
      <c r="A873" s="4" t="s">
        <v>6879</v>
      </c>
      <c r="B873" s="4" t="s">
        <v>6518</v>
      </c>
      <c r="C873" s="4" t="s">
        <v>6880</v>
      </c>
      <c r="D873" s="4" t="n">
        <v>2005</v>
      </c>
      <c r="E873" s="4" t="s">
        <v>41</v>
      </c>
      <c r="F873" s="4" t="s">
        <v>583</v>
      </c>
      <c r="G873" s="4" t="str">
        <f aca="false">IF(LEFT(I873,3)="R1 ","L6",IF(D873&gt;=2014,"L1",IF(D873&gt;=1998,"L2",IF(D873&gt;=1987,"L3",IF(D873&gt;=1978,"L4",IF(D873&gt;=1965,"L5","L6"))))))</f>
        <v>L2</v>
      </c>
      <c r="H873" s="4" t="str">
        <f aca="false">IFERROR(INDEX(Lanes!$C$2:$C$60,MATCH(LEFT(I873,FIND(" ",I873)-1),Lanes!$A$2:$A$60,0)),"?")</f>
        <v>V</v>
      </c>
      <c r="I873" s="4" t="s">
        <v>6478</v>
      </c>
      <c r="J873" s="4"/>
      <c r="K873" s="4" t="s">
        <v>115</v>
      </c>
      <c r="L873" s="4" t="s">
        <v>193</v>
      </c>
      <c r="M873" s="4" t="s">
        <v>289</v>
      </c>
      <c r="N873" s="4"/>
      <c r="O873" s="4" t="s">
        <v>6881</v>
      </c>
      <c r="P873" s="2" t="s">
        <v>6882</v>
      </c>
      <c r="Q873" s="2" t="s">
        <v>6883</v>
      </c>
      <c r="R873" s="4" t="s">
        <v>122</v>
      </c>
      <c r="S873" s="4" t="s">
        <v>6884</v>
      </c>
      <c r="T873" s="4" t="s">
        <v>110</v>
      </c>
      <c r="U873" s="4"/>
      <c r="V873" s="4"/>
      <c r="W873" s="4" t="s">
        <v>53</v>
      </c>
      <c r="X873" s="2" t="s">
        <v>6582</v>
      </c>
      <c r="Y873" s="4" t="s">
        <v>69</v>
      </c>
      <c r="Z873" s="4"/>
      <c r="AA873" s="4"/>
      <c r="AB873" s="4"/>
    </row>
    <row r="874" customFormat="false" ht="75" hidden="false" customHeight="true" outlineLevel="0" collapsed="false">
      <c r="A874" s="4" t="s">
        <v>6885</v>
      </c>
      <c r="B874" s="4" t="s">
        <v>6509</v>
      </c>
      <c r="C874" s="4" t="s">
        <v>6886</v>
      </c>
      <c r="D874" s="4" t="n">
        <v>2005</v>
      </c>
      <c r="E874" s="4" t="s">
        <v>41</v>
      </c>
      <c r="F874" s="4" t="s">
        <v>583</v>
      </c>
      <c r="G874" s="4" t="str">
        <f aca="false">IF(LEFT(I874,3)="R1 ","L6",IF(D874&gt;=2014,"L1",IF(D874&gt;=1998,"L2",IF(D874&gt;=1987,"L3",IF(D874&gt;=1978,"L4",IF(D874&gt;=1965,"L5","L6"))))))</f>
        <v>L2</v>
      </c>
      <c r="H874" s="4" t="str">
        <f aca="false">IFERROR(INDEX(Lanes!$C$2:$C$60,MATCH(LEFT(I874,FIND(" ",I874)-1),Lanes!$A$2:$A$60,0)),"?")</f>
        <v>V</v>
      </c>
      <c r="I874" s="4" t="s">
        <v>6478</v>
      </c>
      <c r="J874" s="4"/>
      <c r="K874" s="4" t="s">
        <v>364</v>
      </c>
      <c r="L874" s="4" t="s">
        <v>45</v>
      </c>
      <c r="M874" s="4" t="s">
        <v>61</v>
      </c>
      <c r="N874" s="4" t="s">
        <v>585</v>
      </c>
      <c r="O874" s="4" t="s">
        <v>6887</v>
      </c>
      <c r="P874" s="2" t="s">
        <v>6888</v>
      </c>
      <c r="Q874" s="2" t="s">
        <v>6889</v>
      </c>
      <c r="R874" s="4" t="s">
        <v>65</v>
      </c>
      <c r="S874" s="4" t="s">
        <v>6890</v>
      </c>
      <c r="T874" s="4" t="s">
        <v>110</v>
      </c>
      <c r="U874" s="4"/>
      <c r="V874" s="4"/>
      <c r="W874" s="4" t="s">
        <v>53</v>
      </c>
      <c r="X874" s="2" t="s">
        <v>6891</v>
      </c>
      <c r="Y874" s="4" t="s">
        <v>69</v>
      </c>
      <c r="Z874" s="4"/>
      <c r="AA874" s="4"/>
      <c r="AB874" s="4"/>
    </row>
    <row r="875" customFormat="false" ht="75" hidden="false" customHeight="true" outlineLevel="0" collapsed="false">
      <c r="A875" s="4" t="s">
        <v>6892</v>
      </c>
      <c r="B875" s="4" t="s">
        <v>6733</v>
      </c>
      <c r="C875" s="4" t="s">
        <v>6893</v>
      </c>
      <c r="D875" s="4" t="n">
        <v>2006</v>
      </c>
      <c r="E875" s="4" t="s">
        <v>41</v>
      </c>
      <c r="F875" s="4" t="s">
        <v>583</v>
      </c>
      <c r="G875" s="4" t="str">
        <f aca="false">IF(LEFT(I875,3)="R1 ","L6",IF(D875&gt;=2014,"L1",IF(D875&gt;=1998,"L2",IF(D875&gt;=1987,"L3",IF(D875&gt;=1978,"L4",IF(D875&gt;=1965,"L5","L6"))))))</f>
        <v>L2</v>
      </c>
      <c r="H875" s="4" t="str">
        <f aca="false">IFERROR(INDEX(Lanes!$C$2:$C$60,MATCH(LEFT(I875,FIND(" ",I875)-1),Lanes!$A$2:$A$60,0)),"?")</f>
        <v>V</v>
      </c>
      <c r="I875" s="4" t="s">
        <v>6478</v>
      </c>
      <c r="J875" s="4"/>
      <c r="K875" s="4" t="s">
        <v>400</v>
      </c>
      <c r="L875" s="4" t="s">
        <v>257</v>
      </c>
      <c r="M875" s="4" t="s">
        <v>6894</v>
      </c>
      <c r="N875" s="4"/>
      <c r="O875" s="4" t="s">
        <v>6895</v>
      </c>
      <c r="P875" s="2" t="s">
        <v>6896</v>
      </c>
      <c r="Q875" s="2" t="s">
        <v>6897</v>
      </c>
      <c r="R875" s="4" t="s">
        <v>65</v>
      </c>
      <c r="S875" s="4" t="s">
        <v>6898</v>
      </c>
      <c r="T875" s="4" t="s">
        <v>84</v>
      </c>
      <c r="U875" s="4"/>
      <c r="V875" s="4"/>
      <c r="W875" s="4" t="s">
        <v>53</v>
      </c>
      <c r="X875" s="2" t="s">
        <v>6781</v>
      </c>
      <c r="Y875" s="4" t="s">
        <v>69</v>
      </c>
      <c r="Z875" s="4"/>
      <c r="AA875" s="4"/>
      <c r="AB875" s="4"/>
    </row>
    <row r="876" customFormat="false" ht="75" hidden="false" customHeight="true" outlineLevel="0" collapsed="false">
      <c r="A876" s="4" t="s">
        <v>6899</v>
      </c>
      <c r="B876" s="4" t="s">
        <v>6783</v>
      </c>
      <c r="C876" s="4" t="s">
        <v>6900</v>
      </c>
      <c r="D876" s="4" t="n">
        <v>2006</v>
      </c>
      <c r="E876" s="4" t="s">
        <v>41</v>
      </c>
      <c r="F876" s="4" t="s">
        <v>3254</v>
      </c>
      <c r="G876" s="4" t="str">
        <f aca="false">IF(LEFT(I876,3)="R1 ","L6",IF(D876&gt;=2014,"L1",IF(D876&gt;=1998,"L2",IF(D876&gt;=1987,"L3",IF(D876&gt;=1978,"L4",IF(D876&gt;=1965,"L5","L6"))))))</f>
        <v>L2</v>
      </c>
      <c r="H876" s="4" t="str">
        <f aca="false">IFERROR(INDEX(Lanes!$C$2:$C$60,MATCH(LEFT(I876,FIND(" ",I876)-1),Lanes!$A$2:$A$60,0)),"?")</f>
        <v>V</v>
      </c>
      <c r="I876" s="4" t="s">
        <v>6478</v>
      </c>
      <c r="J876" s="4" t="s">
        <v>2778</v>
      </c>
      <c r="K876" s="4" t="s">
        <v>44</v>
      </c>
      <c r="L876" s="4" t="s">
        <v>45</v>
      </c>
      <c r="M876" s="4" t="s">
        <v>61</v>
      </c>
      <c r="N876" s="4"/>
      <c r="O876" s="4" t="s">
        <v>6901</v>
      </c>
      <c r="P876" s="2" t="s">
        <v>6902</v>
      </c>
      <c r="Q876" s="2" t="s">
        <v>6903</v>
      </c>
      <c r="R876" s="4" t="s">
        <v>65</v>
      </c>
      <c r="S876" s="4" t="s">
        <v>6904</v>
      </c>
      <c r="T876" s="4" t="s">
        <v>84</v>
      </c>
      <c r="U876" s="4"/>
      <c r="V876" s="4"/>
      <c r="W876" s="4"/>
      <c r="X876" s="2" t="s">
        <v>6905</v>
      </c>
      <c r="Y876" s="4" t="s">
        <v>69</v>
      </c>
      <c r="Z876" s="4"/>
      <c r="AA876" s="4"/>
      <c r="AB876" s="4"/>
    </row>
    <row r="877" customFormat="false" ht="75" hidden="false" customHeight="true" outlineLevel="0" collapsed="false">
      <c r="A877" s="4" t="s">
        <v>6906</v>
      </c>
      <c r="B877" s="4" t="s">
        <v>6907</v>
      </c>
      <c r="C877" s="4" t="s">
        <v>6908</v>
      </c>
      <c r="D877" s="4" t="n">
        <v>2007</v>
      </c>
      <c r="E877" s="4" t="s">
        <v>41</v>
      </c>
      <c r="F877" s="4" t="s">
        <v>583</v>
      </c>
      <c r="G877" s="4" t="str">
        <f aca="false">IF(LEFT(I877,3)="R1 ","L6",IF(D877&gt;=2014,"L1",IF(D877&gt;=1998,"L2",IF(D877&gt;=1987,"L3",IF(D877&gt;=1978,"L4",IF(D877&gt;=1965,"L5","L6"))))))</f>
        <v>L2</v>
      </c>
      <c r="H877" s="4" t="str">
        <f aca="false">IFERROR(INDEX(Lanes!$C$2:$C$60,MATCH(LEFT(I877,FIND(" ",I877)-1),Lanes!$A$2:$A$60,0)),"?")</f>
        <v>V</v>
      </c>
      <c r="I877" s="4" t="s">
        <v>6478</v>
      </c>
      <c r="J877" s="4"/>
      <c r="K877" s="4" t="s">
        <v>60</v>
      </c>
      <c r="L877" s="4" t="s">
        <v>45</v>
      </c>
      <c r="M877" s="4" t="s">
        <v>61</v>
      </c>
      <c r="N877" s="4"/>
      <c r="O877" s="4" t="s">
        <v>6909</v>
      </c>
      <c r="P877" s="2" t="s">
        <v>6910</v>
      </c>
      <c r="Q877" s="2" t="s">
        <v>6911</v>
      </c>
      <c r="R877" s="4" t="s">
        <v>65</v>
      </c>
      <c r="S877" s="4" t="s">
        <v>6912</v>
      </c>
      <c r="T877" s="4" t="s">
        <v>84</v>
      </c>
      <c r="U877" s="4"/>
      <c r="V877" s="4"/>
      <c r="W877" s="4" t="s">
        <v>53</v>
      </c>
      <c r="X877" s="2" t="s">
        <v>6913</v>
      </c>
      <c r="Y877" s="4" t="s">
        <v>69</v>
      </c>
      <c r="Z877" s="4"/>
      <c r="AA877" s="4"/>
      <c r="AB877" s="4"/>
    </row>
    <row r="878" customFormat="false" ht="75" hidden="false" customHeight="true" outlineLevel="0" collapsed="false">
      <c r="A878" s="4" t="s">
        <v>6914</v>
      </c>
      <c r="B878" s="4" t="s">
        <v>6733</v>
      </c>
      <c r="C878" s="4" t="s">
        <v>6915</v>
      </c>
      <c r="D878" s="4" t="n">
        <v>2008</v>
      </c>
      <c r="E878" s="4" t="s">
        <v>41</v>
      </c>
      <c r="F878" s="4" t="s">
        <v>583</v>
      </c>
      <c r="G878" s="4" t="str">
        <f aca="false">IF(LEFT(I878,3)="R1 ","L6",IF(D878&gt;=2014,"L1",IF(D878&gt;=1998,"L2",IF(D878&gt;=1987,"L3",IF(D878&gt;=1978,"L4",IF(D878&gt;=1965,"L5","L6"))))))</f>
        <v>L2</v>
      </c>
      <c r="H878" s="4" t="str">
        <f aca="false">IFERROR(INDEX(Lanes!$C$2:$C$60,MATCH(LEFT(I878,FIND(" ",I878)-1),Lanes!$A$2:$A$60,0)),"?")</f>
        <v>V</v>
      </c>
      <c r="I878" s="4" t="s">
        <v>6478</v>
      </c>
      <c r="J878" s="4"/>
      <c r="K878" s="4" t="s">
        <v>364</v>
      </c>
      <c r="L878" s="4" t="s">
        <v>193</v>
      </c>
      <c r="M878" s="4" t="s">
        <v>530</v>
      </c>
      <c r="N878" s="4" t="s">
        <v>531</v>
      </c>
      <c r="O878" s="4" t="s">
        <v>6916</v>
      </c>
      <c r="P878" s="2" t="s">
        <v>6917</v>
      </c>
      <c r="Q878" s="2" t="s">
        <v>6918</v>
      </c>
      <c r="R878" s="4" t="s">
        <v>50</v>
      </c>
      <c r="S878" s="4" t="s">
        <v>6919</v>
      </c>
      <c r="T878" s="4" t="s">
        <v>84</v>
      </c>
      <c r="U878" s="4"/>
      <c r="V878" s="4"/>
      <c r="W878" s="4" t="s">
        <v>53</v>
      </c>
      <c r="X878" s="2" t="s">
        <v>6781</v>
      </c>
      <c r="Y878" s="4" t="s">
        <v>69</v>
      </c>
      <c r="Z878" s="4"/>
      <c r="AA878" s="4"/>
      <c r="AB878" s="4"/>
    </row>
    <row r="879" customFormat="false" ht="75" hidden="false" customHeight="true" outlineLevel="0" collapsed="false">
      <c r="A879" s="4" t="s">
        <v>6920</v>
      </c>
      <c r="B879" s="4" t="s">
        <v>6518</v>
      </c>
      <c r="C879" s="4" t="s">
        <v>6921</v>
      </c>
      <c r="D879" s="4" t="n">
        <v>2008</v>
      </c>
      <c r="E879" s="4" t="s">
        <v>41</v>
      </c>
      <c r="F879" s="4" t="s">
        <v>583</v>
      </c>
      <c r="G879" s="4" t="str">
        <f aca="false">IF(LEFT(I879,3)="R1 ","L6",IF(D879&gt;=2014,"L1",IF(D879&gt;=1998,"L2",IF(D879&gt;=1987,"L3",IF(D879&gt;=1978,"L4",IF(D879&gt;=1965,"L5","L6"))))))</f>
        <v>L2</v>
      </c>
      <c r="H879" s="4" t="str">
        <f aca="false">IFERROR(INDEX(Lanes!$C$2:$C$60,MATCH(LEFT(I879,FIND(" ",I879)-1),Lanes!$A$2:$A$60,0)),"?")</f>
        <v>V</v>
      </c>
      <c r="I879" s="4" t="s">
        <v>6478</v>
      </c>
      <c r="J879" s="4"/>
      <c r="K879" s="4" t="s">
        <v>364</v>
      </c>
      <c r="L879" s="4" t="s">
        <v>193</v>
      </c>
      <c r="M879" s="4" t="s">
        <v>289</v>
      </c>
      <c r="N879" s="4"/>
      <c r="O879" s="4" t="s">
        <v>6922</v>
      </c>
      <c r="P879" s="2" t="s">
        <v>6923</v>
      </c>
      <c r="Q879" s="2" t="s">
        <v>6924</v>
      </c>
      <c r="R879" s="4" t="s">
        <v>65</v>
      </c>
      <c r="S879" s="4" t="s">
        <v>6925</v>
      </c>
      <c r="T879" s="4" t="s">
        <v>84</v>
      </c>
      <c r="U879" s="4"/>
      <c r="V879" s="4"/>
      <c r="W879" s="4" t="s">
        <v>53</v>
      </c>
      <c r="X879" s="2" t="s">
        <v>6582</v>
      </c>
      <c r="Y879" s="4" t="s">
        <v>69</v>
      </c>
      <c r="Z879" s="4"/>
      <c r="AA879" s="4"/>
      <c r="AB879" s="4"/>
    </row>
    <row r="880" customFormat="false" ht="75" hidden="false" customHeight="true" outlineLevel="0" collapsed="false">
      <c r="A880" s="4" t="s">
        <v>6926</v>
      </c>
      <c r="B880" s="4" t="s">
        <v>6907</v>
      </c>
      <c r="C880" s="4" t="s">
        <v>6927</v>
      </c>
      <c r="D880" s="4" t="n">
        <v>2009</v>
      </c>
      <c r="E880" s="4" t="s">
        <v>41</v>
      </c>
      <c r="F880" s="4" t="s">
        <v>583</v>
      </c>
      <c r="G880" s="4" t="str">
        <f aca="false">IF(LEFT(I880,3)="R1 ","L6",IF(D880&gt;=2014,"L1",IF(D880&gt;=1998,"L2",IF(D880&gt;=1987,"L3",IF(D880&gt;=1978,"L4",IF(D880&gt;=1965,"L5","L6"))))))</f>
        <v>L2</v>
      </c>
      <c r="H880" s="4" t="str">
        <f aca="false">IFERROR(INDEX(Lanes!$C$2:$C$60,MATCH(LEFT(I880,FIND(" ",I880)-1),Lanes!$A$2:$A$60,0)),"?")</f>
        <v>V</v>
      </c>
      <c r="I880" s="4" t="s">
        <v>6478</v>
      </c>
      <c r="J880" s="4"/>
      <c r="K880" s="4" t="s">
        <v>364</v>
      </c>
      <c r="L880" s="4" t="s">
        <v>45</v>
      </c>
      <c r="M880" s="4" t="s">
        <v>61</v>
      </c>
      <c r="N880" s="4"/>
      <c r="O880" s="4" t="s">
        <v>6928</v>
      </c>
      <c r="P880" s="2" t="s">
        <v>6929</v>
      </c>
      <c r="Q880" s="2" t="s">
        <v>6930</v>
      </c>
      <c r="R880" s="4" t="s">
        <v>65</v>
      </c>
      <c r="S880" s="4" t="s">
        <v>6931</v>
      </c>
      <c r="T880" s="4" t="s">
        <v>84</v>
      </c>
      <c r="U880" s="4"/>
      <c r="V880" s="4"/>
      <c r="W880" s="4" t="s">
        <v>53</v>
      </c>
      <c r="X880" s="2" t="s">
        <v>6913</v>
      </c>
      <c r="Y880" s="4" t="s">
        <v>69</v>
      </c>
      <c r="Z880" s="4"/>
      <c r="AA880" s="4"/>
      <c r="AB880" s="4"/>
    </row>
    <row r="881" customFormat="false" ht="75" hidden="false" customHeight="true" outlineLevel="0" collapsed="false">
      <c r="A881" s="4" t="s">
        <v>6932</v>
      </c>
      <c r="B881" s="4" t="s">
        <v>6733</v>
      </c>
      <c r="C881" s="4" t="s">
        <v>6933</v>
      </c>
      <c r="D881" s="4" t="n">
        <v>2009</v>
      </c>
      <c r="E881" s="4" t="s">
        <v>41</v>
      </c>
      <c r="F881" s="4" t="s">
        <v>583</v>
      </c>
      <c r="G881" s="4" t="str">
        <f aca="false">IF(LEFT(I881,3)="R1 ","L6",IF(D881&gt;=2014,"L1",IF(D881&gt;=1998,"L2",IF(D881&gt;=1987,"L3",IF(D881&gt;=1978,"L4",IF(D881&gt;=1965,"L5","L6"))))))</f>
        <v>L2</v>
      </c>
      <c r="H881" s="4" t="str">
        <f aca="false">IFERROR(INDEX(Lanes!$C$2:$C$60,MATCH(LEFT(I881,FIND(" ",I881)-1),Lanes!$A$2:$A$60,0)),"?")</f>
        <v>V</v>
      </c>
      <c r="I881" s="4" t="s">
        <v>6478</v>
      </c>
      <c r="J881" s="4"/>
      <c r="K881" s="4" t="s">
        <v>268</v>
      </c>
      <c r="L881" s="4" t="s">
        <v>193</v>
      </c>
      <c r="M881" s="4" t="s">
        <v>530</v>
      </c>
      <c r="N881" s="4" t="s">
        <v>531</v>
      </c>
      <c r="O881" s="4" t="s">
        <v>6934</v>
      </c>
      <c r="P881" s="2" t="s">
        <v>6935</v>
      </c>
      <c r="Q881" s="2" t="s">
        <v>6936</v>
      </c>
      <c r="R881" s="4" t="s">
        <v>50</v>
      </c>
      <c r="S881" s="4" t="s">
        <v>6937</v>
      </c>
      <c r="T881" s="4" t="s">
        <v>84</v>
      </c>
      <c r="U881" s="4"/>
      <c r="V881" s="4"/>
      <c r="W881" s="4" t="s">
        <v>53</v>
      </c>
      <c r="X881" s="2" t="s">
        <v>6781</v>
      </c>
      <c r="Y881" s="4" t="s">
        <v>69</v>
      </c>
      <c r="Z881" s="4"/>
      <c r="AA881" s="4"/>
      <c r="AB881" s="4"/>
    </row>
    <row r="882" customFormat="false" ht="75" hidden="false" customHeight="true" outlineLevel="0" collapsed="false">
      <c r="A882" s="4" t="s">
        <v>6938</v>
      </c>
      <c r="B882" s="4" t="s">
        <v>6475</v>
      </c>
      <c r="C882" s="4" t="s">
        <v>6939</v>
      </c>
      <c r="D882" s="4" t="n">
        <v>2009</v>
      </c>
      <c r="E882" s="4" t="s">
        <v>41</v>
      </c>
      <c r="F882" s="4" t="s">
        <v>6940</v>
      </c>
      <c r="G882" s="4" t="str">
        <f aca="false">IF(LEFT(I882,3)="R1 ","L6",IF(D882&gt;=2014,"L1",IF(D882&gt;=1998,"L2",IF(D882&gt;=1987,"L3",IF(D882&gt;=1978,"L4",IF(D882&gt;=1965,"L5","L6"))))))</f>
        <v>L2</v>
      </c>
      <c r="H882" s="4" t="str">
        <f aca="false">IFERROR(INDEX(Lanes!$C$2:$C$60,MATCH(LEFT(I882,FIND(" ",I882)-1),Lanes!$A$2:$A$60,0)),"?")</f>
        <v>V</v>
      </c>
      <c r="I882" s="4" t="s">
        <v>6478</v>
      </c>
      <c r="J882" s="4" t="s">
        <v>2199</v>
      </c>
      <c r="K882" s="4" t="s">
        <v>364</v>
      </c>
      <c r="L882" s="4" t="s">
        <v>152</v>
      </c>
      <c r="M882" s="4" t="s">
        <v>6827</v>
      </c>
      <c r="N882" s="4"/>
      <c r="O882" s="4" t="s">
        <v>6941</v>
      </c>
      <c r="P882" s="2" t="s">
        <v>6942</v>
      </c>
      <c r="Q882" s="2" t="s">
        <v>6943</v>
      </c>
      <c r="R882" s="4" t="s">
        <v>122</v>
      </c>
      <c r="S882" s="4" t="s">
        <v>6944</v>
      </c>
      <c r="T882" s="4" t="s">
        <v>52</v>
      </c>
      <c r="U882" s="4"/>
      <c r="V882" s="4"/>
      <c r="W882" s="4"/>
      <c r="X882" s="2" t="s">
        <v>6945</v>
      </c>
      <c r="Y882" s="4" t="s">
        <v>69</v>
      </c>
      <c r="Z882" s="4"/>
      <c r="AA882" s="4"/>
      <c r="AB882" s="4"/>
    </row>
    <row r="883" customFormat="false" ht="75" hidden="false" customHeight="true" outlineLevel="0" collapsed="false">
      <c r="A883" s="4" t="s">
        <v>6946</v>
      </c>
      <c r="B883" s="4" t="s">
        <v>6947</v>
      </c>
      <c r="C883" s="4" t="s">
        <v>6939</v>
      </c>
      <c r="D883" s="4" t="n">
        <v>2009</v>
      </c>
      <c r="E883" s="4" t="s">
        <v>398</v>
      </c>
      <c r="F883" s="4" t="s">
        <v>6940</v>
      </c>
      <c r="G883" s="4" t="str">
        <f aca="false">IF(LEFT(I883,3)="R1 ","L6",IF(D883&gt;=2014,"L1",IF(D883&gt;=1998,"L2",IF(D883&gt;=1987,"L3",IF(D883&gt;=1978,"L4",IF(D883&gt;=1965,"L5","L6"))))))</f>
        <v>L2</v>
      </c>
      <c r="H883" s="4" t="str">
        <f aca="false">IFERROR(INDEX(Lanes!$C$2:$C$60,MATCH(LEFT(I883,FIND(" ",I883)-1),Lanes!$A$2:$A$60,0)),"?")</f>
        <v>V</v>
      </c>
      <c r="I883" s="4" t="s">
        <v>6478</v>
      </c>
      <c r="J883" s="4"/>
      <c r="K883" s="4" t="s">
        <v>364</v>
      </c>
      <c r="L883" s="4" t="s">
        <v>174</v>
      </c>
      <c r="M883" s="4" t="s">
        <v>6479</v>
      </c>
      <c r="N883" s="4"/>
      <c r="O883" s="4" t="s">
        <v>6948</v>
      </c>
      <c r="P883" s="2" t="s">
        <v>6949</v>
      </c>
      <c r="Q883" s="2" t="s">
        <v>6950</v>
      </c>
      <c r="R883" s="4" t="s">
        <v>65</v>
      </c>
      <c r="S883" s="4" t="s">
        <v>6951</v>
      </c>
      <c r="T883" s="4" t="s">
        <v>84</v>
      </c>
      <c r="U883" s="4"/>
      <c r="V883" s="4"/>
      <c r="W883" s="4"/>
      <c r="X883" s="2" t="s">
        <v>6945</v>
      </c>
      <c r="Y883" s="4" t="s">
        <v>55</v>
      </c>
      <c r="Z883" s="4"/>
      <c r="AA883" s="4"/>
      <c r="AB883" s="4"/>
    </row>
    <row r="884" customFormat="false" ht="75" hidden="false" customHeight="true" outlineLevel="0" collapsed="false">
      <c r="A884" s="4" t="s">
        <v>6952</v>
      </c>
      <c r="B884" s="4" t="s">
        <v>6953</v>
      </c>
      <c r="C884" s="4" t="s">
        <v>6954</v>
      </c>
      <c r="D884" s="4" t="n">
        <v>2010</v>
      </c>
      <c r="E884" s="4" t="s">
        <v>398</v>
      </c>
      <c r="F884" s="4" t="s">
        <v>583</v>
      </c>
      <c r="G884" s="4" t="str">
        <f aca="false">IF(LEFT(I884,3)="R1 ","L6",IF(D884&gt;=2014,"L1",IF(D884&gt;=1998,"L2",IF(D884&gt;=1987,"L3",IF(D884&gt;=1978,"L4",IF(D884&gt;=1965,"L5","L6"))))))</f>
        <v>L2</v>
      </c>
      <c r="H884" s="4" t="str">
        <f aca="false">IFERROR(INDEX(Lanes!$C$2:$C$60,MATCH(LEFT(I884,FIND(" ",I884)-1),Lanes!$A$2:$A$60,0)),"?")</f>
        <v>V</v>
      </c>
      <c r="I884" s="4" t="s">
        <v>6478</v>
      </c>
      <c r="J884" s="4"/>
      <c r="K884" s="4" t="s">
        <v>400</v>
      </c>
      <c r="L884" s="4" t="s">
        <v>193</v>
      </c>
      <c r="M884" s="4" t="s">
        <v>530</v>
      </c>
      <c r="N884" s="4" t="s">
        <v>531</v>
      </c>
      <c r="O884" s="4" t="s">
        <v>6955</v>
      </c>
      <c r="P884" s="2" t="s">
        <v>6956</v>
      </c>
      <c r="Q884" s="2" t="s">
        <v>6957</v>
      </c>
      <c r="R884" s="4" t="s">
        <v>65</v>
      </c>
      <c r="S884" s="4" t="s">
        <v>6958</v>
      </c>
      <c r="T884" s="4" t="s">
        <v>52</v>
      </c>
      <c r="U884" s="4"/>
      <c r="V884" s="4"/>
      <c r="W884" s="4"/>
      <c r="X884" s="2" t="s">
        <v>6959</v>
      </c>
      <c r="Y884" s="4" t="s">
        <v>69</v>
      </c>
      <c r="Z884" s="4"/>
      <c r="AA884" s="4"/>
      <c r="AB884" s="4"/>
    </row>
    <row r="885" customFormat="false" ht="75" hidden="false" customHeight="true" outlineLevel="0" collapsed="false">
      <c r="A885" s="4" t="s">
        <v>6960</v>
      </c>
      <c r="B885" s="4" t="s">
        <v>6961</v>
      </c>
      <c r="C885" s="4" t="s">
        <v>6962</v>
      </c>
      <c r="D885" s="4" t="n">
        <v>2010</v>
      </c>
      <c r="E885" s="4" t="s">
        <v>41</v>
      </c>
      <c r="F885" s="4" t="s">
        <v>583</v>
      </c>
      <c r="G885" s="4" t="str">
        <f aca="false">IF(LEFT(I885,3)="R1 ","L6",IF(D885&gt;=2014,"L1",IF(D885&gt;=1998,"L2",IF(D885&gt;=1987,"L3",IF(D885&gt;=1978,"L4",IF(D885&gt;=1965,"L5","L6"))))))</f>
        <v>L2</v>
      </c>
      <c r="H885" s="4" t="str">
        <f aca="false">IFERROR(INDEX(Lanes!$C$2:$C$60,MATCH(LEFT(I885,FIND(" ",I885)-1),Lanes!$A$2:$A$60,0)),"?")</f>
        <v>V</v>
      </c>
      <c r="I885" s="4" t="s">
        <v>6478</v>
      </c>
      <c r="J885" s="4"/>
      <c r="K885" s="4" t="s">
        <v>44</v>
      </c>
      <c r="L885" s="4" t="s">
        <v>257</v>
      </c>
      <c r="M885" s="4" t="s">
        <v>6963</v>
      </c>
      <c r="N885" s="4" t="s">
        <v>585</v>
      </c>
      <c r="O885" s="4" t="s">
        <v>6964</v>
      </c>
      <c r="P885" s="2" t="s">
        <v>6965</v>
      </c>
      <c r="Q885" s="2" t="s">
        <v>6966</v>
      </c>
      <c r="R885" s="4" t="s">
        <v>65</v>
      </c>
      <c r="S885" s="4" t="s">
        <v>6967</v>
      </c>
      <c r="T885" s="4" t="s">
        <v>52</v>
      </c>
      <c r="U885" s="4"/>
      <c r="V885" s="4"/>
      <c r="W885" s="4"/>
      <c r="X885" s="2" t="s">
        <v>6968</v>
      </c>
      <c r="Y885" s="4" t="s">
        <v>69</v>
      </c>
      <c r="Z885" s="4"/>
      <c r="AA885" s="4"/>
      <c r="AB885" s="4"/>
    </row>
    <row r="886" customFormat="false" ht="75" hidden="false" customHeight="true" outlineLevel="0" collapsed="false">
      <c r="A886" s="4" t="s">
        <v>6969</v>
      </c>
      <c r="B886" s="4" t="s">
        <v>6907</v>
      </c>
      <c r="C886" s="4" t="s">
        <v>6970</v>
      </c>
      <c r="D886" s="4" t="n">
        <v>2011</v>
      </c>
      <c r="E886" s="4" t="s">
        <v>41</v>
      </c>
      <c r="F886" s="4" t="s">
        <v>583</v>
      </c>
      <c r="G886" s="4" t="str">
        <f aca="false">IF(LEFT(I886,3)="R1 ","L6",IF(D886&gt;=2014,"L1",IF(D886&gt;=1998,"L2",IF(D886&gt;=1987,"L3",IF(D886&gt;=1978,"L4",IF(D886&gt;=1965,"L5","L6"))))))</f>
        <v>L2</v>
      </c>
      <c r="H886" s="4" t="str">
        <f aca="false">IFERROR(INDEX(Lanes!$C$2:$C$60,MATCH(LEFT(I886,FIND(" ",I886)-1),Lanes!$A$2:$A$60,0)),"?")</f>
        <v>V</v>
      </c>
      <c r="I886" s="4" t="s">
        <v>6478</v>
      </c>
      <c r="J886" s="4"/>
      <c r="K886" s="4" t="s">
        <v>60</v>
      </c>
      <c r="L886" s="4" t="s">
        <v>163</v>
      </c>
      <c r="M886" s="4" t="s">
        <v>164</v>
      </c>
      <c r="N886" s="4"/>
      <c r="O886" s="4" t="s">
        <v>6971</v>
      </c>
      <c r="P886" s="2" t="s">
        <v>6972</v>
      </c>
      <c r="Q886" s="2" t="s">
        <v>6973</v>
      </c>
      <c r="R886" s="4" t="s">
        <v>65</v>
      </c>
      <c r="S886" s="4" t="s">
        <v>6974</v>
      </c>
      <c r="T886" s="4" t="s">
        <v>110</v>
      </c>
      <c r="U886" s="4"/>
      <c r="V886" s="4"/>
      <c r="W886" s="4" t="s">
        <v>53</v>
      </c>
      <c r="X886" s="2" t="s">
        <v>6913</v>
      </c>
      <c r="Y886" s="4" t="s">
        <v>69</v>
      </c>
      <c r="Z886" s="4"/>
      <c r="AA886" s="4"/>
      <c r="AB886" s="4"/>
    </row>
    <row r="887" customFormat="false" ht="75" hidden="false" customHeight="true" outlineLevel="0" collapsed="false">
      <c r="A887" s="4" t="s">
        <v>6975</v>
      </c>
      <c r="B887" s="4" t="s">
        <v>6733</v>
      </c>
      <c r="C887" s="4" t="s">
        <v>6976</v>
      </c>
      <c r="D887" s="4" t="n">
        <v>2011</v>
      </c>
      <c r="E887" s="4" t="s">
        <v>41</v>
      </c>
      <c r="F887" s="4" t="s">
        <v>583</v>
      </c>
      <c r="G887" s="4" t="str">
        <f aca="false">IF(LEFT(I887,3)="R1 ","L6",IF(D887&gt;=2014,"L1",IF(D887&gt;=1998,"L2",IF(D887&gt;=1987,"L3",IF(D887&gt;=1978,"L4",IF(D887&gt;=1965,"L5","L6"))))))</f>
        <v>L2</v>
      </c>
      <c r="H887" s="4" t="str">
        <f aca="false">IFERROR(INDEX(Lanes!$C$2:$C$60,MATCH(LEFT(I887,FIND(" ",I887)-1),Lanes!$A$2:$A$60,0)),"?")</f>
        <v>V</v>
      </c>
      <c r="I887" s="4" t="s">
        <v>6478</v>
      </c>
      <c r="J887" s="4"/>
      <c r="K887" s="4" t="s">
        <v>364</v>
      </c>
      <c r="L887" s="4" t="s">
        <v>193</v>
      </c>
      <c r="M887" s="4" t="s">
        <v>530</v>
      </c>
      <c r="N887" s="4" t="s">
        <v>531</v>
      </c>
      <c r="O887" s="4" t="s">
        <v>6977</v>
      </c>
      <c r="P887" s="2" t="s">
        <v>6978</v>
      </c>
      <c r="Q887" s="2" t="s">
        <v>6979</v>
      </c>
      <c r="R887" s="4" t="s">
        <v>65</v>
      </c>
      <c r="S887" s="4" t="s">
        <v>6980</v>
      </c>
      <c r="T887" s="4" t="s">
        <v>84</v>
      </c>
      <c r="U887" s="4"/>
      <c r="V887" s="4"/>
      <c r="W887" s="4" t="s">
        <v>53</v>
      </c>
      <c r="X887" s="2" t="s">
        <v>6981</v>
      </c>
      <c r="Y887" s="4" t="s">
        <v>69</v>
      </c>
      <c r="Z887" s="4"/>
      <c r="AA887" s="4"/>
      <c r="AB887" s="4"/>
    </row>
    <row r="888" customFormat="false" ht="75" hidden="false" customHeight="true" outlineLevel="0" collapsed="false">
      <c r="A888" s="4" t="s">
        <v>6982</v>
      </c>
      <c r="B888" s="4" t="s">
        <v>6907</v>
      </c>
      <c r="C888" s="4" t="s">
        <v>6983</v>
      </c>
      <c r="D888" s="4" t="n">
        <v>2013</v>
      </c>
      <c r="E888" s="4" t="s">
        <v>41</v>
      </c>
      <c r="F888" s="4" t="s">
        <v>583</v>
      </c>
      <c r="G888" s="4" t="str">
        <f aca="false">IF(LEFT(I888,3)="R1 ","L6",IF(D888&gt;=2014,"L1",IF(D888&gt;=1998,"L2",IF(D888&gt;=1987,"L3",IF(D888&gt;=1978,"L4",IF(D888&gt;=1965,"L5","L6"))))))</f>
        <v>L2</v>
      </c>
      <c r="H888" s="4" t="str">
        <f aca="false">IFERROR(INDEX(Lanes!$C$2:$C$60,MATCH(LEFT(I888,FIND(" ",I888)-1),Lanes!$A$2:$A$60,0)),"?")</f>
        <v>V</v>
      </c>
      <c r="I888" s="4" t="s">
        <v>6478</v>
      </c>
      <c r="J888" s="4"/>
      <c r="K888" s="4" t="s">
        <v>60</v>
      </c>
      <c r="L888" s="4" t="s">
        <v>163</v>
      </c>
      <c r="M888" s="4" t="s">
        <v>164</v>
      </c>
      <c r="N888" s="4"/>
      <c r="O888" s="4" t="s">
        <v>6984</v>
      </c>
      <c r="P888" s="2" t="s">
        <v>6985</v>
      </c>
      <c r="Q888" s="2" t="s">
        <v>6986</v>
      </c>
      <c r="R888" s="4" t="s">
        <v>65</v>
      </c>
      <c r="S888" s="4" t="s">
        <v>6987</v>
      </c>
      <c r="T888" s="4" t="s">
        <v>110</v>
      </c>
      <c r="U888" s="4"/>
      <c r="V888" s="4"/>
      <c r="W888" s="4" t="s">
        <v>53</v>
      </c>
      <c r="X888" s="2" t="s">
        <v>6913</v>
      </c>
      <c r="Y888" s="4" t="s">
        <v>69</v>
      </c>
      <c r="Z888" s="4"/>
      <c r="AA888" s="4"/>
      <c r="AB888" s="4"/>
    </row>
    <row r="889" customFormat="false" ht="75" hidden="false" customHeight="true" outlineLevel="0" collapsed="false">
      <c r="A889" s="4" t="s">
        <v>6988</v>
      </c>
      <c r="B889" s="4" t="s">
        <v>6961</v>
      </c>
      <c r="C889" s="4" t="s">
        <v>6989</v>
      </c>
      <c r="D889" s="4" t="n">
        <v>2013</v>
      </c>
      <c r="E889" s="4" t="s">
        <v>41</v>
      </c>
      <c r="F889" s="4" t="s">
        <v>583</v>
      </c>
      <c r="G889" s="4" t="str">
        <f aca="false">IF(LEFT(I889,3)="R1 ","L6",IF(D889&gt;=2014,"L1",IF(D889&gt;=1998,"L2",IF(D889&gt;=1987,"L3",IF(D889&gt;=1978,"L4",IF(D889&gt;=1965,"L5","L6"))))))</f>
        <v>L2</v>
      </c>
      <c r="H889" s="4" t="str">
        <f aca="false">IFERROR(INDEX(Lanes!$C$2:$C$60,MATCH(LEFT(I889,FIND(" ",I889)-1),Lanes!$A$2:$A$60,0)),"?")</f>
        <v>V</v>
      </c>
      <c r="I889" s="4" t="s">
        <v>6478</v>
      </c>
      <c r="J889" s="4"/>
      <c r="K889" s="4" t="s">
        <v>44</v>
      </c>
      <c r="L889" s="4" t="s">
        <v>257</v>
      </c>
      <c r="M889" s="4" t="s">
        <v>6963</v>
      </c>
      <c r="N889" s="4" t="s">
        <v>585</v>
      </c>
      <c r="O889" s="4" t="s">
        <v>6990</v>
      </c>
      <c r="P889" s="2" t="s">
        <v>6991</v>
      </c>
      <c r="Q889" s="2" t="s">
        <v>6992</v>
      </c>
      <c r="R889" s="4" t="s">
        <v>122</v>
      </c>
      <c r="S889" s="4" t="s">
        <v>6993</v>
      </c>
      <c r="T889" s="4" t="s">
        <v>52</v>
      </c>
      <c r="U889" s="4"/>
      <c r="V889" s="4"/>
      <c r="W889" s="4"/>
      <c r="X889" s="2" t="s">
        <v>6994</v>
      </c>
      <c r="Y889" s="4" t="s">
        <v>69</v>
      </c>
      <c r="Z889" s="4"/>
      <c r="AA889" s="4"/>
      <c r="AB889" s="4"/>
    </row>
    <row r="890" customFormat="false" ht="75" hidden="false" customHeight="true" outlineLevel="0" collapsed="false">
      <c r="A890" s="4" t="s">
        <v>6995</v>
      </c>
      <c r="B890" s="4" t="s">
        <v>6907</v>
      </c>
      <c r="C890" s="4" t="s">
        <v>6996</v>
      </c>
      <c r="D890" s="4" t="n">
        <v>2014</v>
      </c>
      <c r="E890" s="4" t="s">
        <v>41</v>
      </c>
      <c r="F890" s="4" t="s">
        <v>583</v>
      </c>
      <c r="G890" s="4" t="str">
        <f aca="false">IF(LEFT(I890,3)="R1 ","L6",IF(D890&gt;=2014,"L1",IF(D890&gt;=1998,"L2",IF(D890&gt;=1987,"L3",IF(D890&gt;=1978,"L4",IF(D890&gt;=1965,"L5","L6"))))))</f>
        <v>L1</v>
      </c>
      <c r="H890" s="4" t="str">
        <f aca="false">IFERROR(INDEX(Lanes!$C$2:$C$60,MATCH(LEFT(I890,FIND(" ",I890)-1),Lanes!$A$2:$A$60,0)),"?")</f>
        <v>V</v>
      </c>
      <c r="I890" s="4" t="s">
        <v>6478</v>
      </c>
      <c r="J890" s="4"/>
      <c r="K890" s="4" t="s">
        <v>60</v>
      </c>
      <c r="L890" s="4" t="s">
        <v>163</v>
      </c>
      <c r="M890" s="4" t="s">
        <v>164</v>
      </c>
      <c r="N890" s="4"/>
      <c r="O890" s="4" t="s">
        <v>6997</v>
      </c>
      <c r="P890" s="2" t="s">
        <v>6998</v>
      </c>
      <c r="Q890" s="2" t="s">
        <v>6999</v>
      </c>
      <c r="R890" s="4" t="s">
        <v>65</v>
      </c>
      <c r="S890" s="4" t="s">
        <v>7000</v>
      </c>
      <c r="T890" s="4" t="s">
        <v>52</v>
      </c>
      <c r="U890" s="4"/>
      <c r="V890" s="4"/>
      <c r="W890" s="4" t="s">
        <v>53</v>
      </c>
      <c r="X890" s="2" t="s">
        <v>7001</v>
      </c>
      <c r="Y890" s="4" t="s">
        <v>69</v>
      </c>
      <c r="Z890" s="4"/>
      <c r="AA890" s="4"/>
      <c r="AB890" s="4"/>
    </row>
    <row r="891" customFormat="false" ht="75" hidden="false" customHeight="true" outlineLevel="0" collapsed="false">
      <c r="A891" s="4" t="s">
        <v>7002</v>
      </c>
      <c r="B891" s="4" t="s">
        <v>6907</v>
      </c>
      <c r="C891" s="4" t="s">
        <v>7003</v>
      </c>
      <c r="D891" s="4" t="n">
        <v>2019</v>
      </c>
      <c r="E891" s="4" t="s">
        <v>41</v>
      </c>
      <c r="F891" s="4" t="s">
        <v>583</v>
      </c>
      <c r="G891" s="4" t="str">
        <f aca="false">IF(LEFT(I891,3)="R1 ","L6",IF(D891&gt;=2014,"L1",IF(D891&gt;=1998,"L2",IF(D891&gt;=1987,"L3",IF(D891&gt;=1978,"L4",IF(D891&gt;=1965,"L5","L6"))))))</f>
        <v>L1</v>
      </c>
      <c r="H891" s="4" t="str">
        <f aca="false">IFERROR(INDEX(Lanes!$C$2:$C$60,MATCH(LEFT(I891,FIND(" ",I891)-1),Lanes!$A$2:$A$60,0)),"?")</f>
        <v>V</v>
      </c>
      <c r="I891" s="4" t="s">
        <v>6478</v>
      </c>
      <c r="J891" s="4"/>
      <c r="K891" s="4" t="s">
        <v>364</v>
      </c>
      <c r="L891" s="4" t="s">
        <v>163</v>
      </c>
      <c r="M891" s="4" t="s">
        <v>164</v>
      </c>
      <c r="N891" s="4"/>
      <c r="O891" s="4" t="s">
        <v>7004</v>
      </c>
      <c r="P891" s="2" t="s">
        <v>7005</v>
      </c>
      <c r="Q891" s="2" t="s">
        <v>7006</v>
      </c>
      <c r="R891" s="4" t="s">
        <v>65</v>
      </c>
      <c r="S891" s="4" t="s">
        <v>7007</v>
      </c>
      <c r="T891" s="4" t="s">
        <v>84</v>
      </c>
      <c r="U891" s="4"/>
      <c r="V891" s="4"/>
      <c r="W891" s="4" t="s">
        <v>53</v>
      </c>
      <c r="X891" s="2" t="s">
        <v>6913</v>
      </c>
      <c r="Y891" s="4" t="s">
        <v>69</v>
      </c>
      <c r="Z891" s="4"/>
      <c r="AA891" s="4"/>
      <c r="AB891" s="4"/>
    </row>
    <row r="892" customFormat="false" ht="75" hidden="false" customHeight="true" outlineLevel="0" collapsed="false">
      <c r="A892" s="4" t="s">
        <v>7008</v>
      </c>
      <c r="B892" s="4" t="s">
        <v>6733</v>
      </c>
      <c r="C892" s="4" t="s">
        <v>7009</v>
      </c>
      <c r="D892" s="4" t="n">
        <v>2019</v>
      </c>
      <c r="E892" s="4" t="s">
        <v>41</v>
      </c>
      <c r="F892" s="4" t="s">
        <v>583</v>
      </c>
      <c r="G892" s="4" t="str">
        <f aca="false">IF(LEFT(I892,3)="R1 ","L6",IF(D892&gt;=2014,"L1",IF(D892&gt;=1998,"L2",IF(D892&gt;=1987,"L3",IF(D892&gt;=1978,"L4",IF(D892&gt;=1965,"L5","L6"))))))</f>
        <v>L1</v>
      </c>
      <c r="H892" s="4" t="str">
        <f aca="false">IFERROR(INDEX(Lanes!$C$2:$C$60,MATCH(LEFT(I892,FIND(" ",I892)-1),Lanes!$A$2:$A$60,0)),"?")</f>
        <v>V</v>
      </c>
      <c r="I892" s="4" t="s">
        <v>6478</v>
      </c>
      <c r="J892" s="4"/>
      <c r="K892" s="4" t="s">
        <v>364</v>
      </c>
      <c r="L892" s="4" t="s">
        <v>193</v>
      </c>
      <c r="M892" s="4" t="s">
        <v>530</v>
      </c>
      <c r="N892" s="4" t="s">
        <v>531</v>
      </c>
      <c r="O892" s="4" t="s">
        <v>7010</v>
      </c>
      <c r="P892" s="2" t="s">
        <v>7011</v>
      </c>
      <c r="Q892" s="2" t="s">
        <v>7012</v>
      </c>
      <c r="R892" s="4" t="s">
        <v>65</v>
      </c>
      <c r="S892" s="4" t="s">
        <v>7013</v>
      </c>
      <c r="T892" s="4" t="s">
        <v>84</v>
      </c>
      <c r="U892" s="4"/>
      <c r="V892" s="4"/>
      <c r="W892" s="4" t="s">
        <v>53</v>
      </c>
      <c r="X892" s="2" t="s">
        <v>7014</v>
      </c>
      <c r="Y892" s="4" t="s">
        <v>69</v>
      </c>
      <c r="Z892" s="4"/>
      <c r="AA892" s="4"/>
      <c r="AB892" s="4"/>
    </row>
    <row r="893" customFormat="false" ht="75" hidden="false" customHeight="true" outlineLevel="0" collapsed="false">
      <c r="A893" s="4" t="s">
        <v>7015</v>
      </c>
      <c r="B893" s="4" t="s">
        <v>6907</v>
      </c>
      <c r="C893" s="4" t="s">
        <v>7016</v>
      </c>
      <c r="D893" s="4" t="n">
        <v>2020</v>
      </c>
      <c r="E893" s="4" t="s">
        <v>41</v>
      </c>
      <c r="F893" s="4" t="s">
        <v>583</v>
      </c>
      <c r="G893" s="4" t="str">
        <f aca="false">IF(LEFT(I893,3)="R1 ","L6",IF(D893&gt;=2014,"L1",IF(D893&gt;=1998,"L2",IF(D893&gt;=1987,"L3",IF(D893&gt;=1978,"L4",IF(D893&gt;=1965,"L5","L6"))))))</f>
        <v>L1</v>
      </c>
      <c r="H893" s="4" t="str">
        <f aca="false">IFERROR(INDEX(Lanes!$C$2:$C$60,MATCH(LEFT(I893,FIND(" ",I893)-1),Lanes!$A$2:$A$60,0)),"?")</f>
        <v>V</v>
      </c>
      <c r="I893" s="4" t="s">
        <v>6478</v>
      </c>
      <c r="J893" s="4"/>
      <c r="K893" s="4" t="s">
        <v>364</v>
      </c>
      <c r="L893" s="4" t="s">
        <v>163</v>
      </c>
      <c r="M893" s="4" t="s">
        <v>164</v>
      </c>
      <c r="N893" s="4"/>
      <c r="O893" s="4" t="s">
        <v>7017</v>
      </c>
      <c r="P893" s="2" t="s">
        <v>7018</v>
      </c>
      <c r="Q893" s="2" t="s">
        <v>7019</v>
      </c>
      <c r="R893" s="4" t="s">
        <v>65</v>
      </c>
      <c r="S893" s="4" t="s">
        <v>7020</v>
      </c>
      <c r="T893" s="4" t="s">
        <v>84</v>
      </c>
      <c r="U893" s="4"/>
      <c r="V893" s="4"/>
      <c r="W893" s="4" t="s">
        <v>53</v>
      </c>
      <c r="X893" s="2" t="s">
        <v>6913</v>
      </c>
      <c r="Y893" s="4" t="s">
        <v>69</v>
      </c>
      <c r="Z893" s="4"/>
      <c r="AA893" s="4"/>
      <c r="AB893" s="4"/>
    </row>
    <row r="894" customFormat="false" ht="75" hidden="false" customHeight="true" outlineLevel="0" collapsed="false">
      <c r="A894" s="4" t="s">
        <v>7021</v>
      </c>
      <c r="B894" s="4" t="s">
        <v>6872</v>
      </c>
      <c r="C894" s="4" t="s">
        <v>7022</v>
      </c>
      <c r="D894" s="4" t="n">
        <v>2021</v>
      </c>
      <c r="E894" s="4" t="s">
        <v>398</v>
      </c>
      <c r="F894" s="4" t="s">
        <v>583</v>
      </c>
      <c r="G894" s="4" t="str">
        <f aca="false">IF(LEFT(I894,3)="R1 ","L6",IF(D894&gt;=2014,"L1",IF(D894&gt;=1998,"L2",IF(D894&gt;=1987,"L3",IF(D894&gt;=1978,"L4",IF(D894&gt;=1965,"L5","L6"))))))</f>
        <v>L1</v>
      </c>
      <c r="H894" s="4" t="str">
        <f aca="false">IFERROR(INDEX(Lanes!$C$2:$C$60,MATCH(LEFT(I894,FIND(" ",I894)-1),Lanes!$A$2:$A$60,0)),"?")</f>
        <v>V</v>
      </c>
      <c r="I894" s="4" t="s">
        <v>6478</v>
      </c>
      <c r="J894" s="4"/>
      <c r="K894" s="4" t="s">
        <v>364</v>
      </c>
      <c r="L894" s="4" t="s">
        <v>193</v>
      </c>
      <c r="M894" s="4" t="s">
        <v>530</v>
      </c>
      <c r="N894" s="4" t="s">
        <v>531</v>
      </c>
      <c r="O894" s="4" t="s">
        <v>6874</v>
      </c>
      <c r="P894" s="2" t="s">
        <v>7023</v>
      </c>
      <c r="Q894" s="2" t="s">
        <v>7024</v>
      </c>
      <c r="R894" s="4" t="s">
        <v>65</v>
      </c>
      <c r="S894" s="4" t="s">
        <v>7025</v>
      </c>
      <c r="T894" s="4" t="s">
        <v>84</v>
      </c>
      <c r="U894" s="4"/>
      <c r="V894" s="4"/>
      <c r="W894" s="4"/>
      <c r="X894" s="2" t="s">
        <v>7026</v>
      </c>
      <c r="Y894" s="4" t="s">
        <v>69</v>
      </c>
      <c r="Z894" s="4"/>
      <c r="AA894" s="4"/>
      <c r="AB894" s="4"/>
    </row>
    <row r="895" customFormat="false" ht="75" hidden="false" customHeight="true" outlineLevel="0" collapsed="false">
      <c r="A895" s="4" t="s">
        <v>7027</v>
      </c>
      <c r="B895" s="4" t="s">
        <v>6907</v>
      </c>
      <c r="C895" s="4" t="s">
        <v>7028</v>
      </c>
      <c r="D895" s="4" t="n">
        <v>2022</v>
      </c>
      <c r="E895" s="4" t="s">
        <v>41</v>
      </c>
      <c r="F895" s="4" t="s">
        <v>583</v>
      </c>
      <c r="G895" s="4" t="str">
        <f aca="false">IF(LEFT(I895,3)="R1 ","L6",IF(D895&gt;=2014,"L1",IF(D895&gt;=1998,"L2",IF(D895&gt;=1987,"L3",IF(D895&gt;=1978,"L4",IF(D895&gt;=1965,"L5","L6"))))))</f>
        <v>L1</v>
      </c>
      <c r="H895" s="4" t="str">
        <f aca="false">IFERROR(INDEX(Lanes!$C$2:$C$60,MATCH(LEFT(I895,FIND(" ",I895)-1),Lanes!$A$2:$A$60,0)),"?")</f>
        <v>V</v>
      </c>
      <c r="I895" s="4" t="s">
        <v>6478</v>
      </c>
      <c r="J895" s="4"/>
      <c r="K895" s="4" t="s">
        <v>60</v>
      </c>
      <c r="L895" s="4" t="s">
        <v>163</v>
      </c>
      <c r="M895" s="4" t="s">
        <v>164</v>
      </c>
      <c r="N895" s="4"/>
      <c r="O895" s="4" t="s">
        <v>7029</v>
      </c>
      <c r="P895" s="2" t="s">
        <v>7030</v>
      </c>
      <c r="Q895" s="2" t="s">
        <v>7031</v>
      </c>
      <c r="R895" s="4" t="s">
        <v>65</v>
      </c>
      <c r="S895" s="4" t="s">
        <v>7032</v>
      </c>
      <c r="T895" s="4" t="s">
        <v>52</v>
      </c>
      <c r="U895" s="4"/>
      <c r="V895" s="4"/>
      <c r="W895" s="4" t="s">
        <v>53</v>
      </c>
      <c r="X895" s="2" t="s">
        <v>7033</v>
      </c>
      <c r="Y895" s="4" t="s">
        <v>55</v>
      </c>
      <c r="Z895" s="4"/>
      <c r="AA895" s="4"/>
      <c r="AB895" s="4"/>
    </row>
    <row r="896" customFormat="false" ht="75" hidden="false" customHeight="true" outlineLevel="0" collapsed="false">
      <c r="A896" s="4" t="s">
        <v>7034</v>
      </c>
      <c r="B896" s="4" t="s">
        <v>6733</v>
      </c>
      <c r="C896" s="4" t="s">
        <v>7035</v>
      </c>
      <c r="D896" s="4" t="n">
        <v>2023</v>
      </c>
      <c r="E896" s="4" t="s">
        <v>41</v>
      </c>
      <c r="F896" s="4" t="s">
        <v>583</v>
      </c>
      <c r="G896" s="4" t="str">
        <f aca="false">IF(LEFT(I896,3)="R1 ","L6",IF(D896&gt;=2014,"L1",IF(D896&gt;=1998,"L2",IF(D896&gt;=1987,"L3",IF(D896&gt;=1978,"L4",IF(D896&gt;=1965,"L5","L6"))))))</f>
        <v>L1</v>
      </c>
      <c r="H896" s="4" t="str">
        <f aca="false">IFERROR(INDEX(Lanes!$C$2:$C$60,MATCH(LEFT(I896,FIND(" ",I896)-1),Lanes!$A$2:$A$60,0)),"?")</f>
        <v>V</v>
      </c>
      <c r="I896" s="4" t="s">
        <v>6478</v>
      </c>
      <c r="J896" s="4"/>
      <c r="K896" s="4" t="s">
        <v>364</v>
      </c>
      <c r="L896" s="4" t="s">
        <v>193</v>
      </c>
      <c r="M896" s="4" t="s">
        <v>530</v>
      </c>
      <c r="N896" s="4" t="s">
        <v>531</v>
      </c>
      <c r="O896" s="4" t="s">
        <v>7036</v>
      </c>
      <c r="P896" s="2" t="s">
        <v>7037</v>
      </c>
      <c r="Q896" s="2" t="s">
        <v>7038</v>
      </c>
      <c r="R896" s="4" t="s">
        <v>65</v>
      </c>
      <c r="S896" s="4" t="s">
        <v>7039</v>
      </c>
      <c r="T896" s="4" t="s">
        <v>110</v>
      </c>
      <c r="U896" s="4"/>
      <c r="V896" s="4" t="s">
        <v>207</v>
      </c>
      <c r="W896" s="4" t="s">
        <v>53</v>
      </c>
      <c r="X896" s="2" t="s">
        <v>7040</v>
      </c>
      <c r="Y896" s="4" t="s">
        <v>55</v>
      </c>
      <c r="Z896" s="4"/>
      <c r="AA896" s="4"/>
      <c r="AB896" s="4"/>
    </row>
    <row r="897" customFormat="false" ht="75" hidden="false" customHeight="true" outlineLevel="0" collapsed="false">
      <c r="A897" s="4" t="s">
        <v>7041</v>
      </c>
      <c r="B897" s="4" t="s">
        <v>6733</v>
      </c>
      <c r="C897" s="4" t="s">
        <v>7042</v>
      </c>
      <c r="D897" s="4" t="n">
        <v>2025</v>
      </c>
      <c r="E897" s="4" t="s">
        <v>41</v>
      </c>
      <c r="F897" s="4" t="s">
        <v>2801</v>
      </c>
      <c r="G897" s="4" t="str">
        <f aca="false">IF(LEFT(I897,3)="R1 ","L6",IF(D897&gt;=2014,"L1",IF(D897&gt;=1998,"L2",IF(D897&gt;=1987,"L3",IF(D897&gt;=1978,"L4",IF(D897&gt;=1965,"L5","L6"))))))</f>
        <v>L1</v>
      </c>
      <c r="H897" s="4" t="str">
        <f aca="false">IFERROR(INDEX(Lanes!$C$2:$C$60,MATCH(LEFT(I897,FIND(" ",I897)-1),Lanes!$A$2:$A$60,0)),"?")</f>
        <v>V</v>
      </c>
      <c r="I897" s="4" t="s">
        <v>6478</v>
      </c>
      <c r="J897" s="4"/>
      <c r="K897" s="4" t="s">
        <v>1078</v>
      </c>
      <c r="L897" s="4" t="s">
        <v>193</v>
      </c>
      <c r="M897" s="4" t="s">
        <v>289</v>
      </c>
      <c r="N897" s="4"/>
      <c r="O897" s="4" t="s">
        <v>7043</v>
      </c>
      <c r="P897" s="2" t="s">
        <v>7044</v>
      </c>
      <c r="Q897" s="2" t="s">
        <v>7045</v>
      </c>
      <c r="R897" s="4" t="s">
        <v>50</v>
      </c>
      <c r="S897" s="4" t="s">
        <v>7046</v>
      </c>
      <c r="T897" s="4" t="s">
        <v>84</v>
      </c>
      <c r="U897" s="4"/>
      <c r="V897" s="4"/>
      <c r="W897" s="4" t="s">
        <v>53</v>
      </c>
      <c r="X897" s="2" t="s">
        <v>7047</v>
      </c>
      <c r="Y897" s="4" t="s">
        <v>69</v>
      </c>
      <c r="Z897" s="4"/>
      <c r="AA897" s="4"/>
      <c r="AB897" s="4"/>
    </row>
    <row r="898" customFormat="false" ht="75" hidden="false" customHeight="true" outlineLevel="0" collapsed="false">
      <c r="A898" s="4" t="s">
        <v>7048</v>
      </c>
      <c r="B898" s="4" t="s">
        <v>7049</v>
      </c>
      <c r="C898" s="4" t="s">
        <v>7050</v>
      </c>
      <c r="D898" s="4" t="n">
        <v>1996</v>
      </c>
      <c r="E898" s="4" t="s">
        <v>41</v>
      </c>
      <c r="F898" s="4" t="s">
        <v>7051</v>
      </c>
      <c r="G898" s="4" t="str">
        <f aca="false">IF(LEFT(I898,3)="R1 ","L6",IF(D898&gt;=2014,"L1",IF(D898&gt;=1998,"L2",IF(D898&gt;=1987,"L3",IF(D898&gt;=1978,"L4",IF(D898&gt;=1965,"L5","L6"))))))</f>
        <v>L3</v>
      </c>
      <c r="H898" s="4" t="str">
        <f aca="false">IFERROR(INDEX(Lanes!$C$2:$C$60,MATCH(LEFT(I898,FIND(" ",I898)-1),Lanes!$A$2:$A$60,0)),"?")</f>
        <v>V</v>
      </c>
      <c r="I898" s="4" t="s">
        <v>7052</v>
      </c>
      <c r="J898" s="4"/>
      <c r="K898" s="4" t="s">
        <v>211</v>
      </c>
      <c r="L898" s="4" t="s">
        <v>163</v>
      </c>
      <c r="M898" s="4" t="s">
        <v>6131</v>
      </c>
      <c r="N898" s="4" t="s">
        <v>6132</v>
      </c>
      <c r="O898" s="4" t="s">
        <v>7053</v>
      </c>
      <c r="P898" s="2" t="s">
        <v>7054</v>
      </c>
      <c r="Q898" s="2" t="s">
        <v>7055</v>
      </c>
      <c r="R898" s="4" t="s">
        <v>122</v>
      </c>
      <c r="S898" s="4" t="s">
        <v>7056</v>
      </c>
      <c r="T898" s="4" t="s">
        <v>84</v>
      </c>
      <c r="U898" s="4"/>
      <c r="V898" s="4"/>
      <c r="W898" s="4"/>
      <c r="X898" s="2" t="s">
        <v>7057</v>
      </c>
      <c r="Y898" s="4" t="s">
        <v>69</v>
      </c>
      <c r="Z898" s="4"/>
      <c r="AA898" s="4"/>
      <c r="AB898" s="4"/>
    </row>
    <row r="899" customFormat="false" ht="75" hidden="false" customHeight="true" outlineLevel="0" collapsed="false">
      <c r="A899" s="4" t="s">
        <v>7058</v>
      </c>
      <c r="B899" s="4" t="s">
        <v>7049</v>
      </c>
      <c r="C899" s="4" t="s">
        <v>7059</v>
      </c>
      <c r="D899" s="4" t="n">
        <v>1997</v>
      </c>
      <c r="E899" s="4" t="s">
        <v>41</v>
      </c>
      <c r="F899" s="4" t="s">
        <v>7051</v>
      </c>
      <c r="G899" s="4" t="str">
        <f aca="false">IF(LEFT(I899,3)="R1 ","L6",IF(D899&gt;=2014,"L1",IF(D899&gt;=1998,"L2",IF(D899&gt;=1987,"L3",IF(D899&gt;=1978,"L4",IF(D899&gt;=1965,"L5","L6"))))))</f>
        <v>L3</v>
      </c>
      <c r="H899" s="4" t="str">
        <f aca="false">IFERROR(INDEX(Lanes!$C$2:$C$60,MATCH(LEFT(I899,FIND(" ",I899)-1),Lanes!$A$2:$A$60,0)),"?")</f>
        <v>V</v>
      </c>
      <c r="I899" s="4" t="s">
        <v>7052</v>
      </c>
      <c r="J899" s="4"/>
      <c r="K899" s="4" t="s">
        <v>211</v>
      </c>
      <c r="L899" s="4" t="s">
        <v>163</v>
      </c>
      <c r="M899" s="4" t="s">
        <v>6131</v>
      </c>
      <c r="N899" s="4" t="s">
        <v>6132</v>
      </c>
      <c r="O899" s="4" t="s">
        <v>7060</v>
      </c>
      <c r="P899" s="2" t="s">
        <v>7061</v>
      </c>
      <c r="Q899" s="2" t="s">
        <v>7062</v>
      </c>
      <c r="R899" s="4" t="s">
        <v>65</v>
      </c>
      <c r="S899" s="4" t="s">
        <v>7063</v>
      </c>
      <c r="T899" s="4" t="s">
        <v>84</v>
      </c>
      <c r="U899" s="4"/>
      <c r="V899" s="4"/>
      <c r="W899" s="4"/>
      <c r="X899" s="2" t="s">
        <v>7057</v>
      </c>
      <c r="Y899" s="4" t="s">
        <v>69</v>
      </c>
      <c r="Z899" s="4"/>
      <c r="AA899" s="4"/>
      <c r="AB899" s="4"/>
    </row>
    <row r="900" customFormat="false" ht="75" hidden="false" customHeight="true" outlineLevel="0" collapsed="false">
      <c r="A900" s="4" t="s">
        <v>7064</v>
      </c>
      <c r="B900" s="4" t="s">
        <v>7065</v>
      </c>
      <c r="C900" s="4" t="s">
        <v>7066</v>
      </c>
      <c r="D900" s="4" t="n">
        <v>1998</v>
      </c>
      <c r="E900" s="4" t="s">
        <v>41</v>
      </c>
      <c r="F900" s="4" t="s">
        <v>7067</v>
      </c>
      <c r="G900" s="4" t="str">
        <f aca="false">IF(LEFT(I900,3)="R1 ","L6",IF(D900&gt;=2014,"L1",IF(D900&gt;=1998,"L2",IF(D900&gt;=1987,"L3",IF(D900&gt;=1978,"L4",IF(D900&gt;=1965,"L5","L6"))))))</f>
        <v>L2</v>
      </c>
      <c r="H900" s="4" t="str">
        <f aca="false">IFERROR(INDEX(Lanes!$C$2:$C$60,MATCH(LEFT(I900,FIND(" ",I900)-1),Lanes!$A$2:$A$60,0)),"?")</f>
        <v>V</v>
      </c>
      <c r="I900" s="4" t="s">
        <v>7052</v>
      </c>
      <c r="J900" s="4"/>
      <c r="K900" s="4" t="s">
        <v>211</v>
      </c>
      <c r="L900" s="4" t="s">
        <v>193</v>
      </c>
      <c r="M900" s="4" t="s">
        <v>2974</v>
      </c>
      <c r="N900" s="4" t="s">
        <v>7068</v>
      </c>
      <c r="O900" s="4" t="s">
        <v>7069</v>
      </c>
      <c r="P900" s="2" t="s">
        <v>7070</v>
      </c>
      <c r="Q900" s="2" t="s">
        <v>7071</v>
      </c>
      <c r="R900" s="4" t="s">
        <v>122</v>
      </c>
      <c r="S900" s="4" t="s">
        <v>7072</v>
      </c>
      <c r="T900" s="4" t="s">
        <v>84</v>
      </c>
      <c r="U900" s="4"/>
      <c r="V900" s="4"/>
      <c r="W900" s="4" t="s">
        <v>53</v>
      </c>
      <c r="X900" s="2" t="s">
        <v>7073</v>
      </c>
      <c r="Y900" s="4" t="s">
        <v>69</v>
      </c>
      <c r="Z900" s="4"/>
      <c r="AA900" s="4"/>
      <c r="AB900" s="4"/>
    </row>
    <row r="901" customFormat="false" ht="75" hidden="false" customHeight="true" outlineLevel="0" collapsed="false">
      <c r="A901" s="4" t="s">
        <v>7074</v>
      </c>
      <c r="B901" s="4" t="s">
        <v>7065</v>
      </c>
      <c r="C901" s="4" t="s">
        <v>7075</v>
      </c>
      <c r="D901" s="4" t="n">
        <v>1999</v>
      </c>
      <c r="E901" s="4" t="s">
        <v>41</v>
      </c>
      <c r="F901" s="4" t="s">
        <v>7067</v>
      </c>
      <c r="G901" s="4" t="str">
        <f aca="false">IF(LEFT(I901,3)="R1 ","L6",IF(D901&gt;=2014,"L1",IF(D901&gt;=1998,"L2",IF(D901&gt;=1987,"L3",IF(D901&gt;=1978,"L4",IF(D901&gt;=1965,"L5","L6"))))))</f>
        <v>L2</v>
      </c>
      <c r="H901" s="4" t="str">
        <f aca="false">IFERROR(INDEX(Lanes!$C$2:$C$60,MATCH(LEFT(I901,FIND(" ",I901)-1),Lanes!$A$2:$A$60,0)),"?")</f>
        <v>V</v>
      </c>
      <c r="I901" s="4" t="s">
        <v>7052</v>
      </c>
      <c r="J901" s="4"/>
      <c r="K901" s="4" t="s">
        <v>211</v>
      </c>
      <c r="L901" s="4" t="s">
        <v>193</v>
      </c>
      <c r="M901" s="4" t="s">
        <v>2974</v>
      </c>
      <c r="N901" s="4" t="s">
        <v>7068</v>
      </c>
      <c r="O901" s="4" t="s">
        <v>7076</v>
      </c>
      <c r="P901" s="2" t="s">
        <v>7077</v>
      </c>
      <c r="Q901" s="2" t="s">
        <v>7078</v>
      </c>
      <c r="R901" s="4" t="s">
        <v>65</v>
      </c>
      <c r="S901" s="4" t="s">
        <v>7079</v>
      </c>
      <c r="T901" s="4" t="s">
        <v>84</v>
      </c>
      <c r="U901" s="4"/>
      <c r="V901" s="4"/>
      <c r="W901" s="4" t="s">
        <v>53</v>
      </c>
      <c r="X901" s="2" t="s">
        <v>7073</v>
      </c>
      <c r="Y901" s="4" t="s">
        <v>69</v>
      </c>
      <c r="Z901" s="4"/>
      <c r="AA901" s="4"/>
      <c r="AB901" s="4"/>
    </row>
    <row r="902" customFormat="false" ht="75" hidden="false" customHeight="true" outlineLevel="0" collapsed="false">
      <c r="A902" s="4" t="s">
        <v>7080</v>
      </c>
      <c r="B902" s="4" t="s">
        <v>7065</v>
      </c>
      <c r="C902" s="4" t="s">
        <v>7081</v>
      </c>
      <c r="D902" s="4" t="n">
        <v>2000</v>
      </c>
      <c r="E902" s="4" t="s">
        <v>227</v>
      </c>
      <c r="F902" s="4" t="s">
        <v>7082</v>
      </c>
      <c r="G902" s="4" t="str">
        <f aca="false">IF(LEFT(I902,3)="R1 ","L6",IF(D902&gt;=2014,"L1",IF(D902&gt;=1998,"L2",IF(D902&gt;=1987,"L3",IF(D902&gt;=1978,"L4",IF(D902&gt;=1965,"L5","L6"))))))</f>
        <v>L2</v>
      </c>
      <c r="H902" s="4" t="str">
        <f aca="false">IFERROR(INDEX(Lanes!$C$2:$C$60,MATCH(LEFT(I902,FIND(" ",I902)-1),Lanes!$A$2:$A$60,0)),"?")</f>
        <v>V</v>
      </c>
      <c r="I902" s="4" t="s">
        <v>7052</v>
      </c>
      <c r="J902" s="4"/>
      <c r="K902" s="4" t="s">
        <v>451</v>
      </c>
      <c r="L902" s="4" t="s">
        <v>193</v>
      </c>
      <c r="M902" s="4" t="s">
        <v>2974</v>
      </c>
      <c r="N902" s="4" t="s">
        <v>7068</v>
      </c>
      <c r="O902" s="4" t="s">
        <v>7083</v>
      </c>
      <c r="P902" s="2" t="s">
        <v>7084</v>
      </c>
      <c r="Q902" s="2" t="s">
        <v>7085</v>
      </c>
      <c r="R902" s="4" t="s">
        <v>65</v>
      </c>
      <c r="S902" s="4" t="s">
        <v>7086</v>
      </c>
      <c r="T902" s="4" t="s">
        <v>84</v>
      </c>
      <c r="U902" s="4"/>
      <c r="V902" s="4"/>
      <c r="W902" s="4" t="s">
        <v>53</v>
      </c>
      <c r="X902" s="2" t="s">
        <v>7073</v>
      </c>
      <c r="Y902" s="4" t="s">
        <v>69</v>
      </c>
      <c r="Z902" s="4"/>
      <c r="AA902" s="4"/>
      <c r="AB902" s="4"/>
    </row>
    <row r="903" customFormat="false" ht="75" hidden="false" customHeight="true" outlineLevel="0" collapsed="false">
      <c r="A903" s="4" t="s">
        <v>7087</v>
      </c>
      <c r="B903" s="4" t="s">
        <v>7049</v>
      </c>
      <c r="C903" s="4" t="s">
        <v>7088</v>
      </c>
      <c r="D903" s="4" t="n">
        <v>2000</v>
      </c>
      <c r="E903" s="4" t="s">
        <v>41</v>
      </c>
      <c r="F903" s="4" t="s">
        <v>476</v>
      </c>
      <c r="G903" s="4" t="str">
        <f aca="false">IF(LEFT(I903,3)="R1 ","L6",IF(D903&gt;=2014,"L1",IF(D903&gt;=1998,"L2",IF(D903&gt;=1987,"L3",IF(D903&gt;=1978,"L4",IF(D903&gt;=1965,"L5","L6"))))))</f>
        <v>L2</v>
      </c>
      <c r="H903" s="4" t="str">
        <f aca="false">IFERROR(INDEX(Lanes!$C$2:$C$60,MATCH(LEFT(I903,FIND(" ",I903)-1),Lanes!$A$2:$A$60,0)),"?")</f>
        <v>V</v>
      </c>
      <c r="I903" s="4" t="s">
        <v>7052</v>
      </c>
      <c r="J903" s="4"/>
      <c r="K903" s="4" t="s">
        <v>115</v>
      </c>
      <c r="L903" s="4" t="s">
        <v>163</v>
      </c>
      <c r="M903" s="4" t="s">
        <v>6131</v>
      </c>
      <c r="N903" s="4" t="s">
        <v>6132</v>
      </c>
      <c r="O903" s="4" t="s">
        <v>7089</v>
      </c>
      <c r="P903" s="2" t="s">
        <v>7090</v>
      </c>
      <c r="Q903" s="2" t="s">
        <v>7091</v>
      </c>
      <c r="R903" s="4" t="s">
        <v>50</v>
      </c>
      <c r="S903" s="4" t="s">
        <v>7092</v>
      </c>
      <c r="T903" s="4" t="s">
        <v>84</v>
      </c>
      <c r="U903" s="4"/>
      <c r="V903" s="4"/>
      <c r="W903" s="4"/>
      <c r="X903" s="2" t="s">
        <v>7057</v>
      </c>
      <c r="Y903" s="4" t="s">
        <v>69</v>
      </c>
      <c r="Z903" s="4"/>
      <c r="AA903" s="4"/>
      <c r="AB903" s="4"/>
    </row>
    <row r="904" customFormat="false" ht="75" hidden="false" customHeight="true" outlineLevel="0" collapsed="false">
      <c r="A904" s="4" t="s">
        <v>7093</v>
      </c>
      <c r="B904" s="4" t="s">
        <v>7065</v>
      </c>
      <c r="C904" s="4" t="s">
        <v>7094</v>
      </c>
      <c r="D904" s="4" t="n">
        <v>2001</v>
      </c>
      <c r="E904" s="4" t="s">
        <v>41</v>
      </c>
      <c r="F904" s="4" t="s">
        <v>7067</v>
      </c>
      <c r="G904" s="4" t="str">
        <f aca="false">IF(LEFT(I904,3)="R1 ","L6",IF(D904&gt;=2014,"L1",IF(D904&gt;=1998,"L2",IF(D904&gt;=1987,"L3",IF(D904&gt;=1978,"L4",IF(D904&gt;=1965,"L5","L6"))))))</f>
        <v>L2</v>
      </c>
      <c r="H904" s="4" t="str">
        <f aca="false">IFERROR(INDEX(Lanes!$C$2:$C$60,MATCH(LEFT(I904,FIND(" ",I904)-1),Lanes!$A$2:$A$60,0)),"?")</f>
        <v>V</v>
      </c>
      <c r="I904" s="4" t="s">
        <v>7052</v>
      </c>
      <c r="J904" s="4"/>
      <c r="K904" s="4" t="s">
        <v>451</v>
      </c>
      <c r="L904" s="4" t="s">
        <v>193</v>
      </c>
      <c r="M904" s="4" t="s">
        <v>2974</v>
      </c>
      <c r="N904" s="4" t="s">
        <v>7068</v>
      </c>
      <c r="O904" s="4" t="s">
        <v>7095</v>
      </c>
      <c r="P904" s="2" t="s">
        <v>7096</v>
      </c>
      <c r="Q904" s="2" t="s">
        <v>7097</v>
      </c>
      <c r="R904" s="4" t="s">
        <v>122</v>
      </c>
      <c r="S904" s="4" t="s">
        <v>7098</v>
      </c>
      <c r="T904" s="4" t="s">
        <v>110</v>
      </c>
      <c r="U904" s="4" t="s">
        <v>53</v>
      </c>
      <c r="V904" s="4"/>
      <c r="W904" s="4" t="s">
        <v>53</v>
      </c>
      <c r="X904" s="2" t="s">
        <v>7073</v>
      </c>
      <c r="Y904" s="4" t="s">
        <v>69</v>
      </c>
      <c r="Z904" s="4"/>
      <c r="AA904" s="4"/>
      <c r="AB904" s="4"/>
    </row>
    <row r="905" customFormat="false" ht="75" hidden="false" customHeight="true" outlineLevel="0" collapsed="false">
      <c r="A905" s="4" t="s">
        <v>7099</v>
      </c>
      <c r="B905" s="4" t="s">
        <v>7100</v>
      </c>
      <c r="C905" s="4" t="s">
        <v>7100</v>
      </c>
      <c r="D905" s="4" t="n">
        <v>2001</v>
      </c>
      <c r="E905" s="4" t="s">
        <v>41</v>
      </c>
      <c r="F905" s="4" t="s">
        <v>7101</v>
      </c>
      <c r="G905" s="4" t="str">
        <f aca="false">IF(LEFT(I905,3)="R1 ","L6",IF(D905&gt;=2014,"L1",IF(D905&gt;=1998,"L2",IF(D905&gt;=1987,"L3",IF(D905&gt;=1978,"L4",IF(D905&gt;=1965,"L5","L6"))))))</f>
        <v>L2</v>
      </c>
      <c r="H905" s="4" t="str">
        <f aca="false">IFERROR(INDEX(Lanes!$C$2:$C$60,MATCH(LEFT(I905,FIND(" ",I905)-1),Lanes!$A$2:$A$60,0)),"?")</f>
        <v>V</v>
      </c>
      <c r="I905" s="4" t="s">
        <v>7052</v>
      </c>
      <c r="J905" s="4"/>
      <c r="K905" s="4" t="s">
        <v>211</v>
      </c>
      <c r="L905" s="4" t="s">
        <v>193</v>
      </c>
      <c r="M905" s="4" t="s">
        <v>7102</v>
      </c>
      <c r="N905" s="4" t="s">
        <v>7103</v>
      </c>
      <c r="O905" s="4" t="s">
        <v>7104</v>
      </c>
      <c r="P905" s="2" t="s">
        <v>7105</v>
      </c>
      <c r="Q905" s="2" t="s">
        <v>7106</v>
      </c>
      <c r="R905" s="4" t="s">
        <v>50</v>
      </c>
      <c r="S905" s="4" t="s">
        <v>7107</v>
      </c>
      <c r="T905" s="4" t="s">
        <v>84</v>
      </c>
      <c r="U905" s="4"/>
      <c r="V905" s="4"/>
      <c r="W905" s="4"/>
      <c r="X905" s="2" t="s">
        <v>7108</v>
      </c>
      <c r="Y905" s="4" t="s">
        <v>69</v>
      </c>
      <c r="Z905" s="4"/>
      <c r="AA905" s="4"/>
      <c r="AB905" s="4"/>
    </row>
    <row r="906" customFormat="false" ht="75" hidden="false" customHeight="true" outlineLevel="0" collapsed="false">
      <c r="A906" s="4" t="s">
        <v>7109</v>
      </c>
      <c r="B906" s="4" t="s">
        <v>7110</v>
      </c>
      <c r="C906" s="4" t="s">
        <v>7111</v>
      </c>
      <c r="D906" s="4" t="n">
        <v>2002</v>
      </c>
      <c r="E906" s="4" t="s">
        <v>41</v>
      </c>
      <c r="F906" s="4" t="s">
        <v>1026</v>
      </c>
      <c r="G906" s="4" t="str">
        <f aca="false">IF(LEFT(I906,3)="R1 ","L6",IF(D906&gt;=2014,"L1",IF(D906&gt;=1998,"L2",IF(D906&gt;=1987,"L3",IF(D906&gt;=1978,"L4",IF(D906&gt;=1965,"L5","L6"))))))</f>
        <v>L2</v>
      </c>
      <c r="H906" s="4" t="str">
        <f aca="false">IFERROR(INDEX(Lanes!$C$2:$C$60,MATCH(LEFT(I906,FIND(" ",I906)-1),Lanes!$A$2:$A$60,0)),"?")</f>
        <v>V</v>
      </c>
      <c r="I906" s="4" t="s">
        <v>7052</v>
      </c>
      <c r="J906" s="4"/>
      <c r="K906" s="4" t="s">
        <v>60</v>
      </c>
      <c r="L906" s="4" t="s">
        <v>193</v>
      </c>
      <c r="M906" s="4" t="s">
        <v>289</v>
      </c>
      <c r="N906" s="4"/>
      <c r="O906" s="4" t="s">
        <v>7112</v>
      </c>
      <c r="P906" s="2" t="s">
        <v>7113</v>
      </c>
      <c r="Q906" s="2" t="s">
        <v>7114</v>
      </c>
      <c r="R906" s="4" t="s">
        <v>122</v>
      </c>
      <c r="S906" s="4" t="s">
        <v>7115</v>
      </c>
      <c r="T906" s="4" t="s">
        <v>84</v>
      </c>
      <c r="U906" s="4"/>
      <c r="V906" s="4"/>
      <c r="W906" s="4"/>
      <c r="X906" s="2" t="s">
        <v>7116</v>
      </c>
      <c r="Y906" s="4" t="s">
        <v>69</v>
      </c>
      <c r="Z906" s="4"/>
      <c r="AA906" s="4"/>
      <c r="AB906" s="4"/>
    </row>
    <row r="907" customFormat="false" ht="75" hidden="false" customHeight="true" outlineLevel="0" collapsed="false">
      <c r="A907" s="4" t="s">
        <v>7117</v>
      </c>
      <c r="B907" s="4" t="s">
        <v>7118</v>
      </c>
      <c r="C907" s="4" t="s">
        <v>7119</v>
      </c>
      <c r="D907" s="4" t="n">
        <v>2002</v>
      </c>
      <c r="E907" s="4" t="s">
        <v>41</v>
      </c>
      <c r="F907" s="4" t="s">
        <v>7120</v>
      </c>
      <c r="G907" s="4" t="str">
        <f aca="false">IF(LEFT(I907,3)="R1 ","L6",IF(D907&gt;=2014,"L1",IF(D907&gt;=1998,"L2",IF(D907&gt;=1987,"L3",IF(D907&gt;=1978,"L4",IF(D907&gt;=1965,"L5","L6"))))))</f>
        <v>L2</v>
      </c>
      <c r="H907" s="4" t="str">
        <f aca="false">IFERROR(INDEX(Lanes!$C$2:$C$60,MATCH(LEFT(I907,FIND(" ",I907)-1),Lanes!$A$2:$A$60,0)),"?")</f>
        <v>V</v>
      </c>
      <c r="I907" s="4" t="s">
        <v>7052</v>
      </c>
      <c r="J907" s="4"/>
      <c r="K907" s="4" t="s">
        <v>115</v>
      </c>
      <c r="L907" s="4" t="s">
        <v>193</v>
      </c>
      <c r="M907" s="4" t="s">
        <v>289</v>
      </c>
      <c r="N907" s="4"/>
      <c r="O907" s="4" t="s">
        <v>7121</v>
      </c>
      <c r="P907" s="2" t="s">
        <v>7122</v>
      </c>
      <c r="Q907" s="2" t="s">
        <v>7123</v>
      </c>
      <c r="R907" s="4" t="s">
        <v>65</v>
      </c>
      <c r="S907" s="4" t="s">
        <v>7119</v>
      </c>
      <c r="T907" s="4" t="s">
        <v>84</v>
      </c>
      <c r="U907" s="4"/>
      <c r="V907" s="4"/>
      <c r="W907" s="4"/>
      <c r="X907" s="2" t="s">
        <v>7124</v>
      </c>
      <c r="Y907" s="4" t="s">
        <v>69</v>
      </c>
      <c r="Z907" s="4"/>
      <c r="AA907" s="4"/>
      <c r="AB907" s="4"/>
    </row>
    <row r="908" customFormat="false" ht="75" hidden="false" customHeight="true" outlineLevel="0" collapsed="false">
      <c r="A908" s="4" t="s">
        <v>7125</v>
      </c>
      <c r="B908" s="4" t="s">
        <v>7100</v>
      </c>
      <c r="C908" s="4" t="s">
        <v>7126</v>
      </c>
      <c r="D908" s="4" t="n">
        <v>2002</v>
      </c>
      <c r="E908" s="4" t="s">
        <v>41</v>
      </c>
      <c r="F908" s="4" t="s">
        <v>7120</v>
      </c>
      <c r="G908" s="4" t="str">
        <f aca="false">IF(LEFT(I908,3)="R1 ","L6",IF(D908&gt;=2014,"L1",IF(D908&gt;=1998,"L2",IF(D908&gt;=1987,"L3",IF(D908&gt;=1978,"L4",IF(D908&gt;=1965,"L5","L6"))))))</f>
        <v>L2</v>
      </c>
      <c r="H908" s="4" t="str">
        <f aca="false">IFERROR(INDEX(Lanes!$C$2:$C$60,MATCH(LEFT(I908,FIND(" ",I908)-1),Lanes!$A$2:$A$60,0)),"?")</f>
        <v>V</v>
      </c>
      <c r="I908" s="4" t="s">
        <v>7052</v>
      </c>
      <c r="J908" s="4"/>
      <c r="K908" s="4" t="s">
        <v>115</v>
      </c>
      <c r="L908" s="4" t="s">
        <v>193</v>
      </c>
      <c r="M908" s="4" t="s">
        <v>7102</v>
      </c>
      <c r="N908" s="4" t="s">
        <v>7103</v>
      </c>
      <c r="O908" s="4" t="s">
        <v>7127</v>
      </c>
      <c r="P908" s="2" t="s">
        <v>7128</v>
      </c>
      <c r="Q908" s="2" t="s">
        <v>7129</v>
      </c>
      <c r="R908" s="4" t="s">
        <v>65</v>
      </c>
      <c r="S908" s="4" t="s">
        <v>7126</v>
      </c>
      <c r="T908" s="4" t="s">
        <v>84</v>
      </c>
      <c r="U908" s="4"/>
      <c r="V908" s="4"/>
      <c r="W908" s="4"/>
      <c r="X908" s="2" t="s">
        <v>7108</v>
      </c>
      <c r="Y908" s="4" t="s">
        <v>69</v>
      </c>
      <c r="Z908" s="4"/>
      <c r="AA908" s="4"/>
      <c r="AB908" s="4"/>
    </row>
    <row r="909" customFormat="false" ht="75" hidden="false" customHeight="true" outlineLevel="0" collapsed="false">
      <c r="A909" s="4" t="s">
        <v>7130</v>
      </c>
      <c r="B909" s="4" t="s">
        <v>7049</v>
      </c>
      <c r="C909" s="4" t="s">
        <v>7131</v>
      </c>
      <c r="D909" s="4" t="n">
        <v>2002</v>
      </c>
      <c r="E909" s="4" t="s">
        <v>41</v>
      </c>
      <c r="F909" s="4" t="s">
        <v>476</v>
      </c>
      <c r="G909" s="4" t="str">
        <f aca="false">IF(LEFT(I909,3)="R1 ","L6",IF(D909&gt;=2014,"L1",IF(D909&gt;=1998,"L2",IF(D909&gt;=1987,"L3",IF(D909&gt;=1978,"L4",IF(D909&gt;=1965,"L5","L6"))))))</f>
        <v>L2</v>
      </c>
      <c r="H909" s="4" t="str">
        <f aca="false">IFERROR(INDEX(Lanes!$C$2:$C$60,MATCH(LEFT(I909,FIND(" ",I909)-1),Lanes!$A$2:$A$60,0)),"?")</f>
        <v>V</v>
      </c>
      <c r="I909" s="4" t="s">
        <v>7052</v>
      </c>
      <c r="J909" s="4"/>
      <c r="K909" s="4" t="s">
        <v>115</v>
      </c>
      <c r="L909" s="4" t="s">
        <v>163</v>
      </c>
      <c r="M909" s="4" t="s">
        <v>6131</v>
      </c>
      <c r="N909" s="4" t="s">
        <v>6132</v>
      </c>
      <c r="O909" s="4" t="s">
        <v>7132</v>
      </c>
      <c r="P909" s="2" t="s">
        <v>7133</v>
      </c>
      <c r="Q909" s="2" t="s">
        <v>7134</v>
      </c>
      <c r="R909" s="4" t="s">
        <v>65</v>
      </c>
      <c r="S909" s="4" t="s">
        <v>7135</v>
      </c>
      <c r="T909" s="4" t="s">
        <v>84</v>
      </c>
      <c r="U909" s="4"/>
      <c r="V909" s="4"/>
      <c r="W909" s="4"/>
      <c r="X909" s="2" t="s">
        <v>7057</v>
      </c>
      <c r="Y909" s="4" t="s">
        <v>69</v>
      </c>
      <c r="Z909" s="4"/>
      <c r="AA909" s="4"/>
      <c r="AB909" s="4"/>
    </row>
    <row r="910" customFormat="false" ht="75" hidden="false" customHeight="true" outlineLevel="0" collapsed="false">
      <c r="A910" s="4" t="s">
        <v>7136</v>
      </c>
      <c r="B910" s="4" t="s">
        <v>7137</v>
      </c>
      <c r="C910" s="4" t="s">
        <v>7138</v>
      </c>
      <c r="D910" s="4" t="n">
        <v>2002</v>
      </c>
      <c r="E910" s="4" t="s">
        <v>41</v>
      </c>
      <c r="F910" s="4" t="s">
        <v>7139</v>
      </c>
      <c r="G910" s="4" t="str">
        <f aca="false">IF(LEFT(I910,3)="R1 ","L6",IF(D910&gt;=2014,"L1",IF(D910&gt;=1998,"L2",IF(D910&gt;=1987,"L3",IF(D910&gt;=1978,"L4",IF(D910&gt;=1965,"L5","L6"))))))</f>
        <v>L2</v>
      </c>
      <c r="H910" s="4" t="str">
        <f aca="false">IFERROR(INDEX(Lanes!$C$2:$C$60,MATCH(LEFT(I910,FIND(" ",I910)-1),Lanes!$A$2:$A$60,0)),"?")</f>
        <v>V</v>
      </c>
      <c r="I910" s="4" t="s">
        <v>7052</v>
      </c>
      <c r="J910" s="4"/>
      <c r="K910" s="4" t="s">
        <v>567</v>
      </c>
      <c r="L910" s="4" t="s">
        <v>45</v>
      </c>
      <c r="M910" s="4" t="s">
        <v>346</v>
      </c>
      <c r="N910" s="4"/>
      <c r="O910" s="4" t="s">
        <v>7140</v>
      </c>
      <c r="P910" s="2" t="s">
        <v>7141</v>
      </c>
      <c r="Q910" s="2" t="s">
        <v>7142</v>
      </c>
      <c r="R910" s="4" t="s">
        <v>65</v>
      </c>
      <c r="S910" s="4" t="s">
        <v>7143</v>
      </c>
      <c r="T910" s="4" t="s">
        <v>52</v>
      </c>
      <c r="U910" s="4"/>
      <c r="V910" s="4"/>
      <c r="W910" s="4"/>
      <c r="X910" s="2" t="s">
        <v>7144</v>
      </c>
      <c r="Y910" s="4" t="s">
        <v>69</v>
      </c>
      <c r="Z910" s="4"/>
      <c r="AA910" s="4"/>
      <c r="AB910" s="4"/>
    </row>
    <row r="911" customFormat="false" ht="75" hidden="false" customHeight="true" outlineLevel="0" collapsed="false">
      <c r="A911" s="4" t="s">
        <v>7145</v>
      </c>
      <c r="B911" s="4" t="s">
        <v>7065</v>
      </c>
      <c r="C911" s="4" t="s">
        <v>7146</v>
      </c>
      <c r="D911" s="4" t="n">
        <v>2003</v>
      </c>
      <c r="E911" s="4" t="s">
        <v>41</v>
      </c>
      <c r="F911" s="4" t="s">
        <v>476</v>
      </c>
      <c r="G911" s="4" t="str">
        <f aca="false">IF(LEFT(I911,3)="R1 ","L6",IF(D911&gt;=2014,"L1",IF(D911&gt;=1998,"L2",IF(D911&gt;=1987,"L3",IF(D911&gt;=1978,"L4",IF(D911&gt;=1965,"L5","L6"))))))</f>
        <v>L2</v>
      </c>
      <c r="H911" s="4" t="str">
        <f aca="false">IFERROR(INDEX(Lanes!$C$2:$C$60,MATCH(LEFT(I911,FIND(" ",I911)-1),Lanes!$A$2:$A$60,0)),"?")</f>
        <v>V</v>
      </c>
      <c r="I911" s="4" t="s">
        <v>7052</v>
      </c>
      <c r="J911" s="4"/>
      <c r="K911" s="4" t="s">
        <v>451</v>
      </c>
      <c r="L911" s="4" t="s">
        <v>193</v>
      </c>
      <c r="M911" s="4" t="s">
        <v>2974</v>
      </c>
      <c r="N911" s="4" t="s">
        <v>7068</v>
      </c>
      <c r="O911" s="4" t="s">
        <v>7147</v>
      </c>
      <c r="P911" s="2" t="s">
        <v>7148</v>
      </c>
      <c r="Q911" s="2" t="s">
        <v>7149</v>
      </c>
      <c r="R911" s="4" t="s">
        <v>122</v>
      </c>
      <c r="S911" s="4" t="s">
        <v>7150</v>
      </c>
      <c r="T911" s="4" t="s">
        <v>110</v>
      </c>
      <c r="U911" s="4" t="s">
        <v>53</v>
      </c>
      <c r="V911" s="4"/>
      <c r="W911" s="4" t="s">
        <v>53</v>
      </c>
      <c r="X911" s="2" t="s">
        <v>7073</v>
      </c>
      <c r="Y911" s="4" t="s">
        <v>69</v>
      </c>
      <c r="Z911" s="4"/>
      <c r="AA911" s="4"/>
      <c r="AB911" s="4"/>
    </row>
    <row r="912" customFormat="false" ht="75" hidden="false" customHeight="true" outlineLevel="0" collapsed="false">
      <c r="A912" s="4" t="s">
        <v>7151</v>
      </c>
      <c r="B912" s="4" t="s">
        <v>7152</v>
      </c>
      <c r="C912" s="4" t="s">
        <v>7153</v>
      </c>
      <c r="D912" s="4" t="n">
        <v>2003</v>
      </c>
      <c r="E912" s="4" t="s">
        <v>41</v>
      </c>
      <c r="F912" s="4" t="s">
        <v>7154</v>
      </c>
      <c r="G912" s="4" t="str">
        <f aca="false">IF(LEFT(I912,3)="R1 ","L6",IF(D912&gt;=2014,"L1",IF(D912&gt;=1998,"L2",IF(D912&gt;=1987,"L3",IF(D912&gt;=1978,"L4",IF(D912&gt;=1965,"L5","L6"))))))</f>
        <v>L2</v>
      </c>
      <c r="H912" s="4" t="str">
        <f aca="false">IFERROR(INDEX(Lanes!$C$2:$C$60,MATCH(LEFT(I912,FIND(" ",I912)-1),Lanes!$A$2:$A$60,0)),"?")</f>
        <v>V</v>
      </c>
      <c r="I912" s="4" t="s">
        <v>7052</v>
      </c>
      <c r="J912" s="4"/>
      <c r="K912" s="4" t="s">
        <v>451</v>
      </c>
      <c r="L912" s="4" t="s">
        <v>163</v>
      </c>
      <c r="M912" s="4" t="s">
        <v>164</v>
      </c>
      <c r="N912" s="4"/>
      <c r="O912" s="4" t="s">
        <v>7155</v>
      </c>
      <c r="P912" s="2" t="s">
        <v>7156</v>
      </c>
      <c r="Q912" s="2" t="s">
        <v>7157</v>
      </c>
      <c r="R912" s="4" t="s">
        <v>50</v>
      </c>
      <c r="S912" s="4" t="s">
        <v>7153</v>
      </c>
      <c r="T912" s="4" t="s">
        <v>84</v>
      </c>
      <c r="U912" s="4"/>
      <c r="V912" s="4"/>
      <c r="W912" s="4"/>
      <c r="X912" s="2" t="s">
        <v>7158</v>
      </c>
      <c r="Y912" s="4" t="s">
        <v>69</v>
      </c>
      <c r="Z912" s="4"/>
      <c r="AA912" s="4"/>
      <c r="AB912" s="4"/>
    </row>
    <row r="913" customFormat="false" ht="75" hidden="false" customHeight="true" outlineLevel="0" collapsed="false">
      <c r="A913" s="4" t="s">
        <v>7159</v>
      </c>
      <c r="B913" s="4" t="s">
        <v>7100</v>
      </c>
      <c r="C913" s="4" t="s">
        <v>7160</v>
      </c>
      <c r="D913" s="4" t="n">
        <v>2003</v>
      </c>
      <c r="E913" s="4" t="s">
        <v>41</v>
      </c>
      <c r="F913" s="4" t="s">
        <v>7161</v>
      </c>
      <c r="G913" s="4" t="str">
        <f aca="false">IF(LEFT(I913,3)="R1 ","L6",IF(D913&gt;=2014,"L1",IF(D913&gt;=1998,"L2",IF(D913&gt;=1987,"L3",IF(D913&gt;=1978,"L4",IF(D913&gt;=1965,"L5","L6"))))))</f>
        <v>L2</v>
      </c>
      <c r="H913" s="4" t="str">
        <f aca="false">IFERROR(INDEX(Lanes!$C$2:$C$60,MATCH(LEFT(I913,FIND(" ",I913)-1),Lanes!$A$2:$A$60,0)),"?")</f>
        <v>V</v>
      </c>
      <c r="I913" s="4" t="s">
        <v>7052</v>
      </c>
      <c r="J913" s="4"/>
      <c r="K913" s="4" t="s">
        <v>115</v>
      </c>
      <c r="L913" s="4" t="s">
        <v>193</v>
      </c>
      <c r="M913" s="4" t="s">
        <v>7102</v>
      </c>
      <c r="N913" s="4" t="s">
        <v>7103</v>
      </c>
      <c r="O913" s="4" t="s">
        <v>7162</v>
      </c>
      <c r="P913" s="2" t="s">
        <v>7163</v>
      </c>
      <c r="Q913" s="2" t="s">
        <v>7164</v>
      </c>
      <c r="R913" s="4" t="s">
        <v>65</v>
      </c>
      <c r="S913" s="4" t="s">
        <v>7165</v>
      </c>
      <c r="T913" s="4" t="s">
        <v>84</v>
      </c>
      <c r="U913" s="4"/>
      <c r="V913" s="4"/>
      <c r="W913" s="4"/>
      <c r="X913" s="2" t="s">
        <v>7108</v>
      </c>
      <c r="Y913" s="4" t="s">
        <v>69</v>
      </c>
      <c r="Z913" s="4"/>
      <c r="AA913" s="4"/>
      <c r="AB913" s="4"/>
    </row>
    <row r="914" customFormat="false" ht="75" hidden="false" customHeight="true" outlineLevel="0" collapsed="false">
      <c r="A914" s="4" t="s">
        <v>7166</v>
      </c>
      <c r="B914" s="4" t="s">
        <v>7110</v>
      </c>
      <c r="C914" s="4" t="s">
        <v>7167</v>
      </c>
      <c r="D914" s="4" t="n">
        <v>2004</v>
      </c>
      <c r="E914" s="4" t="s">
        <v>41</v>
      </c>
      <c r="F914" s="4" t="s">
        <v>1026</v>
      </c>
      <c r="G914" s="4" t="str">
        <f aca="false">IF(LEFT(I914,3)="R1 ","L6",IF(D914&gt;=2014,"L1",IF(D914&gt;=1998,"L2",IF(D914&gt;=1987,"L3",IF(D914&gt;=1978,"L4",IF(D914&gt;=1965,"L5","L6"))))))</f>
        <v>L2</v>
      </c>
      <c r="H914" s="4" t="str">
        <f aca="false">IFERROR(INDEX(Lanes!$C$2:$C$60,MATCH(LEFT(I914,FIND(" ",I914)-1),Lanes!$A$2:$A$60,0)),"?")</f>
        <v>V</v>
      </c>
      <c r="I914" s="4" t="s">
        <v>7052</v>
      </c>
      <c r="J914" s="4"/>
      <c r="K914" s="4" t="s">
        <v>115</v>
      </c>
      <c r="L914" s="4" t="s">
        <v>193</v>
      </c>
      <c r="M914" s="4" t="s">
        <v>289</v>
      </c>
      <c r="N914" s="4"/>
      <c r="O914" s="4" t="s">
        <v>7168</v>
      </c>
      <c r="P914" s="2" t="s">
        <v>7169</v>
      </c>
      <c r="Q914" s="2" t="s">
        <v>7170</v>
      </c>
      <c r="R914" s="4" t="s">
        <v>65</v>
      </c>
      <c r="S914" s="4" t="s">
        <v>7171</v>
      </c>
      <c r="T914" s="4" t="s">
        <v>84</v>
      </c>
      <c r="U914" s="4"/>
      <c r="V914" s="4"/>
      <c r="W914" s="4"/>
      <c r="X914" s="2" t="s">
        <v>7172</v>
      </c>
      <c r="Y914" s="4" t="s">
        <v>55</v>
      </c>
      <c r="Z914" s="4"/>
      <c r="AA914" s="4"/>
      <c r="AB914" s="4"/>
    </row>
    <row r="915" customFormat="false" ht="75" hidden="false" customHeight="true" outlineLevel="0" collapsed="false">
      <c r="A915" s="4" t="s">
        <v>7173</v>
      </c>
      <c r="B915" s="4" t="s">
        <v>7065</v>
      </c>
      <c r="C915" s="4" t="s">
        <v>7174</v>
      </c>
      <c r="D915" s="4" t="n">
        <v>2004</v>
      </c>
      <c r="E915" s="4" t="s">
        <v>41</v>
      </c>
      <c r="F915" s="4" t="s">
        <v>476</v>
      </c>
      <c r="G915" s="4" t="str">
        <f aca="false">IF(LEFT(I915,3)="R1 ","L6",IF(D915&gt;=2014,"L1",IF(D915&gt;=1998,"L2",IF(D915&gt;=1987,"L3",IF(D915&gt;=1978,"L4",IF(D915&gt;=1965,"L5","L6"))))))</f>
        <v>L2</v>
      </c>
      <c r="H915" s="4" t="str">
        <f aca="false">IFERROR(INDEX(Lanes!$C$2:$C$60,MATCH(LEFT(I915,FIND(" ",I915)-1),Lanes!$A$2:$A$60,0)),"?")</f>
        <v>V</v>
      </c>
      <c r="I915" s="4" t="s">
        <v>7052</v>
      </c>
      <c r="J915" s="4"/>
      <c r="K915" s="4" t="s">
        <v>451</v>
      </c>
      <c r="L915" s="4" t="s">
        <v>193</v>
      </c>
      <c r="M915" s="4" t="s">
        <v>2974</v>
      </c>
      <c r="N915" s="4" t="s">
        <v>7068</v>
      </c>
      <c r="O915" s="4" t="s">
        <v>7175</v>
      </c>
      <c r="P915" s="2" t="s">
        <v>7176</v>
      </c>
      <c r="Q915" s="2" t="s">
        <v>7177</v>
      </c>
      <c r="R915" s="4" t="s">
        <v>122</v>
      </c>
      <c r="S915" s="4" t="s">
        <v>7178</v>
      </c>
      <c r="T915" s="4" t="s">
        <v>110</v>
      </c>
      <c r="U915" s="4"/>
      <c r="V915" s="4"/>
      <c r="W915" s="4" t="s">
        <v>53</v>
      </c>
      <c r="X915" s="2" t="s">
        <v>7073</v>
      </c>
      <c r="Y915" s="4" t="s">
        <v>69</v>
      </c>
      <c r="Z915" s="4"/>
      <c r="AA915" s="4"/>
      <c r="AB915" s="4"/>
    </row>
    <row r="916" customFormat="false" ht="75" hidden="false" customHeight="true" outlineLevel="0" collapsed="false">
      <c r="A916" s="4" t="s">
        <v>7179</v>
      </c>
      <c r="B916" s="4" t="s">
        <v>7180</v>
      </c>
      <c r="C916" s="4" t="s">
        <v>7181</v>
      </c>
      <c r="D916" s="4" t="n">
        <v>2004</v>
      </c>
      <c r="E916" s="4" t="s">
        <v>41</v>
      </c>
      <c r="F916" s="4" t="s">
        <v>476</v>
      </c>
      <c r="G916" s="4" t="str">
        <f aca="false">IF(LEFT(I916,3)="R1 ","L6",IF(D916&gt;=2014,"L1",IF(D916&gt;=1998,"L2",IF(D916&gt;=1987,"L3",IF(D916&gt;=1978,"L4",IF(D916&gt;=1965,"L5","L6"))))))</f>
        <v>L2</v>
      </c>
      <c r="H916" s="4" t="str">
        <f aca="false">IFERROR(INDEX(Lanes!$C$2:$C$60,MATCH(LEFT(I916,FIND(" ",I916)-1),Lanes!$A$2:$A$60,0)),"?")</f>
        <v>V</v>
      </c>
      <c r="I916" s="4" t="s">
        <v>7052</v>
      </c>
      <c r="J916" s="4"/>
      <c r="K916" s="4" t="s">
        <v>115</v>
      </c>
      <c r="L916" s="4" t="s">
        <v>193</v>
      </c>
      <c r="M916" s="4" t="s">
        <v>2974</v>
      </c>
      <c r="N916" s="4" t="s">
        <v>7068</v>
      </c>
      <c r="O916" s="4" t="s">
        <v>7182</v>
      </c>
      <c r="P916" s="2" t="s">
        <v>7183</v>
      </c>
      <c r="Q916" s="2" t="s">
        <v>7184</v>
      </c>
      <c r="R916" s="4" t="s">
        <v>65</v>
      </c>
      <c r="S916" s="4" t="s">
        <v>7185</v>
      </c>
      <c r="T916" s="4" t="s">
        <v>52</v>
      </c>
      <c r="U916" s="4"/>
      <c r="V916" s="4"/>
      <c r="W916" s="4"/>
      <c r="X916" s="2" t="s">
        <v>7186</v>
      </c>
      <c r="Y916" s="4" t="s">
        <v>69</v>
      </c>
      <c r="Z916" s="4"/>
      <c r="AA916" s="4"/>
      <c r="AB916" s="4"/>
    </row>
    <row r="917" customFormat="false" ht="75" hidden="false" customHeight="true" outlineLevel="0" collapsed="false">
      <c r="A917" s="4" t="s">
        <v>7187</v>
      </c>
      <c r="B917" s="4" t="s">
        <v>7188</v>
      </c>
      <c r="C917" s="4" t="s">
        <v>7189</v>
      </c>
      <c r="D917" s="4" t="n">
        <v>2004</v>
      </c>
      <c r="E917" s="4" t="s">
        <v>41</v>
      </c>
      <c r="F917" s="4" t="s">
        <v>602</v>
      </c>
      <c r="G917" s="4" t="str">
        <f aca="false">IF(LEFT(I917,3)="R1 ","L6",IF(D917&gt;=2014,"L1",IF(D917&gt;=1998,"L2",IF(D917&gt;=1987,"L3",IF(D917&gt;=1978,"L4",IF(D917&gt;=1965,"L5","L6"))))))</f>
        <v>L2</v>
      </c>
      <c r="H917" s="4" t="str">
        <f aca="false">IFERROR(INDEX(Lanes!$C$2:$C$60,MATCH(LEFT(I917,FIND(" ",I917)-1),Lanes!$A$2:$A$60,0)),"?")</f>
        <v>V</v>
      </c>
      <c r="I917" s="4" t="s">
        <v>7052</v>
      </c>
      <c r="J917" s="4" t="s">
        <v>323</v>
      </c>
      <c r="K917" s="4" t="s">
        <v>115</v>
      </c>
      <c r="L917" s="4" t="s">
        <v>193</v>
      </c>
      <c r="M917" s="4" t="s">
        <v>289</v>
      </c>
      <c r="N917" s="4"/>
      <c r="O917" s="4" t="s">
        <v>7190</v>
      </c>
      <c r="P917" s="2" t="s">
        <v>7191</v>
      </c>
      <c r="Q917" s="2" t="s">
        <v>7192</v>
      </c>
      <c r="R917" s="4" t="s">
        <v>122</v>
      </c>
      <c r="S917" s="4" t="s">
        <v>7193</v>
      </c>
      <c r="T917" s="4" t="s">
        <v>84</v>
      </c>
      <c r="U917" s="4"/>
      <c r="V917" s="4"/>
      <c r="W917" s="4"/>
      <c r="X917" s="2" t="s">
        <v>7194</v>
      </c>
      <c r="Y917" s="4" t="s">
        <v>69</v>
      </c>
      <c r="Z917" s="4"/>
      <c r="AA917" s="4"/>
      <c r="AB917" s="4"/>
    </row>
    <row r="918" customFormat="false" ht="75" hidden="false" customHeight="true" outlineLevel="0" collapsed="false">
      <c r="A918" s="4" t="s">
        <v>7195</v>
      </c>
      <c r="B918" s="4" t="s">
        <v>7137</v>
      </c>
      <c r="C918" s="4" t="s">
        <v>7196</v>
      </c>
      <c r="D918" s="4" t="n">
        <v>2004</v>
      </c>
      <c r="E918" s="4" t="s">
        <v>41</v>
      </c>
      <c r="F918" s="4" t="s">
        <v>7139</v>
      </c>
      <c r="G918" s="4" t="str">
        <f aca="false">IF(LEFT(I918,3)="R1 ","L6",IF(D918&gt;=2014,"L1",IF(D918&gt;=1998,"L2",IF(D918&gt;=1987,"L3",IF(D918&gt;=1978,"L4",IF(D918&gt;=1965,"L5","L6"))))))</f>
        <v>L2</v>
      </c>
      <c r="H918" s="4" t="str">
        <f aca="false">IFERROR(INDEX(Lanes!$C$2:$C$60,MATCH(LEFT(I918,FIND(" ",I918)-1),Lanes!$A$2:$A$60,0)),"?")</f>
        <v>V</v>
      </c>
      <c r="I918" s="4" t="s">
        <v>7052</v>
      </c>
      <c r="J918" s="4"/>
      <c r="K918" s="4" t="s">
        <v>567</v>
      </c>
      <c r="L918" s="4" t="s">
        <v>45</v>
      </c>
      <c r="M918" s="4" t="s">
        <v>346</v>
      </c>
      <c r="N918" s="4"/>
      <c r="O918" s="4" t="s">
        <v>7140</v>
      </c>
      <c r="P918" s="2" t="s">
        <v>7197</v>
      </c>
      <c r="Q918" s="2" t="s">
        <v>7198</v>
      </c>
      <c r="R918" s="4" t="s">
        <v>122</v>
      </c>
      <c r="S918" s="4" t="s">
        <v>7199</v>
      </c>
      <c r="T918" s="4" t="s">
        <v>84</v>
      </c>
      <c r="U918" s="4"/>
      <c r="V918" s="4"/>
      <c r="W918" s="4"/>
      <c r="X918" s="2" t="s">
        <v>7144</v>
      </c>
      <c r="Y918" s="4" t="s">
        <v>69</v>
      </c>
      <c r="Z918" s="4"/>
      <c r="AA918" s="4"/>
      <c r="AB918" s="4"/>
    </row>
    <row r="919" customFormat="false" ht="75" hidden="false" customHeight="true" outlineLevel="0" collapsed="false">
      <c r="A919" s="4" t="s">
        <v>7200</v>
      </c>
      <c r="B919" s="4" t="s">
        <v>7100</v>
      </c>
      <c r="C919" s="4" t="s">
        <v>7201</v>
      </c>
      <c r="D919" s="4" t="n">
        <v>2005</v>
      </c>
      <c r="E919" s="4" t="s">
        <v>41</v>
      </c>
      <c r="F919" s="4" t="s">
        <v>7202</v>
      </c>
      <c r="G919" s="4" t="str">
        <f aca="false">IF(LEFT(I919,3)="R1 ","L6",IF(D919&gt;=2014,"L1",IF(D919&gt;=1998,"L2",IF(D919&gt;=1987,"L3",IF(D919&gt;=1978,"L4",IF(D919&gt;=1965,"L5","L6"))))))</f>
        <v>L2</v>
      </c>
      <c r="H919" s="4" t="str">
        <f aca="false">IFERROR(INDEX(Lanes!$C$2:$C$60,MATCH(LEFT(I919,FIND(" ",I919)-1),Lanes!$A$2:$A$60,0)),"?")</f>
        <v>V</v>
      </c>
      <c r="I919" s="4" t="s">
        <v>7052</v>
      </c>
      <c r="J919" s="4"/>
      <c r="K919" s="4" t="s">
        <v>115</v>
      </c>
      <c r="L919" s="4" t="s">
        <v>193</v>
      </c>
      <c r="M919" s="4" t="s">
        <v>7102</v>
      </c>
      <c r="N919" s="4" t="s">
        <v>7103</v>
      </c>
      <c r="O919" s="4" t="s">
        <v>7203</v>
      </c>
      <c r="P919" s="2" t="s">
        <v>7204</v>
      </c>
      <c r="Q919" s="2" t="s">
        <v>7205</v>
      </c>
      <c r="R919" s="4" t="s">
        <v>50</v>
      </c>
      <c r="S919" s="4" t="s">
        <v>7206</v>
      </c>
      <c r="T919" s="4" t="s">
        <v>84</v>
      </c>
      <c r="U919" s="4"/>
      <c r="V919" s="4"/>
      <c r="W919" s="4"/>
      <c r="X919" s="2" t="s">
        <v>7108</v>
      </c>
      <c r="Y919" s="4" t="s">
        <v>69</v>
      </c>
      <c r="Z919" s="4"/>
      <c r="AA919" s="4"/>
      <c r="AB919" s="4"/>
    </row>
    <row r="920" customFormat="false" ht="75" hidden="false" customHeight="true" outlineLevel="0" collapsed="false">
      <c r="A920" s="4" t="s">
        <v>7207</v>
      </c>
      <c r="B920" s="4" t="s">
        <v>7208</v>
      </c>
      <c r="C920" s="4" t="s">
        <v>7209</v>
      </c>
      <c r="D920" s="4" t="n">
        <v>2006</v>
      </c>
      <c r="E920" s="4" t="s">
        <v>41</v>
      </c>
      <c r="F920" s="4" t="s">
        <v>7210</v>
      </c>
      <c r="G920" s="4" t="str">
        <f aca="false">IF(LEFT(I920,3)="R1 ","L6",IF(D920&gt;=2014,"L1",IF(D920&gt;=1998,"L2",IF(D920&gt;=1987,"L3",IF(D920&gt;=1978,"L4",IF(D920&gt;=1965,"L5","L6"))))))</f>
        <v>L2</v>
      </c>
      <c r="H920" s="4" t="str">
        <f aca="false">IFERROR(INDEX(Lanes!$C$2:$C$60,MATCH(LEFT(I920,FIND(" ",I920)-1),Lanes!$A$2:$A$60,0)),"?")</f>
        <v>V</v>
      </c>
      <c r="I920" s="4" t="s">
        <v>7052</v>
      </c>
      <c r="J920" s="4"/>
      <c r="K920" s="4" t="s">
        <v>451</v>
      </c>
      <c r="L920" s="4" t="s">
        <v>193</v>
      </c>
      <c r="M920" s="4" t="s">
        <v>7211</v>
      </c>
      <c r="N920" s="4"/>
      <c r="O920" s="4" t="s">
        <v>7212</v>
      </c>
      <c r="P920" s="2" t="s">
        <v>7213</v>
      </c>
      <c r="Q920" s="2" t="s">
        <v>7214</v>
      </c>
      <c r="R920" s="4" t="s">
        <v>122</v>
      </c>
      <c r="S920" s="4" t="s">
        <v>7209</v>
      </c>
      <c r="T920" s="4" t="s">
        <v>84</v>
      </c>
      <c r="U920" s="4"/>
      <c r="V920" s="4"/>
      <c r="W920" s="4"/>
      <c r="X920" s="2" t="s">
        <v>7215</v>
      </c>
      <c r="Y920" s="4" t="s">
        <v>69</v>
      </c>
      <c r="Z920" s="4"/>
      <c r="AA920" s="4"/>
      <c r="AB920" s="4"/>
    </row>
    <row r="921" customFormat="false" ht="75" hidden="false" customHeight="true" outlineLevel="0" collapsed="false">
      <c r="A921" s="4" t="s">
        <v>7216</v>
      </c>
      <c r="B921" s="4" t="s">
        <v>7217</v>
      </c>
      <c r="C921" s="4" t="s">
        <v>7218</v>
      </c>
      <c r="D921" s="4" t="n">
        <v>2006</v>
      </c>
      <c r="E921" s="4" t="s">
        <v>41</v>
      </c>
      <c r="F921" s="4" t="s">
        <v>476</v>
      </c>
      <c r="G921" s="4" t="str">
        <f aca="false">IF(LEFT(I921,3)="R1 ","L6",IF(D921&gt;=2014,"L1",IF(D921&gt;=1998,"L2",IF(D921&gt;=1987,"L3",IF(D921&gt;=1978,"L4",IF(D921&gt;=1965,"L5","L6"))))))</f>
        <v>L2</v>
      </c>
      <c r="H921" s="4" t="str">
        <f aca="false">IFERROR(INDEX(Lanes!$C$2:$C$60,MATCH(LEFT(I921,FIND(" ",I921)-1),Lanes!$A$2:$A$60,0)),"?")</f>
        <v>V</v>
      </c>
      <c r="I921" s="4" t="s">
        <v>7052</v>
      </c>
      <c r="J921" s="4"/>
      <c r="K921" s="4" t="s">
        <v>451</v>
      </c>
      <c r="L921" s="4" t="s">
        <v>163</v>
      </c>
      <c r="M921" s="4" t="s">
        <v>6131</v>
      </c>
      <c r="N921" s="4" t="s">
        <v>6132</v>
      </c>
      <c r="O921" s="4" t="s">
        <v>7219</v>
      </c>
      <c r="P921" s="2" t="s">
        <v>7220</v>
      </c>
      <c r="Q921" s="2" t="s">
        <v>7221</v>
      </c>
      <c r="R921" s="4" t="s">
        <v>65</v>
      </c>
      <c r="S921" s="4" t="s">
        <v>7218</v>
      </c>
      <c r="T921" s="4" t="s">
        <v>84</v>
      </c>
      <c r="U921" s="4"/>
      <c r="V921" s="4"/>
      <c r="W921" s="4"/>
      <c r="X921" s="2" t="s">
        <v>7222</v>
      </c>
      <c r="Y921" s="4" t="s">
        <v>69</v>
      </c>
      <c r="Z921" s="4"/>
      <c r="AA921" s="4"/>
      <c r="AB921" s="4"/>
    </row>
    <row r="922" customFormat="false" ht="75" hidden="false" customHeight="true" outlineLevel="0" collapsed="false">
      <c r="A922" s="4" t="s">
        <v>7223</v>
      </c>
      <c r="B922" s="4" t="s">
        <v>7065</v>
      </c>
      <c r="C922" s="4" t="s">
        <v>7224</v>
      </c>
      <c r="D922" s="4" t="n">
        <v>2006</v>
      </c>
      <c r="E922" s="4" t="s">
        <v>41</v>
      </c>
      <c r="F922" s="4" t="s">
        <v>476</v>
      </c>
      <c r="G922" s="4" t="str">
        <f aca="false">IF(LEFT(I922,3)="R1 ","L6",IF(D922&gt;=2014,"L1",IF(D922&gt;=1998,"L2",IF(D922&gt;=1987,"L3",IF(D922&gt;=1978,"L4",IF(D922&gt;=1965,"L5","L6"))))))</f>
        <v>L2</v>
      </c>
      <c r="H922" s="4" t="str">
        <f aca="false">IFERROR(INDEX(Lanes!$C$2:$C$60,MATCH(LEFT(I922,FIND(" ",I922)-1),Lanes!$A$2:$A$60,0)),"?")</f>
        <v>V</v>
      </c>
      <c r="I922" s="4" t="s">
        <v>7052</v>
      </c>
      <c r="J922" s="4"/>
      <c r="K922" s="4" t="s">
        <v>451</v>
      </c>
      <c r="L922" s="4" t="s">
        <v>193</v>
      </c>
      <c r="M922" s="4" t="s">
        <v>2974</v>
      </c>
      <c r="N922" s="4" t="s">
        <v>7068</v>
      </c>
      <c r="O922" s="4" t="s">
        <v>7225</v>
      </c>
      <c r="P922" s="2" t="s">
        <v>7226</v>
      </c>
      <c r="Q922" s="2" t="s">
        <v>7227</v>
      </c>
      <c r="R922" s="4" t="s">
        <v>65</v>
      </c>
      <c r="S922" s="4" t="s">
        <v>7228</v>
      </c>
      <c r="T922" s="4" t="s">
        <v>84</v>
      </c>
      <c r="U922" s="4"/>
      <c r="V922" s="4"/>
      <c r="W922" s="4" t="s">
        <v>53</v>
      </c>
      <c r="X922" s="2" t="s">
        <v>7073</v>
      </c>
      <c r="Y922" s="4" t="s">
        <v>69</v>
      </c>
      <c r="Z922" s="4"/>
      <c r="AA922" s="4"/>
      <c r="AB922" s="4"/>
    </row>
    <row r="923" customFormat="false" ht="75" hidden="false" customHeight="true" outlineLevel="0" collapsed="false">
      <c r="A923" s="4" t="s">
        <v>7229</v>
      </c>
      <c r="B923" s="4" t="s">
        <v>7100</v>
      </c>
      <c r="C923" s="4" t="s">
        <v>7230</v>
      </c>
      <c r="D923" s="4" t="n">
        <v>2006</v>
      </c>
      <c r="E923" s="4" t="s">
        <v>41</v>
      </c>
      <c r="F923" s="4" t="s">
        <v>7202</v>
      </c>
      <c r="G923" s="4" t="str">
        <f aca="false">IF(LEFT(I923,3)="R1 ","L6",IF(D923&gt;=2014,"L1",IF(D923&gt;=1998,"L2",IF(D923&gt;=1987,"L3",IF(D923&gt;=1978,"L4",IF(D923&gt;=1965,"L5","L6"))))))</f>
        <v>L2</v>
      </c>
      <c r="H923" s="4" t="str">
        <f aca="false">IFERROR(INDEX(Lanes!$C$2:$C$60,MATCH(LEFT(I923,FIND(" ",I923)-1),Lanes!$A$2:$A$60,0)),"?")</f>
        <v>V</v>
      </c>
      <c r="I923" s="4" t="s">
        <v>7052</v>
      </c>
      <c r="J923" s="4"/>
      <c r="K923" s="4" t="s">
        <v>451</v>
      </c>
      <c r="L923" s="4" t="s">
        <v>193</v>
      </c>
      <c r="M923" s="4" t="s">
        <v>7102</v>
      </c>
      <c r="N923" s="4" t="s">
        <v>7103</v>
      </c>
      <c r="O923" s="4" t="s">
        <v>7231</v>
      </c>
      <c r="P923" s="2" t="s">
        <v>7232</v>
      </c>
      <c r="Q923" s="2" t="s">
        <v>7233</v>
      </c>
      <c r="R923" s="4" t="s">
        <v>50</v>
      </c>
      <c r="S923" s="4" t="s">
        <v>7234</v>
      </c>
      <c r="T923" s="4" t="s">
        <v>84</v>
      </c>
      <c r="U923" s="4"/>
      <c r="V923" s="4"/>
      <c r="W923" s="4"/>
      <c r="X923" s="2" t="s">
        <v>7108</v>
      </c>
      <c r="Y923" s="4" t="s">
        <v>69</v>
      </c>
      <c r="Z923" s="4"/>
      <c r="AA923" s="4"/>
      <c r="AB923" s="4"/>
    </row>
    <row r="924" customFormat="false" ht="75" hidden="false" customHeight="true" outlineLevel="0" collapsed="false">
      <c r="A924" s="4" t="s">
        <v>7235</v>
      </c>
      <c r="B924" s="4" t="s">
        <v>7188</v>
      </c>
      <c r="C924" s="4" t="s">
        <v>7236</v>
      </c>
      <c r="D924" s="4" t="n">
        <v>2006</v>
      </c>
      <c r="E924" s="4" t="s">
        <v>41</v>
      </c>
      <c r="F924" s="4" t="s">
        <v>7237</v>
      </c>
      <c r="G924" s="4" t="str">
        <f aca="false">IF(LEFT(I924,3)="R1 ","L6",IF(D924&gt;=2014,"L1",IF(D924&gt;=1998,"L2",IF(D924&gt;=1987,"L3",IF(D924&gt;=1978,"L4",IF(D924&gt;=1965,"L5","L6"))))))</f>
        <v>L2</v>
      </c>
      <c r="H924" s="4" t="str">
        <f aca="false">IFERROR(INDEX(Lanes!$C$2:$C$60,MATCH(LEFT(I924,FIND(" ",I924)-1),Lanes!$A$2:$A$60,0)),"?")</f>
        <v>V</v>
      </c>
      <c r="I924" s="4" t="s">
        <v>7052</v>
      </c>
      <c r="J924" s="4" t="s">
        <v>323</v>
      </c>
      <c r="K924" s="4" t="s">
        <v>115</v>
      </c>
      <c r="L924" s="4" t="s">
        <v>193</v>
      </c>
      <c r="M924" s="4" t="s">
        <v>289</v>
      </c>
      <c r="N924" s="4"/>
      <c r="O924" s="4" t="s">
        <v>7238</v>
      </c>
      <c r="P924" s="2" t="s">
        <v>7239</v>
      </c>
      <c r="Q924" s="2" t="s">
        <v>7240</v>
      </c>
      <c r="R924" s="4" t="s">
        <v>65</v>
      </c>
      <c r="S924" s="4" t="s">
        <v>7241</v>
      </c>
      <c r="T924" s="4" t="s">
        <v>84</v>
      </c>
      <c r="U924" s="4"/>
      <c r="V924" s="4"/>
      <c r="W924" s="4"/>
      <c r="X924" s="2" t="s">
        <v>7194</v>
      </c>
      <c r="Y924" s="4" t="s">
        <v>69</v>
      </c>
      <c r="Z924" s="4"/>
      <c r="AA924" s="4"/>
      <c r="AB924" s="4"/>
    </row>
    <row r="925" customFormat="false" ht="75" hidden="false" customHeight="true" outlineLevel="0" collapsed="false">
      <c r="A925" s="4" t="s">
        <v>7242</v>
      </c>
      <c r="B925" s="4" t="s">
        <v>7243</v>
      </c>
      <c r="C925" s="4" t="s">
        <v>7244</v>
      </c>
      <c r="D925" s="4" t="n">
        <v>2007</v>
      </c>
      <c r="E925" s="4" t="s">
        <v>41</v>
      </c>
      <c r="F925" s="4" t="s">
        <v>42</v>
      </c>
      <c r="G925" s="4" t="str">
        <f aca="false">IF(LEFT(I925,3)="R1 ","L6",IF(D925&gt;=2014,"L1",IF(D925&gt;=1998,"L2",IF(D925&gt;=1987,"L3",IF(D925&gt;=1978,"L4",IF(D925&gt;=1965,"L5","L6"))))))</f>
        <v>L2</v>
      </c>
      <c r="H925" s="4" t="str">
        <f aca="false">IFERROR(INDEX(Lanes!$C$2:$C$60,MATCH(LEFT(I925,FIND(" ",I925)-1),Lanes!$A$2:$A$60,0)),"?")</f>
        <v>V</v>
      </c>
      <c r="I925" s="4" t="s">
        <v>7052</v>
      </c>
      <c r="J925" s="4"/>
      <c r="K925" s="4" t="s">
        <v>115</v>
      </c>
      <c r="L925" s="4" t="s">
        <v>193</v>
      </c>
      <c r="M925" s="4" t="s">
        <v>7245</v>
      </c>
      <c r="N925" s="4"/>
      <c r="O925" s="4" t="s">
        <v>7246</v>
      </c>
      <c r="P925" s="2" t="s">
        <v>7247</v>
      </c>
      <c r="Q925" s="2" t="s">
        <v>7248</v>
      </c>
      <c r="R925" s="4" t="s">
        <v>65</v>
      </c>
      <c r="S925" s="4" t="s">
        <v>7244</v>
      </c>
      <c r="T925" s="4" t="s">
        <v>52</v>
      </c>
      <c r="U925" s="4"/>
      <c r="V925" s="4"/>
      <c r="W925" s="4"/>
      <c r="X925" s="2" t="s">
        <v>7249</v>
      </c>
      <c r="Y925" s="4" t="s">
        <v>69</v>
      </c>
      <c r="Z925" s="4"/>
      <c r="AA925" s="4"/>
      <c r="AB925" s="4"/>
    </row>
    <row r="926" customFormat="false" ht="75" hidden="false" customHeight="true" outlineLevel="0" collapsed="false">
      <c r="A926" s="4" t="s">
        <v>7250</v>
      </c>
      <c r="B926" s="4" t="s">
        <v>7251</v>
      </c>
      <c r="C926" s="4" t="s">
        <v>7252</v>
      </c>
      <c r="D926" s="4" t="n">
        <v>2007</v>
      </c>
      <c r="E926" s="4" t="s">
        <v>41</v>
      </c>
      <c r="F926" s="4" t="s">
        <v>7253</v>
      </c>
      <c r="G926" s="4" t="str">
        <f aca="false">IF(LEFT(I926,3)="R1 ","L6",IF(D926&gt;=2014,"L1",IF(D926&gt;=1998,"L2",IF(D926&gt;=1987,"L3",IF(D926&gt;=1978,"L4",IF(D926&gt;=1965,"L5","L6"))))))</f>
        <v>L2</v>
      </c>
      <c r="H926" s="4" t="str">
        <f aca="false">IFERROR(INDEX(Lanes!$C$2:$C$60,MATCH(LEFT(I926,FIND(" ",I926)-1),Lanes!$A$2:$A$60,0)),"?")</f>
        <v>V</v>
      </c>
      <c r="I926" s="4" t="s">
        <v>7052</v>
      </c>
      <c r="J926" s="4"/>
      <c r="K926" s="4" t="s">
        <v>451</v>
      </c>
      <c r="L926" s="4" t="s">
        <v>193</v>
      </c>
      <c r="M926" s="4" t="s">
        <v>7254</v>
      </c>
      <c r="N926" s="4"/>
      <c r="O926" s="4" t="s">
        <v>7255</v>
      </c>
      <c r="P926" s="2" t="s">
        <v>7256</v>
      </c>
      <c r="Q926" s="2" t="s">
        <v>7257</v>
      </c>
      <c r="R926" s="4" t="s">
        <v>50</v>
      </c>
      <c r="S926" s="4" t="s">
        <v>7252</v>
      </c>
      <c r="T926" s="4" t="s">
        <v>52</v>
      </c>
      <c r="U926" s="4"/>
      <c r="V926" s="4"/>
      <c r="W926" s="4"/>
      <c r="X926" s="2" t="s">
        <v>7258</v>
      </c>
      <c r="Y926" s="4" t="s">
        <v>69</v>
      </c>
      <c r="Z926" s="4"/>
      <c r="AA926" s="4"/>
      <c r="AB926" s="4"/>
    </row>
    <row r="927" customFormat="false" ht="75" hidden="false" customHeight="true" outlineLevel="0" collapsed="false">
      <c r="A927" s="4" t="s">
        <v>7259</v>
      </c>
      <c r="B927" s="4" t="s">
        <v>7260</v>
      </c>
      <c r="C927" s="4" t="s">
        <v>7261</v>
      </c>
      <c r="D927" s="4" t="n">
        <v>2007</v>
      </c>
      <c r="E927" s="4" t="s">
        <v>41</v>
      </c>
      <c r="F927" s="4" t="s">
        <v>476</v>
      </c>
      <c r="G927" s="4" t="str">
        <f aca="false">IF(LEFT(I927,3)="R1 ","L6",IF(D927&gt;=2014,"L1",IF(D927&gt;=1998,"L2",IF(D927&gt;=1987,"L3",IF(D927&gt;=1978,"L4",IF(D927&gt;=1965,"L5","L6"))))))</f>
        <v>L2</v>
      </c>
      <c r="H927" s="4" t="str">
        <f aca="false">IFERROR(INDEX(Lanes!$C$2:$C$60,MATCH(LEFT(I927,FIND(" ",I927)-1),Lanes!$A$2:$A$60,0)),"?")</f>
        <v>V</v>
      </c>
      <c r="I927" s="4" t="s">
        <v>7052</v>
      </c>
      <c r="J927" s="4"/>
      <c r="K927" s="4" t="s">
        <v>451</v>
      </c>
      <c r="L927" s="4" t="s">
        <v>193</v>
      </c>
      <c r="M927" s="4" t="s">
        <v>7262</v>
      </c>
      <c r="N927" s="4" t="s">
        <v>7263</v>
      </c>
      <c r="O927" s="4" t="s">
        <v>7264</v>
      </c>
      <c r="P927" s="2" t="s">
        <v>7265</v>
      </c>
      <c r="Q927" s="2" t="s">
        <v>7266</v>
      </c>
      <c r="R927" s="4" t="s">
        <v>65</v>
      </c>
      <c r="S927" s="4" t="s">
        <v>7267</v>
      </c>
      <c r="T927" s="4" t="s">
        <v>110</v>
      </c>
      <c r="U927" s="4"/>
      <c r="V927" s="4"/>
      <c r="W927" s="4"/>
      <c r="X927" s="2" t="s">
        <v>7268</v>
      </c>
      <c r="Y927" s="4" t="s">
        <v>69</v>
      </c>
      <c r="Z927" s="4"/>
      <c r="AA927" s="4"/>
      <c r="AB927" s="4"/>
    </row>
    <row r="928" customFormat="false" ht="75" hidden="false" customHeight="true" outlineLevel="0" collapsed="false">
      <c r="A928" s="4" t="s">
        <v>7269</v>
      </c>
      <c r="B928" s="4" t="s">
        <v>7137</v>
      </c>
      <c r="C928" s="4" t="s">
        <v>7270</v>
      </c>
      <c r="D928" s="4" t="n">
        <v>2007</v>
      </c>
      <c r="E928" s="4" t="s">
        <v>41</v>
      </c>
      <c r="F928" s="4" t="s">
        <v>7139</v>
      </c>
      <c r="G928" s="4" t="str">
        <f aca="false">IF(LEFT(I928,3)="R1 ","L6",IF(D928&gt;=2014,"L1",IF(D928&gt;=1998,"L2",IF(D928&gt;=1987,"L3",IF(D928&gt;=1978,"L4",IF(D928&gt;=1965,"L5","L6"))))))</f>
        <v>L2</v>
      </c>
      <c r="H928" s="4" t="str">
        <f aca="false">IFERROR(INDEX(Lanes!$C$2:$C$60,MATCH(LEFT(I928,FIND(" ",I928)-1),Lanes!$A$2:$A$60,0)),"?")</f>
        <v>V</v>
      </c>
      <c r="I928" s="4" t="s">
        <v>7052</v>
      </c>
      <c r="J928" s="4"/>
      <c r="K928" s="4" t="s">
        <v>567</v>
      </c>
      <c r="L928" s="4" t="s">
        <v>45</v>
      </c>
      <c r="M928" s="4" t="s">
        <v>346</v>
      </c>
      <c r="N928" s="4"/>
      <c r="O928" s="4" t="s">
        <v>7271</v>
      </c>
      <c r="P928" s="2" t="s">
        <v>7272</v>
      </c>
      <c r="Q928" s="2" t="s">
        <v>7273</v>
      </c>
      <c r="R928" s="4" t="s">
        <v>50</v>
      </c>
      <c r="S928" s="4" t="s">
        <v>7274</v>
      </c>
      <c r="T928" s="4" t="s">
        <v>84</v>
      </c>
      <c r="U928" s="4"/>
      <c r="V928" s="4"/>
      <c r="W928" s="4"/>
      <c r="X928" s="2" t="s">
        <v>7144</v>
      </c>
      <c r="Y928" s="4" t="s">
        <v>69</v>
      </c>
      <c r="Z928" s="4"/>
      <c r="AA928" s="4"/>
      <c r="AB928" s="4"/>
    </row>
    <row r="929" customFormat="false" ht="75" hidden="false" customHeight="true" outlineLevel="0" collapsed="false">
      <c r="A929" s="4" t="s">
        <v>7275</v>
      </c>
      <c r="B929" s="4" t="s">
        <v>7065</v>
      </c>
      <c r="C929" s="4" t="s">
        <v>7276</v>
      </c>
      <c r="D929" s="4" t="n">
        <v>2008</v>
      </c>
      <c r="E929" s="4" t="s">
        <v>41</v>
      </c>
      <c r="F929" s="4" t="s">
        <v>476</v>
      </c>
      <c r="G929" s="4" t="str">
        <f aca="false">IF(LEFT(I929,3)="R1 ","L6",IF(D929&gt;=2014,"L1",IF(D929&gt;=1998,"L2",IF(D929&gt;=1987,"L3",IF(D929&gt;=1978,"L4",IF(D929&gt;=1965,"L5","L6"))))))</f>
        <v>L2</v>
      </c>
      <c r="H929" s="4" t="str">
        <f aca="false">IFERROR(INDEX(Lanes!$C$2:$C$60,MATCH(LEFT(I929,FIND(" ",I929)-1),Lanes!$A$2:$A$60,0)),"?")</f>
        <v>V</v>
      </c>
      <c r="I929" s="4" t="s">
        <v>7052</v>
      </c>
      <c r="J929" s="4"/>
      <c r="K929" s="4" t="s">
        <v>451</v>
      </c>
      <c r="L929" s="4" t="s">
        <v>193</v>
      </c>
      <c r="M929" s="4" t="s">
        <v>2974</v>
      </c>
      <c r="N929" s="4" t="s">
        <v>7068</v>
      </c>
      <c r="O929" s="4" t="s">
        <v>7277</v>
      </c>
      <c r="P929" s="2" t="s">
        <v>7278</v>
      </c>
      <c r="Q929" s="2" t="s">
        <v>7279</v>
      </c>
      <c r="R929" s="4" t="s">
        <v>65</v>
      </c>
      <c r="S929" s="4" t="s">
        <v>7280</v>
      </c>
      <c r="T929" s="4" t="s">
        <v>84</v>
      </c>
      <c r="U929" s="4"/>
      <c r="V929" s="4"/>
      <c r="W929" s="4" t="s">
        <v>53</v>
      </c>
      <c r="X929" s="2" t="s">
        <v>7073</v>
      </c>
      <c r="Y929" s="4" t="s">
        <v>69</v>
      </c>
      <c r="Z929" s="4"/>
      <c r="AA929" s="4"/>
      <c r="AB929" s="4"/>
    </row>
    <row r="930" customFormat="false" ht="75" hidden="false" customHeight="true" outlineLevel="0" collapsed="false">
      <c r="A930" s="4" t="s">
        <v>7281</v>
      </c>
      <c r="B930" s="4" t="s">
        <v>7282</v>
      </c>
      <c r="C930" s="4" t="s">
        <v>7283</v>
      </c>
      <c r="D930" s="4" t="n">
        <v>2009</v>
      </c>
      <c r="E930" s="4" t="s">
        <v>41</v>
      </c>
      <c r="F930" s="4" t="s">
        <v>7253</v>
      </c>
      <c r="G930" s="4" t="str">
        <f aca="false">IF(LEFT(I930,3)="R1 ","L6",IF(D930&gt;=2014,"L1",IF(D930&gt;=1998,"L2",IF(D930&gt;=1987,"L3",IF(D930&gt;=1978,"L4",IF(D930&gt;=1965,"L5","L6"))))))</f>
        <v>L2</v>
      </c>
      <c r="H930" s="4" t="str">
        <f aca="false">IFERROR(INDEX(Lanes!$C$2:$C$60,MATCH(LEFT(I930,FIND(" ",I930)-1),Lanes!$A$2:$A$60,0)),"?")</f>
        <v>V</v>
      </c>
      <c r="I930" s="4" t="s">
        <v>7052</v>
      </c>
      <c r="J930" s="4"/>
      <c r="K930" s="4" t="s">
        <v>115</v>
      </c>
      <c r="L930" s="4" t="s">
        <v>90</v>
      </c>
      <c r="M930" s="4" t="s">
        <v>4621</v>
      </c>
      <c r="N930" s="4"/>
      <c r="O930" s="4" t="s">
        <v>7127</v>
      </c>
      <c r="P930" s="2" t="s">
        <v>7284</v>
      </c>
      <c r="Q930" s="2" t="s">
        <v>7285</v>
      </c>
      <c r="R930" s="4" t="s">
        <v>65</v>
      </c>
      <c r="S930" s="4" t="s">
        <v>7286</v>
      </c>
      <c r="T930" s="4" t="s">
        <v>52</v>
      </c>
      <c r="U930" s="4"/>
      <c r="V930" s="4"/>
      <c r="W930" s="4"/>
      <c r="X930" s="2" t="s">
        <v>7287</v>
      </c>
      <c r="Y930" s="4" t="s">
        <v>69</v>
      </c>
      <c r="Z930" s="4"/>
      <c r="AA930" s="4"/>
      <c r="AB930" s="4"/>
    </row>
    <row r="931" customFormat="false" ht="75" hidden="false" customHeight="true" outlineLevel="0" collapsed="false">
      <c r="A931" s="4" t="s">
        <v>7288</v>
      </c>
      <c r="B931" s="4" t="s">
        <v>7289</v>
      </c>
      <c r="C931" s="4" t="s">
        <v>7290</v>
      </c>
      <c r="D931" s="4" t="n">
        <v>2009</v>
      </c>
      <c r="E931" s="4" t="s">
        <v>41</v>
      </c>
      <c r="F931" s="4" t="s">
        <v>7291</v>
      </c>
      <c r="G931" s="4" t="str">
        <f aca="false">IF(LEFT(I931,3)="R1 ","L6",IF(D931&gt;=2014,"L1",IF(D931&gt;=1998,"L2",IF(D931&gt;=1987,"L3",IF(D931&gt;=1978,"L4",IF(D931&gt;=1965,"L5","L6"))))))</f>
        <v>L2</v>
      </c>
      <c r="H931" s="4" t="str">
        <f aca="false">IFERROR(INDEX(Lanes!$C$2:$C$60,MATCH(LEFT(I931,FIND(" ",I931)-1),Lanes!$A$2:$A$60,0)),"?")</f>
        <v>V</v>
      </c>
      <c r="I931" s="4" t="s">
        <v>7052</v>
      </c>
      <c r="J931" s="4"/>
      <c r="K931" s="4" t="s">
        <v>115</v>
      </c>
      <c r="L931" s="4" t="s">
        <v>45</v>
      </c>
      <c r="M931" s="4" t="s">
        <v>7292</v>
      </c>
      <c r="N931" s="4"/>
      <c r="O931" s="4" t="s">
        <v>7293</v>
      </c>
      <c r="P931" s="2" t="s">
        <v>7294</v>
      </c>
      <c r="Q931" s="2" t="s">
        <v>7295</v>
      </c>
      <c r="R931" s="4" t="s">
        <v>122</v>
      </c>
      <c r="S931" s="4" t="s">
        <v>7290</v>
      </c>
      <c r="T931" s="4" t="s">
        <v>52</v>
      </c>
      <c r="U931" s="4"/>
      <c r="V931" s="4"/>
      <c r="W931" s="4"/>
      <c r="X931" s="2" t="s">
        <v>7296</v>
      </c>
      <c r="Y931" s="4" t="s">
        <v>69</v>
      </c>
      <c r="Z931" s="4"/>
      <c r="AA931" s="4"/>
      <c r="AB931" s="4"/>
    </row>
    <row r="932" customFormat="false" ht="75" hidden="false" customHeight="true" outlineLevel="0" collapsed="false">
      <c r="A932" s="4" t="s">
        <v>7297</v>
      </c>
      <c r="B932" s="4" t="s">
        <v>7208</v>
      </c>
      <c r="C932" s="4" t="s">
        <v>7298</v>
      </c>
      <c r="D932" s="4" t="n">
        <v>2009</v>
      </c>
      <c r="E932" s="4" t="s">
        <v>41</v>
      </c>
      <c r="F932" s="4" t="s">
        <v>7299</v>
      </c>
      <c r="G932" s="4" t="str">
        <f aca="false">IF(LEFT(I932,3)="R1 ","L6",IF(D932&gt;=2014,"L1",IF(D932&gt;=1998,"L2",IF(D932&gt;=1987,"L3",IF(D932&gt;=1978,"L4",IF(D932&gt;=1965,"L5","L6"))))))</f>
        <v>L2</v>
      </c>
      <c r="H932" s="4" t="str">
        <f aca="false">IFERROR(INDEX(Lanes!$C$2:$C$60,MATCH(LEFT(I932,FIND(" ",I932)-1),Lanes!$A$2:$A$60,0)),"?")</f>
        <v>V</v>
      </c>
      <c r="I932" s="4" t="s">
        <v>7052</v>
      </c>
      <c r="J932" s="4"/>
      <c r="K932" s="4" t="s">
        <v>451</v>
      </c>
      <c r="L932" s="4" t="s">
        <v>193</v>
      </c>
      <c r="M932" s="4" t="s">
        <v>7211</v>
      </c>
      <c r="N932" s="4"/>
      <c r="O932" s="4" t="s">
        <v>7300</v>
      </c>
      <c r="P932" s="2" t="s">
        <v>7301</v>
      </c>
      <c r="Q932" s="2" t="s">
        <v>7302</v>
      </c>
      <c r="R932" s="4" t="s">
        <v>65</v>
      </c>
      <c r="S932" s="4" t="s">
        <v>7298</v>
      </c>
      <c r="T932" s="4" t="s">
        <v>84</v>
      </c>
      <c r="U932" s="4"/>
      <c r="V932" s="4"/>
      <c r="W932" s="4"/>
      <c r="X932" s="2" t="s">
        <v>7215</v>
      </c>
      <c r="Y932" s="4" t="s">
        <v>69</v>
      </c>
      <c r="Z932" s="4"/>
      <c r="AA932" s="4"/>
      <c r="AB932" s="4"/>
    </row>
    <row r="933" customFormat="false" ht="75" hidden="false" customHeight="true" outlineLevel="0" collapsed="false">
      <c r="A933" s="4" t="s">
        <v>7303</v>
      </c>
      <c r="B933" s="4" t="s">
        <v>7304</v>
      </c>
      <c r="C933" s="4" t="s">
        <v>7305</v>
      </c>
      <c r="D933" s="4" t="n">
        <v>2009</v>
      </c>
      <c r="E933" s="4" t="s">
        <v>41</v>
      </c>
      <c r="F933" s="4" t="s">
        <v>7291</v>
      </c>
      <c r="G933" s="4" t="str">
        <f aca="false">IF(LEFT(I933,3)="R1 ","L6",IF(D933&gt;=2014,"L1",IF(D933&gt;=1998,"L2",IF(D933&gt;=1987,"L3",IF(D933&gt;=1978,"L4",IF(D933&gt;=1965,"L5","L6"))))))</f>
        <v>L2</v>
      </c>
      <c r="H933" s="4" t="str">
        <f aca="false">IFERROR(INDEX(Lanes!$C$2:$C$60,MATCH(LEFT(I933,FIND(" ",I933)-1),Lanes!$A$2:$A$60,0)),"?")</f>
        <v>V</v>
      </c>
      <c r="I933" s="4" t="s">
        <v>7052</v>
      </c>
      <c r="J933" s="4"/>
      <c r="K933" s="4" t="s">
        <v>451</v>
      </c>
      <c r="L933" s="4" t="s">
        <v>193</v>
      </c>
      <c r="M933" s="4" t="s">
        <v>7306</v>
      </c>
      <c r="N933" s="4"/>
      <c r="O933" s="4" t="s">
        <v>7307</v>
      </c>
      <c r="P933" s="2" t="s">
        <v>7308</v>
      </c>
      <c r="Q933" s="2" t="s">
        <v>7309</v>
      </c>
      <c r="R933" s="4" t="s">
        <v>122</v>
      </c>
      <c r="S933" s="4" t="s">
        <v>4185</v>
      </c>
      <c r="T933" s="4" t="s">
        <v>52</v>
      </c>
      <c r="U933" s="4"/>
      <c r="V933" s="4"/>
      <c r="W933" s="4"/>
      <c r="X933" s="2" t="s">
        <v>7310</v>
      </c>
      <c r="Y933" s="4" t="s">
        <v>69</v>
      </c>
      <c r="Z933" s="4"/>
      <c r="AA933" s="4"/>
      <c r="AB933" s="4"/>
    </row>
    <row r="934" customFormat="false" ht="75" hidden="false" customHeight="true" outlineLevel="0" collapsed="false">
      <c r="A934" s="4" t="s">
        <v>7311</v>
      </c>
      <c r="B934" s="4" t="s">
        <v>7312</v>
      </c>
      <c r="C934" s="4" t="s">
        <v>7312</v>
      </c>
      <c r="D934" s="4" t="n">
        <v>2009</v>
      </c>
      <c r="E934" s="4" t="s">
        <v>41</v>
      </c>
      <c r="F934" s="4" t="s">
        <v>1015</v>
      </c>
      <c r="G934" s="4" t="str">
        <f aca="false">IF(LEFT(I934,3)="R1 ","L6",IF(D934&gt;=2014,"L1",IF(D934&gt;=1998,"L2",IF(D934&gt;=1987,"L3",IF(D934&gt;=1978,"L4",IF(D934&gt;=1965,"L5","L6"))))))</f>
        <v>L2</v>
      </c>
      <c r="H934" s="4" t="str">
        <f aca="false">IFERROR(INDEX(Lanes!$C$2:$C$60,MATCH(LEFT(I934,FIND(" ",I934)-1),Lanes!$A$2:$A$60,0)),"?")</f>
        <v>V</v>
      </c>
      <c r="I934" s="4" t="s">
        <v>7052</v>
      </c>
      <c r="J934" s="4"/>
      <c r="K934" s="4" t="s">
        <v>451</v>
      </c>
      <c r="L934" s="4" t="s">
        <v>193</v>
      </c>
      <c r="M934" s="4" t="s">
        <v>7262</v>
      </c>
      <c r="N934" s="4" t="s">
        <v>7263</v>
      </c>
      <c r="O934" s="4" t="s">
        <v>7313</v>
      </c>
      <c r="P934" s="2" t="s">
        <v>7314</v>
      </c>
      <c r="Q934" s="2" t="s">
        <v>7315</v>
      </c>
      <c r="R934" s="4" t="s">
        <v>65</v>
      </c>
      <c r="S934" s="4" t="s">
        <v>7316</v>
      </c>
      <c r="T934" s="4" t="s">
        <v>84</v>
      </c>
      <c r="U934" s="4"/>
      <c r="V934" s="4"/>
      <c r="W934" s="4"/>
      <c r="X934" s="2" t="s">
        <v>7317</v>
      </c>
      <c r="Y934" s="4" t="s">
        <v>55</v>
      </c>
      <c r="Z934" s="4"/>
      <c r="AA934" s="4"/>
      <c r="AB934" s="4"/>
    </row>
    <row r="935" customFormat="false" ht="75" hidden="false" customHeight="true" outlineLevel="0" collapsed="false">
      <c r="A935" s="4" t="s">
        <v>7318</v>
      </c>
      <c r="B935" s="4" t="s">
        <v>7100</v>
      </c>
      <c r="C935" s="4" t="s">
        <v>7319</v>
      </c>
      <c r="D935" s="4" t="n">
        <v>2009</v>
      </c>
      <c r="E935" s="4" t="s">
        <v>41</v>
      </c>
      <c r="F935" s="4" t="s">
        <v>7320</v>
      </c>
      <c r="G935" s="4" t="str">
        <f aca="false">IF(LEFT(I935,3)="R1 ","L6",IF(D935&gt;=2014,"L1",IF(D935&gt;=1998,"L2",IF(D935&gt;=1987,"L3",IF(D935&gt;=1978,"L4",IF(D935&gt;=1965,"L5","L6"))))))</f>
        <v>L2</v>
      </c>
      <c r="H935" s="4" t="str">
        <f aca="false">IFERROR(INDEX(Lanes!$C$2:$C$60,MATCH(LEFT(I935,FIND(" ",I935)-1),Lanes!$A$2:$A$60,0)),"?")</f>
        <v>V</v>
      </c>
      <c r="I935" s="4" t="s">
        <v>7052</v>
      </c>
      <c r="J935" s="4"/>
      <c r="K935" s="4" t="s">
        <v>451</v>
      </c>
      <c r="L935" s="4" t="s">
        <v>193</v>
      </c>
      <c r="M935" s="4" t="s">
        <v>7102</v>
      </c>
      <c r="N935" s="4" t="s">
        <v>7103</v>
      </c>
      <c r="O935" s="4" t="s">
        <v>7321</v>
      </c>
      <c r="P935" s="2" t="s">
        <v>7322</v>
      </c>
      <c r="Q935" s="2" t="s">
        <v>7323</v>
      </c>
      <c r="R935" s="4" t="s">
        <v>65</v>
      </c>
      <c r="S935" s="4" t="s">
        <v>7324</v>
      </c>
      <c r="T935" s="4" t="s">
        <v>84</v>
      </c>
      <c r="U935" s="4"/>
      <c r="V935" s="4"/>
      <c r="W935" s="4"/>
      <c r="X935" s="2" t="s">
        <v>7108</v>
      </c>
      <c r="Y935" s="4" t="s">
        <v>69</v>
      </c>
      <c r="Z935" s="4"/>
      <c r="AA935" s="4"/>
      <c r="AB935" s="4"/>
    </row>
    <row r="936" customFormat="false" ht="75" hidden="false" customHeight="true" outlineLevel="0" collapsed="false">
      <c r="A936" s="4" t="s">
        <v>7325</v>
      </c>
      <c r="B936" s="4" t="s">
        <v>7180</v>
      </c>
      <c r="C936" s="4" t="s">
        <v>7326</v>
      </c>
      <c r="D936" s="4" t="n">
        <v>2009</v>
      </c>
      <c r="E936" s="4" t="s">
        <v>41</v>
      </c>
      <c r="F936" s="4" t="s">
        <v>7327</v>
      </c>
      <c r="G936" s="4" t="str">
        <f aca="false">IF(LEFT(I936,3)="R1 ","L6",IF(D936&gt;=2014,"L1",IF(D936&gt;=1998,"L2",IF(D936&gt;=1987,"L3",IF(D936&gt;=1978,"L4",IF(D936&gt;=1965,"L5","L6"))))))</f>
        <v>L2</v>
      </c>
      <c r="H936" s="4" t="str">
        <f aca="false">IFERROR(INDEX(Lanes!$C$2:$C$60,MATCH(LEFT(I936,FIND(" ",I936)-1),Lanes!$A$2:$A$60,0)),"?")</f>
        <v>V</v>
      </c>
      <c r="I936" s="4" t="s">
        <v>7052</v>
      </c>
      <c r="J936" s="4"/>
      <c r="K936" s="4" t="s">
        <v>451</v>
      </c>
      <c r="L936" s="4" t="s">
        <v>193</v>
      </c>
      <c r="M936" s="4" t="s">
        <v>2974</v>
      </c>
      <c r="N936" s="4" t="s">
        <v>7068</v>
      </c>
      <c r="O936" s="4" t="s">
        <v>7328</v>
      </c>
      <c r="P936" s="2" t="s">
        <v>7329</v>
      </c>
      <c r="Q936" s="2" t="s">
        <v>7330</v>
      </c>
      <c r="R936" s="4" t="s">
        <v>65</v>
      </c>
      <c r="S936" s="4" t="s">
        <v>7331</v>
      </c>
      <c r="T936" s="4" t="s">
        <v>52</v>
      </c>
      <c r="U936" s="4"/>
      <c r="V936" s="4"/>
      <c r="W936" s="4"/>
      <c r="X936" s="2" t="s">
        <v>7186</v>
      </c>
      <c r="Y936" s="4" t="s">
        <v>69</v>
      </c>
      <c r="Z936" s="4"/>
      <c r="AA936" s="4"/>
      <c r="AB936" s="4"/>
    </row>
    <row r="937" customFormat="false" ht="75" hidden="false" customHeight="true" outlineLevel="0" collapsed="false">
      <c r="A937" s="4" t="s">
        <v>7332</v>
      </c>
      <c r="B937" s="4" t="s">
        <v>7137</v>
      </c>
      <c r="C937" s="4" t="s">
        <v>7333</v>
      </c>
      <c r="D937" s="4" t="n">
        <v>2009</v>
      </c>
      <c r="E937" s="4" t="s">
        <v>41</v>
      </c>
      <c r="F937" s="4" t="s">
        <v>7291</v>
      </c>
      <c r="G937" s="4" t="str">
        <f aca="false">IF(LEFT(I937,3)="R1 ","L6",IF(D937&gt;=2014,"L1",IF(D937&gt;=1998,"L2",IF(D937&gt;=1987,"L3",IF(D937&gt;=1978,"L4",IF(D937&gt;=1965,"L5","L6"))))))</f>
        <v>L2</v>
      </c>
      <c r="H937" s="4" t="str">
        <f aca="false">IFERROR(INDEX(Lanes!$C$2:$C$60,MATCH(LEFT(I937,FIND(" ",I937)-1),Lanes!$A$2:$A$60,0)),"?")</f>
        <v>V</v>
      </c>
      <c r="I937" s="4" t="s">
        <v>7052</v>
      </c>
      <c r="J937" s="4"/>
      <c r="K937" s="4" t="s">
        <v>567</v>
      </c>
      <c r="L937" s="4" t="s">
        <v>45</v>
      </c>
      <c r="M937" s="4" t="s">
        <v>346</v>
      </c>
      <c r="N937" s="4"/>
      <c r="O937" s="4" t="s">
        <v>7334</v>
      </c>
      <c r="P937" s="2" t="s">
        <v>7335</v>
      </c>
      <c r="Q937" s="2" t="s">
        <v>7336</v>
      </c>
      <c r="R937" s="4" t="s">
        <v>65</v>
      </c>
      <c r="S937" s="4" t="s">
        <v>7337</v>
      </c>
      <c r="T937" s="4" t="s">
        <v>52</v>
      </c>
      <c r="U937" s="4"/>
      <c r="V937" s="4"/>
      <c r="W937" s="4"/>
      <c r="X937" s="2" t="s">
        <v>7144</v>
      </c>
      <c r="Y937" s="4" t="s">
        <v>69</v>
      </c>
      <c r="Z937" s="4"/>
      <c r="AA937" s="4"/>
      <c r="AB937" s="4"/>
    </row>
    <row r="938" customFormat="false" ht="75" hidden="false" customHeight="true" outlineLevel="0" collapsed="false">
      <c r="A938" s="4" t="s">
        <v>7338</v>
      </c>
      <c r="B938" s="4" t="s">
        <v>7282</v>
      </c>
      <c r="C938" s="4" t="s">
        <v>7339</v>
      </c>
      <c r="D938" s="4" t="n">
        <v>2010</v>
      </c>
      <c r="E938" s="4" t="s">
        <v>41</v>
      </c>
      <c r="F938" s="4" t="s">
        <v>7253</v>
      </c>
      <c r="G938" s="4" t="str">
        <f aca="false">IF(LEFT(I938,3)="R1 ","L6",IF(D938&gt;=2014,"L1",IF(D938&gt;=1998,"L2",IF(D938&gt;=1987,"L3",IF(D938&gt;=1978,"L4",IF(D938&gt;=1965,"L5","L6"))))))</f>
        <v>L2</v>
      </c>
      <c r="H938" s="4" t="str">
        <f aca="false">IFERROR(INDEX(Lanes!$C$2:$C$60,MATCH(LEFT(I938,FIND(" ",I938)-1),Lanes!$A$2:$A$60,0)),"?")</f>
        <v>V</v>
      </c>
      <c r="I938" s="4" t="s">
        <v>7052</v>
      </c>
      <c r="J938" s="4"/>
      <c r="K938" s="4" t="s">
        <v>115</v>
      </c>
      <c r="L938" s="4" t="s">
        <v>90</v>
      </c>
      <c r="M938" s="4" t="s">
        <v>4621</v>
      </c>
      <c r="N938" s="4"/>
      <c r="O938" s="4" t="s">
        <v>7340</v>
      </c>
      <c r="P938" s="2" t="s">
        <v>7341</v>
      </c>
      <c r="Q938" s="2" t="s">
        <v>7342</v>
      </c>
      <c r="R938" s="4" t="s">
        <v>65</v>
      </c>
      <c r="S938" s="4" t="s">
        <v>7339</v>
      </c>
      <c r="T938" s="4" t="s">
        <v>52</v>
      </c>
      <c r="U938" s="4"/>
      <c r="V938" s="4"/>
      <c r="W938" s="4"/>
      <c r="X938" s="2" t="s">
        <v>7287</v>
      </c>
      <c r="Y938" s="4" t="s">
        <v>69</v>
      </c>
      <c r="Z938" s="4"/>
      <c r="AA938" s="4"/>
      <c r="AB938" s="4"/>
    </row>
    <row r="939" customFormat="false" ht="75" hidden="false" customHeight="true" outlineLevel="0" collapsed="false">
      <c r="A939" s="4" t="s">
        <v>7343</v>
      </c>
      <c r="B939" s="4" t="s">
        <v>7110</v>
      </c>
      <c r="C939" s="4" t="s">
        <v>7344</v>
      </c>
      <c r="D939" s="4" t="n">
        <v>2010</v>
      </c>
      <c r="E939" s="4" t="s">
        <v>41</v>
      </c>
      <c r="F939" s="4" t="s">
        <v>7345</v>
      </c>
      <c r="G939" s="4" t="str">
        <f aca="false">IF(LEFT(I939,3)="R1 ","L6",IF(D939&gt;=2014,"L1",IF(D939&gt;=1998,"L2",IF(D939&gt;=1987,"L3",IF(D939&gt;=1978,"L4",IF(D939&gt;=1965,"L5","L6"))))))</f>
        <v>L2</v>
      </c>
      <c r="H939" s="4" t="str">
        <f aca="false">IFERROR(INDEX(Lanes!$C$2:$C$60,MATCH(LEFT(I939,FIND(" ",I939)-1),Lanes!$A$2:$A$60,0)),"?")</f>
        <v>V</v>
      </c>
      <c r="I939" s="4" t="s">
        <v>7052</v>
      </c>
      <c r="J939" s="4"/>
      <c r="K939" s="4" t="s">
        <v>60</v>
      </c>
      <c r="L939" s="4" t="s">
        <v>193</v>
      </c>
      <c r="M939" s="4" t="s">
        <v>289</v>
      </c>
      <c r="N939" s="4"/>
      <c r="O939" s="4" t="s">
        <v>7346</v>
      </c>
      <c r="P939" s="2" t="s">
        <v>7347</v>
      </c>
      <c r="Q939" s="2" t="s">
        <v>7348</v>
      </c>
      <c r="R939" s="4" t="s">
        <v>65</v>
      </c>
      <c r="S939" s="4" t="s">
        <v>7349</v>
      </c>
      <c r="T939" s="4" t="s">
        <v>52</v>
      </c>
      <c r="U939" s="4"/>
      <c r="V939" s="4"/>
      <c r="W939" s="4"/>
      <c r="X939" s="2" t="s">
        <v>7116</v>
      </c>
      <c r="Y939" s="4" t="s">
        <v>69</v>
      </c>
      <c r="Z939" s="4"/>
      <c r="AA939" s="4"/>
      <c r="AB939" s="4"/>
    </row>
    <row r="940" customFormat="false" ht="75" hidden="false" customHeight="true" outlineLevel="0" collapsed="false">
      <c r="A940" s="4" t="s">
        <v>7350</v>
      </c>
      <c r="B940" s="4" t="s">
        <v>7065</v>
      </c>
      <c r="C940" s="4" t="s">
        <v>7351</v>
      </c>
      <c r="D940" s="4" t="n">
        <v>2010</v>
      </c>
      <c r="E940" s="4" t="s">
        <v>41</v>
      </c>
      <c r="F940" s="4" t="s">
        <v>540</v>
      </c>
      <c r="G940" s="4" t="str">
        <f aca="false">IF(LEFT(I940,3)="R1 ","L6",IF(D940&gt;=2014,"L1",IF(D940&gt;=1998,"L2",IF(D940&gt;=1987,"L3",IF(D940&gt;=1978,"L4",IF(D940&gt;=1965,"L5","L6"))))))</f>
        <v>L2</v>
      </c>
      <c r="H940" s="4" t="str">
        <f aca="false">IFERROR(INDEX(Lanes!$C$2:$C$60,MATCH(LEFT(I940,FIND(" ",I940)-1),Lanes!$A$2:$A$60,0)),"?")</f>
        <v>V</v>
      </c>
      <c r="I940" s="4" t="s">
        <v>7052</v>
      </c>
      <c r="J940" s="4"/>
      <c r="K940" s="4" t="s">
        <v>451</v>
      </c>
      <c r="L940" s="4" t="s">
        <v>193</v>
      </c>
      <c r="M940" s="4" t="s">
        <v>2974</v>
      </c>
      <c r="N940" s="4" t="s">
        <v>7068</v>
      </c>
      <c r="O940" s="4" t="s">
        <v>7352</v>
      </c>
      <c r="P940" s="2" t="s">
        <v>7353</v>
      </c>
      <c r="Q940" s="2" t="s">
        <v>7354</v>
      </c>
      <c r="R940" s="4" t="s">
        <v>65</v>
      </c>
      <c r="S940" s="4" t="s">
        <v>7355</v>
      </c>
      <c r="T940" s="4" t="s">
        <v>84</v>
      </c>
      <c r="U940" s="4"/>
      <c r="V940" s="4"/>
      <c r="W940" s="4" t="s">
        <v>53</v>
      </c>
      <c r="X940" s="2" t="s">
        <v>7073</v>
      </c>
      <c r="Y940" s="4" t="s">
        <v>69</v>
      </c>
      <c r="Z940" s="4"/>
      <c r="AA940" s="4"/>
      <c r="AB940" s="4"/>
    </row>
    <row r="941" customFormat="false" ht="75" hidden="false" customHeight="true" outlineLevel="0" collapsed="false">
      <c r="A941" s="4" t="s">
        <v>7356</v>
      </c>
      <c r="B941" s="4" t="s">
        <v>7251</v>
      </c>
      <c r="C941" s="4" t="s">
        <v>7357</v>
      </c>
      <c r="D941" s="4" t="n">
        <v>2010</v>
      </c>
      <c r="E941" s="4" t="s">
        <v>41</v>
      </c>
      <c r="F941" s="4" t="s">
        <v>7202</v>
      </c>
      <c r="G941" s="4" t="str">
        <f aca="false">IF(LEFT(I941,3)="R1 ","L6",IF(D941&gt;=2014,"L1",IF(D941&gt;=1998,"L2",IF(D941&gt;=1987,"L3",IF(D941&gt;=1978,"L4",IF(D941&gt;=1965,"L5","L6"))))))</f>
        <v>L2</v>
      </c>
      <c r="H941" s="4" t="str">
        <f aca="false">IFERROR(INDEX(Lanes!$C$2:$C$60,MATCH(LEFT(I941,FIND(" ",I941)-1),Lanes!$A$2:$A$60,0)),"?")</f>
        <v>V</v>
      </c>
      <c r="I941" s="4" t="s">
        <v>7052</v>
      </c>
      <c r="J941" s="4"/>
      <c r="K941" s="4" t="s">
        <v>451</v>
      </c>
      <c r="L941" s="4" t="s">
        <v>193</v>
      </c>
      <c r="M941" s="4" t="s">
        <v>7254</v>
      </c>
      <c r="N941" s="4"/>
      <c r="O941" s="4" t="s">
        <v>7358</v>
      </c>
      <c r="P941" s="2" t="s">
        <v>7359</v>
      </c>
      <c r="Q941" s="2" t="s">
        <v>7360</v>
      </c>
      <c r="R941" s="4" t="s">
        <v>65</v>
      </c>
      <c r="S941" s="4" t="s">
        <v>7357</v>
      </c>
      <c r="T941" s="4" t="s">
        <v>84</v>
      </c>
      <c r="U941" s="4"/>
      <c r="V941" s="4"/>
      <c r="W941" s="4"/>
      <c r="X941" s="2" t="s">
        <v>7258</v>
      </c>
      <c r="Y941" s="4" t="s">
        <v>69</v>
      </c>
      <c r="Z941" s="4"/>
      <c r="AA941" s="4"/>
      <c r="AB941" s="4"/>
    </row>
    <row r="942" customFormat="false" ht="75" hidden="false" customHeight="true" outlineLevel="0" collapsed="false">
      <c r="A942" s="4" t="s">
        <v>7361</v>
      </c>
      <c r="B942" s="4" t="s">
        <v>7137</v>
      </c>
      <c r="C942" s="4" t="s">
        <v>7362</v>
      </c>
      <c r="D942" s="4" t="n">
        <v>2010</v>
      </c>
      <c r="E942" s="4" t="s">
        <v>41</v>
      </c>
      <c r="F942" s="4" t="s">
        <v>7291</v>
      </c>
      <c r="G942" s="4" t="str">
        <f aca="false">IF(LEFT(I942,3)="R1 ","L6",IF(D942&gt;=2014,"L1",IF(D942&gt;=1998,"L2",IF(D942&gt;=1987,"L3",IF(D942&gt;=1978,"L4",IF(D942&gt;=1965,"L5","L6"))))))</f>
        <v>L2</v>
      </c>
      <c r="H942" s="4" t="str">
        <f aca="false">IFERROR(INDEX(Lanes!$C$2:$C$60,MATCH(LEFT(I942,FIND(" ",I942)-1),Lanes!$A$2:$A$60,0)),"?")</f>
        <v>V</v>
      </c>
      <c r="I942" s="4" t="s">
        <v>7052</v>
      </c>
      <c r="J942" s="4"/>
      <c r="K942" s="4" t="s">
        <v>115</v>
      </c>
      <c r="L942" s="4" t="s">
        <v>45</v>
      </c>
      <c r="M942" s="4" t="s">
        <v>346</v>
      </c>
      <c r="N942" s="4"/>
      <c r="O942" s="4" t="s">
        <v>7363</v>
      </c>
      <c r="P942" s="2" t="s">
        <v>7364</v>
      </c>
      <c r="Q942" s="2" t="s">
        <v>7365</v>
      </c>
      <c r="R942" s="4" t="s">
        <v>65</v>
      </c>
      <c r="S942" s="4" t="s">
        <v>7362</v>
      </c>
      <c r="T942" s="4" t="s">
        <v>84</v>
      </c>
      <c r="U942" s="4"/>
      <c r="V942" s="4"/>
      <c r="W942" s="4"/>
      <c r="X942" s="2" t="s">
        <v>7144</v>
      </c>
      <c r="Y942" s="4" t="s">
        <v>69</v>
      </c>
      <c r="Z942" s="4"/>
      <c r="AA942" s="4"/>
      <c r="AB942" s="4"/>
    </row>
    <row r="943" customFormat="false" ht="75" hidden="false" customHeight="true" outlineLevel="0" collapsed="false">
      <c r="A943" s="4" t="s">
        <v>7366</v>
      </c>
      <c r="B943" s="4" t="s">
        <v>7065</v>
      </c>
      <c r="C943" s="4" t="s">
        <v>7367</v>
      </c>
      <c r="D943" s="4" t="n">
        <v>2011</v>
      </c>
      <c r="E943" s="4" t="s">
        <v>41</v>
      </c>
      <c r="F943" s="4" t="s">
        <v>540</v>
      </c>
      <c r="G943" s="4" t="str">
        <f aca="false">IF(LEFT(I943,3)="R1 ","L6",IF(D943&gt;=2014,"L1",IF(D943&gt;=1998,"L2",IF(D943&gt;=1987,"L3",IF(D943&gt;=1978,"L4",IF(D943&gt;=1965,"L5","L6"))))))</f>
        <v>L2</v>
      </c>
      <c r="H943" s="4" t="str">
        <f aca="false">IFERROR(INDEX(Lanes!$C$2:$C$60,MATCH(LEFT(I943,FIND(" ",I943)-1),Lanes!$A$2:$A$60,0)),"?")</f>
        <v>V</v>
      </c>
      <c r="I943" s="4" t="s">
        <v>7052</v>
      </c>
      <c r="J943" s="4"/>
      <c r="K943" s="4" t="s">
        <v>451</v>
      </c>
      <c r="L943" s="4" t="s">
        <v>193</v>
      </c>
      <c r="M943" s="4" t="s">
        <v>2974</v>
      </c>
      <c r="N943" s="4" t="s">
        <v>7068</v>
      </c>
      <c r="O943" s="4" t="s">
        <v>7368</v>
      </c>
      <c r="P943" s="2" t="s">
        <v>7369</v>
      </c>
      <c r="Q943" s="2" t="s">
        <v>7370</v>
      </c>
      <c r="R943" s="4" t="s">
        <v>65</v>
      </c>
      <c r="S943" s="4" t="s">
        <v>7371</v>
      </c>
      <c r="T943" s="4" t="s">
        <v>84</v>
      </c>
      <c r="U943" s="4"/>
      <c r="V943" s="4"/>
      <c r="W943" s="4" t="s">
        <v>53</v>
      </c>
      <c r="X943" s="2" t="s">
        <v>7073</v>
      </c>
      <c r="Y943" s="4" t="s">
        <v>69</v>
      </c>
      <c r="Z943" s="4"/>
      <c r="AA943" s="4"/>
      <c r="AB943" s="4"/>
    </row>
    <row r="944" customFormat="false" ht="75" hidden="false" customHeight="true" outlineLevel="0" collapsed="false">
      <c r="A944" s="4" t="s">
        <v>7372</v>
      </c>
      <c r="B944" s="4" t="s">
        <v>7251</v>
      </c>
      <c r="C944" s="4" t="s">
        <v>7373</v>
      </c>
      <c r="D944" s="4" t="n">
        <v>2011</v>
      </c>
      <c r="E944" s="4" t="s">
        <v>41</v>
      </c>
      <c r="F944" s="4" t="s">
        <v>7253</v>
      </c>
      <c r="G944" s="4" t="str">
        <f aca="false">IF(LEFT(I944,3)="R1 ","L6",IF(D944&gt;=2014,"L1",IF(D944&gt;=1998,"L2",IF(D944&gt;=1987,"L3",IF(D944&gt;=1978,"L4",IF(D944&gt;=1965,"L5","L6"))))))</f>
        <v>L2</v>
      </c>
      <c r="H944" s="4" t="str">
        <f aca="false">IFERROR(INDEX(Lanes!$C$2:$C$60,MATCH(LEFT(I944,FIND(" ",I944)-1),Lanes!$A$2:$A$60,0)),"?")</f>
        <v>V</v>
      </c>
      <c r="I944" s="4" t="s">
        <v>7052</v>
      </c>
      <c r="J944" s="4"/>
      <c r="K944" s="4" t="s">
        <v>451</v>
      </c>
      <c r="L944" s="4" t="s">
        <v>193</v>
      </c>
      <c r="M944" s="4" t="s">
        <v>7254</v>
      </c>
      <c r="N944" s="4"/>
      <c r="O944" s="4" t="s">
        <v>7374</v>
      </c>
      <c r="P944" s="2" t="s">
        <v>7375</v>
      </c>
      <c r="Q944" s="2" t="s">
        <v>7376</v>
      </c>
      <c r="R944" s="4" t="s">
        <v>65</v>
      </c>
      <c r="S944" s="4" t="s">
        <v>7373</v>
      </c>
      <c r="T944" s="4" t="s">
        <v>84</v>
      </c>
      <c r="U944" s="4"/>
      <c r="V944" s="4"/>
      <c r="W944" s="4"/>
      <c r="X944" s="2" t="s">
        <v>7258</v>
      </c>
      <c r="Y944" s="4" t="s">
        <v>69</v>
      </c>
      <c r="Z944" s="4"/>
      <c r="AA944" s="4"/>
      <c r="AB944" s="4"/>
    </row>
    <row r="945" customFormat="false" ht="75" hidden="false" customHeight="true" outlineLevel="0" collapsed="false">
      <c r="A945" s="4" t="s">
        <v>7377</v>
      </c>
      <c r="B945" s="4" t="s">
        <v>7282</v>
      </c>
      <c r="C945" s="4" t="s">
        <v>7378</v>
      </c>
      <c r="D945" s="4" t="n">
        <v>2012</v>
      </c>
      <c r="E945" s="4" t="s">
        <v>41</v>
      </c>
      <c r="F945" s="4" t="s">
        <v>7253</v>
      </c>
      <c r="G945" s="4" t="str">
        <f aca="false">IF(LEFT(I945,3)="R1 ","L6",IF(D945&gt;=2014,"L1",IF(D945&gt;=1998,"L2",IF(D945&gt;=1987,"L3",IF(D945&gt;=1978,"L4",IF(D945&gt;=1965,"L5","L6"))))))</f>
        <v>L2</v>
      </c>
      <c r="H945" s="4" t="str">
        <f aca="false">IFERROR(INDEX(Lanes!$C$2:$C$60,MATCH(LEFT(I945,FIND(" ",I945)-1),Lanes!$A$2:$A$60,0)),"?")</f>
        <v>V</v>
      </c>
      <c r="I945" s="4" t="s">
        <v>7052</v>
      </c>
      <c r="J945" s="4"/>
      <c r="K945" s="4" t="s">
        <v>115</v>
      </c>
      <c r="L945" s="4" t="s">
        <v>90</v>
      </c>
      <c r="M945" s="4" t="s">
        <v>4621</v>
      </c>
      <c r="N945" s="4"/>
      <c r="O945" s="4" t="s">
        <v>7379</v>
      </c>
      <c r="P945" s="2" t="s">
        <v>7380</v>
      </c>
      <c r="Q945" s="2" t="s">
        <v>7381</v>
      </c>
      <c r="R945" s="4" t="s">
        <v>122</v>
      </c>
      <c r="S945" s="4" t="s">
        <v>7382</v>
      </c>
      <c r="T945" s="4" t="s">
        <v>84</v>
      </c>
      <c r="U945" s="4"/>
      <c r="V945" s="4"/>
      <c r="W945" s="4"/>
      <c r="X945" s="2" t="s">
        <v>7287</v>
      </c>
      <c r="Y945" s="4" t="s">
        <v>69</v>
      </c>
      <c r="Z945" s="4"/>
      <c r="AA945" s="4"/>
      <c r="AB945" s="4"/>
    </row>
    <row r="946" customFormat="false" ht="75" hidden="false" customHeight="true" outlineLevel="0" collapsed="false">
      <c r="A946" s="4" t="s">
        <v>7383</v>
      </c>
      <c r="B946" s="4" t="s">
        <v>7118</v>
      </c>
      <c r="C946" s="4" t="s">
        <v>7384</v>
      </c>
      <c r="D946" s="4" t="n">
        <v>2012</v>
      </c>
      <c r="E946" s="4" t="s">
        <v>41</v>
      </c>
      <c r="F946" s="4" t="s">
        <v>1026</v>
      </c>
      <c r="G946" s="4" t="str">
        <f aca="false">IF(LEFT(I946,3)="R1 ","L6",IF(D946&gt;=2014,"L1",IF(D946&gt;=1998,"L2",IF(D946&gt;=1987,"L3",IF(D946&gt;=1978,"L4",IF(D946&gt;=1965,"L5","L6"))))))</f>
        <v>L2</v>
      </c>
      <c r="H946" s="4" t="str">
        <f aca="false">IFERROR(INDEX(Lanes!$C$2:$C$60,MATCH(LEFT(I946,FIND(" ",I946)-1),Lanes!$A$2:$A$60,0)),"?")</f>
        <v>V</v>
      </c>
      <c r="I946" s="4" t="s">
        <v>7052</v>
      </c>
      <c r="J946" s="4"/>
      <c r="K946" s="4" t="s">
        <v>60</v>
      </c>
      <c r="L946" s="4" t="s">
        <v>193</v>
      </c>
      <c r="M946" s="4" t="s">
        <v>289</v>
      </c>
      <c r="N946" s="4"/>
      <c r="O946" s="4" t="s">
        <v>7385</v>
      </c>
      <c r="P946" s="2" t="s">
        <v>7386</v>
      </c>
      <c r="Q946" s="2" t="s">
        <v>7387</v>
      </c>
      <c r="R946" s="4" t="s">
        <v>65</v>
      </c>
      <c r="S946" s="4" t="s">
        <v>7388</v>
      </c>
      <c r="T946" s="4" t="s">
        <v>84</v>
      </c>
      <c r="U946" s="4"/>
      <c r="V946" s="4"/>
      <c r="W946" s="4"/>
      <c r="X946" s="2" t="s">
        <v>7124</v>
      </c>
      <c r="Y946" s="4" t="s">
        <v>69</v>
      </c>
      <c r="Z946" s="4"/>
      <c r="AA946" s="4"/>
      <c r="AB946" s="4"/>
    </row>
    <row r="947" customFormat="false" ht="75" hidden="false" customHeight="true" outlineLevel="0" collapsed="false">
      <c r="A947" s="4" t="s">
        <v>7389</v>
      </c>
      <c r="B947" s="4" t="s">
        <v>7390</v>
      </c>
      <c r="C947" s="4" t="s">
        <v>7391</v>
      </c>
      <c r="D947" s="4" t="n">
        <v>2012</v>
      </c>
      <c r="E947" s="4" t="s">
        <v>41</v>
      </c>
      <c r="F947" s="4" t="s">
        <v>3219</v>
      </c>
      <c r="G947" s="4" t="str">
        <f aca="false">IF(LEFT(I947,3)="R1 ","L6",IF(D947&gt;=2014,"L1",IF(D947&gt;=1998,"L2",IF(D947&gt;=1987,"L3",IF(D947&gt;=1978,"L4",IF(D947&gt;=1965,"L5","L6"))))))</f>
        <v>L2</v>
      </c>
      <c r="H947" s="4" t="str">
        <f aca="false">IFERROR(INDEX(Lanes!$C$2:$C$60,MATCH(LEFT(I947,FIND(" ",I947)-1),Lanes!$A$2:$A$60,0)),"?")</f>
        <v>V</v>
      </c>
      <c r="I947" s="4" t="s">
        <v>7052</v>
      </c>
      <c r="J947" s="4"/>
      <c r="K947" s="4" t="s">
        <v>451</v>
      </c>
      <c r="L947" s="4" t="s">
        <v>193</v>
      </c>
      <c r="M947" s="4" t="s">
        <v>899</v>
      </c>
      <c r="N947" s="4"/>
      <c r="O947" s="4" t="s">
        <v>7392</v>
      </c>
      <c r="P947" s="2" t="s">
        <v>7393</v>
      </c>
      <c r="Q947" s="2" t="s">
        <v>7394</v>
      </c>
      <c r="R947" s="4" t="s">
        <v>122</v>
      </c>
      <c r="S947" s="4" t="s">
        <v>7395</v>
      </c>
      <c r="T947" s="4" t="s">
        <v>84</v>
      </c>
      <c r="U947" s="4"/>
      <c r="V947" s="4"/>
      <c r="W947" s="4"/>
      <c r="X947" s="2" t="s">
        <v>7396</v>
      </c>
      <c r="Y947" s="4" t="s">
        <v>69</v>
      </c>
      <c r="Z947" s="4"/>
      <c r="AA947" s="4"/>
      <c r="AB947" s="4"/>
    </row>
    <row r="948" customFormat="false" ht="75" hidden="false" customHeight="true" outlineLevel="0" collapsed="false">
      <c r="A948" s="4" t="s">
        <v>7397</v>
      </c>
      <c r="B948" s="4" t="s">
        <v>7100</v>
      </c>
      <c r="C948" s="4" t="s">
        <v>7398</v>
      </c>
      <c r="D948" s="4" t="n">
        <v>2012</v>
      </c>
      <c r="E948" s="4" t="s">
        <v>41</v>
      </c>
      <c r="F948" s="4" t="s">
        <v>540</v>
      </c>
      <c r="G948" s="4" t="str">
        <f aca="false">IF(LEFT(I948,3)="R1 ","L6",IF(D948&gt;=2014,"L1",IF(D948&gt;=1998,"L2",IF(D948&gt;=1987,"L3",IF(D948&gt;=1978,"L4",IF(D948&gt;=1965,"L5","L6"))))))</f>
        <v>L2</v>
      </c>
      <c r="H948" s="4" t="str">
        <f aca="false">IFERROR(INDEX(Lanes!$C$2:$C$60,MATCH(LEFT(I948,FIND(" ",I948)-1),Lanes!$A$2:$A$60,0)),"?")</f>
        <v>V</v>
      </c>
      <c r="I948" s="4" t="s">
        <v>7052</v>
      </c>
      <c r="J948" s="4"/>
      <c r="K948" s="4" t="s">
        <v>451</v>
      </c>
      <c r="L948" s="4" t="s">
        <v>193</v>
      </c>
      <c r="M948" s="4" t="s">
        <v>7102</v>
      </c>
      <c r="N948" s="4" t="s">
        <v>7103</v>
      </c>
      <c r="O948" s="4" t="s">
        <v>7399</v>
      </c>
      <c r="P948" s="2" t="s">
        <v>7400</v>
      </c>
      <c r="Q948" s="2" t="s">
        <v>7401</v>
      </c>
      <c r="R948" s="4" t="s">
        <v>65</v>
      </c>
      <c r="S948" s="4" t="s">
        <v>7402</v>
      </c>
      <c r="T948" s="4" t="s">
        <v>84</v>
      </c>
      <c r="U948" s="4"/>
      <c r="V948" s="4"/>
      <c r="W948" s="4"/>
      <c r="X948" s="2" t="s">
        <v>7108</v>
      </c>
      <c r="Y948" s="4" t="s">
        <v>69</v>
      </c>
      <c r="Z948" s="4"/>
      <c r="AA948" s="4"/>
      <c r="AB948" s="4"/>
    </row>
    <row r="949" customFormat="false" ht="75" hidden="false" customHeight="true" outlineLevel="0" collapsed="false">
      <c r="A949" s="4" t="s">
        <v>7403</v>
      </c>
      <c r="B949" s="4" t="s">
        <v>7404</v>
      </c>
      <c r="C949" s="4" t="s">
        <v>7405</v>
      </c>
      <c r="D949" s="4" t="n">
        <v>2012</v>
      </c>
      <c r="E949" s="4" t="s">
        <v>227</v>
      </c>
      <c r="F949" s="4" t="s">
        <v>42</v>
      </c>
      <c r="G949" s="4" t="str">
        <f aca="false">IF(LEFT(I949,3)="R1 ","L6",IF(D949&gt;=2014,"L1",IF(D949&gt;=1998,"L2",IF(D949&gt;=1987,"L3",IF(D949&gt;=1978,"L4",IF(D949&gt;=1965,"L5","L6"))))))</f>
        <v>L2</v>
      </c>
      <c r="H949" s="4" t="str">
        <f aca="false">IFERROR(INDEX(Lanes!$C$2:$C$60,MATCH(LEFT(I949,FIND(" ",I949)-1),Lanes!$A$2:$A$60,0)),"?")</f>
        <v>V</v>
      </c>
      <c r="I949" s="4" t="s">
        <v>7052</v>
      </c>
      <c r="J949" s="4"/>
      <c r="K949" s="4" t="s">
        <v>115</v>
      </c>
      <c r="L949" s="4" t="s">
        <v>193</v>
      </c>
      <c r="M949" s="4" t="s">
        <v>2974</v>
      </c>
      <c r="N949" s="4" t="s">
        <v>7068</v>
      </c>
      <c r="O949" s="4" t="s">
        <v>7406</v>
      </c>
      <c r="P949" s="2" t="s">
        <v>7407</v>
      </c>
      <c r="Q949" s="2" t="s">
        <v>7408</v>
      </c>
      <c r="R949" s="4" t="s">
        <v>65</v>
      </c>
      <c r="S949" s="4" t="s">
        <v>7409</v>
      </c>
      <c r="T949" s="4" t="s">
        <v>52</v>
      </c>
      <c r="U949" s="4"/>
      <c r="V949" s="4"/>
      <c r="W949" s="4"/>
      <c r="X949" s="2" t="s">
        <v>7410</v>
      </c>
      <c r="Y949" s="4" t="s">
        <v>69</v>
      </c>
      <c r="Z949" s="4"/>
      <c r="AA949" s="4"/>
      <c r="AB949" s="4"/>
    </row>
    <row r="950" customFormat="false" ht="75" hidden="false" customHeight="true" outlineLevel="0" collapsed="false">
      <c r="A950" s="4" t="s">
        <v>7411</v>
      </c>
      <c r="B950" s="4" t="s">
        <v>7180</v>
      </c>
      <c r="C950" s="4" t="s">
        <v>7412</v>
      </c>
      <c r="D950" s="4" t="n">
        <v>2012</v>
      </c>
      <c r="E950" s="4" t="s">
        <v>41</v>
      </c>
      <c r="F950" s="4" t="s">
        <v>540</v>
      </c>
      <c r="G950" s="4" t="str">
        <f aca="false">IF(LEFT(I950,3)="R1 ","L6",IF(D950&gt;=2014,"L1",IF(D950&gt;=1998,"L2",IF(D950&gt;=1987,"L3",IF(D950&gt;=1978,"L4",IF(D950&gt;=1965,"L5","L6"))))))</f>
        <v>L2</v>
      </c>
      <c r="H950" s="4" t="str">
        <f aca="false">IFERROR(INDEX(Lanes!$C$2:$C$60,MATCH(LEFT(I950,FIND(" ",I950)-1),Lanes!$A$2:$A$60,0)),"?")</f>
        <v>V</v>
      </c>
      <c r="I950" s="4" t="s">
        <v>7052</v>
      </c>
      <c r="J950" s="4"/>
      <c r="K950" s="4" t="s">
        <v>115</v>
      </c>
      <c r="L950" s="4" t="s">
        <v>193</v>
      </c>
      <c r="M950" s="4" t="s">
        <v>2974</v>
      </c>
      <c r="N950" s="4" t="s">
        <v>7068</v>
      </c>
      <c r="O950" s="4" t="s">
        <v>7413</v>
      </c>
      <c r="P950" s="2" t="s">
        <v>7414</v>
      </c>
      <c r="Q950" s="2" t="s">
        <v>7415</v>
      </c>
      <c r="R950" s="4" t="s">
        <v>65</v>
      </c>
      <c r="S950" s="4" t="s">
        <v>7416</v>
      </c>
      <c r="T950" s="4" t="s">
        <v>84</v>
      </c>
      <c r="U950" s="4"/>
      <c r="V950" s="4"/>
      <c r="W950" s="4"/>
      <c r="X950" s="2" t="s">
        <v>7186</v>
      </c>
      <c r="Y950" s="4" t="s">
        <v>69</v>
      </c>
      <c r="Z950" s="4"/>
      <c r="AA950" s="4"/>
      <c r="AB950" s="4"/>
    </row>
    <row r="951" customFormat="false" ht="75" hidden="false" customHeight="true" outlineLevel="0" collapsed="false">
      <c r="A951" s="4" t="s">
        <v>7417</v>
      </c>
      <c r="B951" s="4" t="s">
        <v>7188</v>
      </c>
      <c r="C951" s="4" t="s">
        <v>7418</v>
      </c>
      <c r="D951" s="4" t="n">
        <v>2012</v>
      </c>
      <c r="E951" s="4" t="s">
        <v>41</v>
      </c>
      <c r="F951" s="4" t="s">
        <v>7419</v>
      </c>
      <c r="G951" s="4" t="str">
        <f aca="false">IF(LEFT(I951,3)="R1 ","L6",IF(D951&gt;=2014,"L1",IF(D951&gt;=1998,"L2",IF(D951&gt;=1987,"L3",IF(D951&gt;=1978,"L4",IF(D951&gt;=1965,"L5","L6"))))))</f>
        <v>L2</v>
      </c>
      <c r="H951" s="4" t="str">
        <f aca="false">IFERROR(INDEX(Lanes!$C$2:$C$60,MATCH(LEFT(I951,FIND(" ",I951)-1),Lanes!$A$2:$A$60,0)),"?")</f>
        <v>V</v>
      </c>
      <c r="I951" s="4" t="s">
        <v>7052</v>
      </c>
      <c r="J951" s="4" t="s">
        <v>323</v>
      </c>
      <c r="K951" s="4" t="s">
        <v>115</v>
      </c>
      <c r="L951" s="4" t="s">
        <v>193</v>
      </c>
      <c r="M951" s="4" t="s">
        <v>289</v>
      </c>
      <c r="N951" s="4"/>
      <c r="O951" s="4" t="s">
        <v>7420</v>
      </c>
      <c r="P951" s="2" t="s">
        <v>7421</v>
      </c>
      <c r="Q951" s="2" t="s">
        <v>7422</v>
      </c>
      <c r="R951" s="4" t="s">
        <v>65</v>
      </c>
      <c r="S951" s="4" t="s">
        <v>7423</v>
      </c>
      <c r="T951" s="4" t="s">
        <v>84</v>
      </c>
      <c r="U951" s="4"/>
      <c r="V951" s="4"/>
      <c r="W951" s="4"/>
      <c r="X951" s="2" t="s">
        <v>7194</v>
      </c>
      <c r="Y951" s="4" t="s">
        <v>69</v>
      </c>
      <c r="Z951" s="4"/>
      <c r="AA951" s="4"/>
      <c r="AB951" s="4"/>
    </row>
    <row r="952" customFormat="false" ht="75" hidden="false" customHeight="true" outlineLevel="0" collapsed="false">
      <c r="A952" s="4" t="s">
        <v>7424</v>
      </c>
      <c r="B952" s="4" t="s">
        <v>7425</v>
      </c>
      <c r="C952" s="4" t="s">
        <v>7426</v>
      </c>
      <c r="D952" s="4" t="n">
        <v>2012</v>
      </c>
      <c r="E952" s="4" t="s">
        <v>41</v>
      </c>
      <c r="F952" s="4" t="s">
        <v>7427</v>
      </c>
      <c r="G952" s="4" t="str">
        <f aca="false">IF(LEFT(I952,3)="R1 ","L6",IF(D952&gt;=2014,"L1",IF(D952&gt;=1998,"L2",IF(D952&gt;=1987,"L3",IF(D952&gt;=1978,"L4",IF(D952&gt;=1965,"L5","L6"))))))</f>
        <v>L2</v>
      </c>
      <c r="H952" s="4" t="str">
        <f aca="false">IFERROR(INDEX(Lanes!$C$2:$C$60,MATCH(LEFT(I952,FIND(" ",I952)-1),Lanes!$A$2:$A$60,0)),"?")</f>
        <v>V</v>
      </c>
      <c r="I952" s="4" t="s">
        <v>7052</v>
      </c>
      <c r="J952" s="4" t="s">
        <v>705</v>
      </c>
      <c r="K952" s="4" t="s">
        <v>115</v>
      </c>
      <c r="L952" s="4" t="s">
        <v>193</v>
      </c>
      <c r="M952" s="4" t="s">
        <v>7428</v>
      </c>
      <c r="N952" s="4"/>
      <c r="O952" s="4" t="s">
        <v>7429</v>
      </c>
      <c r="P952" s="2" t="s">
        <v>7430</v>
      </c>
      <c r="Q952" s="2" t="s">
        <v>7431</v>
      </c>
      <c r="R952" s="4" t="s">
        <v>50</v>
      </c>
      <c r="S952" s="4" t="s">
        <v>7426</v>
      </c>
      <c r="T952" s="4" t="s">
        <v>84</v>
      </c>
      <c r="U952" s="4"/>
      <c r="V952" s="4"/>
      <c r="W952" s="4"/>
      <c r="X952" s="2" t="s">
        <v>7432</v>
      </c>
      <c r="Y952" s="4" t="s">
        <v>69</v>
      </c>
      <c r="Z952" s="4"/>
      <c r="AA952" s="4"/>
      <c r="AB952" s="4"/>
    </row>
    <row r="953" customFormat="false" ht="75" hidden="false" customHeight="true" outlineLevel="0" collapsed="false">
      <c r="A953" s="4" t="s">
        <v>7433</v>
      </c>
      <c r="B953" s="4" t="s">
        <v>7289</v>
      </c>
      <c r="C953" s="4" t="s">
        <v>7434</v>
      </c>
      <c r="D953" s="4" t="n">
        <v>2013</v>
      </c>
      <c r="E953" s="4" t="s">
        <v>41</v>
      </c>
      <c r="F953" s="4" t="s">
        <v>476</v>
      </c>
      <c r="G953" s="4" t="str">
        <f aca="false">IF(LEFT(I953,3)="R1 ","L6",IF(D953&gt;=2014,"L1",IF(D953&gt;=1998,"L2",IF(D953&gt;=1987,"L3",IF(D953&gt;=1978,"L4",IF(D953&gt;=1965,"L5","L6"))))))</f>
        <v>L2</v>
      </c>
      <c r="H953" s="4" t="str">
        <f aca="false">IFERROR(INDEX(Lanes!$C$2:$C$60,MATCH(LEFT(I953,FIND(" ",I953)-1),Lanes!$A$2:$A$60,0)),"?")</f>
        <v>V</v>
      </c>
      <c r="I953" s="4" t="s">
        <v>7052</v>
      </c>
      <c r="J953" s="4"/>
      <c r="K953" s="4" t="s">
        <v>115</v>
      </c>
      <c r="L953" s="4" t="s">
        <v>45</v>
      </c>
      <c r="M953" s="4" t="s">
        <v>7292</v>
      </c>
      <c r="N953" s="4"/>
      <c r="O953" s="4" t="s">
        <v>7435</v>
      </c>
      <c r="P953" s="2" t="s">
        <v>7436</v>
      </c>
      <c r="Q953" s="2" t="s">
        <v>7437</v>
      </c>
      <c r="R953" s="4" t="s">
        <v>65</v>
      </c>
      <c r="S953" s="4" t="s">
        <v>7434</v>
      </c>
      <c r="T953" s="4" t="s">
        <v>52</v>
      </c>
      <c r="U953" s="4"/>
      <c r="V953" s="4"/>
      <c r="W953" s="4"/>
      <c r="X953" s="2" t="s">
        <v>7438</v>
      </c>
      <c r="Y953" s="4" t="s">
        <v>69</v>
      </c>
      <c r="Z953" s="4"/>
      <c r="AA953" s="4"/>
      <c r="AB953" s="4"/>
    </row>
    <row r="954" customFormat="false" ht="75" hidden="false" customHeight="true" outlineLevel="0" collapsed="false">
      <c r="A954" s="4" t="s">
        <v>7439</v>
      </c>
      <c r="B954" s="4" t="s">
        <v>7440</v>
      </c>
      <c r="C954" s="4" t="s">
        <v>7441</v>
      </c>
      <c r="D954" s="4" t="n">
        <v>2013</v>
      </c>
      <c r="E954" s="4" t="s">
        <v>41</v>
      </c>
      <c r="F954" s="4" t="s">
        <v>7253</v>
      </c>
      <c r="G954" s="4" t="str">
        <f aca="false">IF(LEFT(I954,3)="R1 ","L6",IF(D954&gt;=2014,"L1",IF(D954&gt;=1998,"L2",IF(D954&gt;=1987,"L3",IF(D954&gt;=1978,"L4",IF(D954&gt;=1965,"L5","L6"))))))</f>
        <v>L2</v>
      </c>
      <c r="H954" s="4" t="str">
        <f aca="false">IFERROR(INDEX(Lanes!$C$2:$C$60,MATCH(LEFT(I954,FIND(" ",I954)-1),Lanes!$A$2:$A$60,0)),"?")</f>
        <v>V</v>
      </c>
      <c r="I954" s="4" t="s">
        <v>7052</v>
      </c>
      <c r="J954" s="4" t="s">
        <v>7442</v>
      </c>
      <c r="K954" s="4" t="s">
        <v>364</v>
      </c>
      <c r="L954" s="4" t="s">
        <v>163</v>
      </c>
      <c r="M954" s="4" t="s">
        <v>1086</v>
      </c>
      <c r="N954" s="4"/>
      <c r="O954" s="4" t="s">
        <v>7443</v>
      </c>
      <c r="P954" s="2" t="s">
        <v>7444</v>
      </c>
      <c r="Q954" s="2" t="s">
        <v>7445</v>
      </c>
      <c r="R954" s="4" t="s">
        <v>122</v>
      </c>
      <c r="S954" s="4" t="s">
        <v>7446</v>
      </c>
      <c r="T954" s="4" t="s">
        <v>84</v>
      </c>
      <c r="U954" s="4"/>
      <c r="V954" s="4"/>
      <c r="W954" s="4"/>
      <c r="X954" s="2" t="s">
        <v>7447</v>
      </c>
      <c r="Y954" s="4" t="s">
        <v>69</v>
      </c>
      <c r="Z954" s="4"/>
      <c r="AA954" s="4"/>
      <c r="AB954" s="4"/>
    </row>
    <row r="955" customFormat="false" ht="75" hidden="false" customHeight="true" outlineLevel="0" collapsed="false">
      <c r="A955" s="4" t="s">
        <v>7448</v>
      </c>
      <c r="B955" s="4" t="s">
        <v>7137</v>
      </c>
      <c r="C955" s="4" t="s">
        <v>7449</v>
      </c>
      <c r="D955" s="4" t="n">
        <v>2013</v>
      </c>
      <c r="E955" s="4" t="s">
        <v>41</v>
      </c>
      <c r="F955" s="4" t="s">
        <v>7253</v>
      </c>
      <c r="G955" s="4" t="str">
        <f aca="false">IF(LEFT(I955,3)="R1 ","L6",IF(D955&gt;=2014,"L1",IF(D955&gt;=1998,"L2",IF(D955&gt;=1987,"L3",IF(D955&gt;=1978,"L4",IF(D955&gt;=1965,"L5","L6"))))))</f>
        <v>L2</v>
      </c>
      <c r="H955" s="4" t="str">
        <f aca="false">IFERROR(INDEX(Lanes!$C$2:$C$60,MATCH(LEFT(I955,FIND(" ",I955)-1),Lanes!$A$2:$A$60,0)),"?")</f>
        <v>V</v>
      </c>
      <c r="I955" s="4" t="s">
        <v>7052</v>
      </c>
      <c r="J955" s="4"/>
      <c r="K955" s="4" t="s">
        <v>115</v>
      </c>
      <c r="L955" s="4" t="s">
        <v>45</v>
      </c>
      <c r="M955" s="4" t="s">
        <v>346</v>
      </c>
      <c r="N955" s="4"/>
      <c r="O955" s="4" t="s">
        <v>7363</v>
      </c>
      <c r="P955" s="2" t="s">
        <v>7450</v>
      </c>
      <c r="Q955" s="2" t="s">
        <v>7451</v>
      </c>
      <c r="R955" s="4" t="s">
        <v>65</v>
      </c>
      <c r="S955" s="4" t="s">
        <v>7452</v>
      </c>
      <c r="T955" s="4" t="s">
        <v>52</v>
      </c>
      <c r="U955" s="4"/>
      <c r="V955" s="4"/>
      <c r="W955" s="4"/>
      <c r="X955" s="2" t="s">
        <v>7144</v>
      </c>
      <c r="Y955" s="4" t="s">
        <v>69</v>
      </c>
      <c r="Z955" s="4"/>
      <c r="AA955" s="4"/>
      <c r="AB955" s="4"/>
    </row>
    <row r="956" customFormat="false" ht="75" hidden="false" customHeight="true" outlineLevel="0" collapsed="false">
      <c r="A956" s="4" t="s">
        <v>7453</v>
      </c>
      <c r="B956" s="4" t="s">
        <v>7425</v>
      </c>
      <c r="C956" s="4" t="s">
        <v>7454</v>
      </c>
      <c r="D956" s="4" t="n">
        <v>2013</v>
      </c>
      <c r="E956" s="4" t="s">
        <v>41</v>
      </c>
      <c r="F956" s="4" t="s">
        <v>192</v>
      </c>
      <c r="G956" s="4" t="str">
        <f aca="false">IF(LEFT(I956,3)="R1 ","L6",IF(D956&gt;=2014,"L1",IF(D956&gt;=1998,"L2",IF(D956&gt;=1987,"L3",IF(D956&gt;=1978,"L4",IF(D956&gt;=1965,"L5","L6"))))))</f>
        <v>L2</v>
      </c>
      <c r="H956" s="4" t="str">
        <f aca="false">IFERROR(INDEX(Lanes!$C$2:$C$60,MATCH(LEFT(I956,FIND(" ",I956)-1),Lanes!$A$2:$A$60,0)),"?")</f>
        <v>V</v>
      </c>
      <c r="I956" s="4" t="s">
        <v>7052</v>
      </c>
      <c r="J956" s="4" t="s">
        <v>705</v>
      </c>
      <c r="K956" s="4" t="s">
        <v>115</v>
      </c>
      <c r="L956" s="4" t="s">
        <v>193</v>
      </c>
      <c r="M956" s="4" t="s">
        <v>7428</v>
      </c>
      <c r="N956" s="4"/>
      <c r="O956" s="4" t="s">
        <v>7455</v>
      </c>
      <c r="P956" s="2" t="s">
        <v>7456</v>
      </c>
      <c r="Q956" s="2" t="s">
        <v>7457</v>
      </c>
      <c r="R956" s="4" t="s">
        <v>65</v>
      </c>
      <c r="S956" s="4" t="s">
        <v>7454</v>
      </c>
      <c r="T956" s="4" t="s">
        <v>84</v>
      </c>
      <c r="U956" s="4"/>
      <c r="V956" s="4"/>
      <c r="W956" s="4"/>
      <c r="X956" s="2" t="s">
        <v>7432</v>
      </c>
      <c r="Y956" s="4" t="s">
        <v>69</v>
      </c>
      <c r="Z956" s="4"/>
      <c r="AA956" s="4"/>
      <c r="AB956" s="4"/>
    </row>
    <row r="957" customFormat="false" ht="75" hidden="false" customHeight="true" outlineLevel="0" collapsed="false">
      <c r="A957" s="4" t="s">
        <v>7458</v>
      </c>
      <c r="B957" s="4" t="s">
        <v>7243</v>
      </c>
      <c r="C957" s="4" t="s">
        <v>7459</v>
      </c>
      <c r="D957" s="4" t="n">
        <v>2014</v>
      </c>
      <c r="E957" s="4" t="s">
        <v>41</v>
      </c>
      <c r="F957" s="4" t="s">
        <v>7253</v>
      </c>
      <c r="G957" s="4" t="str">
        <f aca="false">IF(LEFT(I957,3)="R1 ","L6",IF(D957&gt;=2014,"L1",IF(D957&gt;=1998,"L2",IF(D957&gt;=1987,"L3",IF(D957&gt;=1978,"L4",IF(D957&gt;=1965,"L5","L6"))))))</f>
        <v>L1</v>
      </c>
      <c r="H957" s="4" t="str">
        <f aca="false">IFERROR(INDEX(Lanes!$C$2:$C$60,MATCH(LEFT(I957,FIND(" ",I957)-1),Lanes!$A$2:$A$60,0)),"?")</f>
        <v>V</v>
      </c>
      <c r="I957" s="4" t="s">
        <v>7052</v>
      </c>
      <c r="J957" s="4"/>
      <c r="K957" s="4" t="s">
        <v>115</v>
      </c>
      <c r="L957" s="4" t="s">
        <v>193</v>
      </c>
      <c r="M957" s="4" t="s">
        <v>7245</v>
      </c>
      <c r="N957" s="4"/>
      <c r="O957" s="4" t="s">
        <v>7460</v>
      </c>
      <c r="P957" s="2" t="s">
        <v>7461</v>
      </c>
      <c r="Q957" s="2" t="s">
        <v>7462</v>
      </c>
      <c r="R957" s="4" t="s">
        <v>122</v>
      </c>
      <c r="S957" s="4" t="s">
        <v>7459</v>
      </c>
      <c r="T957" s="4" t="s">
        <v>52</v>
      </c>
      <c r="U957" s="4"/>
      <c r="V957" s="4"/>
      <c r="W957" s="4"/>
      <c r="X957" s="2" t="s">
        <v>7249</v>
      </c>
      <c r="Y957" s="4" t="s">
        <v>69</v>
      </c>
      <c r="Z957" s="4"/>
      <c r="AA957" s="4"/>
      <c r="AB957" s="4"/>
    </row>
    <row r="958" customFormat="false" ht="75" hidden="false" customHeight="true" outlineLevel="0" collapsed="false">
      <c r="A958" s="4" t="s">
        <v>7463</v>
      </c>
      <c r="B958" s="4" t="s">
        <v>7118</v>
      </c>
      <c r="C958" s="4" t="s">
        <v>7464</v>
      </c>
      <c r="D958" s="4" t="n">
        <v>2014</v>
      </c>
      <c r="E958" s="4" t="s">
        <v>41</v>
      </c>
      <c r="F958" s="4" t="s">
        <v>1026</v>
      </c>
      <c r="G958" s="4" t="str">
        <f aca="false">IF(LEFT(I958,3)="R1 ","L6",IF(D958&gt;=2014,"L1",IF(D958&gt;=1998,"L2",IF(D958&gt;=1987,"L3",IF(D958&gt;=1978,"L4",IF(D958&gt;=1965,"L5","L6"))))))</f>
        <v>L1</v>
      </c>
      <c r="H958" s="4" t="str">
        <f aca="false">IFERROR(INDEX(Lanes!$C$2:$C$60,MATCH(LEFT(I958,FIND(" ",I958)-1),Lanes!$A$2:$A$60,0)),"?")</f>
        <v>V</v>
      </c>
      <c r="I958" s="4" t="s">
        <v>7052</v>
      </c>
      <c r="J958" s="4"/>
      <c r="K958" s="4" t="s">
        <v>115</v>
      </c>
      <c r="L958" s="4" t="s">
        <v>193</v>
      </c>
      <c r="M958" s="4" t="s">
        <v>289</v>
      </c>
      <c r="N958" s="4"/>
      <c r="O958" s="4" t="s">
        <v>7465</v>
      </c>
      <c r="P958" s="2" t="s">
        <v>7466</v>
      </c>
      <c r="Q958" s="2" t="s">
        <v>7467</v>
      </c>
      <c r="R958" s="4" t="s">
        <v>122</v>
      </c>
      <c r="S958" s="4" t="s">
        <v>7468</v>
      </c>
      <c r="T958" s="4" t="s">
        <v>84</v>
      </c>
      <c r="U958" s="4"/>
      <c r="V958" s="4"/>
      <c r="W958" s="4"/>
      <c r="X958" s="2" t="s">
        <v>7124</v>
      </c>
      <c r="Y958" s="4" t="s">
        <v>69</v>
      </c>
      <c r="Z958" s="4"/>
      <c r="AA958" s="4"/>
      <c r="AB958" s="4"/>
    </row>
    <row r="959" customFormat="false" ht="75" hidden="false" customHeight="true" outlineLevel="0" collapsed="false">
      <c r="A959" s="4" t="s">
        <v>7469</v>
      </c>
      <c r="B959" s="4" t="s">
        <v>7065</v>
      </c>
      <c r="C959" s="4" t="s">
        <v>7470</v>
      </c>
      <c r="D959" s="4" t="n">
        <v>2014</v>
      </c>
      <c r="E959" s="4" t="s">
        <v>41</v>
      </c>
      <c r="F959" s="4" t="s">
        <v>540</v>
      </c>
      <c r="G959" s="4" t="str">
        <f aca="false">IF(LEFT(I959,3)="R1 ","L6",IF(D959&gt;=2014,"L1",IF(D959&gt;=1998,"L2",IF(D959&gt;=1987,"L3",IF(D959&gt;=1978,"L4",IF(D959&gt;=1965,"L5","L6"))))))</f>
        <v>L1</v>
      </c>
      <c r="H959" s="4" t="str">
        <f aca="false">IFERROR(INDEX(Lanes!$C$2:$C$60,MATCH(LEFT(I959,FIND(" ",I959)-1),Lanes!$A$2:$A$60,0)),"?")</f>
        <v>V</v>
      </c>
      <c r="I959" s="4" t="s">
        <v>7052</v>
      </c>
      <c r="J959" s="4"/>
      <c r="K959" s="4" t="s">
        <v>451</v>
      </c>
      <c r="L959" s="4" t="s">
        <v>193</v>
      </c>
      <c r="M959" s="4" t="s">
        <v>2974</v>
      </c>
      <c r="N959" s="4" t="s">
        <v>7068</v>
      </c>
      <c r="O959" s="4" t="s">
        <v>7471</v>
      </c>
      <c r="P959" s="2" t="s">
        <v>7472</v>
      </c>
      <c r="Q959" s="2" t="s">
        <v>7473</v>
      </c>
      <c r="R959" s="4" t="s">
        <v>65</v>
      </c>
      <c r="S959" s="4" t="s">
        <v>7474</v>
      </c>
      <c r="T959" s="4" t="s">
        <v>84</v>
      </c>
      <c r="U959" s="4"/>
      <c r="V959" s="4"/>
      <c r="W959" s="4" t="s">
        <v>53</v>
      </c>
      <c r="X959" s="2" t="s">
        <v>7073</v>
      </c>
      <c r="Y959" s="4" t="s">
        <v>69</v>
      </c>
      <c r="Z959" s="4"/>
      <c r="AA959" s="4"/>
      <c r="AB959" s="4"/>
    </row>
    <row r="960" customFormat="false" ht="75" hidden="false" customHeight="true" outlineLevel="0" collapsed="false">
      <c r="A960" s="4" t="s">
        <v>7475</v>
      </c>
      <c r="B960" s="4" t="s">
        <v>7390</v>
      </c>
      <c r="C960" s="4" t="s">
        <v>7476</v>
      </c>
      <c r="D960" s="4" t="n">
        <v>2014</v>
      </c>
      <c r="E960" s="4" t="s">
        <v>41</v>
      </c>
      <c r="F960" s="4" t="s">
        <v>519</v>
      </c>
      <c r="G960" s="4" t="str">
        <f aca="false">IF(LEFT(I960,3)="R1 ","L6",IF(D960&gt;=2014,"L1",IF(D960&gt;=1998,"L2",IF(D960&gt;=1987,"L3",IF(D960&gt;=1978,"L4",IF(D960&gt;=1965,"L5","L6"))))))</f>
        <v>L1</v>
      </c>
      <c r="H960" s="4" t="str">
        <f aca="false">IFERROR(INDEX(Lanes!$C$2:$C$60,MATCH(LEFT(I960,FIND(" ",I960)-1),Lanes!$A$2:$A$60,0)),"?")</f>
        <v>V</v>
      </c>
      <c r="I960" s="4" t="s">
        <v>7052</v>
      </c>
      <c r="J960" s="4"/>
      <c r="K960" s="4" t="s">
        <v>451</v>
      </c>
      <c r="L960" s="4" t="s">
        <v>193</v>
      </c>
      <c r="M960" s="4" t="s">
        <v>899</v>
      </c>
      <c r="N960" s="4"/>
      <c r="O960" s="4" t="s">
        <v>7477</v>
      </c>
      <c r="P960" s="2" t="s">
        <v>7478</v>
      </c>
      <c r="Q960" s="2" t="s">
        <v>7479</v>
      </c>
      <c r="R960" s="4" t="s">
        <v>65</v>
      </c>
      <c r="S960" s="4" t="s">
        <v>7480</v>
      </c>
      <c r="T960" s="4" t="s">
        <v>110</v>
      </c>
      <c r="U960" s="4"/>
      <c r="V960" s="4"/>
      <c r="W960" s="4"/>
      <c r="X960" s="2" t="s">
        <v>7481</v>
      </c>
      <c r="Y960" s="4" t="s">
        <v>69</v>
      </c>
      <c r="Z960" s="4"/>
      <c r="AA960" s="4"/>
      <c r="AB960" s="4"/>
    </row>
    <row r="961" customFormat="false" ht="75" hidden="false" customHeight="true" outlineLevel="0" collapsed="false">
      <c r="A961" s="4" t="s">
        <v>7482</v>
      </c>
      <c r="B961" s="4" t="s">
        <v>7425</v>
      </c>
      <c r="C961" s="4" t="s">
        <v>7425</v>
      </c>
      <c r="D961" s="4" t="n">
        <v>2014</v>
      </c>
      <c r="E961" s="4" t="s">
        <v>41</v>
      </c>
      <c r="F961" s="4" t="s">
        <v>192</v>
      </c>
      <c r="G961" s="4" t="str">
        <f aca="false">IF(LEFT(I961,3)="R1 ","L6",IF(D961&gt;=2014,"L1",IF(D961&gt;=1998,"L2",IF(D961&gt;=1987,"L3",IF(D961&gt;=1978,"L4",IF(D961&gt;=1965,"L5","L6"))))))</f>
        <v>L1</v>
      </c>
      <c r="H961" s="4" t="str">
        <f aca="false">IFERROR(INDEX(Lanes!$C$2:$C$60,MATCH(LEFT(I961,FIND(" ",I961)-1),Lanes!$A$2:$A$60,0)),"?")</f>
        <v>V</v>
      </c>
      <c r="I961" s="4" t="s">
        <v>7052</v>
      </c>
      <c r="J961" s="4" t="s">
        <v>705</v>
      </c>
      <c r="K961" s="4" t="s">
        <v>5430</v>
      </c>
      <c r="L961" s="4" t="s">
        <v>193</v>
      </c>
      <c r="M961" s="4" t="s">
        <v>7428</v>
      </c>
      <c r="N961" s="4"/>
      <c r="O961" s="4" t="s">
        <v>7483</v>
      </c>
      <c r="P961" s="2" t="s">
        <v>7484</v>
      </c>
      <c r="Q961" s="2" t="s">
        <v>7485</v>
      </c>
      <c r="R961" s="4" t="s">
        <v>50</v>
      </c>
      <c r="S961" s="4" t="s">
        <v>7486</v>
      </c>
      <c r="T961" s="4" t="s">
        <v>84</v>
      </c>
      <c r="U961" s="4"/>
      <c r="V961" s="4"/>
      <c r="W961" s="4"/>
      <c r="X961" s="2" t="s">
        <v>7432</v>
      </c>
      <c r="Y961" s="4" t="s">
        <v>69</v>
      </c>
      <c r="Z961" s="4"/>
      <c r="AA961" s="4"/>
      <c r="AB961" s="4"/>
    </row>
    <row r="962" customFormat="false" ht="75" hidden="false" customHeight="true" outlineLevel="0" collapsed="false">
      <c r="A962" s="4" t="s">
        <v>7487</v>
      </c>
      <c r="B962" s="4" t="s">
        <v>7282</v>
      </c>
      <c r="C962" s="4" t="s">
        <v>7488</v>
      </c>
      <c r="D962" s="4" t="n">
        <v>2015</v>
      </c>
      <c r="E962" s="4" t="s">
        <v>41</v>
      </c>
      <c r="F962" s="4" t="s">
        <v>42</v>
      </c>
      <c r="G962" s="4" t="str">
        <f aca="false">IF(LEFT(I962,3)="R1 ","L6",IF(D962&gt;=2014,"L1",IF(D962&gt;=1998,"L2",IF(D962&gt;=1987,"L3",IF(D962&gt;=1978,"L4",IF(D962&gt;=1965,"L5","L6"))))))</f>
        <v>L1</v>
      </c>
      <c r="H962" s="4" t="str">
        <f aca="false">IFERROR(INDEX(Lanes!$C$2:$C$60,MATCH(LEFT(I962,FIND(" ",I962)-1),Lanes!$A$2:$A$60,0)),"?")</f>
        <v>V</v>
      </c>
      <c r="I962" s="4" t="s">
        <v>7052</v>
      </c>
      <c r="J962" s="4"/>
      <c r="K962" s="4" t="s">
        <v>115</v>
      </c>
      <c r="L962" s="4" t="s">
        <v>90</v>
      </c>
      <c r="M962" s="4" t="s">
        <v>4621</v>
      </c>
      <c r="N962" s="4"/>
      <c r="O962" s="4" t="s">
        <v>7489</v>
      </c>
      <c r="P962" s="2" t="s">
        <v>7490</v>
      </c>
      <c r="Q962" s="2" t="s">
        <v>7491</v>
      </c>
      <c r="R962" s="4" t="s">
        <v>65</v>
      </c>
      <c r="S962" s="4" t="s">
        <v>7488</v>
      </c>
      <c r="T962" s="4" t="s">
        <v>84</v>
      </c>
      <c r="U962" s="4"/>
      <c r="V962" s="4"/>
      <c r="W962" s="4"/>
      <c r="X962" s="2" t="s">
        <v>7287</v>
      </c>
      <c r="Y962" s="4" t="s">
        <v>69</v>
      </c>
      <c r="Z962" s="4"/>
      <c r="AA962" s="4"/>
      <c r="AB962" s="4"/>
    </row>
    <row r="963" customFormat="false" ht="75" hidden="false" customHeight="true" outlineLevel="0" collapsed="false">
      <c r="A963" s="4" t="s">
        <v>7492</v>
      </c>
      <c r="B963" s="4" t="s">
        <v>7440</v>
      </c>
      <c r="C963" s="4" t="s">
        <v>7493</v>
      </c>
      <c r="D963" s="4" t="n">
        <v>2015</v>
      </c>
      <c r="E963" s="4" t="s">
        <v>41</v>
      </c>
      <c r="F963" s="4" t="s">
        <v>7494</v>
      </c>
      <c r="G963" s="4" t="str">
        <f aca="false">IF(LEFT(I963,3)="R1 ","L6",IF(D963&gt;=2014,"L1",IF(D963&gt;=1998,"L2",IF(D963&gt;=1987,"L3",IF(D963&gt;=1978,"L4",IF(D963&gt;=1965,"L5","L6"))))))</f>
        <v>L1</v>
      </c>
      <c r="H963" s="4" t="str">
        <f aca="false">IFERROR(INDEX(Lanes!$C$2:$C$60,MATCH(LEFT(I963,FIND(" ",I963)-1),Lanes!$A$2:$A$60,0)),"?")</f>
        <v>V</v>
      </c>
      <c r="I963" s="4" t="s">
        <v>7052</v>
      </c>
      <c r="J963" s="4" t="s">
        <v>7442</v>
      </c>
      <c r="K963" s="4" t="s">
        <v>115</v>
      </c>
      <c r="L963" s="4" t="s">
        <v>163</v>
      </c>
      <c r="M963" s="4" t="s">
        <v>1086</v>
      </c>
      <c r="N963" s="4"/>
      <c r="O963" s="4" t="s">
        <v>7495</v>
      </c>
      <c r="P963" s="2" t="s">
        <v>7496</v>
      </c>
      <c r="Q963" s="2" t="s">
        <v>7497</v>
      </c>
      <c r="R963" s="4" t="s">
        <v>122</v>
      </c>
      <c r="S963" s="4" t="s">
        <v>7498</v>
      </c>
      <c r="T963" s="4" t="s">
        <v>84</v>
      </c>
      <c r="U963" s="4"/>
      <c r="V963" s="4"/>
      <c r="W963" s="4"/>
      <c r="X963" s="2" t="s">
        <v>7447</v>
      </c>
      <c r="Y963" s="4" t="s">
        <v>69</v>
      </c>
      <c r="Z963" s="4"/>
      <c r="AA963" s="4"/>
      <c r="AB963" s="4"/>
    </row>
    <row r="964" customFormat="false" ht="75" hidden="false" customHeight="true" outlineLevel="0" collapsed="false">
      <c r="A964" s="4" t="s">
        <v>7499</v>
      </c>
      <c r="B964" s="4" t="s">
        <v>7100</v>
      </c>
      <c r="C964" s="4" t="s">
        <v>7500</v>
      </c>
      <c r="D964" s="4" t="n">
        <v>2015</v>
      </c>
      <c r="E964" s="4" t="s">
        <v>41</v>
      </c>
      <c r="F964" s="4" t="s">
        <v>540</v>
      </c>
      <c r="G964" s="4" t="str">
        <f aca="false">IF(LEFT(I964,3)="R1 ","L6",IF(D964&gt;=2014,"L1",IF(D964&gt;=1998,"L2",IF(D964&gt;=1987,"L3",IF(D964&gt;=1978,"L4",IF(D964&gt;=1965,"L5","L6"))))))</f>
        <v>L1</v>
      </c>
      <c r="H964" s="4" t="str">
        <f aca="false">IFERROR(INDEX(Lanes!$C$2:$C$60,MATCH(LEFT(I964,FIND(" ",I964)-1),Lanes!$A$2:$A$60,0)),"?")</f>
        <v>V</v>
      </c>
      <c r="I964" s="4" t="s">
        <v>7052</v>
      </c>
      <c r="J964" s="4"/>
      <c r="K964" s="4" t="s">
        <v>451</v>
      </c>
      <c r="L964" s="4" t="s">
        <v>193</v>
      </c>
      <c r="M964" s="4" t="s">
        <v>7102</v>
      </c>
      <c r="N964" s="4" t="s">
        <v>7103</v>
      </c>
      <c r="O964" s="4" t="s">
        <v>7501</v>
      </c>
      <c r="P964" s="2" t="s">
        <v>7502</v>
      </c>
      <c r="Q964" s="2" t="s">
        <v>7503</v>
      </c>
      <c r="R964" s="4" t="s">
        <v>65</v>
      </c>
      <c r="S964" s="4" t="s">
        <v>7504</v>
      </c>
      <c r="T964" s="4" t="s">
        <v>52</v>
      </c>
      <c r="U964" s="4"/>
      <c r="V964" s="4"/>
      <c r="W964" s="4"/>
      <c r="X964" s="2" t="s">
        <v>7108</v>
      </c>
      <c r="Y964" s="4" t="s">
        <v>69</v>
      </c>
      <c r="Z964" s="4"/>
      <c r="AA964" s="4"/>
      <c r="AB964" s="4"/>
    </row>
    <row r="965" customFormat="false" ht="75" hidden="false" customHeight="true" outlineLevel="0" collapsed="false">
      <c r="A965" s="4" t="s">
        <v>7505</v>
      </c>
      <c r="B965" s="4" t="s">
        <v>7065</v>
      </c>
      <c r="C965" s="4" t="s">
        <v>7506</v>
      </c>
      <c r="D965" s="4" t="n">
        <v>2016</v>
      </c>
      <c r="E965" s="4" t="s">
        <v>41</v>
      </c>
      <c r="F965" s="4" t="s">
        <v>540</v>
      </c>
      <c r="G965" s="4" t="str">
        <f aca="false">IF(LEFT(I965,3)="R1 ","L6",IF(D965&gt;=2014,"L1",IF(D965&gt;=1998,"L2",IF(D965&gt;=1987,"L3",IF(D965&gt;=1978,"L4",IF(D965&gt;=1965,"L5","L6"))))))</f>
        <v>L1</v>
      </c>
      <c r="H965" s="4" t="str">
        <f aca="false">IFERROR(INDEX(Lanes!$C$2:$C$60,MATCH(LEFT(I965,FIND(" ",I965)-1),Lanes!$A$2:$A$60,0)),"?")</f>
        <v>V</v>
      </c>
      <c r="I965" s="4" t="s">
        <v>7052</v>
      </c>
      <c r="J965" s="4"/>
      <c r="K965" s="4" t="s">
        <v>451</v>
      </c>
      <c r="L965" s="4" t="s">
        <v>193</v>
      </c>
      <c r="M965" s="4" t="s">
        <v>2974</v>
      </c>
      <c r="N965" s="4" t="s">
        <v>7068</v>
      </c>
      <c r="O965" s="4" t="s">
        <v>7507</v>
      </c>
      <c r="P965" s="2" t="s">
        <v>7508</v>
      </c>
      <c r="Q965" s="2" t="s">
        <v>7509</v>
      </c>
      <c r="R965" s="4" t="s">
        <v>122</v>
      </c>
      <c r="S965" s="4" t="s">
        <v>7510</v>
      </c>
      <c r="T965" s="4" t="s">
        <v>110</v>
      </c>
      <c r="U965" s="4"/>
      <c r="V965" s="4"/>
      <c r="W965" s="4" t="s">
        <v>53</v>
      </c>
      <c r="X965" s="2" t="s">
        <v>7073</v>
      </c>
      <c r="Y965" s="4" t="s">
        <v>69</v>
      </c>
      <c r="Z965" s="4"/>
      <c r="AA965" s="4"/>
      <c r="AB965" s="4"/>
    </row>
    <row r="966" customFormat="false" ht="75" hidden="false" customHeight="true" outlineLevel="0" collapsed="false">
      <c r="A966" s="4" t="s">
        <v>7511</v>
      </c>
      <c r="B966" s="4" t="s">
        <v>7137</v>
      </c>
      <c r="C966" s="4" t="s">
        <v>7512</v>
      </c>
      <c r="D966" s="4" t="n">
        <v>2016</v>
      </c>
      <c r="E966" s="4" t="s">
        <v>41</v>
      </c>
      <c r="F966" s="4" t="s">
        <v>7253</v>
      </c>
      <c r="G966" s="4" t="str">
        <f aca="false">IF(LEFT(I966,3)="R1 ","L6",IF(D966&gt;=2014,"L1",IF(D966&gt;=1998,"L2",IF(D966&gt;=1987,"L3",IF(D966&gt;=1978,"L4",IF(D966&gt;=1965,"L5","L6"))))))</f>
        <v>L1</v>
      </c>
      <c r="H966" s="4" t="str">
        <f aca="false">IFERROR(INDEX(Lanes!$C$2:$C$60,MATCH(LEFT(I966,FIND(" ",I966)-1),Lanes!$A$2:$A$60,0)),"?")</f>
        <v>V</v>
      </c>
      <c r="I966" s="4" t="s">
        <v>7052</v>
      </c>
      <c r="J966" s="4"/>
      <c r="K966" s="4" t="s">
        <v>115</v>
      </c>
      <c r="L966" s="4" t="s">
        <v>45</v>
      </c>
      <c r="M966" s="4" t="s">
        <v>346</v>
      </c>
      <c r="N966" s="4"/>
      <c r="O966" s="4" t="s">
        <v>7513</v>
      </c>
      <c r="P966" s="2" t="s">
        <v>7514</v>
      </c>
      <c r="Q966" s="2" t="s">
        <v>7515</v>
      </c>
      <c r="R966" s="4" t="s">
        <v>65</v>
      </c>
      <c r="S966" s="4" t="s">
        <v>7516</v>
      </c>
      <c r="T966" s="4" t="s">
        <v>84</v>
      </c>
      <c r="U966" s="4"/>
      <c r="V966" s="4"/>
      <c r="W966" s="4"/>
      <c r="X966" s="2" t="s">
        <v>7144</v>
      </c>
      <c r="Y966" s="4" t="s">
        <v>69</v>
      </c>
      <c r="Z966" s="4"/>
      <c r="AA966" s="4"/>
      <c r="AB966" s="4"/>
    </row>
    <row r="967" customFormat="false" ht="75" hidden="false" customHeight="true" outlineLevel="0" collapsed="false">
      <c r="A967" s="4" t="s">
        <v>7517</v>
      </c>
      <c r="B967" s="4" t="s">
        <v>7440</v>
      </c>
      <c r="C967" s="4" t="s">
        <v>7518</v>
      </c>
      <c r="D967" s="4" t="n">
        <v>2017</v>
      </c>
      <c r="E967" s="4" t="s">
        <v>41</v>
      </c>
      <c r="F967" s="4" t="s">
        <v>971</v>
      </c>
      <c r="G967" s="4" t="str">
        <f aca="false">IF(LEFT(I967,3)="R1 ","L6",IF(D967&gt;=2014,"L1",IF(D967&gt;=1998,"L2",IF(D967&gt;=1987,"L3",IF(D967&gt;=1978,"L4",IF(D967&gt;=1965,"L5","L6"))))))</f>
        <v>L1</v>
      </c>
      <c r="H967" s="4" t="str">
        <f aca="false">IFERROR(INDEX(Lanes!$C$2:$C$60,MATCH(LEFT(I967,FIND(" ",I967)-1),Lanes!$A$2:$A$60,0)),"?")</f>
        <v>V</v>
      </c>
      <c r="I967" s="4" t="s">
        <v>7052</v>
      </c>
      <c r="J967" s="4" t="s">
        <v>7442</v>
      </c>
      <c r="K967" s="4" t="s">
        <v>115</v>
      </c>
      <c r="L967" s="4" t="s">
        <v>163</v>
      </c>
      <c r="M967" s="4" t="s">
        <v>1086</v>
      </c>
      <c r="N967" s="4"/>
      <c r="O967" s="4" t="s">
        <v>7519</v>
      </c>
      <c r="P967" s="2" t="s">
        <v>7520</v>
      </c>
      <c r="Q967" s="2" t="s">
        <v>7521</v>
      </c>
      <c r="R967" s="4" t="s">
        <v>65</v>
      </c>
      <c r="S967" s="4" t="s">
        <v>7522</v>
      </c>
      <c r="T967" s="4" t="s">
        <v>84</v>
      </c>
      <c r="U967" s="4"/>
      <c r="V967" s="4"/>
      <c r="W967" s="4"/>
      <c r="X967" s="2" t="s">
        <v>7447</v>
      </c>
      <c r="Y967" s="4" t="s">
        <v>69</v>
      </c>
      <c r="Z967" s="4"/>
      <c r="AA967" s="4"/>
      <c r="AB967" s="4"/>
    </row>
    <row r="968" customFormat="false" ht="75" hidden="false" customHeight="true" outlineLevel="0" collapsed="false">
      <c r="A968" s="4" t="s">
        <v>7523</v>
      </c>
      <c r="B968" s="4" t="s">
        <v>7390</v>
      </c>
      <c r="C968" s="4" t="s">
        <v>7524</v>
      </c>
      <c r="D968" s="4" t="n">
        <v>2017</v>
      </c>
      <c r="E968" s="4" t="s">
        <v>41</v>
      </c>
      <c r="F968" s="4" t="s">
        <v>7525</v>
      </c>
      <c r="G968" s="4" t="str">
        <f aca="false">IF(LEFT(I968,3)="R1 ","L6",IF(D968&gt;=2014,"L1",IF(D968&gt;=1998,"L2",IF(D968&gt;=1987,"L3",IF(D968&gt;=1978,"L4",IF(D968&gt;=1965,"L5","L6"))))))</f>
        <v>L1</v>
      </c>
      <c r="H968" s="4" t="str">
        <f aca="false">IFERROR(INDEX(Lanes!$C$2:$C$60,MATCH(LEFT(I968,FIND(" ",I968)-1),Lanes!$A$2:$A$60,0)),"?")</f>
        <v>V</v>
      </c>
      <c r="I968" s="4" t="s">
        <v>7052</v>
      </c>
      <c r="J968" s="4"/>
      <c r="K968" s="4" t="s">
        <v>451</v>
      </c>
      <c r="L968" s="4" t="s">
        <v>193</v>
      </c>
      <c r="M968" s="4" t="s">
        <v>899</v>
      </c>
      <c r="N968" s="4"/>
      <c r="O968" s="4" t="s">
        <v>7526</v>
      </c>
      <c r="P968" s="2" t="s">
        <v>7527</v>
      </c>
      <c r="Q968" s="2" t="s">
        <v>7528</v>
      </c>
      <c r="R968" s="4" t="s">
        <v>65</v>
      </c>
      <c r="S968" s="4" t="s">
        <v>7529</v>
      </c>
      <c r="T968" s="4" t="s">
        <v>84</v>
      </c>
      <c r="U968" s="4"/>
      <c r="V968" s="4"/>
      <c r="W968" s="4"/>
      <c r="X968" s="2" t="s">
        <v>7396</v>
      </c>
      <c r="Y968" s="4" t="s">
        <v>69</v>
      </c>
      <c r="Z968" s="4"/>
      <c r="AA968" s="4"/>
      <c r="AB968" s="4"/>
    </row>
    <row r="969" customFormat="false" ht="75" hidden="false" customHeight="true" outlineLevel="0" collapsed="false">
      <c r="A969" s="4" t="s">
        <v>7530</v>
      </c>
      <c r="B969" s="4" t="s">
        <v>7243</v>
      </c>
      <c r="C969" s="4" t="s">
        <v>7531</v>
      </c>
      <c r="D969" s="4" t="n">
        <v>2018</v>
      </c>
      <c r="E969" s="4" t="s">
        <v>41</v>
      </c>
      <c r="F969" s="4" t="s">
        <v>7253</v>
      </c>
      <c r="G969" s="4" t="str">
        <f aca="false">IF(LEFT(I969,3)="R1 ","L6",IF(D969&gt;=2014,"L1",IF(D969&gt;=1998,"L2",IF(D969&gt;=1987,"L3",IF(D969&gt;=1978,"L4",IF(D969&gt;=1965,"L5","L6"))))))</f>
        <v>L1</v>
      </c>
      <c r="H969" s="4" t="str">
        <f aca="false">IFERROR(INDEX(Lanes!$C$2:$C$60,MATCH(LEFT(I969,FIND(" ",I969)-1),Lanes!$A$2:$A$60,0)),"?")</f>
        <v>V</v>
      </c>
      <c r="I969" s="4" t="s">
        <v>7052</v>
      </c>
      <c r="J969" s="4"/>
      <c r="K969" s="4" t="s">
        <v>115</v>
      </c>
      <c r="L969" s="4" t="s">
        <v>193</v>
      </c>
      <c r="M969" s="4" t="s">
        <v>7245</v>
      </c>
      <c r="N969" s="4"/>
      <c r="O969" s="4" t="s">
        <v>7532</v>
      </c>
      <c r="P969" s="2" t="s">
        <v>7533</v>
      </c>
      <c r="Q969" s="2" t="s">
        <v>7534</v>
      </c>
      <c r="R969" s="4" t="s">
        <v>65</v>
      </c>
      <c r="S969" s="4" t="s">
        <v>7531</v>
      </c>
      <c r="T969" s="4" t="s">
        <v>52</v>
      </c>
      <c r="U969" s="4"/>
      <c r="V969" s="4"/>
      <c r="W969" s="4"/>
      <c r="X969" s="2" t="s">
        <v>7249</v>
      </c>
      <c r="Y969" s="4" t="s">
        <v>69</v>
      </c>
      <c r="Z969" s="4"/>
      <c r="AA969" s="4"/>
      <c r="AB969" s="4"/>
    </row>
    <row r="970" customFormat="false" ht="75" hidden="false" customHeight="true" outlineLevel="0" collapsed="false">
      <c r="A970" s="4" t="s">
        <v>7535</v>
      </c>
      <c r="B970" s="4" t="s">
        <v>7282</v>
      </c>
      <c r="C970" s="4" t="s">
        <v>7536</v>
      </c>
      <c r="D970" s="4" t="n">
        <v>2018</v>
      </c>
      <c r="E970" s="4" t="s">
        <v>41</v>
      </c>
      <c r="F970" s="4" t="s">
        <v>476</v>
      </c>
      <c r="G970" s="4" t="str">
        <f aca="false">IF(LEFT(I970,3)="R1 ","L6",IF(D970&gt;=2014,"L1",IF(D970&gt;=1998,"L2",IF(D970&gt;=1987,"L3",IF(D970&gt;=1978,"L4",IF(D970&gt;=1965,"L5","L6"))))))</f>
        <v>L1</v>
      </c>
      <c r="H970" s="4" t="str">
        <f aca="false">IFERROR(INDEX(Lanes!$C$2:$C$60,MATCH(LEFT(I970,FIND(" ",I970)-1),Lanes!$A$2:$A$60,0)),"?")</f>
        <v>V</v>
      </c>
      <c r="I970" s="4" t="s">
        <v>7052</v>
      </c>
      <c r="J970" s="4"/>
      <c r="K970" s="4" t="s">
        <v>115</v>
      </c>
      <c r="L970" s="4" t="s">
        <v>90</v>
      </c>
      <c r="M970" s="4" t="s">
        <v>4621</v>
      </c>
      <c r="N970" s="4"/>
      <c r="O970" s="4" t="s">
        <v>7537</v>
      </c>
      <c r="P970" s="2" t="s">
        <v>7538</v>
      </c>
      <c r="Q970" s="2" t="s">
        <v>7539</v>
      </c>
      <c r="R970" s="4" t="s">
        <v>65</v>
      </c>
      <c r="S970" s="4" t="s">
        <v>7540</v>
      </c>
      <c r="T970" s="4" t="s">
        <v>84</v>
      </c>
      <c r="U970" s="4"/>
      <c r="V970" s="4"/>
      <c r="W970" s="4"/>
      <c r="X970" s="2" t="s">
        <v>7287</v>
      </c>
      <c r="Y970" s="4" t="s">
        <v>69</v>
      </c>
      <c r="Z970" s="4"/>
      <c r="AA970" s="4"/>
      <c r="AB970" s="4"/>
    </row>
    <row r="971" customFormat="false" ht="75" hidden="false" customHeight="true" outlineLevel="0" collapsed="false">
      <c r="A971" s="4" t="s">
        <v>7541</v>
      </c>
      <c r="B971" s="4" t="s">
        <v>7100</v>
      </c>
      <c r="C971" s="4" t="s">
        <v>7542</v>
      </c>
      <c r="D971" s="4" t="n">
        <v>2018</v>
      </c>
      <c r="E971" s="4" t="s">
        <v>41</v>
      </c>
      <c r="F971" s="4" t="s">
        <v>7202</v>
      </c>
      <c r="G971" s="4" t="str">
        <f aca="false">IF(LEFT(I971,3)="R1 ","L6",IF(D971&gt;=2014,"L1",IF(D971&gt;=1998,"L2",IF(D971&gt;=1987,"L3",IF(D971&gt;=1978,"L4",IF(D971&gt;=1965,"L5","L6"))))))</f>
        <v>L1</v>
      </c>
      <c r="H971" s="4" t="str">
        <f aca="false">IFERROR(INDEX(Lanes!$C$2:$C$60,MATCH(LEFT(I971,FIND(" ",I971)-1),Lanes!$A$2:$A$60,0)),"?")</f>
        <v>V</v>
      </c>
      <c r="I971" s="4" t="s">
        <v>7052</v>
      </c>
      <c r="J971" s="4"/>
      <c r="K971" s="4" t="s">
        <v>60</v>
      </c>
      <c r="L971" s="4" t="s">
        <v>193</v>
      </c>
      <c r="M971" s="4" t="s">
        <v>7102</v>
      </c>
      <c r="N971" s="4" t="s">
        <v>7103</v>
      </c>
      <c r="O971" s="4" t="s">
        <v>7543</v>
      </c>
      <c r="P971" s="2" t="s">
        <v>7544</v>
      </c>
      <c r="Q971" s="2" t="s">
        <v>7545</v>
      </c>
      <c r="R971" s="4" t="s">
        <v>65</v>
      </c>
      <c r="S971" s="4" t="s">
        <v>7546</v>
      </c>
      <c r="T971" s="4" t="s">
        <v>84</v>
      </c>
      <c r="U971" s="4"/>
      <c r="V971" s="4"/>
      <c r="W971" s="4"/>
      <c r="X971" s="2" t="s">
        <v>7108</v>
      </c>
      <c r="Y971" s="4" t="s">
        <v>69</v>
      </c>
      <c r="Z971" s="4"/>
      <c r="AA971" s="4"/>
      <c r="AB971" s="4"/>
    </row>
    <row r="972" customFormat="false" ht="75" hidden="false" customHeight="true" outlineLevel="0" collapsed="false">
      <c r="A972" s="4" t="s">
        <v>7547</v>
      </c>
      <c r="B972" s="4" t="s">
        <v>7282</v>
      </c>
      <c r="C972" s="4" t="s">
        <v>7548</v>
      </c>
      <c r="D972" s="4" t="n">
        <v>2020</v>
      </c>
      <c r="E972" s="4" t="s">
        <v>41</v>
      </c>
      <c r="F972" s="4" t="s">
        <v>476</v>
      </c>
      <c r="G972" s="4" t="str">
        <f aca="false">IF(LEFT(I972,3)="R1 ","L6",IF(D972&gt;=2014,"L1",IF(D972&gt;=1998,"L2",IF(D972&gt;=1987,"L3",IF(D972&gt;=1978,"L4",IF(D972&gt;=1965,"L5","L6"))))))</f>
        <v>L1</v>
      </c>
      <c r="H972" s="4" t="str">
        <f aca="false">IFERROR(INDEX(Lanes!$C$2:$C$60,MATCH(LEFT(I972,FIND(" ",I972)-1),Lanes!$A$2:$A$60,0)),"?")</f>
        <v>V</v>
      </c>
      <c r="I972" s="4" t="s">
        <v>7052</v>
      </c>
      <c r="J972" s="4"/>
      <c r="K972" s="4" t="s">
        <v>451</v>
      </c>
      <c r="L972" s="4" t="s">
        <v>90</v>
      </c>
      <c r="M972" s="4" t="s">
        <v>4621</v>
      </c>
      <c r="N972" s="4"/>
      <c r="O972" s="4" t="s">
        <v>7549</v>
      </c>
      <c r="P972" s="2" t="s">
        <v>7550</v>
      </c>
      <c r="Q972" s="2" t="s">
        <v>7551</v>
      </c>
      <c r="R972" s="4" t="s">
        <v>122</v>
      </c>
      <c r="S972" s="4" t="s">
        <v>7540</v>
      </c>
      <c r="T972" s="4" t="s">
        <v>84</v>
      </c>
      <c r="U972" s="4"/>
      <c r="V972" s="4"/>
      <c r="W972" s="4"/>
      <c r="X972" s="2" t="s">
        <v>7287</v>
      </c>
      <c r="Y972" s="4" t="s">
        <v>69</v>
      </c>
      <c r="Z972" s="4"/>
      <c r="AA972" s="4"/>
      <c r="AB972" s="4"/>
    </row>
    <row r="973" customFormat="false" ht="75" hidden="false" customHeight="true" outlineLevel="0" collapsed="false">
      <c r="A973" s="4" t="s">
        <v>7552</v>
      </c>
      <c r="B973" s="4" t="s">
        <v>7065</v>
      </c>
      <c r="C973" s="4" t="s">
        <v>7553</v>
      </c>
      <c r="D973" s="4" t="n">
        <v>2020</v>
      </c>
      <c r="E973" s="4" t="s">
        <v>41</v>
      </c>
      <c r="F973" s="4" t="s">
        <v>540</v>
      </c>
      <c r="G973" s="4" t="str">
        <f aca="false">IF(LEFT(I973,3)="R1 ","L6",IF(D973&gt;=2014,"L1",IF(D973&gt;=1998,"L2",IF(D973&gt;=1987,"L3",IF(D973&gt;=1978,"L4",IF(D973&gt;=1965,"L5","L6"))))))</f>
        <v>L1</v>
      </c>
      <c r="H973" s="4" t="str">
        <f aca="false">IFERROR(INDEX(Lanes!$C$2:$C$60,MATCH(LEFT(I973,FIND(" ",I973)-1),Lanes!$A$2:$A$60,0)),"?")</f>
        <v>V</v>
      </c>
      <c r="I973" s="4" t="s">
        <v>7052</v>
      </c>
      <c r="J973" s="4"/>
      <c r="K973" s="4" t="s">
        <v>451</v>
      </c>
      <c r="L973" s="4" t="s">
        <v>193</v>
      </c>
      <c r="M973" s="4" t="s">
        <v>2974</v>
      </c>
      <c r="N973" s="4" t="s">
        <v>7068</v>
      </c>
      <c r="O973" s="4" t="s">
        <v>7554</v>
      </c>
      <c r="P973" s="2" t="s">
        <v>7555</v>
      </c>
      <c r="Q973" s="2" t="s">
        <v>7556</v>
      </c>
      <c r="R973" s="4" t="s">
        <v>65</v>
      </c>
      <c r="S973" s="4" t="s">
        <v>7557</v>
      </c>
      <c r="T973" s="4" t="s">
        <v>52</v>
      </c>
      <c r="U973" s="4"/>
      <c r="V973" s="4"/>
      <c r="W973" s="4" t="s">
        <v>53</v>
      </c>
      <c r="X973" s="2" t="s">
        <v>7073</v>
      </c>
      <c r="Y973" s="4" t="s">
        <v>69</v>
      </c>
      <c r="Z973" s="4"/>
      <c r="AA973" s="4"/>
      <c r="AB973" s="4"/>
    </row>
    <row r="974" customFormat="false" ht="75" hidden="false" customHeight="true" outlineLevel="0" collapsed="false">
      <c r="A974" s="4" t="s">
        <v>7558</v>
      </c>
      <c r="B974" s="4" t="s">
        <v>7065</v>
      </c>
      <c r="C974" s="4" t="s">
        <v>7559</v>
      </c>
      <c r="D974" s="4" t="n">
        <v>2020</v>
      </c>
      <c r="E974" s="4" t="s">
        <v>41</v>
      </c>
      <c r="F974" s="4" t="s">
        <v>540</v>
      </c>
      <c r="G974" s="4" t="str">
        <f aca="false">IF(LEFT(I974,3)="R1 ","L6",IF(D974&gt;=2014,"L1",IF(D974&gt;=1998,"L2",IF(D974&gt;=1987,"L3",IF(D974&gt;=1978,"L4",IF(D974&gt;=1965,"L5","L6"))))))</f>
        <v>L1</v>
      </c>
      <c r="H974" s="4" t="str">
        <f aca="false">IFERROR(INDEX(Lanes!$C$2:$C$60,MATCH(LEFT(I974,FIND(" ",I974)-1),Lanes!$A$2:$A$60,0)),"?")</f>
        <v>V</v>
      </c>
      <c r="I974" s="4" t="s">
        <v>7052</v>
      </c>
      <c r="J974" s="4"/>
      <c r="K974" s="4" t="s">
        <v>451</v>
      </c>
      <c r="L974" s="4" t="s">
        <v>193</v>
      </c>
      <c r="M974" s="4" t="s">
        <v>2974</v>
      </c>
      <c r="N974" s="4" t="s">
        <v>7068</v>
      </c>
      <c r="O974" s="4" t="s">
        <v>7560</v>
      </c>
      <c r="P974" s="2" t="s">
        <v>7561</v>
      </c>
      <c r="Q974" s="2" t="s">
        <v>7562</v>
      </c>
      <c r="R974" s="4" t="s">
        <v>65</v>
      </c>
      <c r="S974" s="4" t="s">
        <v>7563</v>
      </c>
      <c r="T974" s="4" t="s">
        <v>84</v>
      </c>
      <c r="U974" s="4"/>
      <c r="V974" s="4"/>
      <c r="W974" s="4" t="s">
        <v>53</v>
      </c>
      <c r="X974" s="2" t="s">
        <v>7073</v>
      </c>
      <c r="Y974" s="4" t="s">
        <v>69</v>
      </c>
      <c r="Z974" s="4"/>
      <c r="AA974" s="4"/>
      <c r="AB974" s="4"/>
    </row>
    <row r="975" customFormat="false" ht="75" hidden="false" customHeight="true" outlineLevel="0" collapsed="false">
      <c r="A975" s="4" t="s">
        <v>7564</v>
      </c>
      <c r="B975" s="4" t="s">
        <v>7440</v>
      </c>
      <c r="C975" s="4" t="s">
        <v>7565</v>
      </c>
      <c r="D975" s="4" t="n">
        <v>2020</v>
      </c>
      <c r="E975" s="4" t="s">
        <v>41</v>
      </c>
      <c r="F975" s="4" t="s">
        <v>7494</v>
      </c>
      <c r="G975" s="4" t="str">
        <f aca="false">IF(LEFT(I975,3)="R1 ","L6",IF(D975&gt;=2014,"L1",IF(D975&gt;=1998,"L2",IF(D975&gt;=1987,"L3",IF(D975&gt;=1978,"L4",IF(D975&gt;=1965,"L5","L6"))))))</f>
        <v>L1</v>
      </c>
      <c r="H975" s="4" t="str">
        <f aca="false">IFERROR(INDEX(Lanes!$C$2:$C$60,MATCH(LEFT(I975,FIND(" ",I975)-1),Lanes!$A$2:$A$60,0)),"?")</f>
        <v>V</v>
      </c>
      <c r="I975" s="4" t="s">
        <v>7052</v>
      </c>
      <c r="J975" s="4" t="s">
        <v>7442</v>
      </c>
      <c r="K975" s="4" t="s">
        <v>400</v>
      </c>
      <c r="L975" s="4" t="s">
        <v>163</v>
      </c>
      <c r="M975" s="4" t="s">
        <v>1086</v>
      </c>
      <c r="N975" s="4"/>
      <c r="O975" s="4" t="s">
        <v>7566</v>
      </c>
      <c r="P975" s="2" t="s">
        <v>7567</v>
      </c>
      <c r="Q975" s="2" t="s">
        <v>7568</v>
      </c>
      <c r="R975" s="4" t="s">
        <v>122</v>
      </c>
      <c r="S975" s="4" t="s">
        <v>7569</v>
      </c>
      <c r="T975" s="4" t="s">
        <v>84</v>
      </c>
      <c r="U975" s="4"/>
      <c r="V975" s="4"/>
      <c r="W975" s="4"/>
      <c r="X975" s="2" t="s">
        <v>7447</v>
      </c>
      <c r="Y975" s="4" t="s">
        <v>69</v>
      </c>
      <c r="Z975" s="4"/>
      <c r="AA975" s="4"/>
      <c r="AB975" s="4"/>
    </row>
    <row r="976" customFormat="false" ht="75" hidden="false" customHeight="true" outlineLevel="0" collapsed="false">
      <c r="A976" s="4" t="s">
        <v>7570</v>
      </c>
      <c r="B976" s="4" t="s">
        <v>7100</v>
      </c>
      <c r="C976" s="4" t="s">
        <v>7571</v>
      </c>
      <c r="D976" s="4" t="n">
        <v>2021</v>
      </c>
      <c r="E976" s="4" t="s">
        <v>41</v>
      </c>
      <c r="F976" s="4" t="s">
        <v>7202</v>
      </c>
      <c r="G976" s="4" t="str">
        <f aca="false">IF(LEFT(I976,3)="R1 ","L6",IF(D976&gt;=2014,"L1",IF(D976&gt;=1998,"L2",IF(D976&gt;=1987,"L3",IF(D976&gt;=1978,"L4",IF(D976&gt;=1965,"L5","L6"))))))</f>
        <v>L1</v>
      </c>
      <c r="H976" s="4" t="str">
        <f aca="false">IFERROR(INDEX(Lanes!$C$2:$C$60,MATCH(LEFT(I976,FIND(" ",I976)-1),Lanes!$A$2:$A$60,0)),"?")</f>
        <v>V</v>
      </c>
      <c r="I976" s="4" t="s">
        <v>7052</v>
      </c>
      <c r="J976" s="4"/>
      <c r="K976" s="4" t="s">
        <v>60</v>
      </c>
      <c r="L976" s="4" t="s">
        <v>193</v>
      </c>
      <c r="M976" s="4" t="s">
        <v>7102</v>
      </c>
      <c r="N976" s="4" t="s">
        <v>7103</v>
      </c>
      <c r="O976" s="4" t="s">
        <v>7572</v>
      </c>
      <c r="P976" s="2" t="s">
        <v>7573</v>
      </c>
      <c r="Q976" s="2" t="s">
        <v>7574</v>
      </c>
      <c r="R976" s="4" t="s">
        <v>65</v>
      </c>
      <c r="S976" s="4" t="s">
        <v>7575</v>
      </c>
      <c r="T976" s="4" t="s">
        <v>52</v>
      </c>
      <c r="U976" s="4"/>
      <c r="V976" s="4"/>
      <c r="W976" s="4"/>
      <c r="X976" s="2" t="s">
        <v>7108</v>
      </c>
      <c r="Y976" s="4" t="s">
        <v>69</v>
      </c>
      <c r="Z976" s="4"/>
      <c r="AA976" s="4"/>
      <c r="AB976" s="4"/>
    </row>
    <row r="977" customFormat="false" ht="75" hidden="false" customHeight="true" outlineLevel="0" collapsed="false">
      <c r="A977" s="4" t="s">
        <v>7576</v>
      </c>
      <c r="B977" s="4" t="s">
        <v>7065</v>
      </c>
      <c r="C977" s="4" t="s">
        <v>7577</v>
      </c>
      <c r="D977" s="4" t="n">
        <v>2022</v>
      </c>
      <c r="E977" s="4" t="s">
        <v>41</v>
      </c>
      <c r="F977" s="4" t="s">
        <v>540</v>
      </c>
      <c r="G977" s="4" t="str">
        <f aca="false">IF(LEFT(I977,3)="R1 ","L6",IF(D977&gt;=2014,"L1",IF(D977&gt;=1998,"L2",IF(D977&gt;=1987,"L3",IF(D977&gt;=1978,"L4",IF(D977&gt;=1965,"L5","L6"))))))</f>
        <v>L1</v>
      </c>
      <c r="H977" s="4" t="str">
        <f aca="false">IFERROR(INDEX(Lanes!$C$2:$C$60,MATCH(LEFT(I977,FIND(" ",I977)-1),Lanes!$A$2:$A$60,0)),"?")</f>
        <v>V</v>
      </c>
      <c r="I977" s="4" t="s">
        <v>7052</v>
      </c>
      <c r="J977" s="4"/>
      <c r="K977" s="4" t="s">
        <v>451</v>
      </c>
      <c r="L977" s="4" t="s">
        <v>193</v>
      </c>
      <c r="M977" s="4" t="s">
        <v>2974</v>
      </c>
      <c r="N977" s="4" t="s">
        <v>7068</v>
      </c>
      <c r="O977" s="4" t="s">
        <v>7578</v>
      </c>
      <c r="P977" s="2" t="s">
        <v>7579</v>
      </c>
      <c r="Q977" s="2" t="s">
        <v>7580</v>
      </c>
      <c r="R977" s="4" t="s">
        <v>65</v>
      </c>
      <c r="S977" s="4" t="s">
        <v>7581</v>
      </c>
      <c r="T977" s="4" t="s">
        <v>84</v>
      </c>
      <c r="U977" s="4"/>
      <c r="V977" s="4"/>
      <c r="W977" s="4" t="s">
        <v>53</v>
      </c>
      <c r="X977" s="2" t="s">
        <v>7073</v>
      </c>
      <c r="Y977" s="4" t="s">
        <v>55</v>
      </c>
      <c r="Z977" s="4"/>
      <c r="AA977" s="4"/>
      <c r="AB977" s="4"/>
    </row>
    <row r="978" customFormat="false" ht="75" hidden="false" customHeight="true" outlineLevel="0" collapsed="false">
      <c r="A978" s="4" t="s">
        <v>7582</v>
      </c>
      <c r="B978" s="4" t="s">
        <v>7440</v>
      </c>
      <c r="C978" s="4" t="s">
        <v>7583</v>
      </c>
      <c r="D978" s="4" t="n">
        <v>2022</v>
      </c>
      <c r="E978" s="4" t="s">
        <v>41</v>
      </c>
      <c r="F978" s="4" t="s">
        <v>7494</v>
      </c>
      <c r="G978" s="4" t="str">
        <f aca="false">IF(LEFT(I978,3)="R1 ","L6",IF(D978&gt;=2014,"L1",IF(D978&gt;=1998,"L2",IF(D978&gt;=1987,"L3",IF(D978&gt;=1978,"L4",IF(D978&gt;=1965,"L5","L6"))))))</f>
        <v>L1</v>
      </c>
      <c r="H978" s="4" t="str">
        <f aca="false">IFERROR(INDEX(Lanes!$C$2:$C$60,MATCH(LEFT(I978,FIND(" ",I978)-1),Lanes!$A$2:$A$60,0)),"?")</f>
        <v>V</v>
      </c>
      <c r="I978" s="4" t="s">
        <v>7052</v>
      </c>
      <c r="J978" s="4" t="s">
        <v>7442</v>
      </c>
      <c r="K978" s="4" t="s">
        <v>400</v>
      </c>
      <c r="L978" s="4" t="s">
        <v>163</v>
      </c>
      <c r="M978" s="4" t="s">
        <v>1086</v>
      </c>
      <c r="N978" s="4"/>
      <c r="O978" s="4" t="s">
        <v>7584</v>
      </c>
      <c r="P978" s="2" t="s">
        <v>7585</v>
      </c>
      <c r="Q978" s="2" t="s">
        <v>7586</v>
      </c>
      <c r="R978" s="4" t="s">
        <v>65</v>
      </c>
      <c r="S978" s="4" t="s">
        <v>7583</v>
      </c>
      <c r="T978" s="4" t="s">
        <v>84</v>
      </c>
      <c r="U978" s="4"/>
      <c r="V978" s="4"/>
      <c r="W978" s="4"/>
      <c r="X978" s="2" t="s">
        <v>7447</v>
      </c>
      <c r="Y978" s="4" t="s">
        <v>69</v>
      </c>
      <c r="Z978" s="4"/>
      <c r="AA978" s="4"/>
      <c r="AB978" s="4"/>
    </row>
    <row r="979" customFormat="false" ht="75" hidden="false" customHeight="true" outlineLevel="0" collapsed="false">
      <c r="A979" s="4" t="s">
        <v>7587</v>
      </c>
      <c r="B979" s="4" t="s">
        <v>7390</v>
      </c>
      <c r="C979" s="4" t="s">
        <v>7588</v>
      </c>
      <c r="D979" s="4" t="n">
        <v>2022</v>
      </c>
      <c r="E979" s="4" t="s">
        <v>41</v>
      </c>
      <c r="F979" s="4" t="s">
        <v>7525</v>
      </c>
      <c r="G979" s="4" t="str">
        <f aca="false">IF(LEFT(I979,3)="R1 ","L6",IF(D979&gt;=2014,"L1",IF(D979&gt;=1998,"L2",IF(D979&gt;=1987,"L3",IF(D979&gt;=1978,"L4",IF(D979&gt;=1965,"L5","L6"))))))</f>
        <v>L1</v>
      </c>
      <c r="H979" s="4" t="str">
        <f aca="false">IFERROR(INDEX(Lanes!$C$2:$C$60,MATCH(LEFT(I979,FIND(" ",I979)-1),Lanes!$A$2:$A$60,0)),"?")</f>
        <v>V</v>
      </c>
      <c r="I979" s="4" t="s">
        <v>7052</v>
      </c>
      <c r="J979" s="4"/>
      <c r="K979" s="4" t="s">
        <v>451</v>
      </c>
      <c r="L979" s="4" t="s">
        <v>193</v>
      </c>
      <c r="M979" s="4" t="s">
        <v>899</v>
      </c>
      <c r="N979" s="4"/>
      <c r="O979" s="4" t="s">
        <v>7358</v>
      </c>
      <c r="P979" s="2" t="s">
        <v>7589</v>
      </c>
      <c r="Q979" s="2" t="s">
        <v>7590</v>
      </c>
      <c r="R979" s="4" t="s">
        <v>65</v>
      </c>
      <c r="S979" s="4" t="s">
        <v>7588</v>
      </c>
      <c r="T979" s="4" t="s">
        <v>84</v>
      </c>
      <c r="U979" s="4"/>
      <c r="V979" s="4"/>
      <c r="W979" s="4"/>
      <c r="X979" s="2" t="s">
        <v>7591</v>
      </c>
      <c r="Y979" s="4" t="s">
        <v>69</v>
      </c>
      <c r="Z979" s="4"/>
      <c r="AA979" s="4"/>
      <c r="AB979" s="4"/>
    </row>
    <row r="980" customFormat="false" ht="75" hidden="false" customHeight="true" outlineLevel="0" collapsed="false">
      <c r="A980" s="4" t="s">
        <v>7592</v>
      </c>
      <c r="B980" s="4" t="s">
        <v>7100</v>
      </c>
      <c r="C980" s="4" t="s">
        <v>7593</v>
      </c>
      <c r="D980" s="4" t="n">
        <v>2023</v>
      </c>
      <c r="E980" s="4" t="s">
        <v>41</v>
      </c>
      <c r="F980" s="4" t="s">
        <v>7594</v>
      </c>
      <c r="G980" s="4" t="str">
        <f aca="false">IF(LEFT(I980,3)="R1 ","L6",IF(D980&gt;=2014,"L1",IF(D980&gt;=1998,"L2",IF(D980&gt;=1987,"L3",IF(D980&gt;=1978,"L4",IF(D980&gt;=1965,"L5","L6"))))))</f>
        <v>L1</v>
      </c>
      <c r="H980" s="4" t="str">
        <f aca="false">IFERROR(INDEX(Lanes!$C$2:$C$60,MATCH(LEFT(I980,FIND(" ",I980)-1),Lanes!$A$2:$A$60,0)),"?")</f>
        <v>V</v>
      </c>
      <c r="I980" s="4" t="s">
        <v>7052</v>
      </c>
      <c r="J980" s="4"/>
      <c r="K980" s="4" t="s">
        <v>451</v>
      </c>
      <c r="L980" s="4" t="s">
        <v>45</v>
      </c>
      <c r="M980" s="4" t="s">
        <v>7102</v>
      </c>
      <c r="N980" s="4"/>
      <c r="O980" s="4" t="s">
        <v>7595</v>
      </c>
      <c r="P980" s="2" t="s">
        <v>7596</v>
      </c>
      <c r="Q980" s="2" t="s">
        <v>7597</v>
      </c>
      <c r="R980" s="4" t="s">
        <v>50</v>
      </c>
      <c r="S980" s="4" t="s">
        <v>7598</v>
      </c>
      <c r="T980" s="4" t="s">
        <v>84</v>
      </c>
      <c r="U980" s="4"/>
      <c r="V980" s="4"/>
      <c r="W980" s="4"/>
      <c r="X980" s="2" t="s">
        <v>7599</v>
      </c>
      <c r="Y980" s="4" t="s">
        <v>69</v>
      </c>
      <c r="Z980" s="4"/>
      <c r="AA980" s="4"/>
      <c r="AB980" s="4"/>
    </row>
    <row r="981" customFormat="false" ht="75" hidden="false" customHeight="true" outlineLevel="0" collapsed="false">
      <c r="A981" s="4" t="s">
        <v>7600</v>
      </c>
      <c r="B981" s="4" t="s">
        <v>7180</v>
      </c>
      <c r="C981" s="4" t="s">
        <v>7601</v>
      </c>
      <c r="D981" s="4" t="n">
        <v>2025</v>
      </c>
      <c r="E981" s="4" t="s">
        <v>41</v>
      </c>
      <c r="F981" s="4" t="s">
        <v>540</v>
      </c>
      <c r="G981" s="4" t="str">
        <f aca="false">IF(LEFT(I981,3)="R1 ","L6",IF(D981&gt;=2014,"L1",IF(D981&gt;=1998,"L2",IF(D981&gt;=1987,"L3",IF(D981&gt;=1978,"L4",IF(D981&gt;=1965,"L5","L6"))))))</f>
        <v>L1</v>
      </c>
      <c r="H981" s="4" t="str">
        <f aca="false">IFERROR(INDEX(Lanes!$C$2:$C$60,MATCH(LEFT(I981,FIND(" ",I981)-1),Lanes!$A$2:$A$60,0)),"?")</f>
        <v>V</v>
      </c>
      <c r="I981" s="4" t="s">
        <v>7052</v>
      </c>
      <c r="J981" s="4"/>
      <c r="K981" s="4" t="s">
        <v>115</v>
      </c>
      <c r="L981" s="4" t="s">
        <v>193</v>
      </c>
      <c r="M981" s="4" t="s">
        <v>2974</v>
      </c>
      <c r="N981" s="4" t="s">
        <v>7068</v>
      </c>
      <c r="O981" s="4" t="s">
        <v>7602</v>
      </c>
      <c r="P981" s="2" t="s">
        <v>7603</v>
      </c>
      <c r="Q981" s="2" t="s">
        <v>7604</v>
      </c>
      <c r="R981" s="4" t="s">
        <v>65</v>
      </c>
      <c r="S981" s="4" t="s">
        <v>7601</v>
      </c>
      <c r="T981" s="4" t="s">
        <v>52</v>
      </c>
      <c r="U981" s="4"/>
      <c r="V981" s="4"/>
      <c r="W981" s="4"/>
      <c r="X981" s="2" t="s">
        <v>7186</v>
      </c>
      <c r="Y981" s="4" t="s">
        <v>69</v>
      </c>
      <c r="Z981" s="4"/>
      <c r="AA981" s="4"/>
      <c r="AB981" s="4"/>
    </row>
    <row r="982" customFormat="false" ht="75" hidden="false" customHeight="true" outlineLevel="0" collapsed="false">
      <c r="A982" s="4" t="s">
        <v>7605</v>
      </c>
      <c r="B982" s="4" t="s">
        <v>7606</v>
      </c>
      <c r="C982" s="4" t="s">
        <v>7607</v>
      </c>
      <c r="D982" s="4" t="n">
        <v>1998</v>
      </c>
      <c r="E982" s="4" t="s">
        <v>41</v>
      </c>
      <c r="F982" s="4" t="s">
        <v>7608</v>
      </c>
      <c r="G982" s="4" t="str">
        <f aca="false">IF(LEFT(I982,3)="R1 ","L6",IF(D982&gt;=2014,"L1",IF(D982&gt;=1998,"L2",IF(D982&gt;=1987,"L3",IF(D982&gt;=1978,"L4",IF(D982&gt;=1965,"L5","L6"))))))</f>
        <v>L2</v>
      </c>
      <c r="H982" s="4" t="str">
        <f aca="false">IFERROR(INDEX(Lanes!$C$2:$C$60,MATCH(LEFT(I982,FIND(" ",I982)-1),Lanes!$A$2:$A$60,0)),"?")</f>
        <v>V</v>
      </c>
      <c r="I982" s="4" t="s">
        <v>7609</v>
      </c>
      <c r="J982" s="4"/>
      <c r="K982" s="4" t="s">
        <v>60</v>
      </c>
      <c r="L982" s="4" t="s">
        <v>603</v>
      </c>
      <c r="M982" s="4" t="s">
        <v>1731</v>
      </c>
      <c r="N982" s="4"/>
      <c r="O982" s="4" t="s">
        <v>7610</v>
      </c>
      <c r="P982" s="2" t="s">
        <v>7611</v>
      </c>
      <c r="Q982" s="2" t="s">
        <v>7612</v>
      </c>
      <c r="R982" s="4" t="s">
        <v>65</v>
      </c>
      <c r="S982" s="4" t="s">
        <v>7613</v>
      </c>
      <c r="T982" s="4" t="s">
        <v>110</v>
      </c>
      <c r="U982" s="4"/>
      <c r="V982" s="4"/>
      <c r="W982" s="4"/>
      <c r="X982" s="2" t="s">
        <v>7614</v>
      </c>
      <c r="Y982" s="4" t="s">
        <v>69</v>
      </c>
      <c r="Z982" s="4"/>
      <c r="AA982" s="4"/>
      <c r="AB982" s="4"/>
    </row>
    <row r="983" customFormat="false" ht="75" hidden="false" customHeight="true" outlineLevel="0" collapsed="false">
      <c r="A983" s="4" t="s">
        <v>7615</v>
      </c>
      <c r="B983" s="4" t="s">
        <v>7616</v>
      </c>
      <c r="C983" s="4" t="s">
        <v>7617</v>
      </c>
      <c r="D983" s="4" t="n">
        <v>1999</v>
      </c>
      <c r="E983" s="4" t="s">
        <v>41</v>
      </c>
      <c r="F983" s="4" t="s">
        <v>7618</v>
      </c>
      <c r="G983" s="4" t="str">
        <f aca="false">IF(LEFT(I983,3)="R1 ","L6",IF(D983&gt;=2014,"L1",IF(D983&gt;=1998,"L2",IF(D983&gt;=1987,"L3",IF(D983&gt;=1978,"L4",IF(D983&gt;=1965,"L5","L6"))))))</f>
        <v>L2</v>
      </c>
      <c r="H983" s="4" t="str">
        <f aca="false">IFERROR(INDEX(Lanes!$C$2:$C$60,MATCH(LEFT(I983,FIND(" ",I983)-1),Lanes!$A$2:$A$60,0)),"?")</f>
        <v>V</v>
      </c>
      <c r="I983" s="4" t="s">
        <v>7609</v>
      </c>
      <c r="J983" s="4"/>
      <c r="K983" s="4" t="s">
        <v>451</v>
      </c>
      <c r="L983" s="4" t="s">
        <v>193</v>
      </c>
      <c r="M983" s="4" t="s">
        <v>530</v>
      </c>
      <c r="N983" s="4"/>
      <c r="O983" s="4" t="s">
        <v>7619</v>
      </c>
      <c r="P983" s="2" t="s">
        <v>7620</v>
      </c>
      <c r="Q983" s="2" t="s">
        <v>7621</v>
      </c>
      <c r="R983" s="4" t="s">
        <v>50</v>
      </c>
      <c r="S983" s="4" t="s">
        <v>7622</v>
      </c>
      <c r="T983" s="4" t="s">
        <v>84</v>
      </c>
      <c r="U983" s="4"/>
      <c r="V983" s="4"/>
      <c r="W983" s="4"/>
      <c r="X983" s="2" t="s">
        <v>7623</v>
      </c>
      <c r="Y983" s="4" t="s">
        <v>69</v>
      </c>
      <c r="Z983" s="4"/>
      <c r="AA983" s="4"/>
      <c r="AB983" s="4"/>
    </row>
    <row r="984" customFormat="false" ht="75" hidden="false" customHeight="true" outlineLevel="0" collapsed="false">
      <c r="A984" s="4" t="s">
        <v>7624</v>
      </c>
      <c r="B984" s="4" t="s">
        <v>7625</v>
      </c>
      <c r="C984" s="4" t="s">
        <v>7626</v>
      </c>
      <c r="D984" s="4" t="n">
        <v>1999</v>
      </c>
      <c r="E984" s="4" t="s">
        <v>41</v>
      </c>
      <c r="F984" s="4" t="s">
        <v>7627</v>
      </c>
      <c r="G984" s="4" t="str">
        <f aca="false">IF(LEFT(I984,3)="R1 ","L6",IF(D984&gt;=2014,"L1",IF(D984&gt;=1998,"L2",IF(D984&gt;=1987,"L3",IF(D984&gt;=1978,"L4",IF(D984&gt;=1965,"L5","L6"))))))</f>
        <v>L2</v>
      </c>
      <c r="H984" s="4" t="str">
        <f aca="false">IFERROR(INDEX(Lanes!$C$2:$C$60,MATCH(LEFT(I984,FIND(" ",I984)-1),Lanes!$A$2:$A$60,0)),"?")</f>
        <v>V</v>
      </c>
      <c r="I984" s="4" t="s">
        <v>7609</v>
      </c>
      <c r="J984" s="4"/>
      <c r="K984" s="4" t="s">
        <v>60</v>
      </c>
      <c r="L984" s="4" t="s">
        <v>45</v>
      </c>
      <c r="M984" s="4" t="s">
        <v>61</v>
      </c>
      <c r="N984" s="4"/>
      <c r="O984" s="4" t="s">
        <v>7628</v>
      </c>
      <c r="P984" s="2" t="s">
        <v>7629</v>
      </c>
      <c r="Q984" s="2" t="s">
        <v>7630</v>
      </c>
      <c r="R984" s="4" t="s">
        <v>122</v>
      </c>
      <c r="S984" s="4" t="s">
        <v>7631</v>
      </c>
      <c r="T984" s="4" t="s">
        <v>110</v>
      </c>
      <c r="U984" s="4"/>
      <c r="V984" s="4" t="s">
        <v>1745</v>
      </c>
      <c r="W984" s="4" t="s">
        <v>53</v>
      </c>
      <c r="X984" s="2" t="s">
        <v>7632</v>
      </c>
      <c r="Y984" s="4" t="s">
        <v>69</v>
      </c>
      <c r="Z984" s="4"/>
      <c r="AA984" s="4"/>
      <c r="AB984" s="4"/>
    </row>
    <row r="985" customFormat="false" ht="75" hidden="false" customHeight="true" outlineLevel="0" collapsed="false">
      <c r="A985" s="4" t="s">
        <v>7633</v>
      </c>
      <c r="B985" s="4" t="s">
        <v>2831</v>
      </c>
      <c r="C985" s="4" t="s">
        <v>2831</v>
      </c>
      <c r="D985" s="4" t="n">
        <v>2000</v>
      </c>
      <c r="E985" s="4" t="s">
        <v>41</v>
      </c>
      <c r="F985" s="4" t="s">
        <v>519</v>
      </c>
      <c r="G985" s="4" t="str">
        <f aca="false">IF(LEFT(I985,3)="R1 ","L6",IF(D985&gt;=2014,"L1",IF(D985&gt;=1998,"L2",IF(D985&gt;=1987,"L3",IF(D985&gt;=1978,"L4",IF(D985&gt;=1965,"L5","L6"))))))</f>
        <v>L2</v>
      </c>
      <c r="H985" s="4" t="str">
        <f aca="false">IFERROR(INDEX(Lanes!$C$2:$C$60,MATCH(LEFT(I985,FIND(" ",I985)-1),Lanes!$A$2:$A$60,0)),"?")</f>
        <v>V</v>
      </c>
      <c r="I985" s="4" t="s">
        <v>7609</v>
      </c>
      <c r="J985" s="4" t="s">
        <v>648</v>
      </c>
      <c r="K985" s="4" t="s">
        <v>268</v>
      </c>
      <c r="L985" s="4" t="s">
        <v>603</v>
      </c>
      <c r="M985" s="4" t="s">
        <v>1205</v>
      </c>
      <c r="N985" s="4"/>
      <c r="O985" s="4" t="s">
        <v>2833</v>
      </c>
      <c r="P985" s="2" t="s">
        <v>7634</v>
      </c>
      <c r="Q985" s="2" t="s">
        <v>7635</v>
      </c>
      <c r="R985" s="4" t="s">
        <v>65</v>
      </c>
      <c r="S985" s="4" t="s">
        <v>7636</v>
      </c>
      <c r="T985" s="4" t="s">
        <v>110</v>
      </c>
      <c r="U985" s="4"/>
      <c r="V985" s="4"/>
      <c r="W985" s="4"/>
      <c r="X985" s="2" t="s">
        <v>2837</v>
      </c>
      <c r="Y985" s="4" t="s">
        <v>55</v>
      </c>
      <c r="Z985" s="4"/>
      <c r="AA985" s="4"/>
      <c r="AB985" s="4"/>
    </row>
    <row r="986" customFormat="false" ht="75" hidden="false" customHeight="true" outlineLevel="0" collapsed="false">
      <c r="A986" s="4" t="s">
        <v>7637</v>
      </c>
      <c r="B986" s="4" t="s">
        <v>7638</v>
      </c>
      <c r="C986" s="4" t="s">
        <v>7639</v>
      </c>
      <c r="D986" s="4" t="n">
        <v>2000</v>
      </c>
      <c r="E986" s="4" t="s">
        <v>41</v>
      </c>
      <c r="F986" s="4" t="s">
        <v>1353</v>
      </c>
      <c r="G986" s="4" t="str">
        <f aca="false">IF(LEFT(I986,3)="R1 ","L6",IF(D986&gt;=2014,"L1",IF(D986&gt;=1998,"L2",IF(D986&gt;=1987,"L3",IF(D986&gt;=1978,"L4",IF(D986&gt;=1965,"L5","L6"))))))</f>
        <v>L2</v>
      </c>
      <c r="H986" s="4" t="str">
        <f aca="false">IFERROR(INDEX(Lanes!$C$2:$C$60,MATCH(LEFT(I986,FIND(" ",I986)-1),Lanes!$A$2:$A$60,0)),"?")</f>
        <v>V</v>
      </c>
      <c r="I986" s="4" t="s">
        <v>7609</v>
      </c>
      <c r="J986" s="4"/>
      <c r="K986" s="4" t="s">
        <v>400</v>
      </c>
      <c r="L986" s="4" t="s">
        <v>45</v>
      </c>
      <c r="M986" s="4" t="s">
        <v>279</v>
      </c>
      <c r="N986" s="4" t="s">
        <v>7640</v>
      </c>
      <c r="O986" s="4" t="s">
        <v>7641</v>
      </c>
      <c r="P986" s="2" t="s">
        <v>7642</v>
      </c>
      <c r="Q986" s="2" t="s">
        <v>7643</v>
      </c>
      <c r="R986" s="4" t="s">
        <v>65</v>
      </c>
      <c r="S986" s="4" t="s">
        <v>7644</v>
      </c>
      <c r="T986" s="4" t="s">
        <v>52</v>
      </c>
      <c r="U986" s="4"/>
      <c r="V986" s="4"/>
      <c r="W986" s="4"/>
      <c r="X986" s="2" t="s">
        <v>7645</v>
      </c>
      <c r="Y986" s="4" t="s">
        <v>69</v>
      </c>
      <c r="Z986" s="4"/>
      <c r="AA986" s="4"/>
      <c r="AB986" s="4"/>
    </row>
    <row r="987" customFormat="false" ht="75" hidden="false" customHeight="true" outlineLevel="0" collapsed="false">
      <c r="A987" s="4" t="s">
        <v>7646</v>
      </c>
      <c r="B987" s="4" t="s">
        <v>7647</v>
      </c>
      <c r="C987" s="4" t="s">
        <v>7648</v>
      </c>
      <c r="D987" s="4" t="n">
        <v>2000</v>
      </c>
      <c r="E987" s="4" t="s">
        <v>41</v>
      </c>
      <c r="F987" s="4" t="s">
        <v>7649</v>
      </c>
      <c r="G987" s="4" t="str">
        <f aca="false">IF(LEFT(I987,3)="R1 ","L6",IF(D987&gt;=2014,"L1",IF(D987&gt;=1998,"L2",IF(D987&gt;=1987,"L3",IF(D987&gt;=1978,"L4",IF(D987&gt;=1965,"L5","L6"))))))</f>
        <v>L2</v>
      </c>
      <c r="H987" s="4" t="str">
        <f aca="false">IFERROR(INDEX(Lanes!$C$2:$C$60,MATCH(LEFT(I987,FIND(" ",I987)-1),Lanes!$A$2:$A$60,0)),"?")</f>
        <v>V</v>
      </c>
      <c r="I987" s="4" t="s">
        <v>7609</v>
      </c>
      <c r="J987" s="4"/>
      <c r="K987" s="4" t="s">
        <v>115</v>
      </c>
      <c r="L987" s="4" t="s">
        <v>152</v>
      </c>
      <c r="M987" s="4" t="s">
        <v>5431</v>
      </c>
      <c r="N987" s="4"/>
      <c r="O987" s="4" t="s">
        <v>7650</v>
      </c>
      <c r="P987" s="2" t="s">
        <v>7651</v>
      </c>
      <c r="Q987" s="2" t="s">
        <v>7652</v>
      </c>
      <c r="R987" s="4" t="s">
        <v>50</v>
      </c>
      <c r="S987" s="4" t="s">
        <v>7653</v>
      </c>
      <c r="T987" s="4" t="s">
        <v>84</v>
      </c>
      <c r="U987" s="4"/>
      <c r="V987" s="4"/>
      <c r="W987" s="4"/>
      <c r="X987" s="2" t="s">
        <v>7654</v>
      </c>
      <c r="Y987" s="4" t="s">
        <v>69</v>
      </c>
      <c r="Z987" s="4"/>
      <c r="AA987" s="4"/>
      <c r="AB987" s="4"/>
    </row>
    <row r="988" customFormat="false" ht="75" hidden="false" customHeight="true" outlineLevel="0" collapsed="false">
      <c r="A988" s="4" t="s">
        <v>7655</v>
      </c>
      <c r="B988" s="4" t="s">
        <v>7656</v>
      </c>
      <c r="C988" s="4" t="s">
        <v>7657</v>
      </c>
      <c r="D988" s="4" t="n">
        <v>2000</v>
      </c>
      <c r="E988" s="4" t="s">
        <v>41</v>
      </c>
      <c r="F988" s="4" t="s">
        <v>3254</v>
      </c>
      <c r="G988" s="4" t="str">
        <f aca="false">IF(LEFT(I988,3)="R1 ","L6",IF(D988&gt;=2014,"L1",IF(D988&gt;=1998,"L2",IF(D988&gt;=1987,"L3",IF(D988&gt;=1978,"L4",IF(D988&gt;=1965,"L5","L6"))))))</f>
        <v>L2</v>
      </c>
      <c r="H988" s="4" t="str">
        <f aca="false">IFERROR(INDEX(Lanes!$C$2:$C$60,MATCH(LEFT(I988,FIND(" ",I988)-1),Lanes!$A$2:$A$60,0)),"?")</f>
        <v>V</v>
      </c>
      <c r="I988" s="4" t="s">
        <v>7609</v>
      </c>
      <c r="J988" s="4"/>
      <c r="K988" s="4" t="s">
        <v>60</v>
      </c>
      <c r="L988" s="4" t="s">
        <v>603</v>
      </c>
      <c r="M988" s="4" t="s">
        <v>1731</v>
      </c>
      <c r="N988" s="4"/>
      <c r="O988" s="4" t="s">
        <v>7658</v>
      </c>
      <c r="P988" s="2" t="s">
        <v>7659</v>
      </c>
      <c r="Q988" s="2" t="s">
        <v>7660</v>
      </c>
      <c r="R988" s="4" t="s">
        <v>65</v>
      </c>
      <c r="S988" s="4" t="s">
        <v>7661</v>
      </c>
      <c r="T988" s="4" t="s">
        <v>84</v>
      </c>
      <c r="U988" s="4"/>
      <c r="V988" s="4"/>
      <c r="W988" s="4" t="s">
        <v>53</v>
      </c>
      <c r="X988" s="2" t="s">
        <v>7662</v>
      </c>
      <c r="Y988" s="4" t="s">
        <v>69</v>
      </c>
      <c r="Z988" s="4"/>
      <c r="AA988" s="4"/>
      <c r="AB988" s="4"/>
    </row>
    <row r="989" customFormat="false" ht="75" hidden="false" customHeight="true" outlineLevel="0" collapsed="false">
      <c r="A989" s="4" t="s">
        <v>7663</v>
      </c>
      <c r="B989" s="4" t="s">
        <v>7664</v>
      </c>
      <c r="C989" s="4" t="s">
        <v>7665</v>
      </c>
      <c r="D989" s="4" t="n">
        <v>2000</v>
      </c>
      <c r="E989" s="4" t="s">
        <v>41</v>
      </c>
      <c r="F989" s="4" t="s">
        <v>1052</v>
      </c>
      <c r="G989" s="4" t="str">
        <f aca="false">IF(LEFT(I989,3)="R1 ","L6",IF(D989&gt;=2014,"L1",IF(D989&gt;=1998,"L2",IF(D989&gt;=1987,"L3",IF(D989&gt;=1978,"L4",IF(D989&gt;=1965,"L5","L6"))))))</f>
        <v>L2</v>
      </c>
      <c r="H989" s="4" t="str">
        <f aca="false">IFERROR(INDEX(Lanes!$C$2:$C$60,MATCH(LEFT(I989,FIND(" ",I989)-1),Lanes!$A$2:$A$60,0)),"?")</f>
        <v>V</v>
      </c>
      <c r="I989" s="4" t="s">
        <v>7609</v>
      </c>
      <c r="J989" s="4"/>
      <c r="K989" s="4" t="s">
        <v>364</v>
      </c>
      <c r="L989" s="4" t="s">
        <v>193</v>
      </c>
      <c r="M989" s="4" t="s">
        <v>289</v>
      </c>
      <c r="N989" s="4"/>
      <c r="O989" s="4" t="s">
        <v>7666</v>
      </c>
      <c r="P989" s="2" t="s">
        <v>7667</v>
      </c>
      <c r="Q989" s="2" t="s">
        <v>7668</v>
      </c>
      <c r="R989" s="4" t="s">
        <v>65</v>
      </c>
      <c r="S989" s="4" t="s">
        <v>7669</v>
      </c>
      <c r="T989" s="4" t="s">
        <v>110</v>
      </c>
      <c r="U989" s="4"/>
      <c r="V989" s="4"/>
      <c r="W989" s="4" t="s">
        <v>53</v>
      </c>
      <c r="X989" s="2" t="s">
        <v>7670</v>
      </c>
      <c r="Y989" s="4" t="s">
        <v>69</v>
      </c>
      <c r="Z989" s="4"/>
      <c r="AA989" s="4"/>
      <c r="AB989" s="4"/>
    </row>
    <row r="990" customFormat="false" ht="75" hidden="false" customHeight="true" outlineLevel="0" collapsed="false">
      <c r="A990" s="4" t="s">
        <v>7671</v>
      </c>
      <c r="B990" s="4" t="s">
        <v>2831</v>
      </c>
      <c r="C990" s="4" t="s">
        <v>7672</v>
      </c>
      <c r="D990" s="4" t="n">
        <v>2001</v>
      </c>
      <c r="E990" s="4" t="s">
        <v>41</v>
      </c>
      <c r="F990" s="4" t="s">
        <v>519</v>
      </c>
      <c r="G990" s="4" t="str">
        <f aca="false">IF(LEFT(I990,3)="R1 ","L6",IF(D990&gt;=2014,"L1",IF(D990&gt;=1998,"L2",IF(D990&gt;=1987,"L3",IF(D990&gt;=1978,"L4",IF(D990&gt;=1965,"L5","L6"))))))</f>
        <v>L2</v>
      </c>
      <c r="H990" s="4" t="str">
        <f aca="false">IFERROR(INDEX(Lanes!$C$2:$C$60,MATCH(LEFT(I990,FIND(" ",I990)-1),Lanes!$A$2:$A$60,0)),"?")</f>
        <v>V</v>
      </c>
      <c r="I990" s="4" t="s">
        <v>7609</v>
      </c>
      <c r="J990" s="4" t="s">
        <v>648</v>
      </c>
      <c r="K990" s="4" t="s">
        <v>268</v>
      </c>
      <c r="L990" s="4" t="s">
        <v>603</v>
      </c>
      <c r="M990" s="4" t="s">
        <v>1205</v>
      </c>
      <c r="N990" s="4"/>
      <c r="O990" s="4" t="s">
        <v>7673</v>
      </c>
      <c r="P990" s="2" t="s">
        <v>7674</v>
      </c>
      <c r="Q990" s="2" t="s">
        <v>7675</v>
      </c>
      <c r="R990" s="4" t="s">
        <v>65</v>
      </c>
      <c r="S990" s="4" t="s">
        <v>7676</v>
      </c>
      <c r="T990" s="4" t="s">
        <v>84</v>
      </c>
      <c r="U990" s="4"/>
      <c r="V990" s="4"/>
      <c r="W990" s="4"/>
      <c r="X990" s="2" t="s">
        <v>2837</v>
      </c>
      <c r="Y990" s="4" t="s">
        <v>55</v>
      </c>
      <c r="Z990" s="4"/>
      <c r="AA990" s="4"/>
      <c r="AB990" s="4"/>
    </row>
    <row r="991" customFormat="false" ht="75" hidden="false" customHeight="true" outlineLevel="0" collapsed="false">
      <c r="A991" s="4" t="s">
        <v>7677</v>
      </c>
      <c r="B991" s="4" t="s">
        <v>7616</v>
      </c>
      <c r="C991" s="4" t="s">
        <v>7678</v>
      </c>
      <c r="D991" s="4" t="n">
        <v>2001</v>
      </c>
      <c r="E991" s="4" t="s">
        <v>41</v>
      </c>
      <c r="F991" s="4" t="s">
        <v>7618</v>
      </c>
      <c r="G991" s="4" t="str">
        <f aca="false">IF(LEFT(I991,3)="R1 ","L6",IF(D991&gt;=2014,"L1",IF(D991&gt;=1998,"L2",IF(D991&gt;=1987,"L3",IF(D991&gt;=1978,"L4",IF(D991&gt;=1965,"L5","L6"))))))</f>
        <v>L2</v>
      </c>
      <c r="H991" s="4" t="str">
        <f aca="false">IFERROR(INDEX(Lanes!$C$2:$C$60,MATCH(LEFT(I991,FIND(" ",I991)-1),Lanes!$A$2:$A$60,0)),"?")</f>
        <v>V</v>
      </c>
      <c r="I991" s="4" t="s">
        <v>7609</v>
      </c>
      <c r="J991" s="4"/>
      <c r="K991" s="4" t="s">
        <v>451</v>
      </c>
      <c r="L991" s="4" t="s">
        <v>193</v>
      </c>
      <c r="M991" s="4" t="s">
        <v>530</v>
      </c>
      <c r="N991" s="4"/>
      <c r="O991" s="4" t="s">
        <v>7679</v>
      </c>
      <c r="P991" s="2" t="s">
        <v>7680</v>
      </c>
      <c r="Q991" s="2" t="s">
        <v>7681</v>
      </c>
      <c r="R991" s="4" t="s">
        <v>65</v>
      </c>
      <c r="S991" s="4" t="s">
        <v>7682</v>
      </c>
      <c r="T991" s="4" t="s">
        <v>84</v>
      </c>
      <c r="U991" s="4"/>
      <c r="V991" s="4"/>
      <c r="W991" s="4"/>
      <c r="X991" s="2" t="s">
        <v>7683</v>
      </c>
      <c r="Y991" s="4" t="s">
        <v>69</v>
      </c>
      <c r="Z991" s="4"/>
      <c r="AA991" s="4"/>
      <c r="AB991" s="4"/>
    </row>
    <row r="992" customFormat="false" ht="75" hidden="false" customHeight="true" outlineLevel="0" collapsed="false">
      <c r="A992" s="4" t="s">
        <v>7684</v>
      </c>
      <c r="B992" s="4" t="s">
        <v>7638</v>
      </c>
      <c r="C992" s="4" t="s">
        <v>7685</v>
      </c>
      <c r="D992" s="4" t="n">
        <v>2002</v>
      </c>
      <c r="E992" s="4" t="s">
        <v>41</v>
      </c>
      <c r="F992" s="4" t="s">
        <v>1353</v>
      </c>
      <c r="G992" s="4" t="str">
        <f aca="false">IF(LEFT(I992,3)="R1 ","L6",IF(D992&gt;=2014,"L1",IF(D992&gt;=1998,"L2",IF(D992&gt;=1987,"L3",IF(D992&gt;=1978,"L4",IF(D992&gt;=1965,"L5","L6"))))))</f>
        <v>L2</v>
      </c>
      <c r="H992" s="4" t="str">
        <f aca="false">IFERROR(INDEX(Lanes!$C$2:$C$60,MATCH(LEFT(I992,FIND(" ",I992)-1),Lanes!$A$2:$A$60,0)),"?")</f>
        <v>V</v>
      </c>
      <c r="I992" s="4" t="s">
        <v>7609</v>
      </c>
      <c r="J992" s="4"/>
      <c r="K992" s="4" t="s">
        <v>400</v>
      </c>
      <c r="L992" s="4" t="s">
        <v>45</v>
      </c>
      <c r="M992" s="4" t="s">
        <v>279</v>
      </c>
      <c r="N992" s="4" t="s">
        <v>7640</v>
      </c>
      <c r="O992" s="4" t="s">
        <v>7686</v>
      </c>
      <c r="P992" s="2" t="s">
        <v>7687</v>
      </c>
      <c r="Q992" s="2" t="s">
        <v>7688</v>
      </c>
      <c r="R992" s="4" t="s">
        <v>65</v>
      </c>
      <c r="S992" s="4" t="s">
        <v>7689</v>
      </c>
      <c r="T992" s="4" t="s">
        <v>84</v>
      </c>
      <c r="U992" s="4"/>
      <c r="V992" s="4"/>
      <c r="W992" s="4"/>
      <c r="X992" s="2" t="s">
        <v>7645</v>
      </c>
      <c r="Y992" s="4" t="s">
        <v>69</v>
      </c>
      <c r="Z992" s="4"/>
      <c r="AA992" s="4"/>
      <c r="AB992" s="4"/>
    </row>
    <row r="993" customFormat="false" ht="75" hidden="false" customHeight="true" outlineLevel="0" collapsed="false">
      <c r="A993" s="4" t="s">
        <v>7690</v>
      </c>
      <c r="B993" s="4" t="s">
        <v>7656</v>
      </c>
      <c r="C993" s="4" t="s">
        <v>7691</v>
      </c>
      <c r="D993" s="4" t="n">
        <v>2002</v>
      </c>
      <c r="E993" s="4" t="s">
        <v>41</v>
      </c>
      <c r="F993" s="4" t="s">
        <v>3254</v>
      </c>
      <c r="G993" s="4" t="str">
        <f aca="false">IF(LEFT(I993,3)="R1 ","L6",IF(D993&gt;=2014,"L1",IF(D993&gt;=1998,"L2",IF(D993&gt;=1987,"L3",IF(D993&gt;=1978,"L4",IF(D993&gt;=1965,"L5","L6"))))))</f>
        <v>L2</v>
      </c>
      <c r="H993" s="4" t="str">
        <f aca="false">IFERROR(INDEX(Lanes!$C$2:$C$60,MATCH(LEFT(I993,FIND(" ",I993)-1),Lanes!$A$2:$A$60,0)),"?")</f>
        <v>V</v>
      </c>
      <c r="I993" s="4" t="s">
        <v>7609</v>
      </c>
      <c r="J993" s="4"/>
      <c r="K993" s="4" t="s">
        <v>60</v>
      </c>
      <c r="L993" s="4" t="s">
        <v>603</v>
      </c>
      <c r="M993" s="4" t="s">
        <v>1731</v>
      </c>
      <c r="N993" s="4"/>
      <c r="O993" s="4" t="s">
        <v>7692</v>
      </c>
      <c r="P993" s="2" t="s">
        <v>7693</v>
      </c>
      <c r="Q993" s="2" t="s">
        <v>7694</v>
      </c>
      <c r="R993" s="4" t="s">
        <v>65</v>
      </c>
      <c r="S993" s="4" t="s">
        <v>7695</v>
      </c>
      <c r="T993" s="4" t="s">
        <v>52</v>
      </c>
      <c r="U993" s="4"/>
      <c r="V993" s="4"/>
      <c r="W993" s="4" t="s">
        <v>53</v>
      </c>
      <c r="X993" s="2" t="s">
        <v>7696</v>
      </c>
      <c r="Y993" s="4" t="s">
        <v>69</v>
      </c>
      <c r="Z993" s="4"/>
      <c r="AA993" s="4"/>
      <c r="AB993" s="4"/>
    </row>
    <row r="994" customFormat="false" ht="75" hidden="false" customHeight="true" outlineLevel="0" collapsed="false">
      <c r="A994" s="4" t="s">
        <v>7697</v>
      </c>
      <c r="B994" s="4" t="s">
        <v>7664</v>
      </c>
      <c r="C994" s="4" t="s">
        <v>7698</v>
      </c>
      <c r="D994" s="4" t="n">
        <v>2002</v>
      </c>
      <c r="E994" s="4" t="s">
        <v>41</v>
      </c>
      <c r="F994" s="4" t="s">
        <v>1052</v>
      </c>
      <c r="G994" s="4" t="str">
        <f aca="false">IF(LEFT(I994,3)="R1 ","L6",IF(D994&gt;=2014,"L1",IF(D994&gt;=1998,"L2",IF(D994&gt;=1987,"L3",IF(D994&gt;=1978,"L4",IF(D994&gt;=1965,"L5","L6"))))))</f>
        <v>L2</v>
      </c>
      <c r="H994" s="4" t="str">
        <f aca="false">IFERROR(INDEX(Lanes!$C$2:$C$60,MATCH(LEFT(I994,FIND(" ",I994)-1),Lanes!$A$2:$A$60,0)),"?")</f>
        <v>V</v>
      </c>
      <c r="I994" s="4" t="s">
        <v>7609</v>
      </c>
      <c r="J994" s="4"/>
      <c r="K994" s="4" t="s">
        <v>364</v>
      </c>
      <c r="L994" s="4" t="s">
        <v>193</v>
      </c>
      <c r="M994" s="4" t="s">
        <v>289</v>
      </c>
      <c r="N994" s="4"/>
      <c r="O994" s="4" t="s">
        <v>7699</v>
      </c>
      <c r="P994" s="2" t="s">
        <v>7700</v>
      </c>
      <c r="Q994" s="2" t="s">
        <v>7701</v>
      </c>
      <c r="R994" s="4" t="s">
        <v>65</v>
      </c>
      <c r="S994" s="4" t="s">
        <v>7702</v>
      </c>
      <c r="T994" s="4" t="s">
        <v>84</v>
      </c>
      <c r="U994" s="4"/>
      <c r="V994" s="4"/>
      <c r="W994" s="4" t="s">
        <v>53</v>
      </c>
      <c r="X994" s="2" t="s">
        <v>7670</v>
      </c>
      <c r="Y994" s="4" t="s">
        <v>69</v>
      </c>
      <c r="Z994" s="4"/>
      <c r="AA994" s="4"/>
      <c r="AB994" s="4"/>
    </row>
    <row r="995" customFormat="false" ht="75" hidden="false" customHeight="true" outlineLevel="0" collapsed="false">
      <c r="A995" s="4" t="s">
        <v>7703</v>
      </c>
      <c r="B995" s="4" t="s">
        <v>7704</v>
      </c>
      <c r="C995" s="4" t="s">
        <v>7705</v>
      </c>
      <c r="D995" s="4" t="n">
        <v>2002</v>
      </c>
      <c r="E995" s="4" t="s">
        <v>41</v>
      </c>
      <c r="F995" s="4" t="s">
        <v>2413</v>
      </c>
      <c r="G995" s="4" t="str">
        <f aca="false">IF(LEFT(I995,3)="R1 ","L6",IF(D995&gt;=2014,"L1",IF(D995&gt;=1998,"L2",IF(D995&gt;=1987,"L3",IF(D995&gt;=1978,"L4",IF(D995&gt;=1965,"L5","L6"))))))</f>
        <v>L2</v>
      </c>
      <c r="H995" s="4" t="str">
        <f aca="false">IFERROR(INDEX(Lanes!$C$2:$C$60,MATCH(LEFT(I995,FIND(" ",I995)-1),Lanes!$A$2:$A$60,0)),"?")</f>
        <v>V</v>
      </c>
      <c r="I995" s="4" t="s">
        <v>7609</v>
      </c>
      <c r="J995" s="4"/>
      <c r="K995" s="4" t="s">
        <v>400</v>
      </c>
      <c r="L995" s="4" t="s">
        <v>163</v>
      </c>
      <c r="M995" s="4" t="s">
        <v>164</v>
      </c>
      <c r="N995" s="4"/>
      <c r="O995" s="4" t="s">
        <v>7706</v>
      </c>
      <c r="P995" s="2" t="s">
        <v>7707</v>
      </c>
      <c r="Q995" s="2" t="s">
        <v>7708</v>
      </c>
      <c r="R995" s="4" t="s">
        <v>65</v>
      </c>
      <c r="S995" s="4" t="s">
        <v>7709</v>
      </c>
      <c r="T995" s="4" t="s">
        <v>52</v>
      </c>
      <c r="U995" s="4"/>
      <c r="V995" s="4"/>
      <c r="W995" s="4" t="s">
        <v>53</v>
      </c>
      <c r="X995" s="2" t="s">
        <v>7710</v>
      </c>
      <c r="Y995" s="4" t="s">
        <v>69</v>
      </c>
      <c r="Z995" s="4"/>
      <c r="AA995" s="4"/>
      <c r="AB995" s="4"/>
    </row>
    <row r="996" customFormat="false" ht="75" hidden="false" customHeight="true" outlineLevel="0" collapsed="false">
      <c r="A996" s="4" t="s">
        <v>7711</v>
      </c>
      <c r="B996" s="4" t="s">
        <v>7625</v>
      </c>
      <c r="C996" s="4" t="s">
        <v>7712</v>
      </c>
      <c r="D996" s="4" t="n">
        <v>2002</v>
      </c>
      <c r="E996" s="4" t="s">
        <v>41</v>
      </c>
      <c r="F996" s="4" t="s">
        <v>7713</v>
      </c>
      <c r="G996" s="4" t="str">
        <f aca="false">IF(LEFT(I996,3)="R1 ","L6",IF(D996&gt;=2014,"L1",IF(D996&gt;=1998,"L2",IF(D996&gt;=1987,"L3",IF(D996&gt;=1978,"L4",IF(D996&gt;=1965,"L5","L6"))))))</f>
        <v>L2</v>
      </c>
      <c r="H996" s="4" t="str">
        <f aca="false">IFERROR(INDEX(Lanes!$C$2:$C$60,MATCH(LEFT(I996,FIND(" ",I996)-1),Lanes!$A$2:$A$60,0)),"?")</f>
        <v>V</v>
      </c>
      <c r="I996" s="4" t="s">
        <v>7609</v>
      </c>
      <c r="J996" s="4"/>
      <c r="K996" s="4" t="s">
        <v>60</v>
      </c>
      <c r="L996" s="4" t="s">
        <v>45</v>
      </c>
      <c r="M996" s="4" t="s">
        <v>61</v>
      </c>
      <c r="N996" s="4"/>
      <c r="O996" s="4" t="s">
        <v>7714</v>
      </c>
      <c r="P996" s="2" t="s">
        <v>7715</v>
      </c>
      <c r="Q996" s="2" t="s">
        <v>7716</v>
      </c>
      <c r="R996" s="4" t="s">
        <v>122</v>
      </c>
      <c r="S996" s="4" t="s">
        <v>7717</v>
      </c>
      <c r="T996" s="4" t="s">
        <v>110</v>
      </c>
      <c r="U996" s="4" t="s">
        <v>53</v>
      </c>
      <c r="V996" s="4" t="s">
        <v>1745</v>
      </c>
      <c r="W996" s="4" t="s">
        <v>53</v>
      </c>
      <c r="X996" s="2" t="s">
        <v>7718</v>
      </c>
      <c r="Y996" s="4" t="s">
        <v>69</v>
      </c>
      <c r="Z996" s="4"/>
      <c r="AA996" s="4"/>
      <c r="AB996" s="4"/>
    </row>
    <row r="997" customFormat="false" ht="75" hidden="false" customHeight="true" outlineLevel="0" collapsed="false">
      <c r="A997" s="4" t="s">
        <v>7719</v>
      </c>
      <c r="B997" s="4" t="s">
        <v>7720</v>
      </c>
      <c r="C997" s="4" t="s">
        <v>7721</v>
      </c>
      <c r="D997" s="4" t="n">
        <v>2003</v>
      </c>
      <c r="E997" s="4" t="s">
        <v>41</v>
      </c>
      <c r="F997" s="4" t="s">
        <v>519</v>
      </c>
      <c r="G997" s="4" t="str">
        <f aca="false">IF(LEFT(I997,3)="R1 ","L6",IF(D997&gt;=2014,"L1",IF(D997&gt;=1998,"L2",IF(D997&gt;=1987,"L3",IF(D997&gt;=1978,"L4",IF(D997&gt;=1965,"L5","L6"))))))</f>
        <v>L2</v>
      </c>
      <c r="H997" s="4" t="str">
        <f aca="false">IFERROR(INDEX(Lanes!$C$2:$C$60,MATCH(LEFT(I997,FIND(" ",I997)-1),Lanes!$A$2:$A$60,0)),"?")</f>
        <v>V</v>
      </c>
      <c r="I997" s="4" t="s">
        <v>7609</v>
      </c>
      <c r="J997" s="4"/>
      <c r="K997" s="4" t="s">
        <v>44</v>
      </c>
      <c r="L997" s="4" t="s">
        <v>163</v>
      </c>
      <c r="M997" s="4" t="s">
        <v>6131</v>
      </c>
      <c r="N997" s="4"/>
      <c r="O997" s="4" t="s">
        <v>7722</v>
      </c>
      <c r="P997" s="2" t="s">
        <v>7723</v>
      </c>
      <c r="Q997" s="2" t="s">
        <v>7724</v>
      </c>
      <c r="R997" s="4" t="s">
        <v>122</v>
      </c>
      <c r="S997" s="4" t="s">
        <v>7725</v>
      </c>
      <c r="T997" s="4" t="s">
        <v>52</v>
      </c>
      <c r="U997" s="4"/>
      <c r="V997" s="4"/>
      <c r="W997" s="4"/>
      <c r="X997" s="2" t="s">
        <v>7726</v>
      </c>
      <c r="Y997" s="4" t="s">
        <v>69</v>
      </c>
      <c r="Z997" s="4"/>
      <c r="AA997" s="4"/>
      <c r="AB997" s="4"/>
    </row>
    <row r="998" customFormat="false" ht="75" hidden="false" customHeight="true" outlineLevel="0" collapsed="false">
      <c r="A998" s="4" t="s">
        <v>7727</v>
      </c>
      <c r="B998" s="4" t="s">
        <v>7606</v>
      </c>
      <c r="C998" s="4" t="s">
        <v>7728</v>
      </c>
      <c r="D998" s="4" t="n">
        <v>2003</v>
      </c>
      <c r="E998" s="4" t="s">
        <v>41</v>
      </c>
      <c r="F998" s="4" t="s">
        <v>7608</v>
      </c>
      <c r="G998" s="4" t="str">
        <f aca="false">IF(LEFT(I998,3)="R1 ","L6",IF(D998&gt;=2014,"L1",IF(D998&gt;=1998,"L2",IF(D998&gt;=1987,"L3",IF(D998&gt;=1978,"L4",IF(D998&gt;=1965,"L5","L6"))))))</f>
        <v>L2</v>
      </c>
      <c r="H998" s="4" t="str">
        <f aca="false">IFERROR(INDEX(Lanes!$C$2:$C$60,MATCH(LEFT(I998,FIND(" ",I998)-1),Lanes!$A$2:$A$60,0)),"?")</f>
        <v>V</v>
      </c>
      <c r="I998" s="4" t="s">
        <v>7609</v>
      </c>
      <c r="J998" s="4"/>
      <c r="K998" s="4" t="s">
        <v>60</v>
      </c>
      <c r="L998" s="4" t="s">
        <v>603</v>
      </c>
      <c r="M998" s="4" t="s">
        <v>1731</v>
      </c>
      <c r="N998" s="4"/>
      <c r="O998" s="4" t="s">
        <v>7729</v>
      </c>
      <c r="P998" s="2" t="s">
        <v>7730</v>
      </c>
      <c r="Q998" s="2" t="s">
        <v>7731</v>
      </c>
      <c r="R998" s="4" t="s">
        <v>65</v>
      </c>
      <c r="S998" s="4" t="s">
        <v>7732</v>
      </c>
      <c r="T998" s="4" t="s">
        <v>110</v>
      </c>
      <c r="U998" s="4"/>
      <c r="V998" s="4"/>
      <c r="W998" s="4"/>
      <c r="X998" s="2" t="s">
        <v>7614</v>
      </c>
      <c r="Y998" s="4" t="s">
        <v>69</v>
      </c>
      <c r="Z998" s="4"/>
      <c r="AA998" s="4"/>
      <c r="AB998" s="4"/>
    </row>
    <row r="999" customFormat="false" ht="75" hidden="false" customHeight="true" outlineLevel="0" collapsed="false">
      <c r="A999" s="4" t="s">
        <v>7733</v>
      </c>
      <c r="B999" s="4" t="s">
        <v>2799</v>
      </c>
      <c r="C999" s="4" t="s">
        <v>7734</v>
      </c>
      <c r="D999" s="4" t="n">
        <v>2003</v>
      </c>
      <c r="E999" s="4" t="s">
        <v>41</v>
      </c>
      <c r="F999" s="4" t="s">
        <v>7735</v>
      </c>
      <c r="G999" s="4" t="str">
        <f aca="false">IF(LEFT(I999,3)="R1 ","L6",IF(D999&gt;=2014,"L1",IF(D999&gt;=1998,"L2",IF(D999&gt;=1987,"L3",IF(D999&gt;=1978,"L4",IF(D999&gt;=1965,"L5","L6"))))))</f>
        <v>L2</v>
      </c>
      <c r="H999" s="4" t="str">
        <f aca="false">IFERROR(INDEX(Lanes!$C$2:$C$60,MATCH(LEFT(I999,FIND(" ",I999)-1),Lanes!$A$2:$A$60,0)),"?")</f>
        <v>V</v>
      </c>
      <c r="I999" s="4" t="s">
        <v>7609</v>
      </c>
      <c r="J999" s="4"/>
      <c r="K999" s="4" t="s">
        <v>400</v>
      </c>
      <c r="L999" s="4" t="s">
        <v>603</v>
      </c>
      <c r="M999" s="4" t="s">
        <v>7736</v>
      </c>
      <c r="N999" s="4"/>
      <c r="O999" s="4" t="s">
        <v>7737</v>
      </c>
      <c r="P999" s="2" t="s">
        <v>7738</v>
      </c>
      <c r="Q999" s="2" t="s">
        <v>7739</v>
      </c>
      <c r="R999" s="4" t="s">
        <v>65</v>
      </c>
      <c r="S999" s="4" t="s">
        <v>7740</v>
      </c>
      <c r="T999" s="4" t="s">
        <v>84</v>
      </c>
      <c r="U999" s="4"/>
      <c r="V999" s="4"/>
      <c r="W999" s="4"/>
      <c r="X999" s="2" t="s">
        <v>7741</v>
      </c>
      <c r="Y999" s="4" t="s">
        <v>69</v>
      </c>
      <c r="Z999" s="4"/>
      <c r="AA999" s="4"/>
      <c r="AB999" s="4"/>
    </row>
    <row r="1000" customFormat="false" ht="75" hidden="false" customHeight="true" outlineLevel="0" collapsed="false">
      <c r="A1000" s="4" t="s">
        <v>7742</v>
      </c>
      <c r="B1000" s="4" t="s">
        <v>7743</v>
      </c>
      <c r="C1000" s="4" t="s">
        <v>7744</v>
      </c>
      <c r="D1000" s="4" t="n">
        <v>2003</v>
      </c>
      <c r="E1000" s="4" t="s">
        <v>41</v>
      </c>
      <c r="F1000" s="4" t="s">
        <v>519</v>
      </c>
      <c r="G1000" s="4" t="str">
        <f aca="false">IF(LEFT(I1000,3)="R1 ","L6",IF(D1000&gt;=2014,"L1",IF(D1000&gt;=1998,"L2",IF(D1000&gt;=1987,"L3",IF(D1000&gt;=1978,"L4",IF(D1000&gt;=1965,"L5","L6"))))))</f>
        <v>L2</v>
      </c>
      <c r="H1000" s="4" t="str">
        <f aca="false">IFERROR(INDEX(Lanes!$C$2:$C$60,MATCH(LEFT(I1000,FIND(" ",I1000)-1),Lanes!$A$2:$A$60,0)),"?")</f>
        <v>V</v>
      </c>
      <c r="I1000" s="4" t="s">
        <v>7609</v>
      </c>
      <c r="J1000" s="4"/>
      <c r="K1000" s="4" t="s">
        <v>400</v>
      </c>
      <c r="L1000" s="4" t="s">
        <v>45</v>
      </c>
      <c r="M1000" s="4" t="s">
        <v>61</v>
      </c>
      <c r="N1000" s="4"/>
      <c r="O1000" s="4" t="s">
        <v>7745</v>
      </c>
      <c r="P1000" s="2" t="s">
        <v>7746</v>
      </c>
      <c r="Q1000" s="2" t="s">
        <v>7747</v>
      </c>
      <c r="R1000" s="4" t="s">
        <v>122</v>
      </c>
      <c r="S1000" s="4" t="s">
        <v>7748</v>
      </c>
      <c r="T1000" s="4" t="s">
        <v>84</v>
      </c>
      <c r="U1000" s="4"/>
      <c r="V1000" s="4"/>
      <c r="W1000" s="4"/>
      <c r="X1000" s="2" t="s">
        <v>7749</v>
      </c>
      <c r="Y1000" s="4" t="s">
        <v>69</v>
      </c>
      <c r="Z1000" s="4"/>
      <c r="AA1000" s="4"/>
      <c r="AB1000" s="4"/>
    </row>
    <row r="1001" customFormat="false" ht="75" hidden="false" customHeight="true" outlineLevel="0" collapsed="false">
      <c r="A1001" s="4" t="s">
        <v>7750</v>
      </c>
      <c r="B1001" s="4" t="s">
        <v>7751</v>
      </c>
      <c r="C1001" s="4" t="s">
        <v>7751</v>
      </c>
      <c r="D1001" s="4" t="n">
        <v>2003</v>
      </c>
      <c r="E1001" s="4" t="s">
        <v>41</v>
      </c>
      <c r="F1001" s="4" t="s">
        <v>583</v>
      </c>
      <c r="G1001" s="4" t="str">
        <f aca="false">IF(LEFT(I1001,3)="R1 ","L6",IF(D1001&gt;=2014,"L1",IF(D1001&gt;=1998,"L2",IF(D1001&gt;=1987,"L3",IF(D1001&gt;=1978,"L4",IF(D1001&gt;=1965,"L5","L6"))))))</f>
        <v>L2</v>
      </c>
      <c r="H1001" s="4" t="str">
        <f aca="false">IFERROR(INDEX(Lanes!$C$2:$C$60,MATCH(LEFT(I1001,FIND(" ",I1001)-1),Lanes!$A$2:$A$60,0)),"?")</f>
        <v>V</v>
      </c>
      <c r="I1001" s="4" t="s">
        <v>7609</v>
      </c>
      <c r="J1001" s="4"/>
      <c r="K1001" s="4" t="s">
        <v>60</v>
      </c>
      <c r="L1001" s="4" t="s">
        <v>45</v>
      </c>
      <c r="M1001" s="4" t="s">
        <v>61</v>
      </c>
      <c r="N1001" s="4"/>
      <c r="O1001" s="4" t="s">
        <v>7752</v>
      </c>
      <c r="P1001" s="2" t="s">
        <v>7753</v>
      </c>
      <c r="Q1001" s="2" t="s">
        <v>7754</v>
      </c>
      <c r="R1001" s="4" t="s">
        <v>65</v>
      </c>
      <c r="S1001" s="4" t="s">
        <v>7755</v>
      </c>
      <c r="T1001" s="4" t="s">
        <v>84</v>
      </c>
      <c r="U1001" s="4"/>
      <c r="V1001" s="4"/>
      <c r="W1001" s="4"/>
      <c r="X1001" s="2" t="s">
        <v>7756</v>
      </c>
      <c r="Y1001" s="4" t="s">
        <v>69</v>
      </c>
      <c r="Z1001" s="4"/>
      <c r="AA1001" s="4"/>
      <c r="AB1001" s="4"/>
    </row>
    <row r="1002" customFormat="false" ht="75" hidden="false" customHeight="true" outlineLevel="0" collapsed="false">
      <c r="A1002" s="4" t="s">
        <v>7757</v>
      </c>
      <c r="B1002" s="4" t="s">
        <v>7758</v>
      </c>
      <c r="C1002" s="4" t="s">
        <v>7759</v>
      </c>
      <c r="D1002" s="4" t="n">
        <v>2003</v>
      </c>
      <c r="E1002" s="4" t="s">
        <v>41</v>
      </c>
      <c r="F1002" s="4" t="s">
        <v>1052</v>
      </c>
      <c r="G1002" s="4" t="str">
        <f aca="false">IF(LEFT(I1002,3)="R1 ","L6",IF(D1002&gt;=2014,"L1",IF(D1002&gt;=1998,"L2",IF(D1002&gt;=1987,"L3",IF(D1002&gt;=1978,"L4",IF(D1002&gt;=1965,"L5","L6"))))))</f>
        <v>L2</v>
      </c>
      <c r="H1002" s="4" t="str">
        <f aca="false">IFERROR(INDEX(Lanes!$C$2:$C$60,MATCH(LEFT(I1002,FIND(" ",I1002)-1),Lanes!$A$2:$A$60,0)),"?")</f>
        <v>V</v>
      </c>
      <c r="I1002" s="4" t="s">
        <v>7609</v>
      </c>
      <c r="J1002" s="4"/>
      <c r="K1002" s="4" t="s">
        <v>400</v>
      </c>
      <c r="L1002" s="4" t="s">
        <v>603</v>
      </c>
      <c r="M1002" s="4" t="s">
        <v>1528</v>
      </c>
      <c r="N1002" s="4"/>
      <c r="O1002" s="4" t="s">
        <v>7760</v>
      </c>
      <c r="P1002" s="2" t="s">
        <v>7761</v>
      </c>
      <c r="Q1002" s="2" t="s">
        <v>7762</v>
      </c>
      <c r="R1002" s="4" t="s">
        <v>65</v>
      </c>
      <c r="S1002" s="4" t="s">
        <v>7763</v>
      </c>
      <c r="T1002" s="4" t="s">
        <v>84</v>
      </c>
      <c r="U1002" s="4"/>
      <c r="V1002" s="4"/>
      <c r="W1002" s="4"/>
      <c r="X1002" s="2" t="s">
        <v>7764</v>
      </c>
      <c r="Y1002" s="4" t="s">
        <v>69</v>
      </c>
      <c r="Z1002" s="4"/>
      <c r="AA1002" s="4"/>
      <c r="AB1002" s="4"/>
    </row>
    <row r="1003" customFormat="false" ht="75" hidden="false" customHeight="true" outlineLevel="0" collapsed="false">
      <c r="A1003" s="4" t="s">
        <v>7765</v>
      </c>
      <c r="B1003" s="4" t="s">
        <v>7616</v>
      </c>
      <c r="C1003" s="4" t="s">
        <v>7766</v>
      </c>
      <c r="D1003" s="4" t="n">
        <v>2003</v>
      </c>
      <c r="E1003" s="4" t="s">
        <v>41</v>
      </c>
      <c r="F1003" s="4" t="s">
        <v>540</v>
      </c>
      <c r="G1003" s="4" t="str">
        <f aca="false">IF(LEFT(I1003,3)="R1 ","L6",IF(D1003&gt;=2014,"L1",IF(D1003&gt;=1998,"L2",IF(D1003&gt;=1987,"L3",IF(D1003&gt;=1978,"L4",IF(D1003&gt;=1965,"L5","L6"))))))</f>
        <v>L2</v>
      </c>
      <c r="H1003" s="4" t="str">
        <f aca="false">IFERROR(INDEX(Lanes!$C$2:$C$60,MATCH(LEFT(I1003,FIND(" ",I1003)-1),Lanes!$A$2:$A$60,0)),"?")</f>
        <v>V</v>
      </c>
      <c r="I1003" s="4" t="s">
        <v>7609</v>
      </c>
      <c r="J1003" s="4"/>
      <c r="K1003" s="4" t="s">
        <v>451</v>
      </c>
      <c r="L1003" s="4" t="s">
        <v>193</v>
      </c>
      <c r="M1003" s="4" t="s">
        <v>530</v>
      </c>
      <c r="N1003" s="4"/>
      <c r="O1003" s="4" t="s">
        <v>7767</v>
      </c>
      <c r="P1003" s="2" t="s">
        <v>7768</v>
      </c>
      <c r="Q1003" s="2" t="s">
        <v>7769</v>
      </c>
      <c r="R1003" s="4" t="s">
        <v>65</v>
      </c>
      <c r="S1003" s="4" t="s">
        <v>7770</v>
      </c>
      <c r="T1003" s="4" t="s">
        <v>110</v>
      </c>
      <c r="U1003" s="4"/>
      <c r="V1003" s="4" t="s">
        <v>7771</v>
      </c>
      <c r="W1003" s="4"/>
      <c r="X1003" s="2" t="s">
        <v>7683</v>
      </c>
      <c r="Y1003" s="4" t="s">
        <v>69</v>
      </c>
      <c r="Z1003" s="4"/>
      <c r="AA1003" s="4"/>
      <c r="AB1003" s="4"/>
    </row>
    <row r="1004" customFormat="false" ht="75" hidden="false" customHeight="true" outlineLevel="0" collapsed="false">
      <c r="A1004" s="4" t="s">
        <v>7772</v>
      </c>
      <c r="B1004" s="4" t="s">
        <v>7704</v>
      </c>
      <c r="C1004" s="4" t="s">
        <v>7773</v>
      </c>
      <c r="D1004" s="4" t="n">
        <v>2003</v>
      </c>
      <c r="E1004" s="4" t="s">
        <v>41</v>
      </c>
      <c r="F1004" s="4" t="s">
        <v>2413</v>
      </c>
      <c r="G1004" s="4" t="str">
        <f aca="false">IF(LEFT(I1004,3)="R1 ","L6",IF(D1004&gt;=2014,"L1",IF(D1004&gt;=1998,"L2",IF(D1004&gt;=1987,"L3",IF(D1004&gt;=1978,"L4",IF(D1004&gt;=1965,"L5","L6"))))))</f>
        <v>L2</v>
      </c>
      <c r="H1004" s="4" t="str">
        <f aca="false">IFERROR(INDEX(Lanes!$C$2:$C$60,MATCH(LEFT(I1004,FIND(" ",I1004)-1),Lanes!$A$2:$A$60,0)),"?")</f>
        <v>V</v>
      </c>
      <c r="I1004" s="4" t="s">
        <v>7609</v>
      </c>
      <c r="J1004" s="4"/>
      <c r="K1004" s="4" t="s">
        <v>400</v>
      </c>
      <c r="L1004" s="4" t="s">
        <v>163</v>
      </c>
      <c r="M1004" s="4" t="s">
        <v>164</v>
      </c>
      <c r="N1004" s="4"/>
      <c r="O1004" s="4" t="s">
        <v>7774</v>
      </c>
      <c r="P1004" s="2" t="s">
        <v>7775</v>
      </c>
      <c r="Q1004" s="2" t="s">
        <v>7776</v>
      </c>
      <c r="R1004" s="4" t="s">
        <v>65</v>
      </c>
      <c r="S1004" s="4" t="s">
        <v>7777</v>
      </c>
      <c r="T1004" s="4" t="s">
        <v>84</v>
      </c>
      <c r="U1004" s="4"/>
      <c r="V1004" s="4"/>
      <c r="W1004" s="4" t="s">
        <v>53</v>
      </c>
      <c r="X1004" s="2" t="s">
        <v>7710</v>
      </c>
      <c r="Y1004" s="4" t="s">
        <v>69</v>
      </c>
      <c r="Z1004" s="4"/>
      <c r="AA1004" s="4"/>
      <c r="AB1004" s="4"/>
    </row>
    <row r="1005" customFormat="false" ht="75" hidden="false" customHeight="true" outlineLevel="0" collapsed="false">
      <c r="A1005" s="4" t="s">
        <v>7778</v>
      </c>
      <c r="B1005" s="4" t="s">
        <v>7779</v>
      </c>
      <c r="C1005" s="4" t="s">
        <v>7780</v>
      </c>
      <c r="D1005" s="4" t="n">
        <v>2003</v>
      </c>
      <c r="E1005" s="4" t="s">
        <v>41</v>
      </c>
      <c r="F1005" s="4" t="s">
        <v>7781</v>
      </c>
      <c r="G1005" s="4" t="str">
        <f aca="false">IF(LEFT(I1005,3)="R1 ","L6",IF(D1005&gt;=2014,"L1",IF(D1005&gt;=1998,"L2",IF(D1005&gt;=1987,"L3",IF(D1005&gt;=1978,"L4",IF(D1005&gt;=1965,"L5","L6"))))))</f>
        <v>L2</v>
      </c>
      <c r="H1005" s="4" t="str">
        <f aca="false">IFERROR(INDEX(Lanes!$C$2:$C$60,MATCH(LEFT(I1005,FIND(" ",I1005)-1),Lanes!$A$2:$A$60,0)),"?")</f>
        <v>V</v>
      </c>
      <c r="I1005" s="4" t="s">
        <v>7609</v>
      </c>
      <c r="J1005" s="4"/>
      <c r="K1005" s="4" t="s">
        <v>364</v>
      </c>
      <c r="L1005" s="4" t="s">
        <v>193</v>
      </c>
      <c r="M1005" s="4" t="s">
        <v>2974</v>
      </c>
      <c r="N1005" s="4"/>
      <c r="O1005" s="4" t="s">
        <v>7782</v>
      </c>
      <c r="P1005" s="2" t="s">
        <v>7783</v>
      </c>
      <c r="Q1005" s="2" t="s">
        <v>7784</v>
      </c>
      <c r="R1005" s="4" t="s">
        <v>65</v>
      </c>
      <c r="S1005" s="4" t="s">
        <v>7785</v>
      </c>
      <c r="T1005" s="4" t="s">
        <v>52</v>
      </c>
      <c r="U1005" s="4"/>
      <c r="V1005" s="4"/>
      <c r="W1005" s="4"/>
      <c r="X1005" s="2" t="s">
        <v>7786</v>
      </c>
      <c r="Y1005" s="4" t="s">
        <v>69</v>
      </c>
      <c r="Z1005" s="4"/>
      <c r="AA1005" s="4"/>
      <c r="AB1005" s="4"/>
    </row>
    <row r="1006" customFormat="false" ht="75" hidden="false" customHeight="true" outlineLevel="0" collapsed="false">
      <c r="A1006" s="4" t="s">
        <v>7787</v>
      </c>
      <c r="B1006" s="4" t="s">
        <v>7788</v>
      </c>
      <c r="C1006" s="4" t="s">
        <v>7789</v>
      </c>
      <c r="D1006" s="4" t="n">
        <v>2003</v>
      </c>
      <c r="E1006" s="4" t="s">
        <v>41</v>
      </c>
      <c r="F1006" s="4" t="s">
        <v>256</v>
      </c>
      <c r="G1006" s="4" t="str">
        <f aca="false">IF(LEFT(I1006,3)="R1 ","L6",IF(D1006&gt;=2014,"L1",IF(D1006&gt;=1998,"L2",IF(D1006&gt;=1987,"L3",IF(D1006&gt;=1978,"L4",IF(D1006&gt;=1965,"L5","L6"))))))</f>
        <v>L2</v>
      </c>
      <c r="H1006" s="4" t="str">
        <f aca="false">IFERROR(INDEX(Lanes!$C$2:$C$60,MATCH(LEFT(I1006,FIND(" ",I1006)-1),Lanes!$A$2:$A$60,0)),"?")</f>
        <v>V</v>
      </c>
      <c r="I1006" s="4" t="s">
        <v>7609</v>
      </c>
      <c r="J1006" s="4"/>
      <c r="K1006" s="4" t="s">
        <v>364</v>
      </c>
      <c r="L1006" s="4" t="s">
        <v>152</v>
      </c>
      <c r="M1006" s="4" t="s">
        <v>5431</v>
      </c>
      <c r="N1006" s="4"/>
      <c r="O1006" s="4" t="s">
        <v>7790</v>
      </c>
      <c r="P1006" s="2" t="s">
        <v>7791</v>
      </c>
      <c r="Q1006" s="2" t="s">
        <v>7792</v>
      </c>
      <c r="R1006" s="4" t="s">
        <v>50</v>
      </c>
      <c r="S1006" s="4" t="s">
        <v>7793</v>
      </c>
      <c r="T1006" s="4" t="s">
        <v>84</v>
      </c>
      <c r="U1006" s="4"/>
      <c r="V1006" s="4"/>
      <c r="W1006" s="4"/>
      <c r="X1006" s="2" t="s">
        <v>7794</v>
      </c>
      <c r="Y1006" s="4" t="s">
        <v>69</v>
      </c>
      <c r="Z1006" s="4"/>
      <c r="AA1006" s="4"/>
      <c r="AB1006" s="4"/>
    </row>
    <row r="1007" customFormat="false" ht="75" hidden="false" customHeight="true" outlineLevel="0" collapsed="false">
      <c r="A1007" s="4" t="s">
        <v>7795</v>
      </c>
      <c r="B1007" s="4" t="s">
        <v>7664</v>
      </c>
      <c r="C1007" s="4" t="s">
        <v>7796</v>
      </c>
      <c r="D1007" s="4" t="n">
        <v>2004</v>
      </c>
      <c r="E1007" s="4" t="s">
        <v>41</v>
      </c>
      <c r="F1007" s="4" t="s">
        <v>1052</v>
      </c>
      <c r="G1007" s="4" t="str">
        <f aca="false">IF(LEFT(I1007,3)="R1 ","L6",IF(D1007&gt;=2014,"L1",IF(D1007&gt;=1998,"L2",IF(D1007&gt;=1987,"L3",IF(D1007&gt;=1978,"L4",IF(D1007&gt;=1965,"L5","L6"))))))</f>
        <v>L2</v>
      </c>
      <c r="H1007" s="4" t="str">
        <f aca="false">IFERROR(INDEX(Lanes!$C$2:$C$60,MATCH(LEFT(I1007,FIND(" ",I1007)-1),Lanes!$A$2:$A$60,0)),"?")</f>
        <v>V</v>
      </c>
      <c r="I1007" s="4" t="s">
        <v>7609</v>
      </c>
      <c r="J1007" s="4"/>
      <c r="K1007" s="4" t="s">
        <v>364</v>
      </c>
      <c r="L1007" s="4" t="s">
        <v>193</v>
      </c>
      <c r="M1007" s="4" t="s">
        <v>289</v>
      </c>
      <c r="N1007" s="4"/>
      <c r="O1007" s="4" t="s">
        <v>7797</v>
      </c>
      <c r="P1007" s="2" t="s">
        <v>7798</v>
      </c>
      <c r="Q1007" s="2" t="s">
        <v>7799</v>
      </c>
      <c r="R1007" s="4" t="s">
        <v>65</v>
      </c>
      <c r="S1007" s="4" t="s">
        <v>7800</v>
      </c>
      <c r="T1007" s="4" t="s">
        <v>52</v>
      </c>
      <c r="U1007" s="4"/>
      <c r="V1007" s="4"/>
      <c r="W1007" s="4" t="s">
        <v>53</v>
      </c>
      <c r="X1007" s="2" t="s">
        <v>7670</v>
      </c>
      <c r="Y1007" s="4" t="s">
        <v>69</v>
      </c>
      <c r="Z1007" s="4"/>
      <c r="AA1007" s="4"/>
      <c r="AB1007" s="4"/>
    </row>
    <row r="1008" customFormat="false" ht="75" hidden="false" customHeight="true" outlineLevel="0" collapsed="false">
      <c r="A1008" s="4" t="s">
        <v>7801</v>
      </c>
      <c r="B1008" s="4" t="s">
        <v>7664</v>
      </c>
      <c r="C1008" s="4" t="s">
        <v>7802</v>
      </c>
      <c r="D1008" s="4" t="n">
        <v>2004</v>
      </c>
      <c r="E1008" s="4" t="s">
        <v>41</v>
      </c>
      <c r="F1008" s="4" t="s">
        <v>1052</v>
      </c>
      <c r="G1008" s="4" t="str">
        <f aca="false">IF(LEFT(I1008,3)="R1 ","L6",IF(D1008&gt;=2014,"L1",IF(D1008&gt;=1998,"L2",IF(D1008&gt;=1987,"L3",IF(D1008&gt;=1978,"L4",IF(D1008&gt;=1965,"L5","L6"))))))</f>
        <v>L2</v>
      </c>
      <c r="H1008" s="4" t="str">
        <f aca="false">IFERROR(INDEX(Lanes!$C$2:$C$60,MATCH(LEFT(I1008,FIND(" ",I1008)-1),Lanes!$A$2:$A$60,0)),"?")</f>
        <v>V</v>
      </c>
      <c r="I1008" s="4" t="s">
        <v>7609</v>
      </c>
      <c r="J1008" s="4"/>
      <c r="K1008" s="4" t="s">
        <v>364</v>
      </c>
      <c r="L1008" s="4" t="s">
        <v>193</v>
      </c>
      <c r="M1008" s="4" t="s">
        <v>289</v>
      </c>
      <c r="N1008" s="4"/>
      <c r="O1008" s="4" t="s">
        <v>7803</v>
      </c>
      <c r="P1008" s="2" t="s">
        <v>7804</v>
      </c>
      <c r="Q1008" s="2" t="s">
        <v>7805</v>
      </c>
      <c r="R1008" s="4" t="s">
        <v>65</v>
      </c>
      <c r="S1008" s="4" t="s">
        <v>7806</v>
      </c>
      <c r="T1008" s="4" t="s">
        <v>52</v>
      </c>
      <c r="U1008" s="4"/>
      <c r="V1008" s="4"/>
      <c r="W1008" s="4" t="s">
        <v>53</v>
      </c>
      <c r="X1008" s="2" t="s">
        <v>7670</v>
      </c>
      <c r="Y1008" s="4" t="s">
        <v>69</v>
      </c>
      <c r="Z1008" s="4"/>
      <c r="AA1008" s="4"/>
      <c r="AB1008" s="4"/>
    </row>
    <row r="1009" customFormat="false" ht="75" hidden="false" customHeight="true" outlineLevel="0" collapsed="false">
      <c r="A1009" s="4" t="s">
        <v>7807</v>
      </c>
      <c r="B1009" s="4" t="s">
        <v>7808</v>
      </c>
      <c r="C1009" s="4" t="s">
        <v>7808</v>
      </c>
      <c r="D1009" s="4" t="n">
        <v>2004</v>
      </c>
      <c r="E1009" s="4" t="s">
        <v>41</v>
      </c>
      <c r="F1009" s="4" t="s">
        <v>7809</v>
      </c>
      <c r="G1009" s="4" t="str">
        <f aca="false">IF(LEFT(I1009,3)="R1 ","L6",IF(D1009&gt;=2014,"L1",IF(D1009&gt;=1998,"L2",IF(D1009&gt;=1987,"L3",IF(D1009&gt;=1978,"L4",IF(D1009&gt;=1965,"L5","L6"))))))</f>
        <v>L2</v>
      </c>
      <c r="H1009" s="4" t="str">
        <f aca="false">IFERROR(INDEX(Lanes!$C$2:$C$60,MATCH(LEFT(I1009,FIND(" ",I1009)-1),Lanes!$A$2:$A$60,0)),"?")</f>
        <v>V</v>
      </c>
      <c r="I1009" s="4" t="s">
        <v>7609</v>
      </c>
      <c r="J1009" s="4"/>
      <c r="K1009" s="4" t="s">
        <v>400</v>
      </c>
      <c r="L1009" s="4" t="s">
        <v>603</v>
      </c>
      <c r="M1009" s="4" t="s">
        <v>3596</v>
      </c>
      <c r="N1009" s="4"/>
      <c r="O1009" s="4" t="s">
        <v>7810</v>
      </c>
      <c r="P1009" s="2" t="s">
        <v>7811</v>
      </c>
      <c r="Q1009" s="2" t="s">
        <v>7812</v>
      </c>
      <c r="R1009" s="4" t="s">
        <v>65</v>
      </c>
      <c r="S1009" s="4" t="s">
        <v>7813</v>
      </c>
      <c r="T1009" s="4" t="s">
        <v>84</v>
      </c>
      <c r="U1009" s="4"/>
      <c r="V1009" s="4"/>
      <c r="W1009" s="4"/>
      <c r="X1009" s="2" t="s">
        <v>7814</v>
      </c>
      <c r="Y1009" s="4" t="s">
        <v>69</v>
      </c>
      <c r="Z1009" s="4"/>
      <c r="AA1009" s="4"/>
      <c r="AB1009" s="4"/>
    </row>
    <row r="1010" customFormat="false" ht="75" hidden="false" customHeight="true" outlineLevel="0" collapsed="false">
      <c r="A1010" s="4" t="s">
        <v>7815</v>
      </c>
      <c r="B1010" s="4" t="s">
        <v>7625</v>
      </c>
      <c r="C1010" s="4" t="s">
        <v>7816</v>
      </c>
      <c r="D1010" s="4" t="n">
        <v>2004</v>
      </c>
      <c r="E1010" s="4" t="s">
        <v>41</v>
      </c>
      <c r="F1010" s="4" t="s">
        <v>7713</v>
      </c>
      <c r="G1010" s="4" t="str">
        <f aca="false">IF(LEFT(I1010,3)="R1 ","L6",IF(D1010&gt;=2014,"L1",IF(D1010&gt;=1998,"L2",IF(D1010&gt;=1987,"L3",IF(D1010&gt;=1978,"L4",IF(D1010&gt;=1965,"L5","L6"))))))</f>
        <v>L2</v>
      </c>
      <c r="H1010" s="4" t="str">
        <f aca="false">IFERROR(INDEX(Lanes!$C$2:$C$60,MATCH(LEFT(I1010,FIND(" ",I1010)-1),Lanes!$A$2:$A$60,0)),"?")</f>
        <v>V</v>
      </c>
      <c r="I1010" s="4" t="s">
        <v>7609</v>
      </c>
      <c r="J1010" s="4"/>
      <c r="K1010" s="4" t="s">
        <v>60</v>
      </c>
      <c r="L1010" s="4" t="s">
        <v>45</v>
      </c>
      <c r="M1010" s="4" t="s">
        <v>61</v>
      </c>
      <c r="N1010" s="4"/>
      <c r="O1010" s="4" t="s">
        <v>7817</v>
      </c>
      <c r="P1010" s="2" t="s">
        <v>7818</v>
      </c>
      <c r="Q1010" s="2" t="s">
        <v>7819</v>
      </c>
      <c r="R1010" s="4" t="s">
        <v>122</v>
      </c>
      <c r="S1010" s="4" t="s">
        <v>7820</v>
      </c>
      <c r="T1010" s="4" t="s">
        <v>110</v>
      </c>
      <c r="U1010" s="4"/>
      <c r="V1010" s="4" t="s">
        <v>1745</v>
      </c>
      <c r="W1010" s="4" t="s">
        <v>53</v>
      </c>
      <c r="X1010" s="2" t="s">
        <v>7632</v>
      </c>
      <c r="Y1010" s="4" t="s">
        <v>69</v>
      </c>
      <c r="Z1010" s="4"/>
      <c r="AA1010" s="4"/>
      <c r="AB1010" s="4"/>
    </row>
    <row r="1011" customFormat="false" ht="75" hidden="false" customHeight="true" outlineLevel="0" collapsed="false">
      <c r="A1011" s="4" t="s">
        <v>7821</v>
      </c>
      <c r="B1011" s="4" t="s">
        <v>7638</v>
      </c>
      <c r="C1011" s="4" t="s">
        <v>7822</v>
      </c>
      <c r="D1011" s="4" t="n">
        <v>2005</v>
      </c>
      <c r="E1011" s="4" t="s">
        <v>41</v>
      </c>
      <c r="F1011" s="4" t="s">
        <v>1353</v>
      </c>
      <c r="G1011" s="4" t="str">
        <f aca="false">IF(LEFT(I1011,3)="R1 ","L6",IF(D1011&gt;=2014,"L1",IF(D1011&gt;=1998,"L2",IF(D1011&gt;=1987,"L3",IF(D1011&gt;=1978,"L4",IF(D1011&gt;=1965,"L5","L6"))))))</f>
        <v>L2</v>
      </c>
      <c r="H1011" s="4" t="str">
        <f aca="false">IFERROR(INDEX(Lanes!$C$2:$C$60,MATCH(LEFT(I1011,FIND(" ",I1011)-1),Lanes!$A$2:$A$60,0)),"?")</f>
        <v>V</v>
      </c>
      <c r="I1011" s="4" t="s">
        <v>7609</v>
      </c>
      <c r="J1011" s="4"/>
      <c r="K1011" s="4" t="s">
        <v>400</v>
      </c>
      <c r="L1011" s="4" t="s">
        <v>45</v>
      </c>
      <c r="M1011" s="4" t="s">
        <v>279</v>
      </c>
      <c r="N1011" s="4" t="s">
        <v>7640</v>
      </c>
      <c r="O1011" s="4" t="s">
        <v>7823</v>
      </c>
      <c r="P1011" s="2" t="s">
        <v>7824</v>
      </c>
      <c r="Q1011" s="2" t="s">
        <v>7825</v>
      </c>
      <c r="R1011" s="4" t="s">
        <v>65</v>
      </c>
      <c r="S1011" s="4" t="s">
        <v>7826</v>
      </c>
      <c r="T1011" s="4" t="s">
        <v>110</v>
      </c>
      <c r="U1011" s="4"/>
      <c r="V1011" s="4"/>
      <c r="W1011" s="4"/>
      <c r="X1011" s="2" t="s">
        <v>7827</v>
      </c>
      <c r="Y1011" s="4" t="s">
        <v>69</v>
      </c>
      <c r="Z1011" s="4"/>
      <c r="AA1011" s="4"/>
      <c r="AB1011" s="4"/>
    </row>
    <row r="1012" customFormat="false" ht="75" hidden="false" customHeight="true" outlineLevel="0" collapsed="false">
      <c r="A1012" s="4" t="s">
        <v>7828</v>
      </c>
      <c r="B1012" s="4" t="s">
        <v>7829</v>
      </c>
      <c r="C1012" s="4" t="s">
        <v>7830</v>
      </c>
      <c r="D1012" s="4" t="n">
        <v>2005</v>
      </c>
      <c r="E1012" s="4" t="s">
        <v>41</v>
      </c>
      <c r="F1012" s="4" t="s">
        <v>971</v>
      </c>
      <c r="G1012" s="4" t="str">
        <f aca="false">IF(LEFT(I1012,3)="R1 ","L6",IF(D1012&gt;=2014,"L1",IF(D1012&gt;=1998,"L2",IF(D1012&gt;=1987,"L3",IF(D1012&gt;=1978,"L4",IF(D1012&gt;=1965,"L5","L6"))))))</f>
        <v>L2</v>
      </c>
      <c r="H1012" s="4" t="str">
        <f aca="false">IFERROR(INDEX(Lanes!$C$2:$C$60,MATCH(LEFT(I1012,FIND(" ",I1012)-1),Lanes!$A$2:$A$60,0)),"?")</f>
        <v>V</v>
      </c>
      <c r="I1012" s="4" t="s">
        <v>7609</v>
      </c>
      <c r="J1012" s="4" t="s">
        <v>2746</v>
      </c>
      <c r="K1012" s="4" t="s">
        <v>400</v>
      </c>
      <c r="L1012" s="4" t="s">
        <v>193</v>
      </c>
      <c r="M1012" s="4" t="s">
        <v>706</v>
      </c>
      <c r="N1012" s="4"/>
      <c r="O1012" s="4" t="s">
        <v>7831</v>
      </c>
      <c r="P1012" s="2" t="s">
        <v>7832</v>
      </c>
      <c r="Q1012" s="2" t="s">
        <v>7833</v>
      </c>
      <c r="R1012" s="4" t="s">
        <v>65</v>
      </c>
      <c r="S1012" s="4" t="s">
        <v>7834</v>
      </c>
      <c r="T1012" s="4" t="s">
        <v>110</v>
      </c>
      <c r="U1012" s="4"/>
      <c r="V1012" s="4"/>
      <c r="W1012" s="4"/>
      <c r="X1012" s="2" t="s">
        <v>7835</v>
      </c>
      <c r="Y1012" s="4" t="s">
        <v>69</v>
      </c>
      <c r="Z1012" s="4"/>
      <c r="AA1012" s="4"/>
      <c r="AB1012" s="4"/>
    </row>
    <row r="1013" customFormat="false" ht="75" hidden="false" customHeight="true" outlineLevel="0" collapsed="false">
      <c r="A1013" s="4" t="s">
        <v>7836</v>
      </c>
      <c r="B1013" s="4" t="s">
        <v>7616</v>
      </c>
      <c r="C1013" s="4" t="s">
        <v>7837</v>
      </c>
      <c r="D1013" s="4" t="n">
        <v>2005</v>
      </c>
      <c r="E1013" s="4" t="s">
        <v>41</v>
      </c>
      <c r="F1013" s="4" t="s">
        <v>540</v>
      </c>
      <c r="G1013" s="4" t="str">
        <f aca="false">IF(LEFT(I1013,3)="R1 ","L6",IF(D1013&gt;=2014,"L1",IF(D1013&gt;=1998,"L2",IF(D1013&gt;=1987,"L3",IF(D1013&gt;=1978,"L4",IF(D1013&gt;=1965,"L5","L6"))))))</f>
        <v>L2</v>
      </c>
      <c r="H1013" s="4" t="str">
        <f aca="false">IFERROR(INDEX(Lanes!$C$2:$C$60,MATCH(LEFT(I1013,FIND(" ",I1013)-1),Lanes!$A$2:$A$60,0)),"?")</f>
        <v>V</v>
      </c>
      <c r="I1013" s="4" t="s">
        <v>7609</v>
      </c>
      <c r="J1013" s="4"/>
      <c r="K1013" s="4" t="s">
        <v>60</v>
      </c>
      <c r="L1013" s="4" t="s">
        <v>193</v>
      </c>
      <c r="M1013" s="4" t="s">
        <v>530</v>
      </c>
      <c r="N1013" s="4"/>
      <c r="O1013" s="4" t="s">
        <v>7838</v>
      </c>
      <c r="P1013" s="2" t="s">
        <v>7839</v>
      </c>
      <c r="Q1013" s="2" t="s">
        <v>7840</v>
      </c>
      <c r="R1013" s="4" t="s">
        <v>65</v>
      </c>
      <c r="S1013" s="4" t="s">
        <v>7841</v>
      </c>
      <c r="T1013" s="4" t="s">
        <v>110</v>
      </c>
      <c r="U1013" s="4"/>
      <c r="V1013" s="4" t="s">
        <v>7771</v>
      </c>
      <c r="W1013" s="4"/>
      <c r="X1013" s="2" t="s">
        <v>7842</v>
      </c>
      <c r="Y1013" s="4" t="s">
        <v>69</v>
      </c>
      <c r="Z1013" s="4"/>
      <c r="AA1013" s="4"/>
      <c r="AB1013" s="4"/>
    </row>
    <row r="1014" customFormat="false" ht="75" hidden="false" customHeight="true" outlineLevel="0" collapsed="false">
      <c r="A1014" s="4" t="s">
        <v>7843</v>
      </c>
      <c r="B1014" s="4" t="s">
        <v>7704</v>
      </c>
      <c r="C1014" s="4" t="s">
        <v>7844</v>
      </c>
      <c r="D1014" s="4" t="n">
        <v>2005</v>
      </c>
      <c r="E1014" s="4" t="s">
        <v>41</v>
      </c>
      <c r="F1014" s="4" t="s">
        <v>2413</v>
      </c>
      <c r="G1014" s="4" t="str">
        <f aca="false">IF(LEFT(I1014,3)="R1 ","L6",IF(D1014&gt;=2014,"L1",IF(D1014&gt;=1998,"L2",IF(D1014&gt;=1987,"L3",IF(D1014&gt;=1978,"L4",IF(D1014&gt;=1965,"L5","L6"))))))</f>
        <v>L2</v>
      </c>
      <c r="H1014" s="4" t="str">
        <f aca="false">IFERROR(INDEX(Lanes!$C$2:$C$60,MATCH(LEFT(I1014,FIND(" ",I1014)-1),Lanes!$A$2:$A$60,0)),"?")</f>
        <v>V</v>
      </c>
      <c r="I1014" s="4" t="s">
        <v>7609</v>
      </c>
      <c r="J1014" s="4"/>
      <c r="K1014" s="4" t="s">
        <v>400</v>
      </c>
      <c r="L1014" s="4" t="s">
        <v>163</v>
      </c>
      <c r="M1014" s="4" t="s">
        <v>164</v>
      </c>
      <c r="N1014" s="4"/>
      <c r="O1014" s="4" t="s">
        <v>7845</v>
      </c>
      <c r="P1014" s="2" t="s">
        <v>7846</v>
      </c>
      <c r="Q1014" s="2" t="s">
        <v>7847</v>
      </c>
      <c r="R1014" s="4" t="s">
        <v>65</v>
      </c>
      <c r="S1014" s="4" t="s">
        <v>7848</v>
      </c>
      <c r="T1014" s="4" t="s">
        <v>110</v>
      </c>
      <c r="U1014" s="4" t="s">
        <v>53</v>
      </c>
      <c r="V1014" s="4"/>
      <c r="W1014" s="4" t="s">
        <v>53</v>
      </c>
      <c r="X1014" s="2" t="s">
        <v>7849</v>
      </c>
      <c r="Y1014" s="4" t="s">
        <v>69</v>
      </c>
      <c r="Z1014" s="4"/>
      <c r="AA1014" s="4"/>
      <c r="AB1014" s="4"/>
    </row>
    <row r="1015" customFormat="false" ht="75" hidden="false" customHeight="true" outlineLevel="0" collapsed="false">
      <c r="A1015" s="4" t="s">
        <v>7850</v>
      </c>
      <c r="B1015" s="4" t="s">
        <v>7779</v>
      </c>
      <c r="C1015" s="4" t="s">
        <v>7851</v>
      </c>
      <c r="D1015" s="4" t="n">
        <v>2005</v>
      </c>
      <c r="E1015" s="4" t="s">
        <v>41</v>
      </c>
      <c r="F1015" s="4" t="s">
        <v>7427</v>
      </c>
      <c r="G1015" s="4" t="str">
        <f aca="false">IF(LEFT(I1015,3)="R1 ","L6",IF(D1015&gt;=2014,"L1",IF(D1015&gt;=1998,"L2",IF(D1015&gt;=1987,"L3",IF(D1015&gt;=1978,"L4",IF(D1015&gt;=1965,"L5","L6"))))))</f>
        <v>L2</v>
      </c>
      <c r="H1015" s="4" t="str">
        <f aca="false">IFERROR(INDEX(Lanes!$C$2:$C$60,MATCH(LEFT(I1015,FIND(" ",I1015)-1),Lanes!$A$2:$A$60,0)),"?")</f>
        <v>V</v>
      </c>
      <c r="I1015" s="4" t="s">
        <v>7609</v>
      </c>
      <c r="J1015" s="4"/>
      <c r="K1015" s="4" t="s">
        <v>364</v>
      </c>
      <c r="L1015" s="4" t="s">
        <v>193</v>
      </c>
      <c r="M1015" s="4" t="s">
        <v>2974</v>
      </c>
      <c r="N1015" s="4"/>
      <c r="O1015" s="4" t="s">
        <v>7852</v>
      </c>
      <c r="P1015" s="2" t="s">
        <v>7853</v>
      </c>
      <c r="Q1015" s="2" t="s">
        <v>7854</v>
      </c>
      <c r="R1015" s="4" t="s">
        <v>65</v>
      </c>
      <c r="S1015" s="4" t="s">
        <v>7855</v>
      </c>
      <c r="T1015" s="4" t="s">
        <v>52</v>
      </c>
      <c r="U1015" s="4"/>
      <c r="V1015" s="4"/>
      <c r="W1015" s="4"/>
      <c r="X1015" s="2" t="s">
        <v>7856</v>
      </c>
      <c r="Y1015" s="4" t="s">
        <v>69</v>
      </c>
      <c r="Z1015" s="4"/>
      <c r="AA1015" s="4"/>
      <c r="AB1015" s="4"/>
    </row>
    <row r="1016" customFormat="false" ht="75" hidden="false" customHeight="true" outlineLevel="0" collapsed="false">
      <c r="A1016" s="4" t="s">
        <v>7857</v>
      </c>
      <c r="B1016" s="4" t="s">
        <v>7625</v>
      </c>
      <c r="C1016" s="4" t="s">
        <v>7858</v>
      </c>
      <c r="D1016" s="4" t="n">
        <v>2005</v>
      </c>
      <c r="E1016" s="4" t="s">
        <v>227</v>
      </c>
      <c r="F1016" s="4" t="s">
        <v>7713</v>
      </c>
      <c r="G1016" s="4" t="str">
        <f aca="false">IF(LEFT(I1016,3)="R1 ","L6",IF(D1016&gt;=2014,"L1",IF(D1016&gt;=1998,"L2",IF(D1016&gt;=1987,"L3",IF(D1016&gt;=1978,"L4",IF(D1016&gt;=1965,"L5","L6"))))))</f>
        <v>L2</v>
      </c>
      <c r="H1016" s="4" t="str">
        <f aca="false">IFERROR(INDEX(Lanes!$C$2:$C$60,MATCH(LEFT(I1016,FIND(" ",I1016)-1),Lanes!$A$2:$A$60,0)),"?")</f>
        <v>V</v>
      </c>
      <c r="I1016" s="4" t="s">
        <v>7609</v>
      </c>
      <c r="J1016" s="4"/>
      <c r="K1016" s="4" t="s">
        <v>60</v>
      </c>
      <c r="L1016" s="4" t="s">
        <v>45</v>
      </c>
      <c r="M1016" s="4" t="s">
        <v>61</v>
      </c>
      <c r="N1016" s="4"/>
      <c r="O1016" s="4" t="s">
        <v>7859</v>
      </c>
      <c r="P1016" s="2" t="s">
        <v>7860</v>
      </c>
      <c r="Q1016" s="2" t="s">
        <v>7861</v>
      </c>
      <c r="R1016" s="4" t="s">
        <v>65</v>
      </c>
      <c r="S1016" s="4" t="s">
        <v>7862</v>
      </c>
      <c r="T1016" s="4" t="s">
        <v>84</v>
      </c>
      <c r="U1016" s="4"/>
      <c r="V1016" s="4" t="s">
        <v>634</v>
      </c>
      <c r="W1016" s="4" t="s">
        <v>53</v>
      </c>
      <c r="X1016" s="2" t="s">
        <v>7632</v>
      </c>
      <c r="Y1016" s="4" t="s">
        <v>69</v>
      </c>
      <c r="Z1016" s="4"/>
      <c r="AA1016" s="4"/>
      <c r="AB1016" s="4"/>
    </row>
    <row r="1017" customFormat="false" ht="75" hidden="false" customHeight="true" outlineLevel="0" collapsed="false">
      <c r="A1017" s="4" t="s">
        <v>7863</v>
      </c>
      <c r="B1017" s="4" t="s">
        <v>7864</v>
      </c>
      <c r="C1017" s="4" t="s">
        <v>7865</v>
      </c>
      <c r="D1017" s="4" t="n">
        <v>2006</v>
      </c>
      <c r="E1017" s="4" t="s">
        <v>41</v>
      </c>
      <c r="F1017" s="4" t="s">
        <v>519</v>
      </c>
      <c r="G1017" s="4" t="str">
        <f aca="false">IF(LEFT(I1017,3)="R1 ","L6",IF(D1017&gt;=2014,"L1",IF(D1017&gt;=1998,"L2",IF(D1017&gt;=1987,"L3",IF(D1017&gt;=1978,"L4",IF(D1017&gt;=1965,"L5","L6"))))))</f>
        <v>L2</v>
      </c>
      <c r="H1017" s="4" t="str">
        <f aca="false">IFERROR(INDEX(Lanes!$C$2:$C$60,MATCH(LEFT(I1017,FIND(" ",I1017)-1),Lanes!$A$2:$A$60,0)),"?")</f>
        <v>V</v>
      </c>
      <c r="I1017" s="4" t="s">
        <v>7609</v>
      </c>
      <c r="J1017" s="4"/>
      <c r="K1017" s="4" t="s">
        <v>60</v>
      </c>
      <c r="L1017" s="4" t="s">
        <v>603</v>
      </c>
      <c r="M1017" s="4" t="s">
        <v>1777</v>
      </c>
      <c r="N1017" s="4"/>
      <c r="O1017" s="4" t="s">
        <v>7866</v>
      </c>
      <c r="P1017" s="2" t="s">
        <v>7867</v>
      </c>
      <c r="Q1017" s="2" t="s">
        <v>7868</v>
      </c>
      <c r="R1017" s="4" t="s">
        <v>50</v>
      </c>
      <c r="S1017" s="4" t="s">
        <v>7869</v>
      </c>
      <c r="T1017" s="4" t="s">
        <v>110</v>
      </c>
      <c r="U1017" s="4"/>
      <c r="V1017" s="4"/>
      <c r="W1017" s="4"/>
      <c r="X1017" s="2" t="s">
        <v>7870</v>
      </c>
      <c r="Y1017" s="4" t="s">
        <v>69</v>
      </c>
      <c r="Z1017" s="4"/>
      <c r="AA1017" s="4"/>
      <c r="AB1017" s="4"/>
    </row>
    <row r="1018" customFormat="false" ht="75" hidden="false" customHeight="true" outlineLevel="0" collapsed="false">
      <c r="A1018" s="4" t="s">
        <v>7871</v>
      </c>
      <c r="B1018" s="4" t="s">
        <v>7872</v>
      </c>
      <c r="C1018" s="4" t="s">
        <v>7873</v>
      </c>
      <c r="D1018" s="4" t="n">
        <v>2006</v>
      </c>
      <c r="E1018" s="4" t="s">
        <v>41</v>
      </c>
      <c r="F1018" s="4" t="s">
        <v>3254</v>
      </c>
      <c r="G1018" s="4" t="str">
        <f aca="false">IF(LEFT(I1018,3)="R1 ","L6",IF(D1018&gt;=2014,"L1",IF(D1018&gt;=1998,"L2",IF(D1018&gt;=1987,"L3",IF(D1018&gt;=1978,"L4",IF(D1018&gt;=1965,"L5","L6"))))))</f>
        <v>L2</v>
      </c>
      <c r="H1018" s="4" t="str">
        <f aca="false">IFERROR(INDEX(Lanes!$C$2:$C$60,MATCH(LEFT(I1018,FIND(" ",I1018)-1),Lanes!$A$2:$A$60,0)),"?")</f>
        <v>V</v>
      </c>
      <c r="I1018" s="4" t="s">
        <v>7609</v>
      </c>
      <c r="J1018" s="4"/>
      <c r="K1018" s="4" t="s">
        <v>364</v>
      </c>
      <c r="L1018" s="4" t="s">
        <v>603</v>
      </c>
      <c r="M1018" s="4" t="s">
        <v>1731</v>
      </c>
      <c r="N1018" s="4"/>
      <c r="O1018" s="4" t="s">
        <v>7874</v>
      </c>
      <c r="P1018" s="2" t="s">
        <v>7875</v>
      </c>
      <c r="Q1018" s="2" t="s">
        <v>7876</v>
      </c>
      <c r="R1018" s="4" t="s">
        <v>65</v>
      </c>
      <c r="S1018" s="4" t="s">
        <v>7877</v>
      </c>
      <c r="T1018" s="4" t="s">
        <v>84</v>
      </c>
      <c r="U1018" s="4"/>
      <c r="V1018" s="4"/>
      <c r="W1018" s="4"/>
      <c r="X1018" s="2" t="s">
        <v>7878</v>
      </c>
      <c r="Y1018" s="4" t="s">
        <v>69</v>
      </c>
      <c r="Z1018" s="4"/>
      <c r="AA1018" s="4"/>
      <c r="AB1018" s="4"/>
    </row>
    <row r="1019" customFormat="false" ht="75" hidden="false" customHeight="true" outlineLevel="0" collapsed="false">
      <c r="A1019" s="4" t="s">
        <v>7879</v>
      </c>
      <c r="B1019" s="4" t="s">
        <v>7664</v>
      </c>
      <c r="C1019" s="4" t="s">
        <v>7880</v>
      </c>
      <c r="D1019" s="4" t="n">
        <v>2006</v>
      </c>
      <c r="E1019" s="4" t="s">
        <v>41</v>
      </c>
      <c r="F1019" s="4" t="s">
        <v>1052</v>
      </c>
      <c r="G1019" s="4" t="str">
        <f aca="false">IF(LEFT(I1019,3)="R1 ","L6",IF(D1019&gt;=2014,"L1",IF(D1019&gt;=1998,"L2",IF(D1019&gt;=1987,"L3",IF(D1019&gt;=1978,"L4",IF(D1019&gt;=1965,"L5","L6"))))))</f>
        <v>L2</v>
      </c>
      <c r="H1019" s="4" t="str">
        <f aca="false">IFERROR(INDEX(Lanes!$C$2:$C$60,MATCH(LEFT(I1019,FIND(" ",I1019)-1),Lanes!$A$2:$A$60,0)),"?")</f>
        <v>V</v>
      </c>
      <c r="I1019" s="4" t="s">
        <v>7609</v>
      </c>
      <c r="J1019" s="4"/>
      <c r="K1019" s="4" t="s">
        <v>364</v>
      </c>
      <c r="L1019" s="4" t="s">
        <v>193</v>
      </c>
      <c r="M1019" s="4" t="s">
        <v>289</v>
      </c>
      <c r="N1019" s="4"/>
      <c r="O1019" s="4" t="s">
        <v>7881</v>
      </c>
      <c r="P1019" s="2" t="s">
        <v>7882</v>
      </c>
      <c r="Q1019" s="2" t="s">
        <v>7883</v>
      </c>
      <c r="R1019" s="4" t="s">
        <v>65</v>
      </c>
      <c r="S1019" s="4" t="s">
        <v>7884</v>
      </c>
      <c r="T1019" s="4" t="s">
        <v>84</v>
      </c>
      <c r="U1019" s="4"/>
      <c r="V1019" s="4"/>
      <c r="W1019" s="4" t="s">
        <v>53</v>
      </c>
      <c r="X1019" s="2" t="s">
        <v>7670</v>
      </c>
      <c r="Y1019" s="4" t="s">
        <v>69</v>
      </c>
      <c r="Z1019" s="4"/>
      <c r="AA1019" s="4"/>
      <c r="AB1019" s="4"/>
    </row>
    <row r="1020" customFormat="false" ht="75" hidden="false" customHeight="true" outlineLevel="0" collapsed="false">
      <c r="A1020" s="4" t="s">
        <v>7885</v>
      </c>
      <c r="B1020" s="4" t="s">
        <v>7751</v>
      </c>
      <c r="C1020" s="4" t="s">
        <v>7886</v>
      </c>
      <c r="D1020" s="4" t="n">
        <v>2006</v>
      </c>
      <c r="E1020" s="4" t="s">
        <v>41</v>
      </c>
      <c r="F1020" s="4" t="s">
        <v>583</v>
      </c>
      <c r="G1020" s="4" t="str">
        <f aca="false">IF(LEFT(I1020,3)="R1 ","L6",IF(D1020&gt;=2014,"L1",IF(D1020&gt;=1998,"L2",IF(D1020&gt;=1987,"L3",IF(D1020&gt;=1978,"L4",IF(D1020&gt;=1965,"L5","L6"))))))</f>
        <v>L2</v>
      </c>
      <c r="H1020" s="4" t="str">
        <f aca="false">IFERROR(INDEX(Lanes!$C$2:$C$60,MATCH(LEFT(I1020,FIND(" ",I1020)-1),Lanes!$A$2:$A$60,0)),"?")</f>
        <v>V</v>
      </c>
      <c r="I1020" s="4" t="s">
        <v>7609</v>
      </c>
      <c r="J1020" s="4"/>
      <c r="K1020" s="4" t="s">
        <v>60</v>
      </c>
      <c r="L1020" s="4" t="s">
        <v>45</v>
      </c>
      <c r="M1020" s="4" t="s">
        <v>61</v>
      </c>
      <c r="N1020" s="4"/>
      <c r="O1020" s="4" t="s">
        <v>7887</v>
      </c>
      <c r="P1020" s="2" t="s">
        <v>7888</v>
      </c>
      <c r="Q1020" s="2" t="s">
        <v>7889</v>
      </c>
      <c r="R1020" s="4" t="s">
        <v>65</v>
      </c>
      <c r="S1020" s="4" t="s">
        <v>7890</v>
      </c>
      <c r="T1020" s="4" t="s">
        <v>52</v>
      </c>
      <c r="U1020" s="4"/>
      <c r="V1020" s="4"/>
      <c r="W1020" s="4"/>
      <c r="X1020" s="2" t="s">
        <v>7756</v>
      </c>
      <c r="Y1020" s="4" t="s">
        <v>69</v>
      </c>
      <c r="Z1020" s="4"/>
      <c r="AA1020" s="4"/>
      <c r="AB1020" s="4"/>
    </row>
    <row r="1021" customFormat="false" ht="75" hidden="false" customHeight="true" outlineLevel="0" collapsed="false">
      <c r="A1021" s="4" t="s">
        <v>7891</v>
      </c>
      <c r="B1021" s="4" t="s">
        <v>7758</v>
      </c>
      <c r="C1021" s="4" t="s">
        <v>7892</v>
      </c>
      <c r="D1021" s="4" t="n">
        <v>2006</v>
      </c>
      <c r="E1021" s="4" t="s">
        <v>41</v>
      </c>
      <c r="F1021" s="4" t="s">
        <v>1052</v>
      </c>
      <c r="G1021" s="4" t="str">
        <f aca="false">IF(LEFT(I1021,3)="R1 ","L6",IF(D1021&gt;=2014,"L1",IF(D1021&gt;=1998,"L2",IF(D1021&gt;=1987,"L3",IF(D1021&gt;=1978,"L4",IF(D1021&gt;=1965,"L5","L6"))))))</f>
        <v>L2</v>
      </c>
      <c r="H1021" s="4" t="str">
        <f aca="false">IFERROR(INDEX(Lanes!$C$2:$C$60,MATCH(LEFT(I1021,FIND(" ",I1021)-1),Lanes!$A$2:$A$60,0)),"?")</f>
        <v>V</v>
      </c>
      <c r="I1021" s="4" t="s">
        <v>7609</v>
      </c>
      <c r="J1021" s="4"/>
      <c r="K1021" s="4" t="s">
        <v>400</v>
      </c>
      <c r="L1021" s="4" t="s">
        <v>603</v>
      </c>
      <c r="M1021" s="4" t="s">
        <v>1528</v>
      </c>
      <c r="N1021" s="4"/>
      <c r="O1021" s="4" t="s">
        <v>7893</v>
      </c>
      <c r="P1021" s="2" t="s">
        <v>7894</v>
      </c>
      <c r="Q1021" s="2" t="s">
        <v>7895</v>
      </c>
      <c r="R1021" s="4" t="s">
        <v>65</v>
      </c>
      <c r="S1021" s="4" t="s">
        <v>7896</v>
      </c>
      <c r="T1021" s="4" t="s">
        <v>110</v>
      </c>
      <c r="U1021" s="4"/>
      <c r="V1021" s="4"/>
      <c r="W1021" s="4"/>
      <c r="X1021" s="2" t="s">
        <v>7897</v>
      </c>
      <c r="Y1021" s="4" t="s">
        <v>69</v>
      </c>
      <c r="Z1021" s="4"/>
      <c r="AA1021" s="4"/>
      <c r="AB1021" s="4"/>
    </row>
    <row r="1022" customFormat="false" ht="75" hidden="false" customHeight="true" outlineLevel="0" collapsed="false">
      <c r="A1022" s="4" t="s">
        <v>7898</v>
      </c>
      <c r="B1022" s="4" t="s">
        <v>7899</v>
      </c>
      <c r="C1022" s="4" t="s">
        <v>7900</v>
      </c>
      <c r="D1022" s="4" t="n">
        <v>2006</v>
      </c>
      <c r="E1022" s="4" t="s">
        <v>41</v>
      </c>
      <c r="F1022" s="4" t="s">
        <v>7427</v>
      </c>
      <c r="G1022" s="4" t="str">
        <f aca="false">IF(LEFT(I1022,3)="R1 ","L6",IF(D1022&gt;=2014,"L1",IF(D1022&gt;=1998,"L2",IF(D1022&gt;=1987,"L3",IF(D1022&gt;=1978,"L4",IF(D1022&gt;=1965,"L5","L6"))))))</f>
        <v>L2</v>
      </c>
      <c r="H1022" s="4" t="str">
        <f aca="false">IFERROR(INDEX(Lanes!$C$2:$C$60,MATCH(LEFT(I1022,FIND(" ",I1022)-1),Lanes!$A$2:$A$60,0)),"?")</f>
        <v>V</v>
      </c>
      <c r="I1022" s="4" t="s">
        <v>7609</v>
      </c>
      <c r="J1022" s="4"/>
      <c r="K1022" s="4" t="s">
        <v>400</v>
      </c>
      <c r="L1022" s="4" t="s">
        <v>163</v>
      </c>
      <c r="M1022" s="4" t="s">
        <v>164</v>
      </c>
      <c r="N1022" s="4"/>
      <c r="O1022" s="4" t="s">
        <v>7901</v>
      </c>
      <c r="P1022" s="2" t="s">
        <v>7902</v>
      </c>
      <c r="Q1022" s="2" t="s">
        <v>7903</v>
      </c>
      <c r="R1022" s="4" t="s">
        <v>65</v>
      </c>
      <c r="S1022" s="4" t="s">
        <v>7904</v>
      </c>
      <c r="T1022" s="4" t="s">
        <v>84</v>
      </c>
      <c r="U1022" s="4"/>
      <c r="V1022" s="4"/>
      <c r="W1022" s="4"/>
      <c r="X1022" s="2" t="s">
        <v>7905</v>
      </c>
      <c r="Y1022" s="4" t="s">
        <v>69</v>
      </c>
      <c r="Z1022" s="4"/>
      <c r="AA1022" s="4"/>
      <c r="AB1022" s="4"/>
    </row>
    <row r="1023" customFormat="false" ht="75" hidden="false" customHeight="true" outlineLevel="0" collapsed="false">
      <c r="A1023" s="4" t="s">
        <v>7906</v>
      </c>
      <c r="B1023" s="4" t="s">
        <v>7864</v>
      </c>
      <c r="C1023" s="4" t="s">
        <v>7907</v>
      </c>
      <c r="D1023" s="4" t="n">
        <v>2007</v>
      </c>
      <c r="E1023" s="4" t="s">
        <v>41</v>
      </c>
      <c r="F1023" s="4" t="s">
        <v>519</v>
      </c>
      <c r="G1023" s="4" t="str">
        <f aca="false">IF(LEFT(I1023,3)="R1 ","L6",IF(D1023&gt;=2014,"L1",IF(D1023&gt;=1998,"L2",IF(D1023&gt;=1987,"L3",IF(D1023&gt;=1978,"L4",IF(D1023&gt;=1965,"L5","L6"))))))</f>
        <v>L2</v>
      </c>
      <c r="H1023" s="4" t="str">
        <f aca="false">IFERROR(INDEX(Lanes!$C$2:$C$60,MATCH(LEFT(I1023,FIND(" ",I1023)-1),Lanes!$A$2:$A$60,0)),"?")</f>
        <v>V</v>
      </c>
      <c r="I1023" s="4" t="s">
        <v>7609</v>
      </c>
      <c r="J1023" s="4"/>
      <c r="K1023" s="4" t="s">
        <v>60</v>
      </c>
      <c r="L1023" s="4" t="s">
        <v>193</v>
      </c>
      <c r="M1023" s="4" t="s">
        <v>7908</v>
      </c>
      <c r="N1023" s="4"/>
      <c r="O1023" s="4" t="s">
        <v>7909</v>
      </c>
      <c r="P1023" s="2" t="s">
        <v>7910</v>
      </c>
      <c r="Q1023" s="2" t="s">
        <v>7911</v>
      </c>
      <c r="R1023" s="4" t="s">
        <v>65</v>
      </c>
      <c r="S1023" s="4" t="s">
        <v>7912</v>
      </c>
      <c r="T1023" s="4" t="s">
        <v>110</v>
      </c>
      <c r="U1023" s="4"/>
      <c r="V1023" s="4"/>
      <c r="W1023" s="4"/>
      <c r="X1023" s="2" t="s">
        <v>7913</v>
      </c>
      <c r="Y1023" s="4" t="s">
        <v>69</v>
      </c>
      <c r="Z1023" s="4"/>
      <c r="AA1023" s="4"/>
      <c r="AB1023" s="4"/>
    </row>
    <row r="1024" customFormat="false" ht="75" hidden="false" customHeight="true" outlineLevel="0" collapsed="false">
      <c r="A1024" s="4" t="s">
        <v>7914</v>
      </c>
      <c r="B1024" s="4" t="s">
        <v>7638</v>
      </c>
      <c r="C1024" s="4" t="s">
        <v>7915</v>
      </c>
      <c r="D1024" s="4" t="n">
        <v>2007</v>
      </c>
      <c r="E1024" s="4" t="s">
        <v>41</v>
      </c>
      <c r="F1024" s="4" t="s">
        <v>1353</v>
      </c>
      <c r="G1024" s="4" t="str">
        <f aca="false">IF(LEFT(I1024,3)="R1 ","L6",IF(D1024&gt;=2014,"L1",IF(D1024&gt;=1998,"L2",IF(D1024&gt;=1987,"L3",IF(D1024&gt;=1978,"L4",IF(D1024&gt;=1965,"L5","L6"))))))</f>
        <v>L2</v>
      </c>
      <c r="H1024" s="4" t="str">
        <f aca="false">IFERROR(INDEX(Lanes!$C$2:$C$60,MATCH(LEFT(I1024,FIND(" ",I1024)-1),Lanes!$A$2:$A$60,0)),"?")</f>
        <v>V</v>
      </c>
      <c r="I1024" s="4" t="s">
        <v>7609</v>
      </c>
      <c r="J1024" s="4"/>
      <c r="K1024" s="4" t="s">
        <v>400</v>
      </c>
      <c r="L1024" s="4" t="s">
        <v>45</v>
      </c>
      <c r="M1024" s="4" t="s">
        <v>279</v>
      </c>
      <c r="N1024" s="4" t="s">
        <v>7640</v>
      </c>
      <c r="O1024" s="4" t="s">
        <v>7916</v>
      </c>
      <c r="P1024" s="2" t="s">
        <v>7917</v>
      </c>
      <c r="Q1024" s="2" t="s">
        <v>7918</v>
      </c>
      <c r="R1024" s="4" t="s">
        <v>65</v>
      </c>
      <c r="S1024" s="4" t="s">
        <v>7919</v>
      </c>
      <c r="T1024" s="4" t="s">
        <v>84</v>
      </c>
      <c r="U1024" s="4"/>
      <c r="V1024" s="4"/>
      <c r="W1024" s="4"/>
      <c r="X1024" s="2" t="s">
        <v>7645</v>
      </c>
      <c r="Y1024" s="4" t="s">
        <v>69</v>
      </c>
      <c r="Z1024" s="4"/>
      <c r="AA1024" s="4"/>
      <c r="AB1024" s="4"/>
    </row>
    <row r="1025" customFormat="false" ht="75" hidden="false" customHeight="true" outlineLevel="0" collapsed="false">
      <c r="A1025" s="4" t="s">
        <v>7920</v>
      </c>
      <c r="B1025" s="4" t="s">
        <v>2799</v>
      </c>
      <c r="C1025" s="4" t="s">
        <v>7921</v>
      </c>
      <c r="D1025" s="4" t="n">
        <v>2007</v>
      </c>
      <c r="E1025" s="4" t="s">
        <v>41</v>
      </c>
      <c r="F1025" s="4" t="s">
        <v>4797</v>
      </c>
      <c r="G1025" s="4" t="str">
        <f aca="false">IF(LEFT(I1025,3)="R1 ","L6",IF(D1025&gt;=2014,"L1",IF(D1025&gt;=1998,"L2",IF(D1025&gt;=1987,"L3",IF(D1025&gt;=1978,"L4",IF(D1025&gt;=1965,"L5","L6"))))))</f>
        <v>L2</v>
      </c>
      <c r="H1025" s="4" t="str">
        <f aca="false">IFERROR(INDEX(Lanes!$C$2:$C$60,MATCH(LEFT(I1025,FIND(" ",I1025)-1),Lanes!$A$2:$A$60,0)),"?")</f>
        <v>V</v>
      </c>
      <c r="I1025" s="4" t="s">
        <v>7609</v>
      </c>
      <c r="J1025" s="4"/>
      <c r="K1025" s="4" t="s">
        <v>400</v>
      </c>
      <c r="L1025" s="4" t="s">
        <v>603</v>
      </c>
      <c r="M1025" s="4" t="s">
        <v>7736</v>
      </c>
      <c r="N1025" s="4"/>
      <c r="O1025" s="4" t="s">
        <v>7922</v>
      </c>
      <c r="P1025" s="2" t="s">
        <v>7923</v>
      </c>
      <c r="Q1025" s="2" t="s">
        <v>7924</v>
      </c>
      <c r="R1025" s="4" t="s">
        <v>65</v>
      </c>
      <c r="S1025" s="4" t="s">
        <v>7925</v>
      </c>
      <c r="T1025" s="4" t="s">
        <v>84</v>
      </c>
      <c r="U1025" s="4"/>
      <c r="V1025" s="4"/>
      <c r="W1025" s="4"/>
      <c r="X1025" s="2" t="s">
        <v>7926</v>
      </c>
      <c r="Y1025" s="4" t="s">
        <v>69</v>
      </c>
      <c r="Z1025" s="4"/>
      <c r="AA1025" s="4"/>
      <c r="AB1025" s="4"/>
    </row>
    <row r="1026" customFormat="false" ht="75" hidden="false" customHeight="true" outlineLevel="0" collapsed="false">
      <c r="A1026" s="4" t="s">
        <v>7927</v>
      </c>
      <c r="B1026" s="4" t="s">
        <v>7928</v>
      </c>
      <c r="C1026" s="4" t="s">
        <v>7929</v>
      </c>
      <c r="D1026" s="4" t="n">
        <v>2007</v>
      </c>
      <c r="E1026" s="4" t="s">
        <v>41</v>
      </c>
      <c r="F1026" s="4" t="s">
        <v>7930</v>
      </c>
      <c r="G1026" s="4" t="str">
        <f aca="false">IF(LEFT(I1026,3)="R1 ","L6",IF(D1026&gt;=2014,"L1",IF(D1026&gt;=1998,"L2",IF(D1026&gt;=1987,"L3",IF(D1026&gt;=1978,"L4",IF(D1026&gt;=1965,"L5","L6"))))))</f>
        <v>L2</v>
      </c>
      <c r="H1026" s="4" t="str">
        <f aca="false">IFERROR(INDEX(Lanes!$C$2:$C$60,MATCH(LEFT(I1026,FIND(" ",I1026)-1),Lanes!$A$2:$A$60,0)),"?")</f>
        <v>V</v>
      </c>
      <c r="I1026" s="4" t="s">
        <v>7609</v>
      </c>
      <c r="J1026" s="4"/>
      <c r="K1026" s="4" t="s">
        <v>115</v>
      </c>
      <c r="L1026" s="4" t="s">
        <v>152</v>
      </c>
      <c r="M1026" s="4" t="s">
        <v>433</v>
      </c>
      <c r="N1026" s="4"/>
      <c r="O1026" s="4" t="s">
        <v>7931</v>
      </c>
      <c r="P1026" s="2" t="s">
        <v>7932</v>
      </c>
      <c r="Q1026" s="2" t="s">
        <v>7933</v>
      </c>
      <c r="R1026" s="4" t="s">
        <v>65</v>
      </c>
      <c r="S1026" s="4" t="s">
        <v>7934</v>
      </c>
      <c r="T1026" s="4" t="s">
        <v>52</v>
      </c>
      <c r="U1026" s="4"/>
      <c r="V1026" s="4"/>
      <c r="W1026" s="4"/>
      <c r="X1026" s="2" t="s">
        <v>7935</v>
      </c>
      <c r="Y1026" s="4" t="s">
        <v>69</v>
      </c>
      <c r="Z1026" s="4"/>
      <c r="AA1026" s="4"/>
      <c r="AB1026" s="4"/>
    </row>
    <row r="1027" customFormat="false" ht="75" hidden="false" customHeight="true" outlineLevel="0" collapsed="false">
      <c r="A1027" s="4" t="s">
        <v>7936</v>
      </c>
      <c r="B1027" s="4" t="s">
        <v>7937</v>
      </c>
      <c r="C1027" s="4" t="s">
        <v>7938</v>
      </c>
      <c r="D1027" s="4" t="n">
        <v>2007</v>
      </c>
      <c r="E1027" s="4" t="s">
        <v>41</v>
      </c>
      <c r="F1027" s="4" t="s">
        <v>7939</v>
      </c>
      <c r="G1027" s="4" t="str">
        <f aca="false">IF(LEFT(I1027,3)="R1 ","L6",IF(D1027&gt;=2014,"L1",IF(D1027&gt;=1998,"L2",IF(D1027&gt;=1987,"L3",IF(D1027&gt;=1978,"L4",IF(D1027&gt;=1965,"L5","L6"))))))</f>
        <v>L2</v>
      </c>
      <c r="H1027" s="4" t="str">
        <f aca="false">IFERROR(INDEX(Lanes!$C$2:$C$60,MATCH(LEFT(I1027,FIND(" ",I1027)-1),Lanes!$A$2:$A$60,0)),"?")</f>
        <v>V</v>
      </c>
      <c r="I1027" s="4" t="s">
        <v>7609</v>
      </c>
      <c r="J1027" s="4"/>
      <c r="K1027" s="4" t="s">
        <v>4342</v>
      </c>
      <c r="L1027" s="4" t="s">
        <v>116</v>
      </c>
      <c r="M1027" s="4" t="s">
        <v>7940</v>
      </c>
      <c r="N1027" s="4"/>
      <c r="O1027" s="4" t="s">
        <v>7941</v>
      </c>
      <c r="P1027" s="2" t="s">
        <v>7942</v>
      </c>
      <c r="Q1027" s="2" t="s">
        <v>7943</v>
      </c>
      <c r="R1027" s="4" t="s">
        <v>50</v>
      </c>
      <c r="S1027" s="4" t="s">
        <v>7944</v>
      </c>
      <c r="T1027" s="4" t="s">
        <v>84</v>
      </c>
      <c r="U1027" s="4"/>
      <c r="V1027" s="4"/>
      <c r="W1027" s="4"/>
      <c r="X1027" s="2" t="s">
        <v>7945</v>
      </c>
      <c r="Y1027" s="4" t="s">
        <v>69</v>
      </c>
      <c r="Z1027" s="4"/>
      <c r="AA1027" s="4"/>
      <c r="AB1027" s="4"/>
    </row>
    <row r="1028" customFormat="false" ht="75" hidden="false" customHeight="true" outlineLevel="0" collapsed="false">
      <c r="A1028" s="4" t="s">
        <v>7946</v>
      </c>
      <c r="B1028" s="4" t="s">
        <v>7947</v>
      </c>
      <c r="C1028" s="4" t="s">
        <v>7948</v>
      </c>
      <c r="D1028" s="4" t="n">
        <v>2007</v>
      </c>
      <c r="E1028" s="4" t="s">
        <v>41</v>
      </c>
      <c r="F1028" s="4" t="s">
        <v>256</v>
      </c>
      <c r="G1028" s="4" t="str">
        <f aca="false">IF(LEFT(I1028,3)="R1 ","L6",IF(D1028&gt;=2014,"L1",IF(D1028&gt;=1998,"L2",IF(D1028&gt;=1987,"L3",IF(D1028&gt;=1978,"L4",IF(D1028&gt;=1965,"L5","L6"))))))</f>
        <v>L2</v>
      </c>
      <c r="H1028" s="4" t="str">
        <f aca="false">IFERROR(INDEX(Lanes!$C$2:$C$60,MATCH(LEFT(I1028,FIND(" ",I1028)-1),Lanes!$A$2:$A$60,0)),"?")</f>
        <v>V</v>
      </c>
      <c r="I1028" s="4" t="s">
        <v>7609</v>
      </c>
      <c r="J1028" s="4"/>
      <c r="K1028" s="4" t="s">
        <v>451</v>
      </c>
      <c r="L1028" s="4" t="s">
        <v>152</v>
      </c>
      <c r="M1028" s="4" t="s">
        <v>7949</v>
      </c>
      <c r="N1028" s="4"/>
      <c r="O1028" s="4" t="s">
        <v>7950</v>
      </c>
      <c r="P1028" s="2" t="s">
        <v>7951</v>
      </c>
      <c r="Q1028" s="2" t="s">
        <v>7952</v>
      </c>
      <c r="R1028" s="4" t="s">
        <v>50</v>
      </c>
      <c r="S1028" s="4" t="s">
        <v>7953</v>
      </c>
      <c r="T1028" s="4" t="s">
        <v>110</v>
      </c>
      <c r="U1028" s="4"/>
      <c r="V1028" s="4"/>
      <c r="W1028" s="4"/>
      <c r="X1028" s="2" t="s">
        <v>7954</v>
      </c>
      <c r="Y1028" s="4" t="s">
        <v>69</v>
      </c>
      <c r="Z1028" s="4"/>
      <c r="AA1028" s="4"/>
      <c r="AB1028" s="4"/>
    </row>
    <row r="1029" customFormat="false" ht="75" hidden="false" customHeight="true" outlineLevel="0" collapsed="false">
      <c r="A1029" s="4" t="s">
        <v>7955</v>
      </c>
      <c r="B1029" s="4" t="s">
        <v>7704</v>
      </c>
      <c r="C1029" s="4" t="s">
        <v>7956</v>
      </c>
      <c r="D1029" s="4" t="n">
        <v>2007</v>
      </c>
      <c r="E1029" s="4" t="s">
        <v>41</v>
      </c>
      <c r="F1029" s="4" t="s">
        <v>2413</v>
      </c>
      <c r="G1029" s="4" t="str">
        <f aca="false">IF(LEFT(I1029,3)="R1 ","L6",IF(D1029&gt;=2014,"L1",IF(D1029&gt;=1998,"L2",IF(D1029&gt;=1987,"L3",IF(D1029&gt;=1978,"L4",IF(D1029&gt;=1965,"L5","L6"))))))</f>
        <v>L2</v>
      </c>
      <c r="H1029" s="4" t="str">
        <f aca="false">IFERROR(INDEX(Lanes!$C$2:$C$60,MATCH(LEFT(I1029,FIND(" ",I1029)-1),Lanes!$A$2:$A$60,0)),"?")</f>
        <v>V</v>
      </c>
      <c r="I1029" s="4" t="s">
        <v>7609</v>
      </c>
      <c r="J1029" s="4"/>
      <c r="K1029" s="4" t="s">
        <v>400</v>
      </c>
      <c r="L1029" s="4" t="s">
        <v>163</v>
      </c>
      <c r="M1029" s="4" t="s">
        <v>164</v>
      </c>
      <c r="N1029" s="4"/>
      <c r="O1029" s="4" t="s">
        <v>7957</v>
      </c>
      <c r="P1029" s="2" t="s">
        <v>7958</v>
      </c>
      <c r="Q1029" s="2" t="s">
        <v>7959</v>
      </c>
      <c r="R1029" s="4" t="s">
        <v>65</v>
      </c>
      <c r="S1029" s="4" t="s">
        <v>7960</v>
      </c>
      <c r="T1029" s="4" t="s">
        <v>110</v>
      </c>
      <c r="U1029" s="4"/>
      <c r="V1029" s="4"/>
      <c r="W1029" s="4" t="s">
        <v>53</v>
      </c>
      <c r="X1029" s="2" t="s">
        <v>7710</v>
      </c>
      <c r="Y1029" s="4" t="s">
        <v>69</v>
      </c>
      <c r="Z1029" s="4"/>
      <c r="AA1029" s="4"/>
      <c r="AB1029" s="4"/>
    </row>
    <row r="1030" customFormat="false" ht="75" hidden="false" customHeight="true" outlineLevel="0" collapsed="false">
      <c r="A1030" s="4" t="s">
        <v>7961</v>
      </c>
      <c r="B1030" s="4" t="s">
        <v>7779</v>
      </c>
      <c r="C1030" s="4" t="s">
        <v>7962</v>
      </c>
      <c r="D1030" s="4" t="n">
        <v>2007</v>
      </c>
      <c r="E1030" s="4" t="s">
        <v>41</v>
      </c>
      <c r="F1030" s="4" t="s">
        <v>1297</v>
      </c>
      <c r="G1030" s="4" t="str">
        <f aca="false">IF(LEFT(I1030,3)="R1 ","L6",IF(D1030&gt;=2014,"L1",IF(D1030&gt;=1998,"L2",IF(D1030&gt;=1987,"L3",IF(D1030&gt;=1978,"L4",IF(D1030&gt;=1965,"L5","L6"))))))</f>
        <v>L2</v>
      </c>
      <c r="H1030" s="4" t="str">
        <f aca="false">IFERROR(INDEX(Lanes!$C$2:$C$60,MATCH(LEFT(I1030,FIND(" ",I1030)-1),Lanes!$A$2:$A$60,0)),"?")</f>
        <v>V</v>
      </c>
      <c r="I1030" s="4" t="s">
        <v>7609</v>
      </c>
      <c r="J1030" s="4"/>
      <c r="K1030" s="4" t="s">
        <v>364</v>
      </c>
      <c r="L1030" s="4" t="s">
        <v>193</v>
      </c>
      <c r="M1030" s="4" t="s">
        <v>2974</v>
      </c>
      <c r="N1030" s="4"/>
      <c r="O1030" s="4" t="s">
        <v>7963</v>
      </c>
      <c r="P1030" s="2" t="s">
        <v>7964</v>
      </c>
      <c r="Q1030" s="2" t="s">
        <v>7965</v>
      </c>
      <c r="R1030" s="4" t="s">
        <v>65</v>
      </c>
      <c r="S1030" s="4" t="s">
        <v>7966</v>
      </c>
      <c r="T1030" s="4" t="s">
        <v>110</v>
      </c>
      <c r="U1030" s="4"/>
      <c r="V1030" s="4"/>
      <c r="W1030" s="4"/>
      <c r="X1030" s="2" t="s">
        <v>7786</v>
      </c>
      <c r="Y1030" s="4" t="s">
        <v>69</v>
      </c>
      <c r="Z1030" s="4"/>
      <c r="AA1030" s="4"/>
      <c r="AB1030" s="4"/>
    </row>
    <row r="1031" customFormat="false" ht="75" hidden="false" customHeight="true" outlineLevel="0" collapsed="false">
      <c r="A1031" s="4" t="s">
        <v>7967</v>
      </c>
      <c r="B1031" s="4" t="s">
        <v>7625</v>
      </c>
      <c r="C1031" s="4" t="s">
        <v>7968</v>
      </c>
      <c r="D1031" s="4" t="n">
        <v>2007</v>
      </c>
      <c r="E1031" s="4" t="s">
        <v>41</v>
      </c>
      <c r="F1031" s="4" t="s">
        <v>7713</v>
      </c>
      <c r="G1031" s="4" t="str">
        <f aca="false">IF(LEFT(I1031,3)="R1 ","L6",IF(D1031&gt;=2014,"L1",IF(D1031&gt;=1998,"L2",IF(D1031&gt;=1987,"L3",IF(D1031&gt;=1978,"L4",IF(D1031&gt;=1965,"L5","L6"))))))</f>
        <v>L2</v>
      </c>
      <c r="H1031" s="4" t="str">
        <f aca="false">IFERROR(INDEX(Lanes!$C$2:$C$60,MATCH(LEFT(I1031,FIND(" ",I1031)-1),Lanes!$A$2:$A$60,0)),"?")</f>
        <v>V</v>
      </c>
      <c r="I1031" s="4" t="s">
        <v>7609</v>
      </c>
      <c r="J1031" s="4"/>
      <c r="K1031" s="4" t="s">
        <v>60</v>
      </c>
      <c r="L1031" s="4" t="s">
        <v>45</v>
      </c>
      <c r="M1031" s="4" t="s">
        <v>61</v>
      </c>
      <c r="N1031" s="4"/>
      <c r="O1031" s="4" t="s">
        <v>7969</v>
      </c>
      <c r="P1031" s="2" t="s">
        <v>7970</v>
      </c>
      <c r="Q1031" s="2" t="s">
        <v>7971</v>
      </c>
      <c r="R1031" s="4" t="s">
        <v>50</v>
      </c>
      <c r="S1031" s="4" t="s">
        <v>7972</v>
      </c>
      <c r="T1031" s="4" t="s">
        <v>110</v>
      </c>
      <c r="U1031" s="4"/>
      <c r="V1031" s="4"/>
      <c r="W1031" s="4" t="s">
        <v>53</v>
      </c>
      <c r="X1031" s="2" t="s">
        <v>7632</v>
      </c>
      <c r="Y1031" s="4" t="s">
        <v>69</v>
      </c>
      <c r="Z1031" s="4"/>
      <c r="AA1031" s="4"/>
      <c r="AB1031" s="4"/>
    </row>
    <row r="1032" customFormat="false" ht="75" hidden="false" customHeight="true" outlineLevel="0" collapsed="false">
      <c r="A1032" s="4" t="s">
        <v>7973</v>
      </c>
      <c r="B1032" s="4" t="s">
        <v>7974</v>
      </c>
      <c r="C1032" s="4" t="s">
        <v>7975</v>
      </c>
      <c r="D1032" s="4" t="n">
        <v>2008</v>
      </c>
      <c r="E1032" s="4" t="s">
        <v>41</v>
      </c>
      <c r="F1032" s="4" t="s">
        <v>519</v>
      </c>
      <c r="G1032" s="4" t="str">
        <f aca="false">IF(LEFT(I1032,3)="R1 ","L6",IF(D1032&gt;=2014,"L1",IF(D1032&gt;=1998,"L2",IF(D1032&gt;=1987,"L3",IF(D1032&gt;=1978,"L4",IF(D1032&gt;=1965,"L5","L6"))))))</f>
        <v>L2</v>
      </c>
      <c r="H1032" s="4" t="str">
        <f aca="false">IFERROR(INDEX(Lanes!$C$2:$C$60,MATCH(LEFT(I1032,FIND(" ",I1032)-1),Lanes!$A$2:$A$60,0)),"?")</f>
        <v>V</v>
      </c>
      <c r="I1032" s="4" t="s">
        <v>7609</v>
      </c>
      <c r="J1032" s="4"/>
      <c r="K1032" s="4" t="s">
        <v>115</v>
      </c>
      <c r="L1032" s="4" t="s">
        <v>603</v>
      </c>
      <c r="M1032" s="4" t="s">
        <v>1528</v>
      </c>
      <c r="N1032" s="4"/>
      <c r="O1032" s="4" t="s">
        <v>7976</v>
      </c>
      <c r="P1032" s="2" t="s">
        <v>7977</v>
      </c>
      <c r="Q1032" s="2" t="s">
        <v>7978</v>
      </c>
      <c r="R1032" s="4" t="s">
        <v>50</v>
      </c>
      <c r="S1032" s="4" t="s">
        <v>7979</v>
      </c>
      <c r="T1032" s="4" t="s">
        <v>110</v>
      </c>
      <c r="U1032" s="4"/>
      <c r="V1032" s="4"/>
      <c r="W1032" s="4"/>
      <c r="X1032" s="2" t="s">
        <v>7980</v>
      </c>
      <c r="Y1032" s="4" t="s">
        <v>69</v>
      </c>
      <c r="Z1032" s="4"/>
      <c r="AA1032" s="4"/>
      <c r="AB1032" s="4"/>
    </row>
    <row r="1033" customFormat="false" ht="75" hidden="false" customHeight="true" outlineLevel="0" collapsed="false">
      <c r="A1033" s="4" t="s">
        <v>7981</v>
      </c>
      <c r="B1033" s="4" t="s">
        <v>7606</v>
      </c>
      <c r="C1033" s="4" t="s">
        <v>7982</v>
      </c>
      <c r="D1033" s="4" t="n">
        <v>2008</v>
      </c>
      <c r="E1033" s="4" t="s">
        <v>41</v>
      </c>
      <c r="F1033" s="4" t="s">
        <v>7608</v>
      </c>
      <c r="G1033" s="4" t="str">
        <f aca="false">IF(LEFT(I1033,3)="R1 ","L6",IF(D1033&gt;=2014,"L1",IF(D1033&gt;=1998,"L2",IF(D1033&gt;=1987,"L3",IF(D1033&gt;=1978,"L4",IF(D1033&gt;=1965,"L5","L6"))))))</f>
        <v>L2</v>
      </c>
      <c r="H1033" s="4" t="str">
        <f aca="false">IFERROR(INDEX(Lanes!$C$2:$C$60,MATCH(LEFT(I1033,FIND(" ",I1033)-1),Lanes!$A$2:$A$60,0)),"?")</f>
        <v>V</v>
      </c>
      <c r="I1033" s="4" t="s">
        <v>7609</v>
      </c>
      <c r="J1033" s="4"/>
      <c r="K1033" s="4" t="s">
        <v>60</v>
      </c>
      <c r="L1033" s="4" t="s">
        <v>603</v>
      </c>
      <c r="M1033" s="4" t="s">
        <v>1731</v>
      </c>
      <c r="N1033" s="4"/>
      <c r="O1033" s="4" t="s">
        <v>7983</v>
      </c>
      <c r="P1033" s="2" t="s">
        <v>7984</v>
      </c>
      <c r="Q1033" s="2" t="s">
        <v>7985</v>
      </c>
      <c r="R1033" s="4" t="s">
        <v>65</v>
      </c>
      <c r="S1033" s="4" t="s">
        <v>7986</v>
      </c>
      <c r="T1033" s="4" t="s">
        <v>84</v>
      </c>
      <c r="U1033" s="4"/>
      <c r="V1033" s="4"/>
      <c r="W1033" s="4"/>
      <c r="X1033" s="2" t="s">
        <v>7614</v>
      </c>
      <c r="Y1033" s="4" t="s">
        <v>69</v>
      </c>
      <c r="Z1033" s="4"/>
      <c r="AA1033" s="4"/>
      <c r="AB1033" s="4"/>
    </row>
    <row r="1034" customFormat="false" ht="75" hidden="false" customHeight="true" outlineLevel="0" collapsed="false">
      <c r="A1034" s="4" t="s">
        <v>7987</v>
      </c>
      <c r="B1034" s="4" t="s">
        <v>7947</v>
      </c>
      <c r="C1034" s="4" t="s">
        <v>7947</v>
      </c>
      <c r="D1034" s="4" t="n">
        <v>2008</v>
      </c>
      <c r="E1034" s="4" t="s">
        <v>41</v>
      </c>
      <c r="F1034" s="4" t="s">
        <v>7988</v>
      </c>
      <c r="G1034" s="4" t="str">
        <f aca="false">IF(LEFT(I1034,3)="R1 ","L6",IF(D1034&gt;=2014,"L1",IF(D1034&gt;=1998,"L2",IF(D1034&gt;=1987,"L3",IF(D1034&gt;=1978,"L4",IF(D1034&gt;=1965,"L5","L6"))))))</f>
        <v>L2</v>
      </c>
      <c r="H1034" s="4" t="str">
        <f aca="false">IFERROR(INDEX(Lanes!$C$2:$C$60,MATCH(LEFT(I1034,FIND(" ",I1034)-1),Lanes!$A$2:$A$60,0)),"?")</f>
        <v>V</v>
      </c>
      <c r="I1034" s="4" t="s">
        <v>7609</v>
      </c>
      <c r="J1034" s="4"/>
      <c r="K1034" s="4" t="s">
        <v>451</v>
      </c>
      <c r="L1034" s="4" t="s">
        <v>152</v>
      </c>
      <c r="M1034" s="4" t="s">
        <v>7949</v>
      </c>
      <c r="N1034" s="4"/>
      <c r="O1034" s="4" t="s">
        <v>7989</v>
      </c>
      <c r="P1034" s="2" t="s">
        <v>7990</v>
      </c>
      <c r="Q1034" s="2" t="s">
        <v>7991</v>
      </c>
      <c r="R1034" s="4" t="s">
        <v>65</v>
      </c>
      <c r="S1034" s="4" t="s">
        <v>7992</v>
      </c>
      <c r="T1034" s="4" t="s">
        <v>84</v>
      </c>
      <c r="U1034" s="4"/>
      <c r="V1034" s="4"/>
      <c r="W1034" s="4"/>
      <c r="X1034" s="2" t="s">
        <v>7954</v>
      </c>
      <c r="Y1034" s="4" t="s">
        <v>69</v>
      </c>
      <c r="Z1034" s="4"/>
      <c r="AA1034" s="4"/>
      <c r="AB1034" s="4"/>
    </row>
    <row r="1035" customFormat="false" ht="75" hidden="false" customHeight="true" outlineLevel="0" collapsed="false">
      <c r="A1035" s="4" t="s">
        <v>7993</v>
      </c>
      <c r="B1035" s="4" t="s">
        <v>7656</v>
      </c>
      <c r="C1035" s="4" t="s">
        <v>7994</v>
      </c>
      <c r="D1035" s="4" t="n">
        <v>2008</v>
      </c>
      <c r="E1035" s="4" t="s">
        <v>41</v>
      </c>
      <c r="F1035" s="4" t="s">
        <v>3339</v>
      </c>
      <c r="G1035" s="4" t="str">
        <f aca="false">IF(LEFT(I1035,3)="R1 ","L6",IF(D1035&gt;=2014,"L1",IF(D1035&gt;=1998,"L2",IF(D1035&gt;=1987,"L3",IF(D1035&gt;=1978,"L4",IF(D1035&gt;=1965,"L5","L6"))))))</f>
        <v>L2</v>
      </c>
      <c r="H1035" s="4" t="str">
        <f aca="false">IFERROR(INDEX(Lanes!$C$2:$C$60,MATCH(LEFT(I1035,FIND(" ",I1035)-1),Lanes!$A$2:$A$60,0)),"?")</f>
        <v>V</v>
      </c>
      <c r="I1035" s="4" t="s">
        <v>7609</v>
      </c>
      <c r="J1035" s="4"/>
      <c r="K1035" s="4" t="s">
        <v>60</v>
      </c>
      <c r="L1035" s="4" t="s">
        <v>603</v>
      </c>
      <c r="M1035" s="4" t="s">
        <v>1731</v>
      </c>
      <c r="N1035" s="4"/>
      <c r="O1035" s="4" t="s">
        <v>7995</v>
      </c>
      <c r="P1035" s="2" t="s">
        <v>7996</v>
      </c>
      <c r="Q1035" s="2" t="s">
        <v>7997</v>
      </c>
      <c r="R1035" s="4" t="s">
        <v>122</v>
      </c>
      <c r="S1035" s="4" t="s">
        <v>7998</v>
      </c>
      <c r="T1035" s="4" t="s">
        <v>52</v>
      </c>
      <c r="U1035" s="4"/>
      <c r="V1035" s="4"/>
      <c r="W1035" s="4" t="s">
        <v>53</v>
      </c>
      <c r="X1035" s="2" t="s">
        <v>7999</v>
      </c>
      <c r="Y1035" s="4" t="s">
        <v>69</v>
      </c>
      <c r="Z1035" s="4"/>
      <c r="AA1035" s="4"/>
      <c r="AB1035" s="4"/>
    </row>
    <row r="1036" customFormat="false" ht="75" hidden="false" customHeight="true" outlineLevel="0" collapsed="false">
      <c r="A1036" s="4" t="s">
        <v>8000</v>
      </c>
      <c r="B1036" s="4" t="s">
        <v>7829</v>
      </c>
      <c r="C1036" s="4" t="s">
        <v>8001</v>
      </c>
      <c r="D1036" s="4" t="n">
        <v>2008</v>
      </c>
      <c r="E1036" s="4" t="s">
        <v>41</v>
      </c>
      <c r="F1036" s="4" t="s">
        <v>971</v>
      </c>
      <c r="G1036" s="4" t="str">
        <f aca="false">IF(LEFT(I1036,3)="R1 ","L6",IF(D1036&gt;=2014,"L1",IF(D1036&gt;=1998,"L2",IF(D1036&gt;=1987,"L3",IF(D1036&gt;=1978,"L4",IF(D1036&gt;=1965,"L5","L6"))))))</f>
        <v>L2</v>
      </c>
      <c r="H1036" s="4" t="str">
        <f aca="false">IFERROR(INDEX(Lanes!$C$2:$C$60,MATCH(LEFT(I1036,FIND(" ",I1036)-1),Lanes!$A$2:$A$60,0)),"?")</f>
        <v>V</v>
      </c>
      <c r="I1036" s="4" t="s">
        <v>7609</v>
      </c>
      <c r="J1036" s="4" t="s">
        <v>2746</v>
      </c>
      <c r="K1036" s="4" t="s">
        <v>400</v>
      </c>
      <c r="L1036" s="4" t="s">
        <v>193</v>
      </c>
      <c r="M1036" s="4" t="s">
        <v>706</v>
      </c>
      <c r="N1036" s="4"/>
      <c r="O1036" s="4" t="s">
        <v>8002</v>
      </c>
      <c r="P1036" s="2" t="s">
        <v>8003</v>
      </c>
      <c r="Q1036" s="2" t="s">
        <v>8004</v>
      </c>
      <c r="R1036" s="4" t="s">
        <v>65</v>
      </c>
      <c r="S1036" s="4" t="s">
        <v>8005</v>
      </c>
      <c r="T1036" s="4" t="s">
        <v>84</v>
      </c>
      <c r="U1036" s="4"/>
      <c r="V1036" s="4"/>
      <c r="W1036" s="4"/>
      <c r="X1036" s="2" t="s">
        <v>8006</v>
      </c>
      <c r="Y1036" s="4" t="s">
        <v>69</v>
      </c>
      <c r="Z1036" s="4"/>
      <c r="AA1036" s="4"/>
      <c r="AB1036" s="4"/>
    </row>
    <row r="1037" customFormat="false" ht="75" hidden="false" customHeight="true" outlineLevel="0" collapsed="false">
      <c r="A1037" s="4" t="s">
        <v>8007</v>
      </c>
      <c r="B1037" s="4" t="s">
        <v>7616</v>
      </c>
      <c r="C1037" s="4" t="s">
        <v>8008</v>
      </c>
      <c r="D1037" s="4" t="n">
        <v>2008</v>
      </c>
      <c r="E1037" s="4" t="s">
        <v>41</v>
      </c>
      <c r="F1037" s="4" t="s">
        <v>540</v>
      </c>
      <c r="G1037" s="4" t="str">
        <f aca="false">IF(LEFT(I1037,3)="R1 ","L6",IF(D1037&gt;=2014,"L1",IF(D1037&gt;=1998,"L2",IF(D1037&gt;=1987,"L3",IF(D1037&gt;=1978,"L4",IF(D1037&gt;=1965,"L5","L6"))))))</f>
        <v>L2</v>
      </c>
      <c r="H1037" s="4" t="str">
        <f aca="false">IFERROR(INDEX(Lanes!$C$2:$C$60,MATCH(LEFT(I1037,FIND(" ",I1037)-1),Lanes!$A$2:$A$60,0)),"?")</f>
        <v>V</v>
      </c>
      <c r="I1037" s="4" t="s">
        <v>7609</v>
      </c>
      <c r="J1037" s="4"/>
      <c r="K1037" s="4" t="s">
        <v>60</v>
      </c>
      <c r="L1037" s="4" t="s">
        <v>193</v>
      </c>
      <c r="M1037" s="4" t="s">
        <v>530</v>
      </c>
      <c r="N1037" s="4"/>
      <c r="O1037" s="4" t="s">
        <v>8009</v>
      </c>
      <c r="P1037" s="2" t="s">
        <v>8010</v>
      </c>
      <c r="Q1037" s="2" t="s">
        <v>8011</v>
      </c>
      <c r="R1037" s="4" t="s">
        <v>65</v>
      </c>
      <c r="S1037" s="4" t="s">
        <v>8012</v>
      </c>
      <c r="T1037" s="4" t="s">
        <v>84</v>
      </c>
      <c r="U1037" s="4"/>
      <c r="V1037" s="4" t="s">
        <v>7771</v>
      </c>
      <c r="W1037" s="4"/>
      <c r="X1037" s="2" t="s">
        <v>7683</v>
      </c>
      <c r="Y1037" s="4" t="s">
        <v>69</v>
      </c>
      <c r="Z1037" s="4"/>
      <c r="AA1037" s="4"/>
      <c r="AB1037" s="4"/>
    </row>
    <row r="1038" customFormat="false" ht="75" hidden="false" customHeight="true" outlineLevel="0" collapsed="false">
      <c r="A1038" s="4" t="s">
        <v>8013</v>
      </c>
      <c r="B1038" s="4" t="s">
        <v>7704</v>
      </c>
      <c r="C1038" s="4" t="s">
        <v>8014</v>
      </c>
      <c r="D1038" s="4" t="n">
        <v>2008</v>
      </c>
      <c r="E1038" s="4" t="s">
        <v>41</v>
      </c>
      <c r="F1038" s="4" t="s">
        <v>2413</v>
      </c>
      <c r="G1038" s="4" t="str">
        <f aca="false">IF(LEFT(I1038,3)="R1 ","L6",IF(D1038&gt;=2014,"L1",IF(D1038&gt;=1998,"L2",IF(D1038&gt;=1987,"L3",IF(D1038&gt;=1978,"L4",IF(D1038&gt;=1965,"L5","L6"))))))</f>
        <v>L2</v>
      </c>
      <c r="H1038" s="4" t="str">
        <f aca="false">IFERROR(INDEX(Lanes!$C$2:$C$60,MATCH(LEFT(I1038,FIND(" ",I1038)-1),Lanes!$A$2:$A$60,0)),"?")</f>
        <v>V</v>
      </c>
      <c r="I1038" s="4" t="s">
        <v>7609</v>
      </c>
      <c r="J1038" s="4"/>
      <c r="K1038" s="4" t="s">
        <v>400</v>
      </c>
      <c r="L1038" s="4" t="s">
        <v>163</v>
      </c>
      <c r="M1038" s="4" t="s">
        <v>164</v>
      </c>
      <c r="N1038" s="4"/>
      <c r="O1038" s="4" t="s">
        <v>8015</v>
      </c>
      <c r="P1038" s="2" t="s">
        <v>8016</v>
      </c>
      <c r="Q1038" s="2" t="s">
        <v>8017</v>
      </c>
      <c r="R1038" s="4" t="s">
        <v>65</v>
      </c>
      <c r="S1038" s="4" t="s">
        <v>8018</v>
      </c>
      <c r="T1038" s="4" t="s">
        <v>84</v>
      </c>
      <c r="U1038" s="4"/>
      <c r="V1038" s="4"/>
      <c r="W1038" s="4" t="s">
        <v>53</v>
      </c>
      <c r="X1038" s="2" t="s">
        <v>7710</v>
      </c>
      <c r="Y1038" s="4" t="s">
        <v>69</v>
      </c>
      <c r="Z1038" s="4"/>
      <c r="AA1038" s="4"/>
      <c r="AB1038" s="4"/>
    </row>
    <row r="1039" customFormat="false" ht="75" hidden="false" customHeight="true" outlineLevel="0" collapsed="false">
      <c r="A1039" s="4" t="s">
        <v>8019</v>
      </c>
      <c r="B1039" s="4" t="s">
        <v>7899</v>
      </c>
      <c r="C1039" s="4" t="s">
        <v>8020</v>
      </c>
      <c r="D1039" s="4" t="n">
        <v>2008</v>
      </c>
      <c r="E1039" s="4" t="s">
        <v>41</v>
      </c>
      <c r="F1039" s="4" t="s">
        <v>4000</v>
      </c>
      <c r="G1039" s="4" t="str">
        <f aca="false">IF(LEFT(I1039,3)="R1 ","L6",IF(D1039&gt;=2014,"L1",IF(D1039&gt;=1998,"L2",IF(D1039&gt;=1987,"L3",IF(D1039&gt;=1978,"L4",IF(D1039&gt;=1965,"L5","L6"))))))</f>
        <v>L2</v>
      </c>
      <c r="H1039" s="4" t="str">
        <f aca="false">IFERROR(INDEX(Lanes!$C$2:$C$60,MATCH(LEFT(I1039,FIND(" ",I1039)-1),Lanes!$A$2:$A$60,0)),"?")</f>
        <v>V</v>
      </c>
      <c r="I1039" s="4" t="s">
        <v>7609</v>
      </c>
      <c r="J1039" s="4"/>
      <c r="K1039" s="4" t="s">
        <v>400</v>
      </c>
      <c r="L1039" s="4" t="s">
        <v>163</v>
      </c>
      <c r="M1039" s="4" t="s">
        <v>164</v>
      </c>
      <c r="N1039" s="4"/>
      <c r="O1039" s="4" t="s">
        <v>8021</v>
      </c>
      <c r="P1039" s="2" t="s">
        <v>8022</v>
      </c>
      <c r="Q1039" s="2" t="s">
        <v>8023</v>
      </c>
      <c r="R1039" s="4" t="s">
        <v>65</v>
      </c>
      <c r="S1039" s="4" t="s">
        <v>8024</v>
      </c>
      <c r="T1039" s="4" t="s">
        <v>84</v>
      </c>
      <c r="U1039" s="4"/>
      <c r="V1039" s="4"/>
      <c r="W1039" s="4"/>
      <c r="X1039" s="2" t="s">
        <v>7905</v>
      </c>
      <c r="Y1039" s="4" t="s">
        <v>69</v>
      </c>
      <c r="Z1039" s="4"/>
      <c r="AA1039" s="4"/>
      <c r="AB1039" s="4"/>
    </row>
    <row r="1040" customFormat="false" ht="75" hidden="false" customHeight="true" outlineLevel="0" collapsed="false">
      <c r="A1040" s="4" t="s">
        <v>8025</v>
      </c>
      <c r="B1040" s="4" t="s">
        <v>2799</v>
      </c>
      <c r="C1040" s="4" t="s">
        <v>8026</v>
      </c>
      <c r="D1040" s="4" t="n">
        <v>2009</v>
      </c>
      <c r="E1040" s="4" t="s">
        <v>41</v>
      </c>
      <c r="F1040" s="4" t="s">
        <v>4797</v>
      </c>
      <c r="G1040" s="4" t="str">
        <f aca="false">IF(LEFT(I1040,3)="R1 ","L6",IF(D1040&gt;=2014,"L1",IF(D1040&gt;=1998,"L2",IF(D1040&gt;=1987,"L3",IF(D1040&gt;=1978,"L4",IF(D1040&gt;=1965,"L5","L6"))))))</f>
        <v>L2</v>
      </c>
      <c r="H1040" s="4" t="str">
        <f aca="false">IFERROR(INDEX(Lanes!$C$2:$C$60,MATCH(LEFT(I1040,FIND(" ",I1040)-1),Lanes!$A$2:$A$60,0)),"?")</f>
        <v>V</v>
      </c>
      <c r="I1040" s="4" t="s">
        <v>7609</v>
      </c>
      <c r="J1040" s="4"/>
      <c r="K1040" s="4" t="s">
        <v>400</v>
      </c>
      <c r="L1040" s="4" t="s">
        <v>603</v>
      </c>
      <c r="M1040" s="4" t="s">
        <v>7736</v>
      </c>
      <c r="N1040" s="4"/>
      <c r="O1040" s="4" t="s">
        <v>8027</v>
      </c>
      <c r="P1040" s="2" t="s">
        <v>8028</v>
      </c>
      <c r="Q1040" s="2" t="s">
        <v>8029</v>
      </c>
      <c r="R1040" s="4" t="s">
        <v>65</v>
      </c>
      <c r="S1040" s="4" t="s">
        <v>8030</v>
      </c>
      <c r="T1040" s="4" t="s">
        <v>110</v>
      </c>
      <c r="U1040" s="4"/>
      <c r="V1040" s="4"/>
      <c r="W1040" s="4"/>
      <c r="X1040" s="2" t="s">
        <v>2987</v>
      </c>
      <c r="Y1040" s="4" t="s">
        <v>69</v>
      </c>
      <c r="Z1040" s="4"/>
      <c r="AA1040" s="4"/>
      <c r="AB1040" s="4"/>
    </row>
    <row r="1041" customFormat="false" ht="75" hidden="false" customHeight="true" outlineLevel="0" collapsed="false">
      <c r="A1041" s="4" t="s">
        <v>8031</v>
      </c>
      <c r="B1041" s="4" t="s">
        <v>8032</v>
      </c>
      <c r="C1041" s="4" t="s">
        <v>8033</v>
      </c>
      <c r="D1041" s="4" t="n">
        <v>2009</v>
      </c>
      <c r="E1041" s="4" t="s">
        <v>41</v>
      </c>
      <c r="F1041" s="4" t="s">
        <v>8034</v>
      </c>
      <c r="G1041" s="4" t="str">
        <f aca="false">IF(LEFT(I1041,3)="R1 ","L6",IF(D1041&gt;=2014,"L1",IF(D1041&gt;=1998,"L2",IF(D1041&gt;=1987,"L3",IF(D1041&gt;=1978,"L4",IF(D1041&gt;=1965,"L5","L6"))))))</f>
        <v>L2</v>
      </c>
      <c r="H1041" s="4" t="str">
        <f aca="false">IFERROR(INDEX(Lanes!$C$2:$C$60,MATCH(LEFT(I1041,FIND(" ",I1041)-1),Lanes!$A$2:$A$60,0)),"?")</f>
        <v>V</v>
      </c>
      <c r="I1041" s="4" t="s">
        <v>7609</v>
      </c>
      <c r="J1041" s="4"/>
      <c r="K1041" s="4" t="s">
        <v>364</v>
      </c>
      <c r="L1041" s="4" t="s">
        <v>152</v>
      </c>
      <c r="M1041" s="4" t="s">
        <v>8035</v>
      </c>
      <c r="N1041" s="4"/>
      <c r="O1041" s="4" t="s">
        <v>2312</v>
      </c>
      <c r="P1041" s="2" t="s">
        <v>8036</v>
      </c>
      <c r="Q1041" s="2" t="s">
        <v>8037</v>
      </c>
      <c r="R1041" s="4" t="s">
        <v>122</v>
      </c>
      <c r="S1041" s="4" t="s">
        <v>8038</v>
      </c>
      <c r="T1041" s="4" t="s">
        <v>52</v>
      </c>
      <c r="U1041" s="4"/>
      <c r="V1041" s="4"/>
      <c r="W1041" s="4"/>
      <c r="X1041" s="2" t="s">
        <v>8039</v>
      </c>
      <c r="Y1041" s="4" t="s">
        <v>69</v>
      </c>
      <c r="Z1041" s="4"/>
      <c r="AA1041" s="4"/>
      <c r="AB1041" s="4"/>
    </row>
    <row r="1042" customFormat="false" ht="75" hidden="false" customHeight="true" outlineLevel="0" collapsed="false">
      <c r="A1042" s="4" t="s">
        <v>8040</v>
      </c>
      <c r="B1042" s="4" t="s">
        <v>7928</v>
      </c>
      <c r="C1042" s="4" t="s">
        <v>8041</v>
      </c>
      <c r="D1042" s="4" t="n">
        <v>2009</v>
      </c>
      <c r="E1042" s="4" t="s">
        <v>41</v>
      </c>
      <c r="F1042" s="4" t="s">
        <v>1768</v>
      </c>
      <c r="G1042" s="4" t="str">
        <f aca="false">IF(LEFT(I1042,3)="R1 ","L6",IF(D1042&gt;=2014,"L1",IF(D1042&gt;=1998,"L2",IF(D1042&gt;=1987,"L3",IF(D1042&gt;=1978,"L4",IF(D1042&gt;=1965,"L5","L6"))))))</f>
        <v>L2</v>
      </c>
      <c r="H1042" s="4" t="str">
        <f aca="false">IFERROR(INDEX(Lanes!$C$2:$C$60,MATCH(LEFT(I1042,FIND(" ",I1042)-1),Lanes!$A$2:$A$60,0)),"?")</f>
        <v>V</v>
      </c>
      <c r="I1042" s="4" t="s">
        <v>7609</v>
      </c>
      <c r="J1042" s="4"/>
      <c r="K1042" s="4" t="s">
        <v>115</v>
      </c>
      <c r="L1042" s="4" t="s">
        <v>152</v>
      </c>
      <c r="M1042" s="4" t="s">
        <v>433</v>
      </c>
      <c r="N1042" s="4"/>
      <c r="O1042" s="4" t="s">
        <v>8042</v>
      </c>
      <c r="P1042" s="2" t="s">
        <v>8043</v>
      </c>
      <c r="Q1042" s="2" t="s">
        <v>8044</v>
      </c>
      <c r="R1042" s="4" t="s">
        <v>65</v>
      </c>
      <c r="S1042" s="4" t="s">
        <v>8045</v>
      </c>
      <c r="T1042" s="4" t="s">
        <v>84</v>
      </c>
      <c r="U1042" s="4"/>
      <c r="V1042" s="4"/>
      <c r="W1042" s="4"/>
      <c r="X1042" s="2" t="s">
        <v>7935</v>
      </c>
      <c r="Y1042" s="4" t="s">
        <v>69</v>
      </c>
      <c r="Z1042" s="4"/>
      <c r="AA1042" s="4"/>
      <c r="AB1042" s="4"/>
    </row>
    <row r="1043" customFormat="false" ht="75" hidden="false" customHeight="true" outlineLevel="0" collapsed="false">
      <c r="A1043" s="4" t="s">
        <v>8046</v>
      </c>
      <c r="B1043" s="4" t="s">
        <v>7947</v>
      </c>
      <c r="C1043" s="4" t="s">
        <v>8047</v>
      </c>
      <c r="D1043" s="4" t="n">
        <v>2009</v>
      </c>
      <c r="E1043" s="4" t="s">
        <v>41</v>
      </c>
      <c r="F1043" s="4" t="s">
        <v>7988</v>
      </c>
      <c r="G1043" s="4" t="str">
        <f aca="false">IF(LEFT(I1043,3)="R1 ","L6",IF(D1043&gt;=2014,"L1",IF(D1043&gt;=1998,"L2",IF(D1043&gt;=1987,"L3",IF(D1043&gt;=1978,"L4",IF(D1043&gt;=1965,"L5","L6"))))))</f>
        <v>L2</v>
      </c>
      <c r="H1043" s="4" t="str">
        <f aca="false">IFERROR(INDEX(Lanes!$C$2:$C$60,MATCH(LEFT(I1043,FIND(" ",I1043)-1),Lanes!$A$2:$A$60,0)),"?")</f>
        <v>V</v>
      </c>
      <c r="I1043" s="4" t="s">
        <v>7609</v>
      </c>
      <c r="J1043" s="4"/>
      <c r="K1043" s="4" t="s">
        <v>451</v>
      </c>
      <c r="L1043" s="4" t="s">
        <v>152</v>
      </c>
      <c r="M1043" s="4" t="s">
        <v>7949</v>
      </c>
      <c r="N1043" s="4"/>
      <c r="O1043" s="4" t="s">
        <v>8048</v>
      </c>
      <c r="P1043" s="2" t="s">
        <v>8049</v>
      </c>
      <c r="Q1043" s="2" t="s">
        <v>8050</v>
      </c>
      <c r="R1043" s="4" t="s">
        <v>65</v>
      </c>
      <c r="S1043" s="4" t="s">
        <v>8051</v>
      </c>
      <c r="T1043" s="4" t="s">
        <v>84</v>
      </c>
      <c r="U1043" s="4"/>
      <c r="V1043" s="4"/>
      <c r="W1043" s="4"/>
      <c r="X1043" s="2" t="s">
        <v>7954</v>
      </c>
      <c r="Y1043" s="4" t="s">
        <v>69</v>
      </c>
      <c r="Z1043" s="4"/>
      <c r="AA1043" s="4"/>
      <c r="AB1043" s="4"/>
    </row>
    <row r="1044" customFormat="false" ht="75" hidden="false" customHeight="true" outlineLevel="0" collapsed="false">
      <c r="A1044" s="4" t="s">
        <v>8052</v>
      </c>
      <c r="B1044" s="4" t="s">
        <v>7743</v>
      </c>
      <c r="C1044" s="4" t="s">
        <v>8053</v>
      </c>
      <c r="D1044" s="4" t="n">
        <v>2009</v>
      </c>
      <c r="E1044" s="4" t="s">
        <v>41</v>
      </c>
      <c r="F1044" s="4" t="s">
        <v>519</v>
      </c>
      <c r="G1044" s="4" t="str">
        <f aca="false">IF(LEFT(I1044,3)="R1 ","L6",IF(D1044&gt;=2014,"L1",IF(D1044&gt;=1998,"L2",IF(D1044&gt;=1987,"L3",IF(D1044&gt;=1978,"L4",IF(D1044&gt;=1965,"L5","L6"))))))</f>
        <v>L2</v>
      </c>
      <c r="H1044" s="4" t="str">
        <f aca="false">IFERROR(INDEX(Lanes!$C$2:$C$60,MATCH(LEFT(I1044,FIND(" ",I1044)-1),Lanes!$A$2:$A$60,0)),"?")</f>
        <v>V</v>
      </c>
      <c r="I1044" s="4" t="s">
        <v>7609</v>
      </c>
      <c r="J1044" s="4"/>
      <c r="K1044" s="4" t="s">
        <v>400</v>
      </c>
      <c r="L1044" s="4" t="s">
        <v>45</v>
      </c>
      <c r="M1044" s="4" t="s">
        <v>61</v>
      </c>
      <c r="N1044" s="4"/>
      <c r="O1044" s="4" t="s">
        <v>8054</v>
      </c>
      <c r="P1044" s="2" t="s">
        <v>8055</v>
      </c>
      <c r="Q1044" s="2" t="s">
        <v>8056</v>
      </c>
      <c r="R1044" s="4" t="s">
        <v>65</v>
      </c>
      <c r="S1044" s="4" t="s">
        <v>8057</v>
      </c>
      <c r="T1044" s="4" t="s">
        <v>84</v>
      </c>
      <c r="U1044" s="4"/>
      <c r="V1044" s="4"/>
      <c r="W1044" s="4"/>
      <c r="X1044" s="2" t="s">
        <v>7749</v>
      </c>
      <c r="Y1044" s="4" t="s">
        <v>69</v>
      </c>
      <c r="Z1044" s="4"/>
      <c r="AA1044" s="4"/>
      <c r="AB1044" s="4"/>
    </row>
    <row r="1045" customFormat="false" ht="75" hidden="false" customHeight="true" outlineLevel="0" collapsed="false">
      <c r="A1045" s="4" t="s">
        <v>8058</v>
      </c>
      <c r="B1045" s="4" t="s">
        <v>7758</v>
      </c>
      <c r="C1045" s="4" t="s">
        <v>8059</v>
      </c>
      <c r="D1045" s="4" t="n">
        <v>2009</v>
      </c>
      <c r="E1045" s="4" t="s">
        <v>41</v>
      </c>
      <c r="F1045" s="4" t="s">
        <v>1052</v>
      </c>
      <c r="G1045" s="4" t="str">
        <f aca="false">IF(LEFT(I1045,3)="R1 ","L6",IF(D1045&gt;=2014,"L1",IF(D1045&gt;=1998,"L2",IF(D1045&gt;=1987,"L3",IF(D1045&gt;=1978,"L4",IF(D1045&gt;=1965,"L5","L6"))))))</f>
        <v>L2</v>
      </c>
      <c r="H1045" s="4" t="str">
        <f aca="false">IFERROR(INDEX(Lanes!$C$2:$C$60,MATCH(LEFT(I1045,FIND(" ",I1045)-1),Lanes!$A$2:$A$60,0)),"?")</f>
        <v>V</v>
      </c>
      <c r="I1045" s="4" t="s">
        <v>7609</v>
      </c>
      <c r="J1045" s="4"/>
      <c r="K1045" s="4" t="s">
        <v>400</v>
      </c>
      <c r="L1045" s="4" t="s">
        <v>603</v>
      </c>
      <c r="M1045" s="4" t="s">
        <v>1528</v>
      </c>
      <c r="N1045" s="4"/>
      <c r="O1045" s="4" t="s">
        <v>8060</v>
      </c>
      <c r="P1045" s="2" t="s">
        <v>8061</v>
      </c>
      <c r="Q1045" s="2" t="s">
        <v>8062</v>
      </c>
      <c r="R1045" s="4" t="s">
        <v>65</v>
      </c>
      <c r="S1045" s="4" t="s">
        <v>8063</v>
      </c>
      <c r="T1045" s="4" t="s">
        <v>84</v>
      </c>
      <c r="U1045" s="4"/>
      <c r="V1045" s="4"/>
      <c r="W1045" s="4"/>
      <c r="X1045" s="2" t="s">
        <v>8064</v>
      </c>
      <c r="Y1045" s="4" t="s">
        <v>69</v>
      </c>
      <c r="Z1045" s="4"/>
      <c r="AA1045" s="4"/>
      <c r="AB1045" s="4"/>
    </row>
    <row r="1046" customFormat="false" ht="75" hidden="false" customHeight="true" outlineLevel="0" collapsed="false">
      <c r="A1046" s="4" t="s">
        <v>8065</v>
      </c>
      <c r="B1046" s="4" t="s">
        <v>8066</v>
      </c>
      <c r="C1046" s="4" t="s">
        <v>8067</v>
      </c>
      <c r="D1046" s="4" t="n">
        <v>2009</v>
      </c>
      <c r="E1046" s="4" t="s">
        <v>41</v>
      </c>
      <c r="F1046" s="4" t="s">
        <v>8068</v>
      </c>
      <c r="G1046" s="4" t="str">
        <f aca="false">IF(LEFT(I1046,3)="R1 ","L6",IF(D1046&gt;=2014,"L1",IF(D1046&gt;=1998,"L2",IF(D1046&gt;=1987,"L3",IF(D1046&gt;=1978,"L4",IF(D1046&gt;=1965,"L5","L6"))))))</f>
        <v>L2</v>
      </c>
      <c r="H1046" s="4" t="str">
        <f aca="false">IFERROR(INDEX(Lanes!$C$2:$C$60,MATCH(LEFT(I1046,FIND(" ",I1046)-1),Lanes!$A$2:$A$60,0)),"?")</f>
        <v>V</v>
      </c>
      <c r="I1046" s="4" t="s">
        <v>7609</v>
      </c>
      <c r="J1046" s="4"/>
      <c r="K1046" s="4" t="s">
        <v>400</v>
      </c>
      <c r="L1046" s="4" t="s">
        <v>90</v>
      </c>
      <c r="M1046" s="4" t="s">
        <v>706</v>
      </c>
      <c r="N1046" s="4"/>
      <c r="O1046" s="4" t="s">
        <v>8069</v>
      </c>
      <c r="P1046" s="2" t="s">
        <v>8070</v>
      </c>
      <c r="Q1046" s="2" t="s">
        <v>8071</v>
      </c>
      <c r="R1046" s="4" t="s">
        <v>65</v>
      </c>
      <c r="S1046" s="4" t="s">
        <v>8072</v>
      </c>
      <c r="T1046" s="4" t="s">
        <v>84</v>
      </c>
      <c r="U1046" s="4"/>
      <c r="V1046" s="4"/>
      <c r="W1046" s="4"/>
      <c r="X1046" s="2" t="s">
        <v>8073</v>
      </c>
      <c r="Y1046" s="4" t="s">
        <v>69</v>
      </c>
      <c r="Z1046" s="4"/>
      <c r="AA1046" s="4"/>
      <c r="AB1046" s="4"/>
    </row>
    <row r="1047" customFormat="false" ht="75" hidden="false" customHeight="true" outlineLevel="0" collapsed="false">
      <c r="A1047" s="4" t="s">
        <v>8074</v>
      </c>
      <c r="B1047" s="4" t="s">
        <v>8075</v>
      </c>
      <c r="C1047" s="4" t="s">
        <v>8075</v>
      </c>
      <c r="D1047" s="4" t="n">
        <v>2009</v>
      </c>
      <c r="E1047" s="4" t="s">
        <v>398</v>
      </c>
      <c r="F1047" s="4" t="s">
        <v>8076</v>
      </c>
      <c r="G1047" s="4" t="str">
        <f aca="false">IF(LEFT(I1047,3)="R1 ","L6",IF(D1047&gt;=2014,"L1",IF(D1047&gt;=1998,"L2",IF(D1047&gt;=1987,"L3",IF(D1047&gt;=1978,"L4",IF(D1047&gt;=1965,"L5","L6"))))))</f>
        <v>L2</v>
      </c>
      <c r="H1047" s="4" t="str">
        <f aca="false">IFERROR(INDEX(Lanes!$C$2:$C$60,MATCH(LEFT(I1047,FIND(" ",I1047)-1),Lanes!$A$2:$A$60,0)),"?")</f>
        <v>V</v>
      </c>
      <c r="I1047" s="4" t="s">
        <v>7609</v>
      </c>
      <c r="J1047" s="4" t="s">
        <v>3140</v>
      </c>
      <c r="K1047" s="4" t="s">
        <v>400</v>
      </c>
      <c r="L1047" s="4" t="s">
        <v>45</v>
      </c>
      <c r="M1047" s="4" t="s">
        <v>279</v>
      </c>
      <c r="N1047" s="4"/>
      <c r="O1047" s="4" t="s">
        <v>8077</v>
      </c>
      <c r="P1047" s="2" t="s">
        <v>8078</v>
      </c>
      <c r="Q1047" s="2" t="s">
        <v>8079</v>
      </c>
      <c r="R1047" s="4" t="s">
        <v>122</v>
      </c>
      <c r="S1047" s="4" t="s">
        <v>8080</v>
      </c>
      <c r="T1047" s="4" t="s">
        <v>52</v>
      </c>
      <c r="U1047" s="4"/>
      <c r="V1047" s="4"/>
      <c r="W1047" s="4"/>
      <c r="X1047" s="2" t="s">
        <v>8081</v>
      </c>
      <c r="Y1047" s="4" t="s">
        <v>55</v>
      </c>
      <c r="Z1047" s="4"/>
      <c r="AA1047" s="4"/>
      <c r="AB1047" s="4"/>
    </row>
    <row r="1048" customFormat="false" ht="75" hidden="false" customHeight="true" outlineLevel="0" collapsed="false">
      <c r="A1048" s="4" t="s">
        <v>8082</v>
      </c>
      <c r="B1048" s="4" t="s">
        <v>7779</v>
      </c>
      <c r="C1048" s="4" t="s">
        <v>8083</v>
      </c>
      <c r="D1048" s="4" t="n">
        <v>2009</v>
      </c>
      <c r="E1048" s="4" t="s">
        <v>41</v>
      </c>
      <c r="F1048" s="4" t="s">
        <v>1297</v>
      </c>
      <c r="G1048" s="4" t="str">
        <f aca="false">IF(LEFT(I1048,3)="R1 ","L6",IF(D1048&gt;=2014,"L1",IF(D1048&gt;=1998,"L2",IF(D1048&gt;=1987,"L3",IF(D1048&gt;=1978,"L4",IF(D1048&gt;=1965,"L5","L6"))))))</f>
        <v>L2</v>
      </c>
      <c r="H1048" s="4" t="str">
        <f aca="false">IFERROR(INDEX(Lanes!$C$2:$C$60,MATCH(LEFT(I1048,FIND(" ",I1048)-1),Lanes!$A$2:$A$60,0)),"?")</f>
        <v>V</v>
      </c>
      <c r="I1048" s="4" t="s">
        <v>7609</v>
      </c>
      <c r="J1048" s="4"/>
      <c r="K1048" s="4" t="s">
        <v>364</v>
      </c>
      <c r="L1048" s="4" t="s">
        <v>193</v>
      </c>
      <c r="M1048" s="4" t="s">
        <v>2974</v>
      </c>
      <c r="N1048" s="4"/>
      <c r="O1048" s="4" t="s">
        <v>8084</v>
      </c>
      <c r="P1048" s="2" t="s">
        <v>8085</v>
      </c>
      <c r="Q1048" s="2" t="s">
        <v>8086</v>
      </c>
      <c r="R1048" s="4" t="s">
        <v>65</v>
      </c>
      <c r="S1048" s="4" t="s">
        <v>8087</v>
      </c>
      <c r="T1048" s="4" t="s">
        <v>84</v>
      </c>
      <c r="U1048" s="4"/>
      <c r="V1048" s="4"/>
      <c r="W1048" s="4"/>
      <c r="X1048" s="2" t="s">
        <v>7786</v>
      </c>
      <c r="Y1048" s="4" t="s">
        <v>69</v>
      </c>
      <c r="Z1048" s="4"/>
      <c r="AA1048" s="4"/>
      <c r="AB1048" s="4"/>
    </row>
    <row r="1049" customFormat="false" ht="75" hidden="false" customHeight="true" outlineLevel="0" collapsed="false">
      <c r="A1049" s="4" t="s">
        <v>8088</v>
      </c>
      <c r="B1049" s="4" t="s">
        <v>7808</v>
      </c>
      <c r="C1049" s="4" t="s">
        <v>8089</v>
      </c>
      <c r="D1049" s="4" t="n">
        <v>2009</v>
      </c>
      <c r="E1049" s="4" t="s">
        <v>41</v>
      </c>
      <c r="F1049" s="4" t="s">
        <v>519</v>
      </c>
      <c r="G1049" s="4" t="str">
        <f aca="false">IF(LEFT(I1049,3)="R1 ","L6",IF(D1049&gt;=2014,"L1",IF(D1049&gt;=1998,"L2",IF(D1049&gt;=1987,"L3",IF(D1049&gt;=1978,"L4",IF(D1049&gt;=1965,"L5","L6"))))))</f>
        <v>L2</v>
      </c>
      <c r="H1049" s="4" t="str">
        <f aca="false">IFERROR(INDEX(Lanes!$C$2:$C$60,MATCH(LEFT(I1049,FIND(" ",I1049)-1),Lanes!$A$2:$A$60,0)),"?")</f>
        <v>V</v>
      </c>
      <c r="I1049" s="4" t="s">
        <v>7609</v>
      </c>
      <c r="J1049" s="4"/>
      <c r="K1049" s="4" t="s">
        <v>400</v>
      </c>
      <c r="L1049" s="4" t="s">
        <v>603</v>
      </c>
      <c r="M1049" s="4" t="s">
        <v>3596</v>
      </c>
      <c r="N1049" s="4"/>
      <c r="O1049" s="4" t="s">
        <v>8090</v>
      </c>
      <c r="P1049" s="2" t="s">
        <v>8091</v>
      </c>
      <c r="Q1049" s="2" t="s">
        <v>8092</v>
      </c>
      <c r="R1049" s="4" t="s">
        <v>65</v>
      </c>
      <c r="S1049" s="4" t="s">
        <v>8093</v>
      </c>
      <c r="T1049" s="4" t="s">
        <v>84</v>
      </c>
      <c r="U1049" s="4"/>
      <c r="V1049" s="4"/>
      <c r="W1049" s="4"/>
      <c r="X1049" s="2" t="s">
        <v>7814</v>
      </c>
      <c r="Y1049" s="4" t="s">
        <v>69</v>
      </c>
      <c r="Z1049" s="4"/>
      <c r="AA1049" s="4"/>
      <c r="AB1049" s="4"/>
    </row>
    <row r="1050" customFormat="false" ht="75" hidden="false" customHeight="true" outlineLevel="0" collapsed="false">
      <c r="A1050" s="4" t="s">
        <v>8094</v>
      </c>
      <c r="B1050" s="4" t="s">
        <v>7625</v>
      </c>
      <c r="C1050" s="4" t="s">
        <v>8095</v>
      </c>
      <c r="D1050" s="4" t="n">
        <v>2009</v>
      </c>
      <c r="E1050" s="4" t="s">
        <v>41</v>
      </c>
      <c r="F1050" s="4" t="s">
        <v>7713</v>
      </c>
      <c r="G1050" s="4" t="str">
        <f aca="false">IF(LEFT(I1050,3)="R1 ","L6",IF(D1050&gt;=2014,"L1",IF(D1050&gt;=1998,"L2",IF(D1050&gt;=1987,"L3",IF(D1050&gt;=1978,"L4",IF(D1050&gt;=1965,"L5","L6"))))))</f>
        <v>L2</v>
      </c>
      <c r="H1050" s="4" t="str">
        <f aca="false">IFERROR(INDEX(Lanes!$C$2:$C$60,MATCH(LEFT(I1050,FIND(" ",I1050)-1),Lanes!$A$2:$A$60,0)),"?")</f>
        <v>V</v>
      </c>
      <c r="I1050" s="4" t="s">
        <v>7609</v>
      </c>
      <c r="J1050" s="4"/>
      <c r="K1050" s="4" t="s">
        <v>60</v>
      </c>
      <c r="L1050" s="4" t="s">
        <v>45</v>
      </c>
      <c r="M1050" s="4" t="s">
        <v>61</v>
      </c>
      <c r="N1050" s="4"/>
      <c r="O1050" s="4" t="s">
        <v>8096</v>
      </c>
      <c r="P1050" s="2" t="s">
        <v>8097</v>
      </c>
      <c r="Q1050" s="2" t="s">
        <v>8098</v>
      </c>
      <c r="R1050" s="4" t="s">
        <v>65</v>
      </c>
      <c r="S1050" s="4" t="s">
        <v>8099</v>
      </c>
      <c r="T1050" s="4" t="s">
        <v>84</v>
      </c>
      <c r="U1050" s="4"/>
      <c r="V1050" s="4"/>
      <c r="W1050" s="4" t="s">
        <v>53</v>
      </c>
      <c r="X1050" s="2" t="s">
        <v>7632</v>
      </c>
      <c r="Y1050" s="4" t="s">
        <v>69</v>
      </c>
      <c r="Z1050" s="4"/>
      <c r="AA1050" s="4"/>
      <c r="AB1050" s="4"/>
    </row>
    <row r="1051" customFormat="false" ht="75" hidden="false" customHeight="true" outlineLevel="0" collapsed="false">
      <c r="A1051" s="4" t="s">
        <v>8100</v>
      </c>
      <c r="B1051" s="4" t="s">
        <v>7864</v>
      </c>
      <c r="C1051" s="4" t="s">
        <v>8101</v>
      </c>
      <c r="D1051" s="4" t="n">
        <v>2010</v>
      </c>
      <c r="E1051" s="4" t="s">
        <v>41</v>
      </c>
      <c r="F1051" s="4" t="s">
        <v>8102</v>
      </c>
      <c r="G1051" s="4" t="str">
        <f aca="false">IF(LEFT(I1051,3)="R1 ","L6",IF(D1051&gt;=2014,"L1",IF(D1051&gt;=1998,"L2",IF(D1051&gt;=1987,"L3",IF(D1051&gt;=1978,"L4",IF(D1051&gt;=1965,"L5","L6"))))))</f>
        <v>L2</v>
      </c>
      <c r="H1051" s="4" t="str">
        <f aca="false">IFERROR(INDEX(Lanes!$C$2:$C$60,MATCH(LEFT(I1051,FIND(" ",I1051)-1),Lanes!$A$2:$A$60,0)),"?")</f>
        <v>V</v>
      </c>
      <c r="I1051" s="4" t="s">
        <v>7609</v>
      </c>
      <c r="J1051" s="4"/>
      <c r="K1051" s="4" t="s">
        <v>60</v>
      </c>
      <c r="L1051" s="4" t="s">
        <v>193</v>
      </c>
      <c r="M1051" s="4" t="s">
        <v>7908</v>
      </c>
      <c r="N1051" s="4"/>
      <c r="O1051" s="4" t="s">
        <v>8103</v>
      </c>
      <c r="P1051" s="2" t="s">
        <v>8104</v>
      </c>
      <c r="Q1051" s="2" t="s">
        <v>8105</v>
      </c>
      <c r="R1051" s="4" t="s">
        <v>65</v>
      </c>
      <c r="S1051" s="4" t="s">
        <v>8106</v>
      </c>
      <c r="T1051" s="4" t="s">
        <v>84</v>
      </c>
      <c r="U1051" s="4"/>
      <c r="V1051" s="4"/>
      <c r="W1051" s="4"/>
      <c r="X1051" s="2" t="s">
        <v>7913</v>
      </c>
      <c r="Y1051" s="4" t="s">
        <v>69</v>
      </c>
      <c r="Z1051" s="4"/>
      <c r="AA1051" s="4"/>
      <c r="AB1051" s="4"/>
    </row>
    <row r="1052" customFormat="false" ht="75" hidden="false" customHeight="true" outlineLevel="0" collapsed="false">
      <c r="A1052" s="4" t="s">
        <v>8107</v>
      </c>
      <c r="B1052" s="4" t="s">
        <v>7974</v>
      </c>
      <c r="C1052" s="4" t="s">
        <v>8108</v>
      </c>
      <c r="D1052" s="4" t="n">
        <v>2010</v>
      </c>
      <c r="E1052" s="4" t="s">
        <v>41</v>
      </c>
      <c r="F1052" s="4" t="s">
        <v>519</v>
      </c>
      <c r="G1052" s="4" t="str">
        <f aca="false">IF(LEFT(I1052,3)="R1 ","L6",IF(D1052&gt;=2014,"L1",IF(D1052&gt;=1998,"L2",IF(D1052&gt;=1987,"L3",IF(D1052&gt;=1978,"L4",IF(D1052&gt;=1965,"L5","L6"))))))</f>
        <v>L2</v>
      </c>
      <c r="H1052" s="4" t="str">
        <f aca="false">IFERROR(INDEX(Lanes!$C$2:$C$60,MATCH(LEFT(I1052,FIND(" ",I1052)-1),Lanes!$A$2:$A$60,0)),"?")</f>
        <v>V</v>
      </c>
      <c r="I1052" s="4" t="s">
        <v>7609</v>
      </c>
      <c r="J1052" s="4"/>
      <c r="K1052" s="4" t="s">
        <v>115</v>
      </c>
      <c r="L1052" s="4" t="s">
        <v>603</v>
      </c>
      <c r="M1052" s="4" t="s">
        <v>1528</v>
      </c>
      <c r="N1052" s="4"/>
      <c r="O1052" s="4" t="s">
        <v>8109</v>
      </c>
      <c r="P1052" s="2" t="s">
        <v>8110</v>
      </c>
      <c r="Q1052" s="2" t="s">
        <v>8111</v>
      </c>
      <c r="R1052" s="4" t="s">
        <v>65</v>
      </c>
      <c r="S1052" s="4" t="s">
        <v>8112</v>
      </c>
      <c r="T1052" s="4" t="s">
        <v>84</v>
      </c>
      <c r="U1052" s="4"/>
      <c r="V1052" s="4"/>
      <c r="W1052" s="4"/>
      <c r="X1052" s="2" t="s">
        <v>7980</v>
      </c>
      <c r="Y1052" s="4" t="s">
        <v>69</v>
      </c>
      <c r="Z1052" s="4"/>
      <c r="AA1052" s="4"/>
      <c r="AB1052" s="4"/>
    </row>
    <row r="1053" customFormat="false" ht="75" hidden="false" customHeight="true" outlineLevel="0" collapsed="false">
      <c r="A1053" s="4" t="s">
        <v>8113</v>
      </c>
      <c r="B1053" s="4" t="s">
        <v>7928</v>
      </c>
      <c r="C1053" s="4" t="s">
        <v>8114</v>
      </c>
      <c r="D1053" s="4" t="n">
        <v>2010</v>
      </c>
      <c r="E1053" s="4" t="s">
        <v>41</v>
      </c>
      <c r="F1053" s="4" t="s">
        <v>1768</v>
      </c>
      <c r="G1053" s="4" t="str">
        <f aca="false">IF(LEFT(I1053,3)="R1 ","L6",IF(D1053&gt;=2014,"L1",IF(D1053&gt;=1998,"L2",IF(D1053&gt;=1987,"L3",IF(D1053&gt;=1978,"L4",IF(D1053&gt;=1965,"L5","L6"))))))</f>
        <v>L2</v>
      </c>
      <c r="H1053" s="4" t="str">
        <f aca="false">IFERROR(INDEX(Lanes!$C$2:$C$60,MATCH(LEFT(I1053,FIND(" ",I1053)-1),Lanes!$A$2:$A$60,0)),"?")</f>
        <v>V</v>
      </c>
      <c r="I1053" s="4" t="s">
        <v>7609</v>
      </c>
      <c r="J1053" s="4"/>
      <c r="K1053" s="4" t="s">
        <v>115</v>
      </c>
      <c r="L1053" s="4" t="s">
        <v>152</v>
      </c>
      <c r="M1053" s="4" t="s">
        <v>433</v>
      </c>
      <c r="N1053" s="4"/>
      <c r="O1053" s="4" t="s">
        <v>8115</v>
      </c>
      <c r="P1053" s="2" t="s">
        <v>8116</v>
      </c>
      <c r="Q1053" s="2" t="s">
        <v>8117</v>
      </c>
      <c r="R1053" s="4" t="s">
        <v>65</v>
      </c>
      <c r="S1053" s="4" t="s">
        <v>8118</v>
      </c>
      <c r="T1053" s="4" t="s">
        <v>84</v>
      </c>
      <c r="U1053" s="4"/>
      <c r="V1053" s="4"/>
      <c r="W1053" s="4"/>
      <c r="X1053" s="2" t="s">
        <v>7935</v>
      </c>
      <c r="Y1053" s="4" t="s">
        <v>69</v>
      </c>
      <c r="Z1053" s="4"/>
      <c r="AA1053" s="4"/>
      <c r="AB1053" s="4"/>
    </row>
    <row r="1054" customFormat="false" ht="75" hidden="false" customHeight="true" outlineLevel="0" collapsed="false">
      <c r="A1054" s="4" t="s">
        <v>8119</v>
      </c>
      <c r="B1054" s="4" t="s">
        <v>7937</v>
      </c>
      <c r="C1054" s="4" t="s">
        <v>8120</v>
      </c>
      <c r="D1054" s="4" t="n">
        <v>2010</v>
      </c>
      <c r="E1054" s="4" t="s">
        <v>41</v>
      </c>
      <c r="F1054" s="4" t="s">
        <v>228</v>
      </c>
      <c r="G1054" s="4" t="str">
        <f aca="false">IF(LEFT(I1054,3)="R1 ","L6",IF(D1054&gt;=2014,"L1",IF(D1054&gt;=1998,"L2",IF(D1054&gt;=1987,"L3",IF(D1054&gt;=1978,"L4",IF(D1054&gt;=1965,"L5","L6"))))))</f>
        <v>L2</v>
      </c>
      <c r="H1054" s="4" t="str">
        <f aca="false">IFERROR(INDEX(Lanes!$C$2:$C$60,MATCH(LEFT(I1054,FIND(" ",I1054)-1),Lanes!$A$2:$A$60,0)),"?")</f>
        <v>V</v>
      </c>
      <c r="I1054" s="4" t="s">
        <v>7609</v>
      </c>
      <c r="J1054" s="4"/>
      <c r="K1054" s="4" t="s">
        <v>4342</v>
      </c>
      <c r="L1054" s="4" t="s">
        <v>116</v>
      </c>
      <c r="M1054" s="4" t="s">
        <v>7940</v>
      </c>
      <c r="N1054" s="4"/>
      <c r="O1054" s="4" t="s">
        <v>8121</v>
      </c>
      <c r="P1054" s="2" t="s">
        <v>8122</v>
      </c>
      <c r="Q1054" s="2" t="s">
        <v>8123</v>
      </c>
      <c r="R1054" s="4" t="s">
        <v>65</v>
      </c>
      <c r="S1054" s="4" t="s">
        <v>8124</v>
      </c>
      <c r="T1054" s="4" t="s">
        <v>84</v>
      </c>
      <c r="U1054" s="4"/>
      <c r="V1054" s="4"/>
      <c r="W1054" s="4"/>
      <c r="X1054" s="2" t="s">
        <v>7945</v>
      </c>
      <c r="Y1054" s="4" t="s">
        <v>69</v>
      </c>
      <c r="Z1054" s="4"/>
      <c r="AA1054" s="4"/>
      <c r="AB1054" s="4"/>
    </row>
    <row r="1055" customFormat="false" ht="75" hidden="false" customHeight="true" outlineLevel="0" collapsed="false">
      <c r="A1055" s="4" t="s">
        <v>8125</v>
      </c>
      <c r="B1055" s="4" t="s">
        <v>2912</v>
      </c>
      <c r="C1055" s="4" t="s">
        <v>8126</v>
      </c>
      <c r="D1055" s="4" t="n">
        <v>2010</v>
      </c>
      <c r="E1055" s="4" t="s">
        <v>41</v>
      </c>
      <c r="F1055" s="4" t="s">
        <v>8127</v>
      </c>
      <c r="G1055" s="4" t="str">
        <f aca="false">IF(LEFT(I1055,3)="R1 ","L6",IF(D1055&gt;=2014,"L1",IF(D1055&gt;=1998,"L2",IF(D1055&gt;=1987,"L3",IF(D1055&gt;=1978,"L4",IF(D1055&gt;=1965,"L5","L6"))))))</f>
        <v>L2</v>
      </c>
      <c r="H1055" s="4" t="str">
        <f aca="false">IFERROR(INDEX(Lanes!$C$2:$C$60,MATCH(LEFT(I1055,FIND(" ",I1055)-1),Lanes!$A$2:$A$60,0)),"?")</f>
        <v>V</v>
      </c>
      <c r="I1055" s="4" t="s">
        <v>7609</v>
      </c>
      <c r="J1055" s="4" t="s">
        <v>648</v>
      </c>
      <c r="K1055" s="4" t="s">
        <v>364</v>
      </c>
      <c r="L1055" s="4" t="s">
        <v>90</v>
      </c>
      <c r="M1055" s="4" t="s">
        <v>706</v>
      </c>
      <c r="N1055" s="4"/>
      <c r="O1055" s="4" t="s">
        <v>8128</v>
      </c>
      <c r="P1055" s="2" t="s">
        <v>8129</v>
      </c>
      <c r="Q1055" s="2" t="s">
        <v>8130</v>
      </c>
      <c r="R1055" s="4" t="s">
        <v>65</v>
      </c>
      <c r="S1055" s="4" t="s">
        <v>8131</v>
      </c>
      <c r="T1055" s="4" t="s">
        <v>84</v>
      </c>
      <c r="U1055" s="4"/>
      <c r="V1055" s="4"/>
      <c r="W1055" s="4" t="s">
        <v>53</v>
      </c>
      <c r="X1055" s="2" t="s">
        <v>2919</v>
      </c>
      <c r="Y1055" s="4" t="s">
        <v>69</v>
      </c>
      <c r="Z1055" s="4"/>
      <c r="AA1055" s="4"/>
      <c r="AB1055" s="4"/>
    </row>
    <row r="1056" customFormat="false" ht="75" hidden="false" customHeight="true" outlineLevel="0" collapsed="false">
      <c r="A1056" s="4" t="s">
        <v>8132</v>
      </c>
      <c r="B1056" s="4" t="s">
        <v>8066</v>
      </c>
      <c r="C1056" s="4" t="s">
        <v>8133</v>
      </c>
      <c r="D1056" s="4" t="n">
        <v>2010</v>
      </c>
      <c r="E1056" s="4" t="s">
        <v>89</v>
      </c>
      <c r="F1056" s="4" t="s">
        <v>8068</v>
      </c>
      <c r="G1056" s="4" t="str">
        <f aca="false">IF(LEFT(I1056,3)="R1 ","L6",IF(D1056&gt;=2014,"L1",IF(D1056&gt;=1998,"L2",IF(D1056&gt;=1987,"L3",IF(D1056&gt;=1978,"L4",IF(D1056&gt;=1965,"L5","L6"))))))</f>
        <v>L2</v>
      </c>
      <c r="H1056" s="4" t="str">
        <f aca="false">IFERROR(INDEX(Lanes!$C$2:$C$60,MATCH(LEFT(I1056,FIND(" ",I1056)-1),Lanes!$A$2:$A$60,0)),"?")</f>
        <v>V</v>
      </c>
      <c r="I1056" s="4" t="s">
        <v>7609</v>
      </c>
      <c r="J1056" s="4"/>
      <c r="K1056" s="4" t="s">
        <v>400</v>
      </c>
      <c r="L1056" s="4" t="s">
        <v>90</v>
      </c>
      <c r="M1056" s="4" t="s">
        <v>706</v>
      </c>
      <c r="N1056" s="4"/>
      <c r="O1056" s="4" t="s">
        <v>8134</v>
      </c>
      <c r="P1056" s="2" t="s">
        <v>8135</v>
      </c>
      <c r="Q1056" s="2" t="s">
        <v>8136</v>
      </c>
      <c r="R1056" s="4" t="s">
        <v>65</v>
      </c>
      <c r="S1056" s="4" t="s">
        <v>8137</v>
      </c>
      <c r="T1056" s="4" t="s">
        <v>52</v>
      </c>
      <c r="U1056" s="4"/>
      <c r="V1056" s="4"/>
      <c r="W1056" s="4"/>
      <c r="X1056" s="2" t="s">
        <v>8073</v>
      </c>
      <c r="Y1056" s="4" t="s">
        <v>69</v>
      </c>
      <c r="Z1056" s="4"/>
      <c r="AA1056" s="4"/>
      <c r="AB1056" s="4"/>
    </row>
    <row r="1057" customFormat="false" ht="75" hidden="false" customHeight="true" outlineLevel="0" collapsed="false">
      <c r="A1057" s="4" t="s">
        <v>8138</v>
      </c>
      <c r="B1057" s="4" t="s">
        <v>7779</v>
      </c>
      <c r="C1057" s="4" t="s">
        <v>8139</v>
      </c>
      <c r="D1057" s="4" t="n">
        <v>2010</v>
      </c>
      <c r="E1057" s="4" t="s">
        <v>41</v>
      </c>
      <c r="F1057" s="4" t="s">
        <v>1297</v>
      </c>
      <c r="G1057" s="4" t="str">
        <f aca="false">IF(LEFT(I1057,3)="R1 ","L6",IF(D1057&gt;=2014,"L1",IF(D1057&gt;=1998,"L2",IF(D1057&gt;=1987,"L3",IF(D1057&gt;=1978,"L4",IF(D1057&gt;=1965,"L5","L6"))))))</f>
        <v>L2</v>
      </c>
      <c r="H1057" s="4" t="str">
        <f aca="false">IFERROR(INDEX(Lanes!$C$2:$C$60,MATCH(LEFT(I1057,FIND(" ",I1057)-1),Lanes!$A$2:$A$60,0)),"?")</f>
        <v>V</v>
      </c>
      <c r="I1057" s="4" t="s">
        <v>7609</v>
      </c>
      <c r="J1057" s="4"/>
      <c r="K1057" s="4" t="s">
        <v>364</v>
      </c>
      <c r="L1057" s="4" t="s">
        <v>193</v>
      </c>
      <c r="M1057" s="4" t="s">
        <v>2974</v>
      </c>
      <c r="N1057" s="4"/>
      <c r="O1057" s="4" t="s">
        <v>8140</v>
      </c>
      <c r="P1057" s="2" t="s">
        <v>8141</v>
      </c>
      <c r="Q1057" s="2" t="s">
        <v>8142</v>
      </c>
      <c r="R1057" s="4" t="s">
        <v>65</v>
      </c>
      <c r="S1057" s="4" t="s">
        <v>8143</v>
      </c>
      <c r="T1057" s="4" t="s">
        <v>84</v>
      </c>
      <c r="U1057" s="4"/>
      <c r="V1057" s="4"/>
      <c r="W1057" s="4"/>
      <c r="X1057" s="2" t="s">
        <v>7786</v>
      </c>
      <c r="Y1057" s="4" t="s">
        <v>69</v>
      </c>
      <c r="Z1057" s="4"/>
      <c r="AA1057" s="4"/>
      <c r="AB1057" s="4"/>
    </row>
    <row r="1058" customFormat="false" ht="75" hidden="false" customHeight="true" outlineLevel="0" collapsed="false">
      <c r="A1058" s="4" t="s">
        <v>8144</v>
      </c>
      <c r="B1058" s="4" t="s">
        <v>8145</v>
      </c>
      <c r="C1058" s="4" t="s">
        <v>8146</v>
      </c>
      <c r="D1058" s="4" t="n">
        <v>2010</v>
      </c>
      <c r="E1058" s="4" t="s">
        <v>41</v>
      </c>
      <c r="F1058" s="4" t="s">
        <v>8147</v>
      </c>
      <c r="G1058" s="4" t="str">
        <f aca="false">IF(LEFT(I1058,3)="R1 ","L6",IF(D1058&gt;=2014,"L1",IF(D1058&gt;=1998,"L2",IF(D1058&gt;=1987,"L3",IF(D1058&gt;=1978,"L4",IF(D1058&gt;=1965,"L5","L6"))))))</f>
        <v>L2</v>
      </c>
      <c r="H1058" s="4" t="str">
        <f aca="false">IFERROR(INDEX(Lanes!$C$2:$C$60,MATCH(LEFT(I1058,FIND(" ",I1058)-1),Lanes!$A$2:$A$60,0)),"?")</f>
        <v>V</v>
      </c>
      <c r="I1058" s="4" t="s">
        <v>7609</v>
      </c>
      <c r="J1058" s="4"/>
      <c r="K1058" s="4" t="s">
        <v>60</v>
      </c>
      <c r="L1058" s="4" t="s">
        <v>961</v>
      </c>
      <c r="M1058" s="4" t="s">
        <v>117</v>
      </c>
      <c r="N1058" s="4"/>
      <c r="O1058" s="4" t="s">
        <v>8148</v>
      </c>
      <c r="P1058" s="2" t="s">
        <v>8149</v>
      </c>
      <c r="Q1058" s="2" t="s">
        <v>8150</v>
      </c>
      <c r="R1058" s="4" t="s">
        <v>65</v>
      </c>
      <c r="S1058" s="4" t="s">
        <v>8151</v>
      </c>
      <c r="T1058" s="4" t="s">
        <v>52</v>
      </c>
      <c r="U1058" s="4"/>
      <c r="V1058" s="4"/>
      <c r="W1058" s="4"/>
      <c r="X1058" s="2" t="s">
        <v>8152</v>
      </c>
      <c r="Y1058" s="4" t="s">
        <v>69</v>
      </c>
      <c r="Z1058" s="4"/>
      <c r="AA1058" s="4"/>
      <c r="AB1058" s="4"/>
    </row>
    <row r="1059" customFormat="false" ht="75" hidden="false" customHeight="true" outlineLevel="0" collapsed="false">
      <c r="A1059" s="4" t="s">
        <v>8153</v>
      </c>
      <c r="B1059" s="4" t="s">
        <v>2799</v>
      </c>
      <c r="C1059" s="4" t="s">
        <v>8154</v>
      </c>
      <c r="D1059" s="4" t="n">
        <v>2011</v>
      </c>
      <c r="E1059" s="4" t="s">
        <v>41</v>
      </c>
      <c r="F1059" s="4" t="s">
        <v>4797</v>
      </c>
      <c r="G1059" s="4" t="str">
        <f aca="false">IF(LEFT(I1059,3)="R1 ","L6",IF(D1059&gt;=2014,"L1",IF(D1059&gt;=1998,"L2",IF(D1059&gt;=1987,"L3",IF(D1059&gt;=1978,"L4",IF(D1059&gt;=1965,"L5","L6"))))))</f>
        <v>L2</v>
      </c>
      <c r="H1059" s="4" t="str">
        <f aca="false">IFERROR(INDEX(Lanes!$C$2:$C$60,MATCH(LEFT(I1059,FIND(" ",I1059)-1),Lanes!$A$2:$A$60,0)),"?")</f>
        <v>V</v>
      </c>
      <c r="I1059" s="4" t="s">
        <v>7609</v>
      </c>
      <c r="J1059" s="4"/>
      <c r="K1059" s="4" t="s">
        <v>400</v>
      </c>
      <c r="L1059" s="4" t="s">
        <v>603</v>
      </c>
      <c r="M1059" s="4" t="s">
        <v>7736</v>
      </c>
      <c r="N1059" s="4"/>
      <c r="O1059" s="4" t="s">
        <v>8155</v>
      </c>
      <c r="P1059" s="2" t="s">
        <v>8156</v>
      </c>
      <c r="Q1059" s="2" t="s">
        <v>8157</v>
      </c>
      <c r="R1059" s="4" t="s">
        <v>65</v>
      </c>
      <c r="S1059" s="4" t="s">
        <v>8158</v>
      </c>
      <c r="T1059" s="4" t="s">
        <v>84</v>
      </c>
      <c r="U1059" s="4"/>
      <c r="V1059" s="4"/>
      <c r="W1059" s="4"/>
      <c r="X1059" s="2" t="s">
        <v>8159</v>
      </c>
      <c r="Y1059" s="4" t="s">
        <v>69</v>
      </c>
      <c r="Z1059" s="4"/>
      <c r="AA1059" s="4"/>
      <c r="AB1059" s="4"/>
    </row>
    <row r="1060" customFormat="false" ht="75" hidden="false" customHeight="true" outlineLevel="0" collapsed="false">
      <c r="A1060" s="4" t="s">
        <v>8160</v>
      </c>
      <c r="B1060" s="4" t="s">
        <v>7928</v>
      </c>
      <c r="C1060" s="4" t="s">
        <v>8161</v>
      </c>
      <c r="D1060" s="4" t="n">
        <v>2011</v>
      </c>
      <c r="E1060" s="4" t="s">
        <v>41</v>
      </c>
      <c r="F1060" s="4" t="s">
        <v>1768</v>
      </c>
      <c r="G1060" s="4" t="str">
        <f aca="false">IF(LEFT(I1060,3)="R1 ","L6",IF(D1060&gt;=2014,"L1",IF(D1060&gt;=1998,"L2",IF(D1060&gt;=1987,"L3",IF(D1060&gt;=1978,"L4",IF(D1060&gt;=1965,"L5","L6"))))))</f>
        <v>L2</v>
      </c>
      <c r="H1060" s="4" t="str">
        <f aca="false">IFERROR(INDEX(Lanes!$C$2:$C$60,MATCH(LEFT(I1060,FIND(" ",I1060)-1),Lanes!$A$2:$A$60,0)),"?")</f>
        <v>V</v>
      </c>
      <c r="I1060" s="4" t="s">
        <v>7609</v>
      </c>
      <c r="J1060" s="4"/>
      <c r="K1060" s="4" t="s">
        <v>115</v>
      </c>
      <c r="L1060" s="4" t="s">
        <v>152</v>
      </c>
      <c r="M1060" s="4" t="s">
        <v>433</v>
      </c>
      <c r="N1060" s="4"/>
      <c r="O1060" s="4" t="s">
        <v>8162</v>
      </c>
      <c r="P1060" s="2" t="s">
        <v>8163</v>
      </c>
      <c r="Q1060" s="2" t="s">
        <v>8164</v>
      </c>
      <c r="R1060" s="4" t="s">
        <v>50</v>
      </c>
      <c r="S1060" s="4" t="s">
        <v>8165</v>
      </c>
      <c r="T1060" s="4" t="s">
        <v>84</v>
      </c>
      <c r="U1060" s="4"/>
      <c r="V1060" s="4"/>
      <c r="W1060" s="4"/>
      <c r="X1060" s="2" t="s">
        <v>7935</v>
      </c>
      <c r="Y1060" s="4" t="s">
        <v>69</v>
      </c>
      <c r="Z1060" s="4"/>
      <c r="AA1060" s="4"/>
      <c r="AB1060" s="4"/>
    </row>
    <row r="1061" customFormat="false" ht="75" hidden="false" customHeight="true" outlineLevel="0" collapsed="false">
      <c r="A1061" s="4" t="s">
        <v>8166</v>
      </c>
      <c r="B1061" s="4" t="s">
        <v>7947</v>
      </c>
      <c r="C1061" s="4" t="s">
        <v>8167</v>
      </c>
      <c r="D1061" s="4" t="n">
        <v>2011</v>
      </c>
      <c r="E1061" s="4" t="s">
        <v>41</v>
      </c>
      <c r="F1061" s="4" t="s">
        <v>2430</v>
      </c>
      <c r="G1061" s="4" t="str">
        <f aca="false">IF(LEFT(I1061,3)="R1 ","L6",IF(D1061&gt;=2014,"L1",IF(D1061&gt;=1998,"L2",IF(D1061&gt;=1987,"L3",IF(D1061&gt;=1978,"L4",IF(D1061&gt;=1965,"L5","L6"))))))</f>
        <v>L2</v>
      </c>
      <c r="H1061" s="4" t="str">
        <f aca="false">IFERROR(INDEX(Lanes!$C$2:$C$60,MATCH(LEFT(I1061,FIND(" ",I1061)-1),Lanes!$A$2:$A$60,0)),"?")</f>
        <v>V</v>
      </c>
      <c r="I1061" s="4" t="s">
        <v>7609</v>
      </c>
      <c r="J1061" s="4"/>
      <c r="K1061" s="4" t="s">
        <v>451</v>
      </c>
      <c r="L1061" s="4" t="s">
        <v>152</v>
      </c>
      <c r="M1061" s="4" t="s">
        <v>7949</v>
      </c>
      <c r="N1061" s="4"/>
      <c r="O1061" s="4" t="s">
        <v>8168</v>
      </c>
      <c r="P1061" s="2" t="s">
        <v>8169</v>
      </c>
      <c r="Q1061" s="2" t="s">
        <v>8170</v>
      </c>
      <c r="R1061" s="4" t="s">
        <v>65</v>
      </c>
      <c r="S1061" s="4" t="s">
        <v>8171</v>
      </c>
      <c r="T1061" s="4" t="s">
        <v>84</v>
      </c>
      <c r="U1061" s="4"/>
      <c r="V1061" s="4"/>
      <c r="W1061" s="4"/>
      <c r="X1061" s="2" t="s">
        <v>7954</v>
      </c>
      <c r="Y1061" s="4" t="s">
        <v>69</v>
      </c>
      <c r="Z1061" s="4"/>
      <c r="AA1061" s="4"/>
      <c r="AB1061" s="4"/>
    </row>
    <row r="1062" customFormat="false" ht="75" hidden="false" customHeight="true" outlineLevel="0" collapsed="false">
      <c r="A1062" s="4" t="s">
        <v>8172</v>
      </c>
      <c r="B1062" s="4" t="s">
        <v>2912</v>
      </c>
      <c r="C1062" s="4" t="s">
        <v>8173</v>
      </c>
      <c r="D1062" s="4" t="n">
        <v>2011</v>
      </c>
      <c r="E1062" s="4" t="s">
        <v>41</v>
      </c>
      <c r="F1062" s="4" t="s">
        <v>1776</v>
      </c>
      <c r="G1062" s="4" t="str">
        <f aca="false">IF(LEFT(I1062,3)="R1 ","L6",IF(D1062&gt;=2014,"L1",IF(D1062&gt;=1998,"L2",IF(D1062&gt;=1987,"L3",IF(D1062&gt;=1978,"L4",IF(D1062&gt;=1965,"L5","L6"))))))</f>
        <v>L2</v>
      </c>
      <c r="H1062" s="4" t="str">
        <f aca="false">IFERROR(INDEX(Lanes!$C$2:$C$60,MATCH(LEFT(I1062,FIND(" ",I1062)-1),Lanes!$A$2:$A$60,0)),"?")</f>
        <v>V</v>
      </c>
      <c r="I1062" s="4" t="s">
        <v>7609</v>
      </c>
      <c r="J1062" s="4" t="s">
        <v>648</v>
      </c>
      <c r="K1062" s="4" t="s">
        <v>364</v>
      </c>
      <c r="L1062" s="4" t="s">
        <v>90</v>
      </c>
      <c r="M1062" s="4" t="s">
        <v>706</v>
      </c>
      <c r="N1062" s="4"/>
      <c r="O1062" s="4" t="s">
        <v>8174</v>
      </c>
      <c r="P1062" s="2" t="s">
        <v>8175</v>
      </c>
      <c r="Q1062" s="2" t="s">
        <v>8176</v>
      </c>
      <c r="R1062" s="4" t="s">
        <v>65</v>
      </c>
      <c r="S1062" s="4" t="s">
        <v>8177</v>
      </c>
      <c r="T1062" s="4" t="s">
        <v>84</v>
      </c>
      <c r="U1062" s="4"/>
      <c r="V1062" s="4"/>
      <c r="W1062" s="4" t="s">
        <v>53</v>
      </c>
      <c r="X1062" s="2" t="s">
        <v>2919</v>
      </c>
      <c r="Y1062" s="4" t="s">
        <v>69</v>
      </c>
      <c r="Z1062" s="4"/>
      <c r="AA1062" s="4"/>
      <c r="AB1062" s="4"/>
    </row>
    <row r="1063" customFormat="false" ht="75" hidden="false" customHeight="true" outlineLevel="0" collapsed="false">
      <c r="A1063" s="4" t="s">
        <v>8178</v>
      </c>
      <c r="B1063" s="4" t="s">
        <v>8179</v>
      </c>
      <c r="C1063" s="4" t="s">
        <v>8179</v>
      </c>
      <c r="D1063" s="4" t="n">
        <v>2011</v>
      </c>
      <c r="E1063" s="4" t="s">
        <v>41</v>
      </c>
      <c r="F1063" s="4" t="s">
        <v>8180</v>
      </c>
      <c r="G1063" s="4" t="str">
        <f aca="false">IF(LEFT(I1063,3)="R1 ","L6",IF(D1063&gt;=2014,"L1",IF(D1063&gt;=1998,"L2",IF(D1063&gt;=1987,"L3",IF(D1063&gt;=1978,"L4",IF(D1063&gt;=1965,"L5","L6"))))))</f>
        <v>L2</v>
      </c>
      <c r="H1063" s="4" t="str">
        <f aca="false">IFERROR(INDEX(Lanes!$C$2:$C$60,MATCH(LEFT(I1063,FIND(" ",I1063)-1),Lanes!$A$2:$A$60,0)),"?")</f>
        <v>V</v>
      </c>
      <c r="I1063" s="4" t="s">
        <v>7609</v>
      </c>
      <c r="J1063" s="4"/>
      <c r="K1063" s="4" t="s">
        <v>115</v>
      </c>
      <c r="L1063" s="4" t="s">
        <v>90</v>
      </c>
      <c r="M1063" s="4" t="s">
        <v>706</v>
      </c>
      <c r="N1063" s="4" t="s">
        <v>2914</v>
      </c>
      <c r="O1063" s="4" t="s">
        <v>8181</v>
      </c>
      <c r="P1063" s="2" t="s">
        <v>8182</v>
      </c>
      <c r="Q1063" s="2" t="s">
        <v>8183</v>
      </c>
      <c r="R1063" s="4" t="s">
        <v>65</v>
      </c>
      <c r="S1063" s="4" t="s">
        <v>8184</v>
      </c>
      <c r="T1063" s="4" t="s">
        <v>84</v>
      </c>
      <c r="U1063" s="4"/>
      <c r="V1063" s="4"/>
      <c r="W1063" s="4"/>
      <c r="X1063" s="2" t="s">
        <v>8185</v>
      </c>
      <c r="Y1063" s="4" t="s">
        <v>69</v>
      </c>
      <c r="Z1063" s="4"/>
      <c r="AA1063" s="4"/>
      <c r="AB1063" s="4"/>
    </row>
    <row r="1064" customFormat="false" ht="75" hidden="false" customHeight="true" outlineLevel="0" collapsed="false">
      <c r="A1064" s="4" t="s">
        <v>8186</v>
      </c>
      <c r="B1064" s="4" t="s">
        <v>7616</v>
      </c>
      <c r="C1064" s="4" t="s">
        <v>8187</v>
      </c>
      <c r="D1064" s="4" t="n">
        <v>2011</v>
      </c>
      <c r="E1064" s="4" t="s">
        <v>41</v>
      </c>
      <c r="F1064" s="4" t="s">
        <v>540</v>
      </c>
      <c r="G1064" s="4" t="str">
        <f aca="false">IF(LEFT(I1064,3)="R1 ","L6",IF(D1064&gt;=2014,"L1",IF(D1064&gt;=1998,"L2",IF(D1064&gt;=1987,"L3",IF(D1064&gt;=1978,"L4",IF(D1064&gt;=1965,"L5","L6"))))))</f>
        <v>L2</v>
      </c>
      <c r="H1064" s="4" t="str">
        <f aca="false">IFERROR(INDEX(Lanes!$C$2:$C$60,MATCH(LEFT(I1064,FIND(" ",I1064)-1),Lanes!$A$2:$A$60,0)),"?")</f>
        <v>V</v>
      </c>
      <c r="I1064" s="4" t="s">
        <v>7609</v>
      </c>
      <c r="J1064" s="4"/>
      <c r="K1064" s="4" t="s">
        <v>451</v>
      </c>
      <c r="L1064" s="4" t="s">
        <v>193</v>
      </c>
      <c r="M1064" s="4" t="s">
        <v>530</v>
      </c>
      <c r="N1064" s="4"/>
      <c r="O1064" s="4" t="s">
        <v>8188</v>
      </c>
      <c r="P1064" s="2" t="s">
        <v>8189</v>
      </c>
      <c r="Q1064" s="2" t="s">
        <v>8190</v>
      </c>
      <c r="R1064" s="4" t="s">
        <v>122</v>
      </c>
      <c r="S1064" s="4" t="s">
        <v>8191</v>
      </c>
      <c r="T1064" s="4" t="s">
        <v>84</v>
      </c>
      <c r="U1064" s="4"/>
      <c r="V1064" s="4"/>
      <c r="W1064" s="4"/>
      <c r="X1064" s="2" t="s">
        <v>8192</v>
      </c>
      <c r="Y1064" s="4" t="s">
        <v>69</v>
      </c>
      <c r="Z1064" s="4"/>
      <c r="AA1064" s="4"/>
      <c r="AB1064" s="4"/>
    </row>
    <row r="1065" customFormat="false" ht="75" hidden="false" customHeight="true" outlineLevel="0" collapsed="false">
      <c r="A1065" s="4" t="s">
        <v>8193</v>
      </c>
      <c r="B1065" s="4" t="s">
        <v>7704</v>
      </c>
      <c r="C1065" s="4" t="s">
        <v>8194</v>
      </c>
      <c r="D1065" s="4" t="n">
        <v>2011</v>
      </c>
      <c r="E1065" s="4" t="s">
        <v>41</v>
      </c>
      <c r="F1065" s="4" t="s">
        <v>2413</v>
      </c>
      <c r="G1065" s="4" t="str">
        <f aca="false">IF(LEFT(I1065,3)="R1 ","L6",IF(D1065&gt;=2014,"L1",IF(D1065&gt;=1998,"L2",IF(D1065&gt;=1987,"L3",IF(D1065&gt;=1978,"L4",IF(D1065&gt;=1965,"L5","L6"))))))</f>
        <v>L2</v>
      </c>
      <c r="H1065" s="4" t="str">
        <f aca="false">IFERROR(INDEX(Lanes!$C$2:$C$60,MATCH(LEFT(I1065,FIND(" ",I1065)-1),Lanes!$A$2:$A$60,0)),"?")</f>
        <v>V</v>
      </c>
      <c r="I1065" s="4" t="s">
        <v>7609</v>
      </c>
      <c r="J1065" s="4"/>
      <c r="K1065" s="4" t="s">
        <v>400</v>
      </c>
      <c r="L1065" s="4" t="s">
        <v>163</v>
      </c>
      <c r="M1065" s="4" t="s">
        <v>164</v>
      </c>
      <c r="N1065" s="4"/>
      <c r="O1065" s="4" t="s">
        <v>8195</v>
      </c>
      <c r="P1065" s="2" t="s">
        <v>8196</v>
      </c>
      <c r="Q1065" s="2" t="s">
        <v>8197</v>
      </c>
      <c r="R1065" s="4" t="s">
        <v>65</v>
      </c>
      <c r="S1065" s="4" t="s">
        <v>8198</v>
      </c>
      <c r="T1065" s="4" t="s">
        <v>84</v>
      </c>
      <c r="U1065" s="4"/>
      <c r="V1065" s="4"/>
      <c r="W1065" s="4" t="s">
        <v>53</v>
      </c>
      <c r="X1065" s="2" t="s">
        <v>7710</v>
      </c>
      <c r="Y1065" s="4" t="s">
        <v>69</v>
      </c>
      <c r="Z1065" s="4"/>
      <c r="AA1065" s="4"/>
      <c r="AB1065" s="4"/>
    </row>
    <row r="1066" customFormat="false" ht="75" hidden="false" customHeight="true" outlineLevel="0" collapsed="false">
      <c r="A1066" s="4" t="s">
        <v>8199</v>
      </c>
      <c r="B1066" s="4" t="s">
        <v>7625</v>
      </c>
      <c r="C1066" s="4" t="s">
        <v>8200</v>
      </c>
      <c r="D1066" s="4" t="n">
        <v>2011</v>
      </c>
      <c r="E1066" s="4" t="s">
        <v>41</v>
      </c>
      <c r="F1066" s="4" t="s">
        <v>8201</v>
      </c>
      <c r="G1066" s="4" t="str">
        <f aca="false">IF(LEFT(I1066,3)="R1 ","L6",IF(D1066&gt;=2014,"L1",IF(D1066&gt;=1998,"L2",IF(D1066&gt;=1987,"L3",IF(D1066&gt;=1978,"L4",IF(D1066&gt;=1965,"L5","L6"))))))</f>
        <v>L2</v>
      </c>
      <c r="H1066" s="4" t="str">
        <f aca="false">IFERROR(INDEX(Lanes!$C$2:$C$60,MATCH(LEFT(I1066,FIND(" ",I1066)-1),Lanes!$A$2:$A$60,0)),"?")</f>
        <v>V</v>
      </c>
      <c r="I1066" s="4" t="s">
        <v>7609</v>
      </c>
      <c r="J1066" s="4"/>
      <c r="K1066" s="4" t="s">
        <v>60</v>
      </c>
      <c r="L1066" s="4" t="s">
        <v>45</v>
      </c>
      <c r="M1066" s="4" t="s">
        <v>61</v>
      </c>
      <c r="N1066" s="4"/>
      <c r="O1066" s="4" t="s">
        <v>8202</v>
      </c>
      <c r="P1066" s="2" t="s">
        <v>8203</v>
      </c>
      <c r="Q1066" s="2" t="s">
        <v>8204</v>
      </c>
      <c r="R1066" s="4" t="s">
        <v>65</v>
      </c>
      <c r="S1066" s="4" t="s">
        <v>8205</v>
      </c>
      <c r="T1066" s="4" t="s">
        <v>84</v>
      </c>
      <c r="U1066" s="4"/>
      <c r="V1066" s="4"/>
      <c r="W1066" s="4" t="s">
        <v>53</v>
      </c>
      <c r="X1066" s="2" t="s">
        <v>7632</v>
      </c>
      <c r="Y1066" s="4" t="s">
        <v>69</v>
      </c>
      <c r="Z1066" s="4"/>
      <c r="AA1066" s="4"/>
      <c r="AB1066" s="4"/>
    </row>
    <row r="1067" customFormat="false" ht="75" hidden="false" customHeight="true" outlineLevel="0" collapsed="false">
      <c r="A1067" s="4" t="s">
        <v>8206</v>
      </c>
      <c r="B1067" s="4" t="s">
        <v>7606</v>
      </c>
      <c r="C1067" s="4" t="s">
        <v>8207</v>
      </c>
      <c r="D1067" s="4" t="n">
        <v>2012</v>
      </c>
      <c r="E1067" s="4" t="s">
        <v>41</v>
      </c>
      <c r="F1067" s="4" t="s">
        <v>228</v>
      </c>
      <c r="G1067" s="4" t="str">
        <f aca="false">IF(LEFT(I1067,3)="R1 ","L6",IF(D1067&gt;=2014,"L1",IF(D1067&gt;=1998,"L2",IF(D1067&gt;=1987,"L3",IF(D1067&gt;=1978,"L4",IF(D1067&gt;=1965,"L5","L6"))))))</f>
        <v>L2</v>
      </c>
      <c r="H1067" s="4" t="str">
        <f aca="false">IFERROR(INDEX(Lanes!$C$2:$C$60,MATCH(LEFT(I1067,FIND(" ",I1067)-1),Lanes!$A$2:$A$60,0)),"?")</f>
        <v>V</v>
      </c>
      <c r="I1067" s="4" t="s">
        <v>7609</v>
      </c>
      <c r="J1067" s="4"/>
      <c r="K1067" s="4" t="s">
        <v>60</v>
      </c>
      <c r="L1067" s="4" t="s">
        <v>603</v>
      </c>
      <c r="M1067" s="4" t="s">
        <v>1731</v>
      </c>
      <c r="N1067" s="4"/>
      <c r="O1067" s="4" t="s">
        <v>8208</v>
      </c>
      <c r="P1067" s="2" t="s">
        <v>8209</v>
      </c>
      <c r="Q1067" s="2" t="s">
        <v>8210</v>
      </c>
      <c r="R1067" s="4" t="s">
        <v>65</v>
      </c>
      <c r="S1067" s="4" t="s">
        <v>8211</v>
      </c>
      <c r="T1067" s="4" t="s">
        <v>84</v>
      </c>
      <c r="U1067" s="4"/>
      <c r="V1067" s="4"/>
      <c r="W1067" s="4"/>
      <c r="X1067" s="2" t="s">
        <v>7614</v>
      </c>
      <c r="Y1067" s="4" t="s">
        <v>69</v>
      </c>
      <c r="Z1067" s="4"/>
      <c r="AA1067" s="4"/>
      <c r="AB1067" s="4"/>
    </row>
    <row r="1068" customFormat="false" ht="75" hidden="false" customHeight="true" outlineLevel="0" collapsed="false">
      <c r="A1068" s="4" t="s">
        <v>8212</v>
      </c>
      <c r="B1068" s="4" t="s">
        <v>7664</v>
      </c>
      <c r="C1068" s="4" t="s">
        <v>8213</v>
      </c>
      <c r="D1068" s="4" t="n">
        <v>2012</v>
      </c>
      <c r="E1068" s="4" t="s">
        <v>41</v>
      </c>
      <c r="F1068" s="4" t="s">
        <v>1052</v>
      </c>
      <c r="G1068" s="4" t="str">
        <f aca="false">IF(LEFT(I1068,3)="R1 ","L6",IF(D1068&gt;=2014,"L1",IF(D1068&gt;=1998,"L2",IF(D1068&gt;=1987,"L3",IF(D1068&gt;=1978,"L4",IF(D1068&gt;=1965,"L5","L6"))))))</f>
        <v>L2</v>
      </c>
      <c r="H1068" s="4" t="str">
        <f aca="false">IFERROR(INDEX(Lanes!$C$2:$C$60,MATCH(LEFT(I1068,FIND(" ",I1068)-1),Lanes!$A$2:$A$60,0)),"?")</f>
        <v>V</v>
      </c>
      <c r="I1068" s="4" t="s">
        <v>7609</v>
      </c>
      <c r="J1068" s="4"/>
      <c r="K1068" s="4" t="s">
        <v>364</v>
      </c>
      <c r="L1068" s="4" t="s">
        <v>193</v>
      </c>
      <c r="M1068" s="4" t="s">
        <v>289</v>
      </c>
      <c r="N1068" s="4"/>
      <c r="O1068" s="4" t="s">
        <v>8214</v>
      </c>
      <c r="P1068" s="2" t="s">
        <v>8215</v>
      </c>
      <c r="Q1068" s="2" t="s">
        <v>8216</v>
      </c>
      <c r="R1068" s="4" t="s">
        <v>65</v>
      </c>
      <c r="S1068" s="4" t="s">
        <v>8217</v>
      </c>
      <c r="T1068" s="4" t="s">
        <v>110</v>
      </c>
      <c r="U1068" s="4"/>
      <c r="V1068" s="4"/>
      <c r="W1068" s="4" t="s">
        <v>53</v>
      </c>
      <c r="X1068" s="2" t="s">
        <v>7670</v>
      </c>
      <c r="Y1068" s="4" t="s">
        <v>69</v>
      </c>
      <c r="Z1068" s="4"/>
      <c r="AA1068" s="4"/>
      <c r="AB1068" s="4"/>
    </row>
    <row r="1069" customFormat="false" ht="75" hidden="false" customHeight="true" outlineLevel="0" collapsed="false">
      <c r="A1069" s="4" t="s">
        <v>8218</v>
      </c>
      <c r="B1069" s="4" t="s">
        <v>7928</v>
      </c>
      <c r="C1069" s="4" t="s">
        <v>8219</v>
      </c>
      <c r="D1069" s="4" t="n">
        <v>2013</v>
      </c>
      <c r="E1069" s="4" t="s">
        <v>41</v>
      </c>
      <c r="F1069" s="4" t="s">
        <v>1768</v>
      </c>
      <c r="G1069" s="4" t="str">
        <f aca="false">IF(LEFT(I1069,3)="R1 ","L6",IF(D1069&gt;=2014,"L1",IF(D1069&gt;=1998,"L2",IF(D1069&gt;=1987,"L3",IF(D1069&gt;=1978,"L4",IF(D1069&gt;=1965,"L5","L6"))))))</f>
        <v>L2</v>
      </c>
      <c r="H1069" s="4" t="str">
        <f aca="false">IFERROR(INDEX(Lanes!$C$2:$C$60,MATCH(LEFT(I1069,FIND(" ",I1069)-1),Lanes!$A$2:$A$60,0)),"?")</f>
        <v>V</v>
      </c>
      <c r="I1069" s="4" t="s">
        <v>7609</v>
      </c>
      <c r="J1069" s="4"/>
      <c r="K1069" s="4" t="s">
        <v>115</v>
      </c>
      <c r="L1069" s="4" t="s">
        <v>152</v>
      </c>
      <c r="M1069" s="4" t="s">
        <v>433</v>
      </c>
      <c r="N1069" s="4"/>
      <c r="O1069" s="4" t="s">
        <v>8220</v>
      </c>
      <c r="P1069" s="2" t="s">
        <v>8221</v>
      </c>
      <c r="Q1069" s="2" t="s">
        <v>8222</v>
      </c>
      <c r="R1069" s="4" t="s">
        <v>65</v>
      </c>
      <c r="S1069" s="4" t="s">
        <v>8223</v>
      </c>
      <c r="T1069" s="4" t="s">
        <v>84</v>
      </c>
      <c r="U1069" s="4"/>
      <c r="V1069" s="4"/>
      <c r="W1069" s="4"/>
      <c r="X1069" s="2" t="s">
        <v>7935</v>
      </c>
      <c r="Y1069" s="4" t="s">
        <v>69</v>
      </c>
      <c r="Z1069" s="4"/>
      <c r="AA1069" s="4"/>
      <c r="AB1069" s="4"/>
    </row>
    <row r="1070" customFormat="false" ht="75" hidden="false" customHeight="true" outlineLevel="0" collapsed="false">
      <c r="A1070" s="4" t="s">
        <v>8224</v>
      </c>
      <c r="B1070" s="4" t="s">
        <v>2912</v>
      </c>
      <c r="C1070" s="4" t="s">
        <v>8225</v>
      </c>
      <c r="D1070" s="4" t="n">
        <v>2013</v>
      </c>
      <c r="E1070" s="4" t="s">
        <v>41</v>
      </c>
      <c r="F1070" s="4" t="s">
        <v>1776</v>
      </c>
      <c r="G1070" s="4" t="str">
        <f aca="false">IF(LEFT(I1070,3)="R1 ","L6",IF(D1070&gt;=2014,"L1",IF(D1070&gt;=1998,"L2",IF(D1070&gt;=1987,"L3",IF(D1070&gt;=1978,"L4",IF(D1070&gt;=1965,"L5","L6"))))))</f>
        <v>L2</v>
      </c>
      <c r="H1070" s="4" t="str">
        <f aca="false">IFERROR(INDEX(Lanes!$C$2:$C$60,MATCH(LEFT(I1070,FIND(" ",I1070)-1),Lanes!$A$2:$A$60,0)),"?")</f>
        <v>V</v>
      </c>
      <c r="I1070" s="4" t="s">
        <v>7609</v>
      </c>
      <c r="J1070" s="4" t="s">
        <v>648</v>
      </c>
      <c r="K1070" s="4" t="s">
        <v>364</v>
      </c>
      <c r="L1070" s="4" t="s">
        <v>90</v>
      </c>
      <c r="M1070" s="4" t="s">
        <v>706</v>
      </c>
      <c r="N1070" s="4"/>
      <c r="O1070" s="4" t="s">
        <v>8226</v>
      </c>
      <c r="P1070" s="2" t="s">
        <v>8227</v>
      </c>
      <c r="Q1070" s="2" t="s">
        <v>8228</v>
      </c>
      <c r="R1070" s="4" t="s">
        <v>65</v>
      </c>
      <c r="S1070" s="4" t="s">
        <v>8229</v>
      </c>
      <c r="T1070" s="4" t="s">
        <v>84</v>
      </c>
      <c r="U1070" s="4"/>
      <c r="V1070" s="4"/>
      <c r="W1070" s="4" t="s">
        <v>53</v>
      </c>
      <c r="X1070" s="2" t="s">
        <v>2919</v>
      </c>
      <c r="Y1070" s="4" t="s">
        <v>69</v>
      </c>
      <c r="Z1070" s="4"/>
      <c r="AA1070" s="4"/>
      <c r="AB1070" s="4"/>
    </row>
    <row r="1071" customFormat="false" ht="75" hidden="false" customHeight="true" outlineLevel="0" collapsed="false">
      <c r="A1071" s="4" t="s">
        <v>8230</v>
      </c>
      <c r="B1071" s="4" t="s">
        <v>8179</v>
      </c>
      <c r="C1071" s="4" t="s">
        <v>8231</v>
      </c>
      <c r="D1071" s="4" t="n">
        <v>2013</v>
      </c>
      <c r="E1071" s="4" t="s">
        <v>41</v>
      </c>
      <c r="F1071" s="4" t="s">
        <v>1052</v>
      </c>
      <c r="G1071" s="4" t="str">
        <f aca="false">IF(LEFT(I1071,3)="R1 ","L6",IF(D1071&gt;=2014,"L1",IF(D1071&gt;=1998,"L2",IF(D1071&gt;=1987,"L3",IF(D1071&gt;=1978,"L4",IF(D1071&gt;=1965,"L5","L6"))))))</f>
        <v>L2</v>
      </c>
      <c r="H1071" s="4" t="str">
        <f aca="false">IFERROR(INDEX(Lanes!$C$2:$C$60,MATCH(LEFT(I1071,FIND(" ",I1071)-1),Lanes!$A$2:$A$60,0)),"?")</f>
        <v>V</v>
      </c>
      <c r="I1071" s="4" t="s">
        <v>7609</v>
      </c>
      <c r="J1071" s="4"/>
      <c r="K1071" s="4" t="s">
        <v>115</v>
      </c>
      <c r="L1071" s="4" t="s">
        <v>90</v>
      </c>
      <c r="M1071" s="4" t="s">
        <v>706</v>
      </c>
      <c r="N1071" s="4" t="s">
        <v>2914</v>
      </c>
      <c r="O1071" s="4" t="s">
        <v>8232</v>
      </c>
      <c r="P1071" s="2" t="s">
        <v>8233</v>
      </c>
      <c r="Q1071" s="2" t="s">
        <v>8234</v>
      </c>
      <c r="R1071" s="4" t="s">
        <v>65</v>
      </c>
      <c r="S1071" s="4" t="s">
        <v>8235</v>
      </c>
      <c r="T1071" s="4" t="s">
        <v>84</v>
      </c>
      <c r="U1071" s="4"/>
      <c r="V1071" s="4"/>
      <c r="W1071" s="4"/>
      <c r="X1071" s="2" t="s">
        <v>8185</v>
      </c>
      <c r="Y1071" s="4" t="s">
        <v>69</v>
      </c>
      <c r="Z1071" s="4"/>
      <c r="AA1071" s="4"/>
      <c r="AB1071" s="4"/>
    </row>
    <row r="1072" customFormat="false" ht="75" hidden="false" customHeight="true" outlineLevel="0" collapsed="false">
      <c r="A1072" s="4" t="s">
        <v>8236</v>
      </c>
      <c r="B1072" s="4" t="s">
        <v>7779</v>
      </c>
      <c r="C1072" s="4" t="s">
        <v>8237</v>
      </c>
      <c r="D1072" s="4" t="n">
        <v>2013</v>
      </c>
      <c r="E1072" s="4" t="s">
        <v>41</v>
      </c>
      <c r="F1072" s="4" t="s">
        <v>1297</v>
      </c>
      <c r="G1072" s="4" t="str">
        <f aca="false">IF(LEFT(I1072,3)="R1 ","L6",IF(D1072&gt;=2014,"L1",IF(D1072&gt;=1998,"L2",IF(D1072&gt;=1987,"L3",IF(D1072&gt;=1978,"L4",IF(D1072&gt;=1965,"L5","L6"))))))</f>
        <v>L2</v>
      </c>
      <c r="H1072" s="4" t="str">
        <f aca="false">IFERROR(INDEX(Lanes!$C$2:$C$60,MATCH(LEFT(I1072,FIND(" ",I1072)-1),Lanes!$A$2:$A$60,0)),"?")</f>
        <v>V</v>
      </c>
      <c r="I1072" s="4" t="s">
        <v>7609</v>
      </c>
      <c r="J1072" s="4"/>
      <c r="K1072" s="4" t="s">
        <v>364</v>
      </c>
      <c r="L1072" s="4" t="s">
        <v>193</v>
      </c>
      <c r="M1072" s="4" t="s">
        <v>549</v>
      </c>
      <c r="N1072" s="4"/>
      <c r="O1072" s="4" t="s">
        <v>8238</v>
      </c>
      <c r="P1072" s="2" t="s">
        <v>8239</v>
      </c>
      <c r="Q1072" s="2" t="s">
        <v>8240</v>
      </c>
      <c r="R1072" s="4" t="s">
        <v>65</v>
      </c>
      <c r="S1072" s="4" t="s">
        <v>8241</v>
      </c>
      <c r="T1072" s="4" t="s">
        <v>110</v>
      </c>
      <c r="U1072" s="4"/>
      <c r="V1072" s="4" t="s">
        <v>956</v>
      </c>
      <c r="W1072" s="4"/>
      <c r="X1072" s="2" t="s">
        <v>7786</v>
      </c>
      <c r="Y1072" s="4" t="s">
        <v>69</v>
      </c>
      <c r="Z1072" s="4"/>
      <c r="AA1072" s="4"/>
      <c r="AB1072" s="4"/>
    </row>
    <row r="1073" customFormat="false" ht="75" hidden="false" customHeight="true" outlineLevel="0" collapsed="false">
      <c r="A1073" s="4" t="s">
        <v>8242</v>
      </c>
      <c r="B1073" s="4" t="s">
        <v>8145</v>
      </c>
      <c r="C1073" s="4" t="s">
        <v>8243</v>
      </c>
      <c r="D1073" s="4" t="n">
        <v>2014</v>
      </c>
      <c r="E1073" s="4" t="s">
        <v>41</v>
      </c>
      <c r="F1073" s="4" t="s">
        <v>1297</v>
      </c>
      <c r="G1073" s="4" t="str">
        <f aca="false">IF(LEFT(I1073,3)="R1 ","L6",IF(D1073&gt;=2014,"L1",IF(D1073&gt;=1998,"L2",IF(D1073&gt;=1987,"L3",IF(D1073&gt;=1978,"L4",IF(D1073&gt;=1965,"L5","L6"))))))</f>
        <v>L1</v>
      </c>
      <c r="H1073" s="4" t="str">
        <f aca="false">IFERROR(INDEX(Lanes!$C$2:$C$60,MATCH(LEFT(I1073,FIND(" ",I1073)-1),Lanes!$A$2:$A$60,0)),"?")</f>
        <v>V</v>
      </c>
      <c r="I1073" s="4" t="s">
        <v>7609</v>
      </c>
      <c r="J1073" s="4"/>
      <c r="K1073" s="4" t="s">
        <v>60</v>
      </c>
      <c r="L1073" s="4" t="s">
        <v>961</v>
      </c>
      <c r="M1073" s="4" t="s">
        <v>117</v>
      </c>
      <c r="N1073" s="4"/>
      <c r="O1073" s="4" t="s">
        <v>8244</v>
      </c>
      <c r="P1073" s="2" t="s">
        <v>8245</v>
      </c>
      <c r="Q1073" s="2" t="s">
        <v>8246</v>
      </c>
      <c r="R1073" s="4" t="s">
        <v>65</v>
      </c>
      <c r="S1073" s="4" t="s">
        <v>8247</v>
      </c>
      <c r="T1073" s="4" t="s">
        <v>110</v>
      </c>
      <c r="U1073" s="4"/>
      <c r="V1073" s="4"/>
      <c r="W1073" s="4"/>
      <c r="X1073" s="2" t="s">
        <v>8248</v>
      </c>
      <c r="Y1073" s="4" t="s">
        <v>69</v>
      </c>
      <c r="Z1073" s="4"/>
      <c r="AA1073" s="4"/>
      <c r="AB1073" s="4"/>
    </row>
    <row r="1074" customFormat="false" ht="75" hidden="false" customHeight="true" outlineLevel="0" collapsed="false">
      <c r="A1074" s="4" t="s">
        <v>8249</v>
      </c>
      <c r="B1074" s="4" t="s">
        <v>8250</v>
      </c>
      <c r="C1074" s="4" t="s">
        <v>8251</v>
      </c>
      <c r="D1074" s="4" t="n">
        <v>2014</v>
      </c>
      <c r="E1074" s="4" t="s">
        <v>41</v>
      </c>
      <c r="F1074" s="4" t="s">
        <v>8201</v>
      </c>
      <c r="G1074" s="4" t="str">
        <f aca="false">IF(LEFT(I1074,3)="R1 ","L6",IF(D1074&gt;=2014,"L1",IF(D1074&gt;=1998,"L2",IF(D1074&gt;=1987,"L3",IF(D1074&gt;=1978,"L4",IF(D1074&gt;=1965,"L5","L6"))))))</f>
        <v>L1</v>
      </c>
      <c r="H1074" s="4" t="str">
        <f aca="false">IFERROR(INDEX(Lanes!$C$2:$C$60,MATCH(LEFT(I1074,FIND(" ",I1074)-1),Lanes!$A$2:$A$60,0)),"?")</f>
        <v>V</v>
      </c>
      <c r="I1074" s="4" t="s">
        <v>7609</v>
      </c>
      <c r="J1074" s="4"/>
      <c r="K1074" s="4" t="s">
        <v>60</v>
      </c>
      <c r="L1074" s="4" t="s">
        <v>45</v>
      </c>
      <c r="M1074" s="4" t="s">
        <v>61</v>
      </c>
      <c r="N1074" s="4"/>
      <c r="O1074" s="4" t="s">
        <v>8252</v>
      </c>
      <c r="P1074" s="2" t="s">
        <v>8253</v>
      </c>
      <c r="Q1074" s="2" t="s">
        <v>8254</v>
      </c>
      <c r="R1074" s="4" t="s">
        <v>65</v>
      </c>
      <c r="S1074" s="4" t="s">
        <v>8255</v>
      </c>
      <c r="T1074" s="4" t="s">
        <v>84</v>
      </c>
      <c r="U1074" s="4"/>
      <c r="V1074" s="4" t="s">
        <v>4609</v>
      </c>
      <c r="W1074" s="4"/>
      <c r="X1074" s="2" t="s">
        <v>8256</v>
      </c>
      <c r="Y1074" s="4" t="s">
        <v>69</v>
      </c>
      <c r="Z1074" s="4"/>
      <c r="AA1074" s="4"/>
      <c r="AB1074" s="4"/>
    </row>
    <row r="1075" customFormat="false" ht="75" hidden="false" customHeight="true" outlineLevel="0" collapsed="false">
      <c r="A1075" s="4" t="s">
        <v>8257</v>
      </c>
      <c r="B1075" s="4" t="s">
        <v>7616</v>
      </c>
      <c r="C1075" s="4" t="s">
        <v>8258</v>
      </c>
      <c r="D1075" s="4" t="n">
        <v>2015</v>
      </c>
      <c r="E1075" s="4" t="s">
        <v>41</v>
      </c>
      <c r="F1075" s="4" t="s">
        <v>540</v>
      </c>
      <c r="G1075" s="4" t="str">
        <f aca="false">IF(LEFT(I1075,3)="R1 ","L6",IF(D1075&gt;=2014,"L1",IF(D1075&gt;=1998,"L2",IF(D1075&gt;=1987,"L3",IF(D1075&gt;=1978,"L4",IF(D1075&gt;=1965,"L5","L6"))))))</f>
        <v>L1</v>
      </c>
      <c r="H1075" s="4" t="str">
        <f aca="false">IFERROR(INDEX(Lanes!$C$2:$C$60,MATCH(LEFT(I1075,FIND(" ",I1075)-1),Lanes!$A$2:$A$60,0)),"?")</f>
        <v>V</v>
      </c>
      <c r="I1075" s="4" t="s">
        <v>7609</v>
      </c>
      <c r="J1075" s="4"/>
      <c r="K1075" s="4" t="s">
        <v>60</v>
      </c>
      <c r="L1075" s="4" t="s">
        <v>193</v>
      </c>
      <c r="M1075" s="4" t="s">
        <v>530</v>
      </c>
      <c r="N1075" s="4"/>
      <c r="O1075" s="4" t="s">
        <v>8259</v>
      </c>
      <c r="P1075" s="2" t="s">
        <v>8260</v>
      </c>
      <c r="Q1075" s="2" t="s">
        <v>8261</v>
      </c>
      <c r="R1075" s="4" t="s">
        <v>65</v>
      </c>
      <c r="S1075" s="4" t="s">
        <v>8262</v>
      </c>
      <c r="T1075" s="4" t="s">
        <v>84</v>
      </c>
      <c r="U1075" s="4"/>
      <c r="V1075" s="4" t="s">
        <v>7771</v>
      </c>
      <c r="W1075" s="4"/>
      <c r="X1075" s="2" t="s">
        <v>8263</v>
      </c>
      <c r="Y1075" s="4" t="s">
        <v>69</v>
      </c>
      <c r="Z1075" s="4"/>
      <c r="AA1075" s="4"/>
      <c r="AB1075" s="4"/>
    </row>
    <row r="1076" customFormat="false" ht="75" hidden="false" customHeight="true" outlineLevel="0" collapsed="false">
      <c r="A1076" s="4" t="s">
        <v>8264</v>
      </c>
      <c r="B1076" s="4" t="s">
        <v>7625</v>
      </c>
      <c r="C1076" s="4" t="s">
        <v>8265</v>
      </c>
      <c r="D1076" s="4" t="n">
        <v>2015</v>
      </c>
      <c r="E1076" s="4" t="s">
        <v>41</v>
      </c>
      <c r="F1076" s="4" t="s">
        <v>8201</v>
      </c>
      <c r="G1076" s="4" t="str">
        <f aca="false">IF(LEFT(I1076,3)="R1 ","L6",IF(D1076&gt;=2014,"L1",IF(D1076&gt;=1998,"L2",IF(D1076&gt;=1987,"L3",IF(D1076&gt;=1978,"L4",IF(D1076&gt;=1965,"L5","L6"))))))</f>
        <v>L1</v>
      </c>
      <c r="H1076" s="4" t="str">
        <f aca="false">IFERROR(INDEX(Lanes!$C$2:$C$60,MATCH(LEFT(I1076,FIND(" ",I1076)-1),Lanes!$A$2:$A$60,0)),"?")</f>
        <v>V</v>
      </c>
      <c r="I1076" s="4" t="s">
        <v>7609</v>
      </c>
      <c r="J1076" s="4"/>
      <c r="K1076" s="4" t="s">
        <v>60</v>
      </c>
      <c r="L1076" s="4" t="s">
        <v>45</v>
      </c>
      <c r="M1076" s="4" t="s">
        <v>61</v>
      </c>
      <c r="N1076" s="4"/>
      <c r="O1076" s="4" t="s">
        <v>8266</v>
      </c>
      <c r="P1076" s="2" t="s">
        <v>8267</v>
      </c>
      <c r="Q1076" s="2" t="s">
        <v>8268</v>
      </c>
      <c r="R1076" s="4" t="s">
        <v>50</v>
      </c>
      <c r="S1076" s="4" t="s">
        <v>8269</v>
      </c>
      <c r="T1076" s="4" t="s">
        <v>84</v>
      </c>
      <c r="U1076" s="4"/>
      <c r="V1076" s="4"/>
      <c r="W1076" s="4" t="s">
        <v>53</v>
      </c>
      <c r="X1076" s="2" t="s">
        <v>7632</v>
      </c>
      <c r="Y1076" s="4" t="s">
        <v>69</v>
      </c>
      <c r="Z1076" s="4"/>
      <c r="AA1076" s="4"/>
      <c r="AB1076" s="4"/>
    </row>
    <row r="1077" customFormat="false" ht="75" hidden="false" customHeight="true" outlineLevel="0" collapsed="false">
      <c r="A1077" s="4" t="s">
        <v>8270</v>
      </c>
      <c r="B1077" s="4" t="s">
        <v>7625</v>
      </c>
      <c r="C1077" s="4" t="s">
        <v>8271</v>
      </c>
      <c r="D1077" s="4" t="n">
        <v>2016</v>
      </c>
      <c r="E1077" s="4" t="s">
        <v>41</v>
      </c>
      <c r="F1077" s="4" t="s">
        <v>8201</v>
      </c>
      <c r="G1077" s="4" t="str">
        <f aca="false">IF(LEFT(I1077,3)="R1 ","L6",IF(D1077&gt;=2014,"L1",IF(D1077&gt;=1998,"L2",IF(D1077&gt;=1987,"L3",IF(D1077&gt;=1978,"L4",IF(D1077&gt;=1965,"L5","L6"))))))</f>
        <v>L1</v>
      </c>
      <c r="H1077" s="4" t="str">
        <f aca="false">IFERROR(INDEX(Lanes!$C$2:$C$60,MATCH(LEFT(I1077,FIND(" ",I1077)-1),Lanes!$A$2:$A$60,0)),"?")</f>
        <v>V</v>
      </c>
      <c r="I1077" s="4" t="s">
        <v>7609</v>
      </c>
      <c r="J1077" s="4"/>
      <c r="K1077" s="4" t="s">
        <v>60</v>
      </c>
      <c r="L1077" s="4" t="s">
        <v>45</v>
      </c>
      <c r="M1077" s="4" t="s">
        <v>61</v>
      </c>
      <c r="N1077" s="4"/>
      <c r="O1077" s="4" t="s">
        <v>8272</v>
      </c>
      <c r="P1077" s="2" t="s">
        <v>8273</v>
      </c>
      <c r="Q1077" s="2" t="s">
        <v>8274</v>
      </c>
      <c r="R1077" s="4" t="s">
        <v>122</v>
      </c>
      <c r="S1077" s="4" t="s">
        <v>8275</v>
      </c>
      <c r="T1077" s="4" t="s">
        <v>84</v>
      </c>
      <c r="U1077" s="4"/>
      <c r="V1077" s="4"/>
      <c r="W1077" s="4" t="s">
        <v>53</v>
      </c>
      <c r="X1077" s="2" t="s">
        <v>7632</v>
      </c>
      <c r="Y1077" s="4" t="s">
        <v>69</v>
      </c>
      <c r="Z1077" s="4"/>
      <c r="AA1077" s="4"/>
      <c r="AB1077" s="4"/>
    </row>
    <row r="1078" customFormat="false" ht="75" hidden="false" customHeight="true" outlineLevel="0" collapsed="false">
      <c r="A1078" s="4" t="s">
        <v>8276</v>
      </c>
      <c r="B1078" s="4" t="s">
        <v>7928</v>
      </c>
      <c r="C1078" s="4" t="s">
        <v>8277</v>
      </c>
      <c r="D1078" s="4" t="n">
        <v>2017</v>
      </c>
      <c r="E1078" s="4" t="s">
        <v>41</v>
      </c>
      <c r="F1078" s="4" t="s">
        <v>1768</v>
      </c>
      <c r="G1078" s="4" t="str">
        <f aca="false">IF(LEFT(I1078,3)="R1 ","L6",IF(D1078&gt;=2014,"L1",IF(D1078&gt;=1998,"L2",IF(D1078&gt;=1987,"L3",IF(D1078&gt;=1978,"L4",IF(D1078&gt;=1965,"L5","L6"))))))</f>
        <v>L1</v>
      </c>
      <c r="H1078" s="4" t="str">
        <f aca="false">IFERROR(INDEX(Lanes!$C$2:$C$60,MATCH(LEFT(I1078,FIND(" ",I1078)-1),Lanes!$A$2:$A$60,0)),"?")</f>
        <v>V</v>
      </c>
      <c r="I1078" s="4" t="s">
        <v>7609</v>
      </c>
      <c r="J1078" s="4"/>
      <c r="K1078" s="4" t="s">
        <v>115</v>
      </c>
      <c r="L1078" s="4" t="s">
        <v>152</v>
      </c>
      <c r="M1078" s="4" t="s">
        <v>433</v>
      </c>
      <c r="N1078" s="4"/>
      <c r="O1078" s="4" t="s">
        <v>8278</v>
      </c>
      <c r="P1078" s="2" t="s">
        <v>8279</v>
      </c>
      <c r="Q1078" s="2" t="s">
        <v>8280</v>
      </c>
      <c r="R1078" s="4" t="s">
        <v>65</v>
      </c>
      <c r="S1078" s="4" t="s">
        <v>8281</v>
      </c>
      <c r="T1078" s="4" t="s">
        <v>84</v>
      </c>
      <c r="U1078" s="4"/>
      <c r="V1078" s="4"/>
      <c r="W1078" s="4"/>
      <c r="X1078" s="2" t="s">
        <v>7935</v>
      </c>
      <c r="Y1078" s="4" t="s">
        <v>69</v>
      </c>
      <c r="Z1078" s="4"/>
      <c r="AA1078" s="4"/>
      <c r="AB1078" s="4"/>
    </row>
    <row r="1079" customFormat="false" ht="75" hidden="false" customHeight="true" outlineLevel="0" collapsed="false">
      <c r="A1079" s="4" t="s">
        <v>8282</v>
      </c>
      <c r="B1079" s="4" t="s">
        <v>7928</v>
      </c>
      <c r="C1079" s="4" t="s">
        <v>8283</v>
      </c>
      <c r="D1079" s="4" t="n">
        <v>2017</v>
      </c>
      <c r="E1079" s="4" t="s">
        <v>41</v>
      </c>
      <c r="F1079" s="4" t="s">
        <v>1768</v>
      </c>
      <c r="G1079" s="4" t="str">
        <f aca="false">IF(LEFT(I1079,3)="R1 ","L6",IF(D1079&gt;=2014,"L1",IF(D1079&gt;=1998,"L2",IF(D1079&gt;=1987,"L3",IF(D1079&gt;=1978,"L4",IF(D1079&gt;=1965,"L5","L6"))))))</f>
        <v>L1</v>
      </c>
      <c r="H1079" s="4" t="str">
        <f aca="false">IFERROR(INDEX(Lanes!$C$2:$C$60,MATCH(LEFT(I1079,FIND(" ",I1079)-1),Lanes!$A$2:$A$60,0)),"?")</f>
        <v>V</v>
      </c>
      <c r="I1079" s="4" t="s">
        <v>7609</v>
      </c>
      <c r="J1079" s="4"/>
      <c r="K1079" s="4" t="s">
        <v>115</v>
      </c>
      <c r="L1079" s="4" t="s">
        <v>152</v>
      </c>
      <c r="M1079" s="4" t="s">
        <v>433</v>
      </c>
      <c r="N1079" s="4"/>
      <c r="O1079" s="4" t="s">
        <v>8284</v>
      </c>
      <c r="P1079" s="2" t="s">
        <v>8285</v>
      </c>
      <c r="Q1079" s="2" t="s">
        <v>8286</v>
      </c>
      <c r="R1079" s="4" t="s">
        <v>65</v>
      </c>
      <c r="S1079" s="4" t="s">
        <v>8287</v>
      </c>
      <c r="T1079" s="4" t="s">
        <v>84</v>
      </c>
      <c r="U1079" s="4"/>
      <c r="V1079" s="4"/>
      <c r="W1079" s="4"/>
      <c r="X1079" s="2" t="s">
        <v>7935</v>
      </c>
      <c r="Y1079" s="4" t="s">
        <v>69</v>
      </c>
      <c r="Z1079" s="4"/>
      <c r="AA1079" s="4"/>
      <c r="AB1079" s="4"/>
    </row>
    <row r="1080" customFormat="false" ht="75" hidden="false" customHeight="true" outlineLevel="0" collapsed="false">
      <c r="A1080" s="4" t="s">
        <v>8288</v>
      </c>
      <c r="B1080" s="4" t="s">
        <v>8289</v>
      </c>
      <c r="C1080" s="4" t="s">
        <v>8290</v>
      </c>
      <c r="D1080" s="4" t="n">
        <v>2018</v>
      </c>
      <c r="E1080" s="4" t="s">
        <v>41</v>
      </c>
      <c r="F1080" s="4" t="s">
        <v>8201</v>
      </c>
      <c r="G1080" s="4" t="str">
        <f aca="false">IF(LEFT(I1080,3)="R1 ","L6",IF(D1080&gt;=2014,"L1",IF(D1080&gt;=1998,"L2",IF(D1080&gt;=1987,"L3",IF(D1080&gt;=1978,"L4",IF(D1080&gt;=1965,"L5","L6"))))))</f>
        <v>L1</v>
      </c>
      <c r="H1080" s="4" t="str">
        <f aca="false">IFERROR(INDEX(Lanes!$C$2:$C$60,MATCH(LEFT(I1080,FIND(" ",I1080)-1),Lanes!$A$2:$A$60,0)),"?")</f>
        <v>V</v>
      </c>
      <c r="I1080" s="4" t="s">
        <v>7609</v>
      </c>
      <c r="J1080" s="4"/>
      <c r="K1080" s="4" t="s">
        <v>364</v>
      </c>
      <c r="L1080" s="4" t="s">
        <v>45</v>
      </c>
      <c r="M1080" s="4" t="s">
        <v>61</v>
      </c>
      <c r="N1080" s="4"/>
      <c r="O1080" s="4" t="s">
        <v>8291</v>
      </c>
      <c r="P1080" s="2" t="s">
        <v>8292</v>
      </c>
      <c r="Q1080" s="2" t="s">
        <v>8293</v>
      </c>
      <c r="R1080" s="4" t="s">
        <v>122</v>
      </c>
      <c r="S1080" s="4" t="s">
        <v>8294</v>
      </c>
      <c r="T1080" s="4" t="s">
        <v>84</v>
      </c>
      <c r="U1080" s="4"/>
      <c r="V1080" s="4"/>
      <c r="W1080" s="4" t="s">
        <v>53</v>
      </c>
      <c r="X1080" s="2" t="s">
        <v>8295</v>
      </c>
      <c r="Y1080" s="4" t="s">
        <v>69</v>
      </c>
      <c r="Z1080" s="4"/>
      <c r="AA1080" s="4"/>
      <c r="AB1080" s="4"/>
    </row>
    <row r="1081" customFormat="false" ht="75" hidden="false" customHeight="true" outlineLevel="0" collapsed="false">
      <c r="A1081" s="4" t="s">
        <v>8296</v>
      </c>
      <c r="B1081" s="4" t="s">
        <v>7779</v>
      </c>
      <c r="C1081" s="4" t="s">
        <v>8297</v>
      </c>
      <c r="D1081" s="4" t="n">
        <v>2018</v>
      </c>
      <c r="E1081" s="4" t="s">
        <v>41</v>
      </c>
      <c r="F1081" s="4" t="s">
        <v>1297</v>
      </c>
      <c r="G1081" s="4" t="str">
        <f aca="false">IF(LEFT(I1081,3)="R1 ","L6",IF(D1081&gt;=2014,"L1",IF(D1081&gt;=1998,"L2",IF(D1081&gt;=1987,"L3",IF(D1081&gt;=1978,"L4",IF(D1081&gt;=1965,"L5","L6"))))))</f>
        <v>L1</v>
      </c>
      <c r="H1081" s="4" t="str">
        <f aca="false">IFERROR(INDEX(Lanes!$C$2:$C$60,MATCH(LEFT(I1081,FIND(" ",I1081)-1),Lanes!$A$2:$A$60,0)),"?")</f>
        <v>V</v>
      </c>
      <c r="I1081" s="4" t="s">
        <v>7609</v>
      </c>
      <c r="J1081" s="4"/>
      <c r="K1081" s="4" t="s">
        <v>364</v>
      </c>
      <c r="L1081" s="4" t="s">
        <v>193</v>
      </c>
      <c r="M1081" s="4" t="s">
        <v>289</v>
      </c>
      <c r="N1081" s="4"/>
      <c r="O1081" s="4" t="s">
        <v>8298</v>
      </c>
      <c r="P1081" s="2" t="s">
        <v>8299</v>
      </c>
      <c r="Q1081" s="2" t="s">
        <v>8300</v>
      </c>
      <c r="R1081" s="4" t="s">
        <v>65</v>
      </c>
      <c r="S1081" s="4" t="s">
        <v>8301</v>
      </c>
      <c r="T1081" s="4" t="s">
        <v>84</v>
      </c>
      <c r="U1081" s="4"/>
      <c r="V1081" s="4"/>
      <c r="W1081" s="4"/>
      <c r="X1081" s="2" t="s">
        <v>7786</v>
      </c>
      <c r="Y1081" s="4" t="s">
        <v>69</v>
      </c>
      <c r="Z1081" s="4"/>
      <c r="AA1081" s="4"/>
      <c r="AB1081" s="4"/>
    </row>
    <row r="1082" customFormat="false" ht="75" hidden="false" customHeight="true" outlineLevel="0" collapsed="false">
      <c r="A1082" s="4" t="s">
        <v>8302</v>
      </c>
      <c r="B1082" s="4" t="s">
        <v>8145</v>
      </c>
      <c r="C1082" s="4" t="s">
        <v>8303</v>
      </c>
      <c r="D1082" s="4" t="n">
        <v>2019</v>
      </c>
      <c r="E1082" s="4" t="s">
        <v>41</v>
      </c>
      <c r="F1082" s="4" t="s">
        <v>1297</v>
      </c>
      <c r="G1082" s="4" t="str">
        <f aca="false">IF(LEFT(I1082,3)="R1 ","L6",IF(D1082&gt;=2014,"L1",IF(D1082&gt;=1998,"L2",IF(D1082&gt;=1987,"L3",IF(D1082&gt;=1978,"L4",IF(D1082&gt;=1965,"L5","L6"))))))</f>
        <v>L1</v>
      </c>
      <c r="H1082" s="4" t="str">
        <f aca="false">IFERROR(INDEX(Lanes!$C$2:$C$60,MATCH(LEFT(I1082,FIND(" ",I1082)-1),Lanes!$A$2:$A$60,0)),"?")</f>
        <v>V</v>
      </c>
      <c r="I1082" s="4" t="s">
        <v>7609</v>
      </c>
      <c r="J1082" s="4"/>
      <c r="K1082" s="4" t="s">
        <v>60</v>
      </c>
      <c r="L1082" s="4" t="s">
        <v>961</v>
      </c>
      <c r="M1082" s="4" t="s">
        <v>117</v>
      </c>
      <c r="N1082" s="4"/>
      <c r="O1082" s="4" t="s">
        <v>8304</v>
      </c>
      <c r="P1082" s="2" t="s">
        <v>8305</v>
      </c>
      <c r="Q1082" s="2" t="s">
        <v>8306</v>
      </c>
      <c r="R1082" s="4" t="s">
        <v>65</v>
      </c>
      <c r="S1082" s="4" t="s">
        <v>8307</v>
      </c>
      <c r="T1082" s="4" t="s">
        <v>84</v>
      </c>
      <c r="U1082" s="4"/>
      <c r="V1082" s="4"/>
      <c r="W1082" s="4"/>
      <c r="X1082" s="2" t="s">
        <v>8248</v>
      </c>
      <c r="Y1082" s="4" t="s">
        <v>69</v>
      </c>
      <c r="Z1082" s="4"/>
      <c r="AA1082" s="4"/>
      <c r="AB1082" s="4"/>
    </row>
    <row r="1083" customFormat="false" ht="75" hidden="false" customHeight="true" outlineLevel="0" collapsed="false">
      <c r="A1083" s="4" t="s">
        <v>8308</v>
      </c>
      <c r="B1083" s="4" t="s">
        <v>7625</v>
      </c>
      <c r="C1083" s="4" t="s">
        <v>8309</v>
      </c>
      <c r="D1083" s="4" t="n">
        <v>2019</v>
      </c>
      <c r="E1083" s="4" t="s">
        <v>41</v>
      </c>
      <c r="F1083" s="4" t="s">
        <v>8201</v>
      </c>
      <c r="G1083" s="4" t="str">
        <f aca="false">IF(LEFT(I1083,3)="R1 ","L6",IF(D1083&gt;=2014,"L1",IF(D1083&gt;=1998,"L2",IF(D1083&gt;=1987,"L3",IF(D1083&gt;=1978,"L4",IF(D1083&gt;=1965,"L5","L6"))))))</f>
        <v>L1</v>
      </c>
      <c r="H1083" s="4" t="str">
        <f aca="false">IFERROR(INDEX(Lanes!$C$2:$C$60,MATCH(LEFT(I1083,FIND(" ",I1083)-1),Lanes!$A$2:$A$60,0)),"?")</f>
        <v>V</v>
      </c>
      <c r="I1083" s="4" t="s">
        <v>7609</v>
      </c>
      <c r="J1083" s="4"/>
      <c r="K1083" s="4" t="s">
        <v>60</v>
      </c>
      <c r="L1083" s="4" t="s">
        <v>45</v>
      </c>
      <c r="M1083" s="4" t="s">
        <v>61</v>
      </c>
      <c r="N1083" s="4"/>
      <c r="O1083" s="4" t="s">
        <v>8310</v>
      </c>
      <c r="P1083" s="2" t="s">
        <v>8311</v>
      </c>
      <c r="Q1083" s="2" t="s">
        <v>8312</v>
      </c>
      <c r="R1083" s="4" t="s">
        <v>65</v>
      </c>
      <c r="S1083" s="4" t="s">
        <v>8313</v>
      </c>
      <c r="T1083" s="4" t="s">
        <v>84</v>
      </c>
      <c r="U1083" s="4"/>
      <c r="V1083" s="4" t="s">
        <v>2093</v>
      </c>
      <c r="W1083" s="4" t="s">
        <v>53</v>
      </c>
      <c r="X1083" s="2" t="s">
        <v>7632</v>
      </c>
      <c r="Y1083" s="4" t="s">
        <v>69</v>
      </c>
      <c r="Z1083" s="4"/>
      <c r="AA1083" s="4"/>
      <c r="AB1083" s="4"/>
    </row>
    <row r="1084" customFormat="false" ht="75" hidden="false" customHeight="true" outlineLevel="0" collapsed="false">
      <c r="A1084" s="4" t="s">
        <v>8314</v>
      </c>
      <c r="B1084" s="4" t="s">
        <v>8289</v>
      </c>
      <c r="C1084" s="4" t="s">
        <v>8315</v>
      </c>
      <c r="D1084" s="4" t="n">
        <v>2020</v>
      </c>
      <c r="E1084" s="4" t="s">
        <v>41</v>
      </c>
      <c r="F1084" s="4" t="s">
        <v>8201</v>
      </c>
      <c r="G1084" s="4" t="str">
        <f aca="false">IF(LEFT(I1084,3)="R1 ","L6",IF(D1084&gt;=2014,"L1",IF(D1084&gt;=1998,"L2",IF(D1084&gt;=1987,"L3",IF(D1084&gt;=1978,"L4",IF(D1084&gt;=1965,"L5","L6"))))))</f>
        <v>L1</v>
      </c>
      <c r="H1084" s="4" t="str">
        <f aca="false">IFERROR(INDEX(Lanes!$C$2:$C$60,MATCH(LEFT(I1084,FIND(" ",I1084)-1),Lanes!$A$2:$A$60,0)),"?")</f>
        <v>V</v>
      </c>
      <c r="I1084" s="4" t="s">
        <v>7609</v>
      </c>
      <c r="J1084" s="4"/>
      <c r="K1084" s="4" t="s">
        <v>364</v>
      </c>
      <c r="L1084" s="4" t="s">
        <v>45</v>
      </c>
      <c r="M1084" s="4" t="s">
        <v>61</v>
      </c>
      <c r="N1084" s="4"/>
      <c r="O1084" s="4" t="s">
        <v>8316</v>
      </c>
      <c r="P1084" s="2" t="s">
        <v>8317</v>
      </c>
      <c r="Q1084" s="2" t="s">
        <v>8318</v>
      </c>
      <c r="R1084" s="4" t="s">
        <v>65</v>
      </c>
      <c r="S1084" s="4" t="s">
        <v>8319</v>
      </c>
      <c r="T1084" s="4" t="s">
        <v>84</v>
      </c>
      <c r="U1084" s="4"/>
      <c r="V1084" s="4"/>
      <c r="W1084" s="4" t="s">
        <v>53</v>
      </c>
      <c r="X1084" s="2" t="s">
        <v>8295</v>
      </c>
      <c r="Y1084" s="4" t="s">
        <v>69</v>
      </c>
      <c r="Z1084" s="4"/>
      <c r="AA1084" s="4"/>
      <c r="AB1084" s="4"/>
    </row>
    <row r="1085" customFormat="false" ht="75" hidden="false" customHeight="true" outlineLevel="0" collapsed="false">
      <c r="A1085" s="4" t="s">
        <v>8320</v>
      </c>
      <c r="B1085" s="4" t="s">
        <v>7625</v>
      </c>
      <c r="C1085" s="4" t="s">
        <v>8321</v>
      </c>
      <c r="D1085" s="4" t="n">
        <v>2022</v>
      </c>
      <c r="E1085" s="4" t="s">
        <v>41</v>
      </c>
      <c r="F1085" s="4" t="s">
        <v>8201</v>
      </c>
      <c r="G1085" s="4" t="str">
        <f aca="false">IF(LEFT(I1085,3)="R1 ","L6",IF(D1085&gt;=2014,"L1",IF(D1085&gt;=1998,"L2",IF(D1085&gt;=1987,"L3",IF(D1085&gt;=1978,"L4",IF(D1085&gt;=1965,"L5","L6"))))))</f>
        <v>L1</v>
      </c>
      <c r="H1085" s="4" t="str">
        <f aca="false">IFERROR(INDEX(Lanes!$C$2:$C$60,MATCH(LEFT(I1085,FIND(" ",I1085)-1),Lanes!$A$2:$A$60,0)),"?")</f>
        <v>V</v>
      </c>
      <c r="I1085" s="4" t="s">
        <v>7609</v>
      </c>
      <c r="J1085" s="4"/>
      <c r="K1085" s="4" t="s">
        <v>115</v>
      </c>
      <c r="L1085" s="4" t="s">
        <v>45</v>
      </c>
      <c r="M1085" s="4" t="s">
        <v>61</v>
      </c>
      <c r="N1085" s="4"/>
      <c r="O1085" s="4" t="s">
        <v>8322</v>
      </c>
      <c r="P1085" s="2" t="s">
        <v>8323</v>
      </c>
      <c r="Q1085" s="2" t="s">
        <v>8324</v>
      </c>
      <c r="R1085" s="4" t="s">
        <v>65</v>
      </c>
      <c r="S1085" s="4" t="s">
        <v>8325</v>
      </c>
      <c r="T1085" s="4" t="s">
        <v>110</v>
      </c>
      <c r="U1085" s="4"/>
      <c r="V1085" s="4" t="s">
        <v>169</v>
      </c>
      <c r="W1085" s="4" t="s">
        <v>53</v>
      </c>
      <c r="X1085" s="2" t="s">
        <v>7632</v>
      </c>
      <c r="Y1085" s="4" t="s">
        <v>69</v>
      </c>
      <c r="Z1085" s="4"/>
      <c r="AA1085" s="4"/>
      <c r="AB1085" s="4"/>
    </row>
    <row r="1086" customFormat="false" ht="75" hidden="false" customHeight="true" outlineLevel="0" collapsed="false">
      <c r="A1086" s="4" t="s">
        <v>8326</v>
      </c>
      <c r="B1086" s="4" t="s">
        <v>7928</v>
      </c>
      <c r="C1086" s="4" t="s">
        <v>8327</v>
      </c>
      <c r="D1086" s="4" t="n">
        <v>2023</v>
      </c>
      <c r="E1086" s="4" t="s">
        <v>41</v>
      </c>
      <c r="F1086" s="4" t="s">
        <v>540</v>
      </c>
      <c r="G1086" s="4" t="str">
        <f aca="false">IF(LEFT(I1086,3)="R1 ","L6",IF(D1086&gt;=2014,"L1",IF(D1086&gt;=1998,"L2",IF(D1086&gt;=1987,"L3",IF(D1086&gt;=1978,"L4",IF(D1086&gt;=1965,"L5","L6"))))))</f>
        <v>L1</v>
      </c>
      <c r="H1086" s="4" t="str">
        <f aca="false">IFERROR(INDEX(Lanes!$C$2:$C$60,MATCH(LEFT(I1086,FIND(" ",I1086)-1),Lanes!$A$2:$A$60,0)),"?")</f>
        <v>V</v>
      </c>
      <c r="I1086" s="4" t="s">
        <v>7609</v>
      </c>
      <c r="J1086" s="4"/>
      <c r="K1086" s="4" t="s">
        <v>115</v>
      </c>
      <c r="L1086" s="4" t="s">
        <v>152</v>
      </c>
      <c r="M1086" s="4" t="s">
        <v>433</v>
      </c>
      <c r="N1086" s="4"/>
      <c r="O1086" s="4" t="s">
        <v>8328</v>
      </c>
      <c r="P1086" s="2" t="s">
        <v>8329</v>
      </c>
      <c r="Q1086" s="2" t="s">
        <v>8330</v>
      </c>
      <c r="R1086" s="4" t="s">
        <v>65</v>
      </c>
      <c r="S1086" s="4" t="s">
        <v>8331</v>
      </c>
      <c r="T1086" s="4" t="s">
        <v>84</v>
      </c>
      <c r="U1086" s="4"/>
      <c r="V1086" s="4" t="s">
        <v>7771</v>
      </c>
      <c r="W1086" s="4"/>
      <c r="X1086" s="2" t="s">
        <v>7935</v>
      </c>
      <c r="Y1086" s="4" t="s">
        <v>69</v>
      </c>
      <c r="Z1086" s="4"/>
      <c r="AA1086" s="4"/>
      <c r="AB1086" s="4"/>
    </row>
    <row r="1087" customFormat="false" ht="75" hidden="false" customHeight="true" outlineLevel="0" collapsed="false">
      <c r="A1087" s="4" t="s">
        <v>8332</v>
      </c>
      <c r="B1087" s="4" t="s">
        <v>7625</v>
      </c>
      <c r="C1087" s="4" t="s">
        <v>8333</v>
      </c>
      <c r="D1087" s="4" t="n">
        <v>2023</v>
      </c>
      <c r="E1087" s="4" t="s">
        <v>41</v>
      </c>
      <c r="F1087" s="4" t="s">
        <v>8201</v>
      </c>
      <c r="G1087" s="4" t="str">
        <f aca="false">IF(LEFT(I1087,3)="R1 ","L6",IF(D1087&gt;=2014,"L1",IF(D1087&gt;=1998,"L2",IF(D1087&gt;=1987,"L3",IF(D1087&gt;=1978,"L4",IF(D1087&gt;=1965,"L5","L6"))))))</f>
        <v>L1</v>
      </c>
      <c r="H1087" s="4" t="str">
        <f aca="false">IFERROR(INDEX(Lanes!$C$2:$C$60,MATCH(LEFT(I1087,FIND(" ",I1087)-1),Lanes!$A$2:$A$60,0)),"?")</f>
        <v>V</v>
      </c>
      <c r="I1087" s="4" t="s">
        <v>7609</v>
      </c>
      <c r="J1087" s="4"/>
      <c r="K1087" s="4" t="s">
        <v>60</v>
      </c>
      <c r="L1087" s="4" t="s">
        <v>45</v>
      </c>
      <c r="M1087" s="4" t="s">
        <v>61</v>
      </c>
      <c r="N1087" s="4"/>
      <c r="O1087" s="4" t="s">
        <v>8334</v>
      </c>
      <c r="P1087" s="2" t="s">
        <v>8335</v>
      </c>
      <c r="Q1087" s="2" t="s">
        <v>8336</v>
      </c>
      <c r="R1087" s="4" t="s">
        <v>65</v>
      </c>
      <c r="S1087" s="4" t="s">
        <v>8337</v>
      </c>
      <c r="T1087" s="4" t="s">
        <v>84</v>
      </c>
      <c r="U1087" s="4"/>
      <c r="V1087" s="4" t="s">
        <v>2093</v>
      </c>
      <c r="W1087" s="4" t="s">
        <v>53</v>
      </c>
      <c r="X1087" s="2" t="s">
        <v>7632</v>
      </c>
      <c r="Y1087" s="4" t="s">
        <v>69</v>
      </c>
      <c r="Z1087" s="4"/>
      <c r="AA1087" s="4"/>
      <c r="AB1087" s="4"/>
    </row>
    <row r="1088" customFormat="false" ht="75" hidden="false" customHeight="true" outlineLevel="0" collapsed="false">
      <c r="A1088" s="4" t="s">
        <v>8338</v>
      </c>
      <c r="B1088" s="4" t="s">
        <v>8289</v>
      </c>
      <c r="C1088" s="4" t="s">
        <v>8339</v>
      </c>
      <c r="D1088" s="4" t="n">
        <v>2025</v>
      </c>
      <c r="E1088" s="4" t="s">
        <v>41</v>
      </c>
      <c r="F1088" s="4" t="s">
        <v>8201</v>
      </c>
      <c r="G1088" s="4" t="str">
        <f aca="false">IF(LEFT(I1088,3)="R1 ","L6",IF(D1088&gt;=2014,"L1",IF(D1088&gt;=1998,"L2",IF(D1088&gt;=1987,"L3",IF(D1088&gt;=1978,"L4",IF(D1088&gt;=1965,"L5","L6"))))))</f>
        <v>L1</v>
      </c>
      <c r="H1088" s="4" t="str">
        <f aca="false">IFERROR(INDEX(Lanes!$C$2:$C$60,MATCH(LEFT(I1088,FIND(" ",I1088)-1),Lanes!$A$2:$A$60,0)),"?")</f>
        <v>V</v>
      </c>
      <c r="I1088" s="4" t="s">
        <v>7609</v>
      </c>
      <c r="J1088" s="4"/>
      <c r="K1088" s="4" t="s">
        <v>60</v>
      </c>
      <c r="L1088" s="4" t="s">
        <v>45</v>
      </c>
      <c r="M1088" s="4" t="s">
        <v>61</v>
      </c>
      <c r="N1088" s="4"/>
      <c r="O1088" s="4" t="s">
        <v>8340</v>
      </c>
      <c r="P1088" s="2" t="s">
        <v>8341</v>
      </c>
      <c r="Q1088" s="2" t="s">
        <v>8342</v>
      </c>
      <c r="R1088" s="4" t="s">
        <v>65</v>
      </c>
      <c r="S1088" s="4" t="s">
        <v>8339</v>
      </c>
      <c r="T1088" s="4" t="s">
        <v>84</v>
      </c>
      <c r="U1088" s="4"/>
      <c r="V1088" s="4" t="s">
        <v>1542</v>
      </c>
      <c r="W1088" s="4" t="s">
        <v>53</v>
      </c>
      <c r="X1088" s="2" t="s">
        <v>8295</v>
      </c>
      <c r="Y1088" s="4" t="s">
        <v>69</v>
      </c>
      <c r="Z1088" s="4"/>
      <c r="AA1088" s="4"/>
      <c r="AB1088" s="4"/>
    </row>
    <row r="1089" customFormat="false" ht="75" hidden="false" customHeight="true" outlineLevel="0" collapsed="false">
      <c r="A1089" s="4" t="s">
        <v>8343</v>
      </c>
      <c r="B1089" s="4" t="s">
        <v>8344</v>
      </c>
      <c r="C1089" s="4" t="s">
        <v>8345</v>
      </c>
      <c r="D1089" s="4" t="n">
        <v>1996</v>
      </c>
      <c r="E1089" s="4" t="s">
        <v>41</v>
      </c>
      <c r="F1089" s="4" t="s">
        <v>8346</v>
      </c>
      <c r="G1089" s="4" t="str">
        <f aca="false">IF(LEFT(I1089,3)="R1 ","L6",IF(D1089&gt;=2014,"L1",IF(D1089&gt;=1998,"L2",IF(D1089&gt;=1987,"L3",IF(D1089&gt;=1978,"L4",IF(D1089&gt;=1965,"L5","L6"))))))</f>
        <v>L3</v>
      </c>
      <c r="H1089" s="4" t="str">
        <f aca="false">IFERROR(INDEX(Lanes!$C$2:$C$60,MATCH(LEFT(I1089,FIND(" ",I1089)-1),Lanes!$A$2:$A$60,0)),"?")</f>
        <v>V</v>
      </c>
      <c r="I1089" s="4" t="s">
        <v>8347</v>
      </c>
      <c r="J1089" s="4"/>
      <c r="K1089" s="4" t="s">
        <v>364</v>
      </c>
      <c r="L1089" s="4" t="s">
        <v>193</v>
      </c>
      <c r="M1089" s="4" t="s">
        <v>289</v>
      </c>
      <c r="N1089" s="4"/>
      <c r="O1089" s="4" t="s">
        <v>8348</v>
      </c>
      <c r="P1089" s="2" t="s">
        <v>8349</v>
      </c>
      <c r="Q1089" s="2" t="s">
        <v>8350</v>
      </c>
      <c r="R1089" s="4" t="s">
        <v>122</v>
      </c>
      <c r="S1089" s="4" t="s">
        <v>8351</v>
      </c>
      <c r="T1089" s="4" t="s">
        <v>110</v>
      </c>
      <c r="U1089" s="4"/>
      <c r="V1089" s="4"/>
      <c r="W1089" s="4"/>
      <c r="X1089" s="2" t="s">
        <v>8352</v>
      </c>
      <c r="Y1089" s="4" t="s">
        <v>69</v>
      </c>
      <c r="Z1089" s="4"/>
      <c r="AA1089" s="4"/>
      <c r="AB1089" s="4"/>
    </row>
    <row r="1090" customFormat="false" ht="75" hidden="false" customHeight="true" outlineLevel="0" collapsed="false">
      <c r="A1090" s="4" t="s">
        <v>8353</v>
      </c>
      <c r="B1090" s="4" t="s">
        <v>8344</v>
      </c>
      <c r="C1090" s="4" t="s">
        <v>8354</v>
      </c>
      <c r="D1090" s="4" t="n">
        <v>1998</v>
      </c>
      <c r="E1090" s="4" t="s">
        <v>41</v>
      </c>
      <c r="F1090" s="4" t="s">
        <v>8346</v>
      </c>
      <c r="G1090" s="4" t="str">
        <f aca="false">IF(LEFT(I1090,3)="R1 ","L6",IF(D1090&gt;=2014,"L1",IF(D1090&gt;=1998,"L2",IF(D1090&gt;=1987,"L3",IF(D1090&gt;=1978,"L4",IF(D1090&gt;=1965,"L5","L6"))))))</f>
        <v>L2</v>
      </c>
      <c r="H1090" s="4" t="str">
        <f aca="false">IFERROR(INDEX(Lanes!$C$2:$C$60,MATCH(LEFT(I1090,FIND(" ",I1090)-1),Lanes!$A$2:$A$60,0)),"?")</f>
        <v>V</v>
      </c>
      <c r="I1090" s="4" t="s">
        <v>8347</v>
      </c>
      <c r="J1090" s="4"/>
      <c r="K1090" s="4" t="s">
        <v>364</v>
      </c>
      <c r="L1090" s="4" t="s">
        <v>193</v>
      </c>
      <c r="M1090" s="4" t="s">
        <v>289</v>
      </c>
      <c r="N1090" s="4"/>
      <c r="O1090" s="4" t="s">
        <v>8355</v>
      </c>
      <c r="P1090" s="2" t="s">
        <v>8356</v>
      </c>
      <c r="Q1090" s="2" t="s">
        <v>8357</v>
      </c>
      <c r="R1090" s="4" t="s">
        <v>122</v>
      </c>
      <c r="S1090" s="4" t="s">
        <v>8358</v>
      </c>
      <c r="T1090" s="4" t="s">
        <v>110</v>
      </c>
      <c r="U1090" s="4"/>
      <c r="V1090" s="4"/>
      <c r="W1090" s="4"/>
      <c r="X1090" s="2" t="s">
        <v>8359</v>
      </c>
      <c r="Y1090" s="4" t="s">
        <v>69</v>
      </c>
      <c r="Z1090" s="4"/>
      <c r="AA1090" s="4"/>
      <c r="AB1090" s="4"/>
    </row>
    <row r="1091" customFormat="false" ht="75" hidden="false" customHeight="true" outlineLevel="0" collapsed="false">
      <c r="A1091" s="4" t="s">
        <v>8360</v>
      </c>
      <c r="B1091" s="4" t="s">
        <v>8361</v>
      </c>
      <c r="C1091" s="4" t="s">
        <v>8362</v>
      </c>
      <c r="D1091" s="4" t="n">
        <v>1999</v>
      </c>
      <c r="E1091" s="4" t="s">
        <v>41</v>
      </c>
      <c r="F1091" s="4" t="s">
        <v>519</v>
      </c>
      <c r="G1091" s="4" t="str">
        <f aca="false">IF(LEFT(I1091,3)="R1 ","L6",IF(D1091&gt;=2014,"L1",IF(D1091&gt;=1998,"L2",IF(D1091&gt;=1987,"L3",IF(D1091&gt;=1978,"L4",IF(D1091&gt;=1965,"L5","L6"))))))</f>
        <v>L2</v>
      </c>
      <c r="H1091" s="4" t="str">
        <f aca="false">IFERROR(INDEX(Lanes!$C$2:$C$60,MATCH(LEFT(I1091,FIND(" ",I1091)-1),Lanes!$A$2:$A$60,0)),"?")</f>
        <v>V</v>
      </c>
      <c r="I1091" s="4" t="s">
        <v>8347</v>
      </c>
      <c r="J1091" s="4"/>
      <c r="K1091" s="4" t="s">
        <v>400</v>
      </c>
      <c r="L1091" s="4" t="s">
        <v>603</v>
      </c>
      <c r="M1091" s="4" t="s">
        <v>1777</v>
      </c>
      <c r="N1091" s="4"/>
      <c r="O1091" s="4" t="s">
        <v>8363</v>
      </c>
      <c r="P1091" s="2" t="s">
        <v>8364</v>
      </c>
      <c r="Q1091" s="2" t="s">
        <v>8365</v>
      </c>
      <c r="R1091" s="4" t="s">
        <v>65</v>
      </c>
      <c r="S1091" s="4" t="s">
        <v>8366</v>
      </c>
      <c r="T1091" s="4" t="s">
        <v>84</v>
      </c>
      <c r="U1091" s="4"/>
      <c r="V1091" s="4"/>
      <c r="W1091" s="4"/>
      <c r="X1091" s="2" t="s">
        <v>8367</v>
      </c>
      <c r="Y1091" s="4" t="s">
        <v>55</v>
      </c>
      <c r="Z1091" s="4"/>
      <c r="AA1091" s="4"/>
      <c r="AB1091" s="4"/>
    </row>
    <row r="1092" customFormat="false" ht="75" hidden="false" customHeight="true" outlineLevel="0" collapsed="false">
      <c r="A1092" s="4" t="s">
        <v>8368</v>
      </c>
      <c r="B1092" s="4" t="s">
        <v>8344</v>
      </c>
      <c r="C1092" s="4" t="s">
        <v>8369</v>
      </c>
      <c r="D1092" s="4" t="n">
        <v>2001</v>
      </c>
      <c r="E1092" s="4" t="s">
        <v>41</v>
      </c>
      <c r="F1092" s="4" t="s">
        <v>8370</v>
      </c>
      <c r="G1092" s="4" t="str">
        <f aca="false">IF(LEFT(I1092,3)="R1 ","L6",IF(D1092&gt;=2014,"L1",IF(D1092&gt;=1998,"L2",IF(D1092&gt;=1987,"L3",IF(D1092&gt;=1978,"L4",IF(D1092&gt;=1965,"L5","L6"))))))</f>
        <v>L2</v>
      </c>
      <c r="H1092" s="4" t="str">
        <f aca="false">IFERROR(INDEX(Lanes!$C$2:$C$60,MATCH(LEFT(I1092,FIND(" ",I1092)-1),Lanes!$A$2:$A$60,0)),"?")</f>
        <v>V</v>
      </c>
      <c r="I1092" s="4" t="s">
        <v>8347</v>
      </c>
      <c r="J1092" s="4"/>
      <c r="K1092" s="4" t="s">
        <v>364</v>
      </c>
      <c r="L1092" s="4" t="s">
        <v>193</v>
      </c>
      <c r="M1092" s="4" t="s">
        <v>289</v>
      </c>
      <c r="N1092" s="4"/>
      <c r="O1092" s="4" t="s">
        <v>8371</v>
      </c>
      <c r="P1092" s="2" t="s">
        <v>8372</v>
      </c>
      <c r="Q1092" s="2" t="s">
        <v>8373</v>
      </c>
      <c r="R1092" s="4" t="s">
        <v>122</v>
      </c>
      <c r="S1092" s="4" t="s">
        <v>8374</v>
      </c>
      <c r="T1092" s="4" t="s">
        <v>110</v>
      </c>
      <c r="U1092" s="4" t="s">
        <v>53</v>
      </c>
      <c r="V1092" s="4"/>
      <c r="W1092" s="4"/>
      <c r="X1092" s="2" t="s">
        <v>8375</v>
      </c>
      <c r="Y1092" s="4" t="s">
        <v>69</v>
      </c>
      <c r="Z1092" s="4"/>
      <c r="AA1092" s="4"/>
      <c r="AB1092" s="4"/>
    </row>
    <row r="1093" customFormat="false" ht="75" hidden="false" customHeight="true" outlineLevel="0" collapsed="false">
      <c r="A1093" s="4" t="s">
        <v>8376</v>
      </c>
      <c r="B1093" s="4" t="s">
        <v>8377</v>
      </c>
      <c r="C1093" s="4" t="s">
        <v>8378</v>
      </c>
      <c r="D1093" s="4" t="n">
        <v>2002</v>
      </c>
      <c r="E1093" s="4" t="s">
        <v>41</v>
      </c>
      <c r="F1093" s="4" t="s">
        <v>519</v>
      </c>
      <c r="G1093" s="4" t="str">
        <f aca="false">IF(LEFT(I1093,3)="R1 ","L6",IF(D1093&gt;=2014,"L1",IF(D1093&gt;=1998,"L2",IF(D1093&gt;=1987,"L3",IF(D1093&gt;=1978,"L4",IF(D1093&gt;=1965,"L5","L6"))))))</f>
        <v>L2</v>
      </c>
      <c r="H1093" s="4" t="str">
        <f aca="false">IFERROR(INDEX(Lanes!$C$2:$C$60,MATCH(LEFT(I1093,FIND(" ",I1093)-1),Lanes!$A$2:$A$60,0)),"?")</f>
        <v>V</v>
      </c>
      <c r="I1093" s="4" t="s">
        <v>8347</v>
      </c>
      <c r="J1093" s="4"/>
      <c r="K1093" s="4" t="s">
        <v>400</v>
      </c>
      <c r="L1093" s="4" t="s">
        <v>90</v>
      </c>
      <c r="M1093" s="4" t="s">
        <v>706</v>
      </c>
      <c r="N1093" s="4"/>
      <c r="O1093" s="4" t="s">
        <v>8379</v>
      </c>
      <c r="P1093" s="2" t="s">
        <v>8380</v>
      </c>
      <c r="Q1093" s="2" t="s">
        <v>8381</v>
      </c>
      <c r="R1093" s="4" t="s">
        <v>50</v>
      </c>
      <c r="S1093" s="4" t="s">
        <v>8382</v>
      </c>
      <c r="T1093" s="4" t="s">
        <v>110</v>
      </c>
      <c r="U1093" s="4"/>
      <c r="V1093" s="4"/>
      <c r="W1093" s="4"/>
      <c r="X1093" s="2" t="s">
        <v>8383</v>
      </c>
      <c r="Y1093" s="4" t="s">
        <v>69</v>
      </c>
      <c r="Z1093" s="4"/>
      <c r="AA1093" s="4"/>
      <c r="AB1093" s="4"/>
    </row>
    <row r="1094" customFormat="false" ht="75" hidden="false" customHeight="true" outlineLevel="0" collapsed="false">
      <c r="A1094" s="4" t="s">
        <v>8384</v>
      </c>
      <c r="B1094" s="4" t="s">
        <v>8385</v>
      </c>
      <c r="C1094" s="4" t="s">
        <v>8386</v>
      </c>
      <c r="D1094" s="4" t="n">
        <v>2002</v>
      </c>
      <c r="E1094" s="4" t="s">
        <v>41</v>
      </c>
      <c r="F1094" s="4" t="s">
        <v>8387</v>
      </c>
      <c r="G1094" s="4" t="str">
        <f aca="false">IF(LEFT(I1094,3)="R1 ","L6",IF(D1094&gt;=2014,"L1",IF(D1094&gt;=1998,"L2",IF(D1094&gt;=1987,"L3",IF(D1094&gt;=1978,"L4",IF(D1094&gt;=1965,"L5","L6"))))))</f>
        <v>L2</v>
      </c>
      <c r="H1094" s="4" t="str">
        <f aca="false">IFERROR(INDEX(Lanes!$C$2:$C$60,MATCH(LEFT(I1094,FIND(" ",I1094)-1),Lanes!$A$2:$A$60,0)),"?")</f>
        <v>V</v>
      </c>
      <c r="I1094" s="4" t="s">
        <v>8347</v>
      </c>
      <c r="J1094" s="4"/>
      <c r="K1094" s="4" t="s">
        <v>364</v>
      </c>
      <c r="L1094" s="4" t="s">
        <v>152</v>
      </c>
      <c r="M1094" s="4" t="s">
        <v>8388</v>
      </c>
      <c r="N1094" s="4"/>
      <c r="O1094" s="4" t="s">
        <v>8389</v>
      </c>
      <c r="P1094" s="2" t="s">
        <v>8390</v>
      </c>
      <c r="Q1094" s="2" t="s">
        <v>8391</v>
      </c>
      <c r="R1094" s="4" t="s">
        <v>50</v>
      </c>
      <c r="S1094" s="4" t="s">
        <v>8392</v>
      </c>
      <c r="T1094" s="4" t="s">
        <v>84</v>
      </c>
      <c r="U1094" s="4"/>
      <c r="V1094" s="4"/>
      <c r="W1094" s="4"/>
      <c r="X1094" s="2" t="s">
        <v>8393</v>
      </c>
      <c r="Y1094" s="4" t="s">
        <v>55</v>
      </c>
      <c r="Z1094" s="4"/>
      <c r="AA1094" s="4"/>
      <c r="AB1094" s="4"/>
    </row>
    <row r="1095" customFormat="false" ht="75" hidden="false" customHeight="true" outlineLevel="0" collapsed="false">
      <c r="A1095" s="4" t="s">
        <v>8394</v>
      </c>
      <c r="B1095" s="4" t="s">
        <v>8344</v>
      </c>
      <c r="C1095" s="4" t="s">
        <v>8395</v>
      </c>
      <c r="D1095" s="4" t="n">
        <v>2003</v>
      </c>
      <c r="E1095" s="4" t="s">
        <v>41</v>
      </c>
      <c r="F1095" s="4" t="s">
        <v>8370</v>
      </c>
      <c r="G1095" s="4" t="str">
        <f aca="false">IF(LEFT(I1095,3)="R1 ","L6",IF(D1095&gt;=2014,"L1",IF(D1095&gt;=1998,"L2",IF(D1095&gt;=1987,"L3",IF(D1095&gt;=1978,"L4",IF(D1095&gt;=1965,"L5","L6"))))))</f>
        <v>L2</v>
      </c>
      <c r="H1095" s="4" t="str">
        <f aca="false">IFERROR(INDEX(Lanes!$C$2:$C$60,MATCH(LEFT(I1095,FIND(" ",I1095)-1),Lanes!$A$2:$A$60,0)),"?")</f>
        <v>V</v>
      </c>
      <c r="I1095" s="4" t="s">
        <v>8347</v>
      </c>
      <c r="J1095" s="4"/>
      <c r="K1095" s="4" t="s">
        <v>364</v>
      </c>
      <c r="L1095" s="4" t="s">
        <v>193</v>
      </c>
      <c r="M1095" s="4" t="s">
        <v>289</v>
      </c>
      <c r="N1095" s="4"/>
      <c r="O1095" s="4" t="s">
        <v>8396</v>
      </c>
      <c r="P1095" s="2" t="s">
        <v>8397</v>
      </c>
      <c r="Q1095" s="2" t="s">
        <v>8398</v>
      </c>
      <c r="R1095" s="4" t="s">
        <v>50</v>
      </c>
      <c r="S1095" s="4" t="s">
        <v>8399</v>
      </c>
      <c r="T1095" s="4" t="s">
        <v>84</v>
      </c>
      <c r="U1095" s="4"/>
      <c r="V1095" s="4"/>
      <c r="W1095" s="4"/>
      <c r="X1095" s="2" t="s">
        <v>8400</v>
      </c>
      <c r="Y1095" s="4" t="s">
        <v>69</v>
      </c>
      <c r="Z1095" s="4"/>
      <c r="AA1095" s="4"/>
      <c r="AB1095" s="4"/>
    </row>
    <row r="1096" customFormat="false" ht="75" hidden="false" customHeight="true" outlineLevel="0" collapsed="false">
      <c r="A1096" s="4" t="s">
        <v>8401</v>
      </c>
      <c r="B1096" s="4" t="s">
        <v>8402</v>
      </c>
      <c r="C1096" s="4" t="s">
        <v>8403</v>
      </c>
      <c r="D1096" s="4" t="n">
        <v>2004</v>
      </c>
      <c r="E1096" s="4" t="s">
        <v>41</v>
      </c>
      <c r="F1096" s="4" t="s">
        <v>42</v>
      </c>
      <c r="G1096" s="4" t="str">
        <f aca="false">IF(LEFT(I1096,3)="R1 ","L6",IF(D1096&gt;=2014,"L1",IF(D1096&gt;=1998,"L2",IF(D1096&gt;=1987,"L3",IF(D1096&gt;=1978,"L4",IF(D1096&gt;=1965,"L5","L6"))))))</f>
        <v>L2</v>
      </c>
      <c r="H1096" s="4" t="str">
        <f aca="false">IFERROR(INDEX(Lanes!$C$2:$C$60,MATCH(LEFT(I1096,FIND(" ",I1096)-1),Lanes!$A$2:$A$60,0)),"?")</f>
        <v>V</v>
      </c>
      <c r="I1096" s="4" t="s">
        <v>8347</v>
      </c>
      <c r="J1096" s="4"/>
      <c r="K1096" s="4" t="s">
        <v>400</v>
      </c>
      <c r="L1096" s="4" t="s">
        <v>603</v>
      </c>
      <c r="M1096" s="4" t="s">
        <v>8404</v>
      </c>
      <c r="N1096" s="4"/>
      <c r="O1096" s="4" t="s">
        <v>8405</v>
      </c>
      <c r="P1096" s="2" t="s">
        <v>8406</v>
      </c>
      <c r="Q1096" s="2" t="s">
        <v>8407</v>
      </c>
      <c r="R1096" s="4" t="s">
        <v>50</v>
      </c>
      <c r="S1096" s="4" t="s">
        <v>8408</v>
      </c>
      <c r="T1096" s="4" t="s">
        <v>84</v>
      </c>
      <c r="U1096" s="4"/>
      <c r="V1096" s="4"/>
      <c r="W1096" s="4"/>
      <c r="X1096" s="2" t="s">
        <v>8409</v>
      </c>
      <c r="Y1096" s="4" t="s">
        <v>69</v>
      </c>
      <c r="Z1096" s="4"/>
      <c r="AA1096" s="4"/>
      <c r="AB1096" s="4"/>
    </row>
    <row r="1097" customFormat="false" ht="75" hidden="false" customHeight="true" outlineLevel="0" collapsed="false">
      <c r="A1097" s="4" t="s">
        <v>8410</v>
      </c>
      <c r="B1097" s="4" t="s">
        <v>8411</v>
      </c>
      <c r="C1097" s="4" t="s">
        <v>8411</v>
      </c>
      <c r="D1097" s="4" t="n">
        <v>2004</v>
      </c>
      <c r="E1097" s="4" t="s">
        <v>41</v>
      </c>
      <c r="F1097" s="4" t="s">
        <v>42</v>
      </c>
      <c r="G1097" s="4" t="str">
        <f aca="false">IF(LEFT(I1097,3)="R1 ","L6",IF(D1097&gt;=2014,"L1",IF(D1097&gt;=1998,"L2",IF(D1097&gt;=1987,"L3",IF(D1097&gt;=1978,"L4",IF(D1097&gt;=1965,"L5","L6"))))))</f>
        <v>L2</v>
      </c>
      <c r="H1097" s="4" t="str">
        <f aca="false">IFERROR(INDEX(Lanes!$C$2:$C$60,MATCH(LEFT(I1097,FIND(" ",I1097)-1),Lanes!$A$2:$A$60,0)),"?")</f>
        <v>V</v>
      </c>
      <c r="I1097" s="4" t="s">
        <v>8347</v>
      </c>
      <c r="J1097" s="4"/>
      <c r="K1097" s="4" t="s">
        <v>364</v>
      </c>
      <c r="L1097" s="4" t="s">
        <v>45</v>
      </c>
      <c r="M1097" s="4" t="s">
        <v>8412</v>
      </c>
      <c r="N1097" s="4"/>
      <c r="O1097" s="4" t="s">
        <v>8413</v>
      </c>
      <c r="P1097" s="2" t="s">
        <v>8414</v>
      </c>
      <c r="Q1097" s="2" t="s">
        <v>8415</v>
      </c>
      <c r="R1097" s="4" t="s">
        <v>65</v>
      </c>
      <c r="S1097" s="4" t="s">
        <v>8416</v>
      </c>
      <c r="T1097" s="4" t="s">
        <v>52</v>
      </c>
      <c r="U1097" s="4"/>
      <c r="V1097" s="4"/>
      <c r="W1097" s="4"/>
      <c r="X1097" s="2" t="s">
        <v>8417</v>
      </c>
      <c r="Y1097" s="4" t="s">
        <v>55</v>
      </c>
      <c r="Z1097" s="4"/>
      <c r="AA1097" s="4"/>
      <c r="AB1097" s="4"/>
    </row>
    <row r="1098" customFormat="false" ht="75" hidden="false" customHeight="true" outlineLevel="0" collapsed="false">
      <c r="A1098" s="4" t="s">
        <v>8418</v>
      </c>
      <c r="B1098" s="4" t="s">
        <v>8377</v>
      </c>
      <c r="C1098" s="4" t="s">
        <v>8419</v>
      </c>
      <c r="D1098" s="4" t="n">
        <v>2004</v>
      </c>
      <c r="E1098" s="4" t="s">
        <v>41</v>
      </c>
      <c r="F1098" s="4" t="s">
        <v>519</v>
      </c>
      <c r="G1098" s="4" t="str">
        <f aca="false">IF(LEFT(I1098,3)="R1 ","L6",IF(D1098&gt;=2014,"L1",IF(D1098&gt;=1998,"L2",IF(D1098&gt;=1987,"L3",IF(D1098&gt;=1978,"L4",IF(D1098&gt;=1965,"L5","L6"))))))</f>
        <v>L2</v>
      </c>
      <c r="H1098" s="4" t="str">
        <f aca="false">IFERROR(INDEX(Lanes!$C$2:$C$60,MATCH(LEFT(I1098,FIND(" ",I1098)-1),Lanes!$A$2:$A$60,0)),"?")</f>
        <v>V</v>
      </c>
      <c r="I1098" s="4" t="s">
        <v>8347</v>
      </c>
      <c r="J1098" s="4"/>
      <c r="K1098" s="4" t="s">
        <v>400</v>
      </c>
      <c r="L1098" s="4" t="s">
        <v>90</v>
      </c>
      <c r="M1098" s="4" t="s">
        <v>706</v>
      </c>
      <c r="N1098" s="4"/>
      <c r="O1098" s="4" t="s">
        <v>8420</v>
      </c>
      <c r="P1098" s="2" t="s">
        <v>8421</v>
      </c>
      <c r="Q1098" s="2" t="s">
        <v>8422</v>
      </c>
      <c r="R1098" s="4" t="s">
        <v>122</v>
      </c>
      <c r="S1098" s="4" t="s">
        <v>8423</v>
      </c>
      <c r="T1098" s="4" t="s">
        <v>110</v>
      </c>
      <c r="U1098" s="4" t="s">
        <v>53</v>
      </c>
      <c r="V1098" s="4"/>
      <c r="W1098" s="4"/>
      <c r="X1098" s="2" t="s">
        <v>8383</v>
      </c>
      <c r="Y1098" s="4" t="s">
        <v>69</v>
      </c>
      <c r="Z1098" s="4"/>
      <c r="AA1098" s="4"/>
      <c r="AB1098" s="4"/>
    </row>
    <row r="1099" customFormat="false" ht="75" hidden="false" customHeight="true" outlineLevel="0" collapsed="false">
      <c r="A1099" s="4" t="s">
        <v>8424</v>
      </c>
      <c r="B1099" s="4" t="s">
        <v>8425</v>
      </c>
      <c r="C1099" s="4" t="s">
        <v>8426</v>
      </c>
      <c r="D1099" s="4" t="n">
        <v>2004</v>
      </c>
      <c r="E1099" s="4" t="s">
        <v>41</v>
      </c>
      <c r="F1099" s="4" t="s">
        <v>228</v>
      </c>
      <c r="G1099" s="4" t="str">
        <f aca="false">IF(LEFT(I1099,3)="R1 ","L6",IF(D1099&gt;=2014,"L1",IF(D1099&gt;=1998,"L2",IF(D1099&gt;=1987,"L3",IF(D1099&gt;=1978,"L4",IF(D1099&gt;=1965,"L5","L6"))))))</f>
        <v>L2</v>
      </c>
      <c r="H1099" s="4" t="str">
        <f aca="false">IFERROR(INDEX(Lanes!$C$2:$C$60,MATCH(LEFT(I1099,FIND(" ",I1099)-1),Lanes!$A$2:$A$60,0)),"?")</f>
        <v>V</v>
      </c>
      <c r="I1099" s="4" t="s">
        <v>8347</v>
      </c>
      <c r="J1099" s="4"/>
      <c r="K1099" s="4" t="s">
        <v>364</v>
      </c>
      <c r="L1099" s="4" t="s">
        <v>603</v>
      </c>
      <c r="M1099" s="4" t="s">
        <v>3596</v>
      </c>
      <c r="N1099" s="4"/>
      <c r="O1099" s="4" t="s">
        <v>8427</v>
      </c>
      <c r="P1099" s="2" t="s">
        <v>8428</v>
      </c>
      <c r="Q1099" s="2" t="s">
        <v>8429</v>
      </c>
      <c r="R1099" s="4" t="s">
        <v>65</v>
      </c>
      <c r="S1099" s="4" t="s">
        <v>8430</v>
      </c>
      <c r="T1099" s="4" t="s">
        <v>84</v>
      </c>
      <c r="U1099" s="4"/>
      <c r="V1099" s="4"/>
      <c r="W1099" s="4"/>
      <c r="X1099" s="2" t="s">
        <v>8431</v>
      </c>
      <c r="Y1099" s="4" t="s">
        <v>55</v>
      </c>
      <c r="Z1099" s="4"/>
      <c r="AA1099" s="4"/>
      <c r="AB1099" s="4"/>
    </row>
    <row r="1100" customFormat="false" ht="75" hidden="false" customHeight="true" outlineLevel="0" collapsed="false">
      <c r="A1100" s="4" t="s">
        <v>8432</v>
      </c>
      <c r="B1100" s="4" t="s">
        <v>8433</v>
      </c>
      <c r="C1100" s="4" t="s">
        <v>8434</v>
      </c>
      <c r="D1100" s="4" t="n">
        <v>2004</v>
      </c>
      <c r="E1100" s="4" t="s">
        <v>41</v>
      </c>
      <c r="F1100" s="4" t="s">
        <v>8435</v>
      </c>
      <c r="G1100" s="4" t="str">
        <f aca="false">IF(LEFT(I1100,3)="R1 ","L6",IF(D1100&gt;=2014,"L1",IF(D1100&gt;=1998,"L2",IF(D1100&gt;=1987,"L3",IF(D1100&gt;=1978,"L4",IF(D1100&gt;=1965,"L5","L6"))))))</f>
        <v>L2</v>
      </c>
      <c r="H1100" s="4" t="str">
        <f aca="false">IFERROR(INDEX(Lanes!$C$2:$C$60,MATCH(LEFT(I1100,FIND(" ",I1100)-1),Lanes!$A$2:$A$60,0)),"?")</f>
        <v>V</v>
      </c>
      <c r="I1100" s="4" t="s">
        <v>8347</v>
      </c>
      <c r="J1100" s="4"/>
      <c r="K1100" s="4" t="s">
        <v>400</v>
      </c>
      <c r="L1100" s="4" t="s">
        <v>603</v>
      </c>
      <c r="M1100" s="4" t="s">
        <v>1528</v>
      </c>
      <c r="N1100" s="4"/>
      <c r="O1100" s="4" t="s">
        <v>8436</v>
      </c>
      <c r="P1100" s="2" t="s">
        <v>8437</v>
      </c>
      <c r="Q1100" s="2" t="s">
        <v>8438</v>
      </c>
      <c r="R1100" s="4" t="s">
        <v>50</v>
      </c>
      <c r="S1100" s="4" t="s">
        <v>8439</v>
      </c>
      <c r="T1100" s="4" t="s">
        <v>84</v>
      </c>
      <c r="U1100" s="4"/>
      <c r="V1100" s="4"/>
      <c r="W1100" s="4"/>
      <c r="X1100" s="2" t="s">
        <v>8440</v>
      </c>
      <c r="Y1100" s="4" t="s">
        <v>55</v>
      </c>
      <c r="Z1100" s="4"/>
      <c r="AA1100" s="4"/>
      <c r="AB1100" s="4"/>
    </row>
    <row r="1101" customFormat="false" ht="75" hidden="false" customHeight="true" outlineLevel="0" collapsed="false">
      <c r="A1101" s="4" t="s">
        <v>8441</v>
      </c>
      <c r="B1101" s="4" t="s">
        <v>8442</v>
      </c>
      <c r="C1101" s="4" t="s">
        <v>8443</v>
      </c>
      <c r="D1101" s="4" t="n">
        <v>2005</v>
      </c>
      <c r="E1101" s="4" t="s">
        <v>398</v>
      </c>
      <c r="F1101" s="4" t="s">
        <v>8444</v>
      </c>
      <c r="G1101" s="4" t="str">
        <f aca="false">IF(LEFT(I1101,3)="R1 ","L6",IF(D1101&gt;=2014,"L1",IF(D1101&gt;=1998,"L2",IF(D1101&gt;=1987,"L3",IF(D1101&gt;=1978,"L4",IF(D1101&gt;=1965,"L5","L6"))))))</f>
        <v>L2</v>
      </c>
      <c r="H1101" s="4" t="str">
        <f aca="false">IFERROR(INDEX(Lanes!$C$2:$C$60,MATCH(LEFT(I1101,FIND(" ",I1101)-1),Lanes!$A$2:$A$60,0)),"?")</f>
        <v>V</v>
      </c>
      <c r="I1101" s="4" t="s">
        <v>8347</v>
      </c>
      <c r="J1101" s="4" t="s">
        <v>2778</v>
      </c>
      <c r="K1101" s="4" t="s">
        <v>364</v>
      </c>
      <c r="L1101" s="4" t="s">
        <v>90</v>
      </c>
      <c r="M1101" s="4" t="s">
        <v>706</v>
      </c>
      <c r="N1101" s="4"/>
      <c r="O1101" s="4" t="s">
        <v>8445</v>
      </c>
      <c r="P1101" s="2" t="s">
        <v>8446</v>
      </c>
      <c r="Q1101" s="2" t="s">
        <v>8447</v>
      </c>
      <c r="R1101" s="4" t="s">
        <v>65</v>
      </c>
      <c r="S1101" s="4" t="s">
        <v>8448</v>
      </c>
      <c r="T1101" s="4" t="s">
        <v>84</v>
      </c>
      <c r="U1101" s="4"/>
      <c r="V1101" s="4"/>
      <c r="W1101" s="4"/>
      <c r="X1101" s="2" t="s">
        <v>8449</v>
      </c>
      <c r="Y1101" s="4" t="s">
        <v>55</v>
      </c>
      <c r="Z1101" s="4"/>
      <c r="AA1101" s="4"/>
      <c r="AB1101" s="4"/>
    </row>
    <row r="1102" customFormat="false" ht="75" hidden="false" customHeight="true" outlineLevel="0" collapsed="false">
      <c r="A1102" s="4" t="s">
        <v>8450</v>
      </c>
      <c r="B1102" s="4" t="s">
        <v>8433</v>
      </c>
      <c r="C1102" s="4" t="s">
        <v>8451</v>
      </c>
      <c r="D1102" s="4" t="n">
        <v>2005</v>
      </c>
      <c r="E1102" s="4" t="s">
        <v>41</v>
      </c>
      <c r="F1102" s="4" t="s">
        <v>8435</v>
      </c>
      <c r="G1102" s="4" t="str">
        <f aca="false">IF(LEFT(I1102,3)="R1 ","L6",IF(D1102&gt;=2014,"L1",IF(D1102&gt;=1998,"L2",IF(D1102&gt;=1987,"L3",IF(D1102&gt;=1978,"L4",IF(D1102&gt;=1965,"L5","L6"))))))</f>
        <v>L2</v>
      </c>
      <c r="H1102" s="4" t="str">
        <f aca="false">IFERROR(INDEX(Lanes!$C$2:$C$60,MATCH(LEFT(I1102,FIND(" ",I1102)-1),Lanes!$A$2:$A$60,0)),"?")</f>
        <v>V</v>
      </c>
      <c r="I1102" s="4" t="s">
        <v>8347</v>
      </c>
      <c r="J1102" s="4"/>
      <c r="K1102" s="4" t="s">
        <v>400</v>
      </c>
      <c r="L1102" s="4" t="s">
        <v>603</v>
      </c>
      <c r="M1102" s="4" t="s">
        <v>1528</v>
      </c>
      <c r="N1102" s="4"/>
      <c r="O1102" s="4" t="s">
        <v>8452</v>
      </c>
      <c r="P1102" s="2" t="s">
        <v>8453</v>
      </c>
      <c r="Q1102" s="2" t="s">
        <v>8454</v>
      </c>
      <c r="R1102" s="4" t="s">
        <v>122</v>
      </c>
      <c r="S1102" s="4" t="s">
        <v>8455</v>
      </c>
      <c r="T1102" s="4" t="s">
        <v>52</v>
      </c>
      <c r="U1102" s="4"/>
      <c r="V1102" s="4"/>
      <c r="W1102" s="4"/>
      <c r="X1102" s="2" t="s">
        <v>8440</v>
      </c>
      <c r="Y1102" s="4" t="s">
        <v>55</v>
      </c>
      <c r="Z1102" s="4"/>
      <c r="AA1102" s="4"/>
      <c r="AB1102" s="4"/>
    </row>
    <row r="1103" customFormat="false" ht="75" hidden="false" customHeight="true" outlineLevel="0" collapsed="false">
      <c r="A1103" s="4" t="s">
        <v>8456</v>
      </c>
      <c r="B1103" s="4" t="s">
        <v>8425</v>
      </c>
      <c r="C1103" s="4" t="s">
        <v>8457</v>
      </c>
      <c r="D1103" s="4" t="n">
        <v>2006</v>
      </c>
      <c r="E1103" s="4" t="s">
        <v>41</v>
      </c>
      <c r="F1103" s="4" t="s">
        <v>228</v>
      </c>
      <c r="G1103" s="4" t="str">
        <f aca="false">IF(LEFT(I1103,3)="R1 ","L6",IF(D1103&gt;=2014,"L1",IF(D1103&gt;=1998,"L2",IF(D1103&gt;=1987,"L3",IF(D1103&gt;=1978,"L4",IF(D1103&gt;=1965,"L5","L6"))))))</f>
        <v>L2</v>
      </c>
      <c r="H1103" s="4" t="str">
        <f aca="false">IFERROR(INDEX(Lanes!$C$2:$C$60,MATCH(LEFT(I1103,FIND(" ",I1103)-1),Lanes!$A$2:$A$60,0)),"?")</f>
        <v>V</v>
      </c>
      <c r="I1103" s="4" t="s">
        <v>8347</v>
      </c>
      <c r="J1103" s="4"/>
      <c r="K1103" s="4" t="s">
        <v>364</v>
      </c>
      <c r="L1103" s="4" t="s">
        <v>603</v>
      </c>
      <c r="M1103" s="4" t="s">
        <v>3596</v>
      </c>
      <c r="N1103" s="4"/>
      <c r="O1103" s="4" t="s">
        <v>8458</v>
      </c>
      <c r="P1103" s="2" t="s">
        <v>8459</v>
      </c>
      <c r="Q1103" s="2" t="s">
        <v>8460</v>
      </c>
      <c r="R1103" s="4" t="s">
        <v>65</v>
      </c>
      <c r="S1103" s="4" t="s">
        <v>8461</v>
      </c>
      <c r="T1103" s="4" t="s">
        <v>52</v>
      </c>
      <c r="U1103" s="4"/>
      <c r="V1103" s="4"/>
      <c r="W1103" s="4"/>
      <c r="X1103" s="2" t="s">
        <v>8431</v>
      </c>
      <c r="Y1103" s="4" t="s">
        <v>55</v>
      </c>
      <c r="Z1103" s="4"/>
      <c r="AA1103" s="4"/>
      <c r="AB1103" s="4"/>
    </row>
    <row r="1104" customFormat="false" ht="75" hidden="false" customHeight="true" outlineLevel="0" collapsed="false">
      <c r="A1104" s="4" t="s">
        <v>8462</v>
      </c>
      <c r="B1104" s="4" t="s">
        <v>8385</v>
      </c>
      <c r="C1104" s="4" t="s">
        <v>8463</v>
      </c>
      <c r="D1104" s="4" t="n">
        <v>2006</v>
      </c>
      <c r="E1104" s="4" t="s">
        <v>41</v>
      </c>
      <c r="F1104" s="4" t="s">
        <v>8464</v>
      </c>
      <c r="G1104" s="4" t="str">
        <f aca="false">IF(LEFT(I1104,3)="R1 ","L6",IF(D1104&gt;=2014,"L1",IF(D1104&gt;=1998,"L2",IF(D1104&gt;=1987,"L3",IF(D1104&gt;=1978,"L4",IF(D1104&gt;=1965,"L5","L6"))))))</f>
        <v>L2</v>
      </c>
      <c r="H1104" s="4" t="str">
        <f aca="false">IFERROR(INDEX(Lanes!$C$2:$C$60,MATCH(LEFT(I1104,FIND(" ",I1104)-1),Lanes!$A$2:$A$60,0)),"?")</f>
        <v>V</v>
      </c>
      <c r="I1104" s="4" t="s">
        <v>8347</v>
      </c>
      <c r="J1104" s="4"/>
      <c r="K1104" s="4" t="s">
        <v>364</v>
      </c>
      <c r="L1104" s="4" t="s">
        <v>152</v>
      </c>
      <c r="M1104" s="4" t="s">
        <v>8388</v>
      </c>
      <c r="N1104" s="4"/>
      <c r="O1104" s="4" t="s">
        <v>8465</v>
      </c>
      <c r="P1104" s="2" t="s">
        <v>8466</v>
      </c>
      <c r="Q1104" s="2" t="s">
        <v>8467</v>
      </c>
      <c r="R1104" s="4" t="s">
        <v>122</v>
      </c>
      <c r="S1104" s="4" t="s">
        <v>8468</v>
      </c>
      <c r="T1104" s="4" t="s">
        <v>110</v>
      </c>
      <c r="U1104" s="4"/>
      <c r="V1104" s="4"/>
      <c r="W1104" s="4"/>
      <c r="X1104" s="2" t="s">
        <v>8393</v>
      </c>
      <c r="Y1104" s="4" t="s">
        <v>55</v>
      </c>
      <c r="Z1104" s="4"/>
      <c r="AA1104" s="4"/>
      <c r="AB1104" s="4"/>
    </row>
    <row r="1105" customFormat="false" ht="75" hidden="false" customHeight="true" outlineLevel="0" collapsed="false">
      <c r="A1105" s="4" t="s">
        <v>8469</v>
      </c>
      <c r="B1105" s="4" t="s">
        <v>8470</v>
      </c>
      <c r="C1105" s="4" t="s">
        <v>8471</v>
      </c>
      <c r="D1105" s="4" t="n">
        <v>2007</v>
      </c>
      <c r="E1105" s="4" t="s">
        <v>41</v>
      </c>
      <c r="F1105" s="4" t="s">
        <v>8472</v>
      </c>
      <c r="G1105" s="4" t="str">
        <f aca="false">IF(LEFT(I1105,3)="R1 ","L6",IF(D1105&gt;=2014,"L1",IF(D1105&gt;=1998,"L2",IF(D1105&gt;=1987,"L3",IF(D1105&gt;=1978,"L4",IF(D1105&gt;=1965,"L5","L6"))))))</f>
        <v>L2</v>
      </c>
      <c r="H1105" s="4" t="str">
        <f aca="false">IFERROR(INDEX(Lanes!$C$2:$C$60,MATCH(LEFT(I1105,FIND(" ",I1105)-1),Lanes!$A$2:$A$60,0)),"?")</f>
        <v>V</v>
      </c>
      <c r="I1105" s="4" t="s">
        <v>8347</v>
      </c>
      <c r="J1105" s="4"/>
      <c r="K1105" s="4" t="s">
        <v>400</v>
      </c>
      <c r="L1105" s="4" t="s">
        <v>45</v>
      </c>
      <c r="M1105" s="4" t="s">
        <v>8412</v>
      </c>
      <c r="N1105" s="4"/>
      <c r="O1105" s="4" t="s">
        <v>8473</v>
      </c>
      <c r="P1105" s="2" t="s">
        <v>8474</v>
      </c>
      <c r="Q1105" s="2" t="s">
        <v>8475</v>
      </c>
      <c r="R1105" s="4" t="s">
        <v>50</v>
      </c>
      <c r="S1105" s="4" t="s">
        <v>8476</v>
      </c>
      <c r="T1105" s="4" t="s">
        <v>110</v>
      </c>
      <c r="U1105" s="4"/>
      <c r="V1105" s="4" t="s">
        <v>8477</v>
      </c>
      <c r="W1105" s="4"/>
      <c r="X1105" s="2" t="s">
        <v>8478</v>
      </c>
      <c r="Y1105" s="4" t="s">
        <v>55</v>
      </c>
      <c r="Z1105" s="4"/>
      <c r="AA1105" s="4"/>
      <c r="AB1105" s="4"/>
    </row>
    <row r="1106" customFormat="false" ht="75" hidden="false" customHeight="true" outlineLevel="0" collapsed="false">
      <c r="A1106" s="4" t="s">
        <v>8479</v>
      </c>
      <c r="B1106" s="4" t="s">
        <v>8377</v>
      </c>
      <c r="C1106" s="4" t="s">
        <v>8480</v>
      </c>
      <c r="D1106" s="4" t="n">
        <v>2007</v>
      </c>
      <c r="E1106" s="4" t="s">
        <v>41</v>
      </c>
      <c r="F1106" s="4" t="s">
        <v>519</v>
      </c>
      <c r="G1106" s="4" t="str">
        <f aca="false">IF(LEFT(I1106,3)="R1 ","L6",IF(D1106&gt;=2014,"L1",IF(D1106&gt;=1998,"L2",IF(D1106&gt;=1987,"L3",IF(D1106&gt;=1978,"L4",IF(D1106&gt;=1965,"L5","L6"))))))</f>
        <v>L2</v>
      </c>
      <c r="H1106" s="4" t="str">
        <f aca="false">IFERROR(INDEX(Lanes!$C$2:$C$60,MATCH(LEFT(I1106,FIND(" ",I1106)-1),Lanes!$A$2:$A$60,0)),"?")</f>
        <v>V</v>
      </c>
      <c r="I1106" s="4" t="s">
        <v>8347</v>
      </c>
      <c r="J1106" s="4"/>
      <c r="K1106" s="4" t="s">
        <v>400</v>
      </c>
      <c r="L1106" s="4" t="s">
        <v>90</v>
      </c>
      <c r="M1106" s="4" t="s">
        <v>706</v>
      </c>
      <c r="N1106" s="4"/>
      <c r="O1106" s="4" t="s">
        <v>8481</v>
      </c>
      <c r="P1106" s="2" t="s">
        <v>8482</v>
      </c>
      <c r="Q1106" s="2" t="s">
        <v>8483</v>
      </c>
      <c r="R1106" s="4" t="s">
        <v>65</v>
      </c>
      <c r="S1106" s="4" t="s">
        <v>8484</v>
      </c>
      <c r="T1106" s="4" t="s">
        <v>110</v>
      </c>
      <c r="U1106" s="4"/>
      <c r="V1106" s="4"/>
      <c r="W1106" s="4"/>
      <c r="X1106" s="2" t="s">
        <v>8383</v>
      </c>
      <c r="Y1106" s="4" t="s">
        <v>69</v>
      </c>
      <c r="Z1106" s="4"/>
      <c r="AA1106" s="4"/>
      <c r="AB1106" s="4"/>
    </row>
    <row r="1107" customFormat="false" ht="75" hidden="false" customHeight="true" outlineLevel="0" collapsed="false">
      <c r="A1107" s="4" t="s">
        <v>8485</v>
      </c>
      <c r="B1107" s="4" t="s">
        <v>8486</v>
      </c>
      <c r="C1107" s="4" t="s">
        <v>8487</v>
      </c>
      <c r="D1107" s="4" t="n">
        <v>2007</v>
      </c>
      <c r="E1107" s="4" t="s">
        <v>41</v>
      </c>
      <c r="F1107" s="4" t="s">
        <v>2777</v>
      </c>
      <c r="G1107" s="4" t="str">
        <f aca="false">IF(LEFT(I1107,3)="R1 ","L6",IF(D1107&gt;=2014,"L1",IF(D1107&gt;=1998,"L2",IF(D1107&gt;=1987,"L3",IF(D1107&gt;=1978,"L4",IF(D1107&gt;=1965,"L5","L6"))))))</f>
        <v>L2</v>
      </c>
      <c r="H1107" s="4" t="str">
        <f aca="false">IFERROR(INDEX(Lanes!$C$2:$C$60,MATCH(LEFT(I1107,FIND(" ",I1107)-1),Lanes!$A$2:$A$60,0)),"?")</f>
        <v>V</v>
      </c>
      <c r="I1107" s="4" t="s">
        <v>8347</v>
      </c>
      <c r="J1107" s="4"/>
      <c r="K1107" s="4" t="s">
        <v>5430</v>
      </c>
      <c r="L1107" s="4" t="s">
        <v>152</v>
      </c>
      <c r="M1107" s="4" t="s">
        <v>5431</v>
      </c>
      <c r="N1107" s="4"/>
      <c r="O1107" s="4" t="s">
        <v>8488</v>
      </c>
      <c r="P1107" s="2" t="s">
        <v>8489</v>
      </c>
      <c r="Q1107" s="2" t="s">
        <v>8490</v>
      </c>
      <c r="R1107" s="4" t="s">
        <v>50</v>
      </c>
      <c r="S1107" s="4" t="s">
        <v>8491</v>
      </c>
      <c r="T1107" s="4" t="s">
        <v>84</v>
      </c>
      <c r="U1107" s="4"/>
      <c r="V1107" s="4"/>
      <c r="W1107" s="4"/>
      <c r="X1107" s="2" t="s">
        <v>8492</v>
      </c>
      <c r="Y1107" s="4" t="s">
        <v>55</v>
      </c>
      <c r="Z1107" s="4"/>
      <c r="AA1107" s="4"/>
      <c r="AB1107" s="4"/>
    </row>
    <row r="1108" customFormat="false" ht="75" hidden="false" customHeight="true" outlineLevel="0" collapsed="false">
      <c r="A1108" s="4" t="s">
        <v>8493</v>
      </c>
      <c r="B1108" s="4" t="s">
        <v>8494</v>
      </c>
      <c r="C1108" s="4" t="s">
        <v>8495</v>
      </c>
      <c r="D1108" s="4" t="n">
        <v>2007</v>
      </c>
      <c r="E1108" s="4" t="s">
        <v>41</v>
      </c>
      <c r="F1108" s="4" t="s">
        <v>583</v>
      </c>
      <c r="G1108" s="4" t="str">
        <f aca="false">IF(LEFT(I1108,3)="R1 ","L6",IF(D1108&gt;=2014,"L1",IF(D1108&gt;=1998,"L2",IF(D1108&gt;=1987,"L3",IF(D1108&gt;=1978,"L4",IF(D1108&gt;=1965,"L5","L6"))))))</f>
        <v>L2</v>
      </c>
      <c r="H1108" s="4" t="str">
        <f aca="false">IFERROR(INDEX(Lanes!$C$2:$C$60,MATCH(LEFT(I1108,FIND(" ",I1108)-1),Lanes!$A$2:$A$60,0)),"?")</f>
        <v>V</v>
      </c>
      <c r="I1108" s="4" t="s">
        <v>8347</v>
      </c>
      <c r="J1108" s="4"/>
      <c r="K1108" s="4" t="s">
        <v>400</v>
      </c>
      <c r="L1108" s="4" t="s">
        <v>152</v>
      </c>
      <c r="M1108" s="4" t="s">
        <v>117</v>
      </c>
      <c r="N1108" s="4" t="s">
        <v>118</v>
      </c>
      <c r="O1108" s="4" t="s">
        <v>1379</v>
      </c>
      <c r="P1108" s="2" t="s">
        <v>8496</v>
      </c>
      <c r="Q1108" s="2" t="s">
        <v>8497</v>
      </c>
      <c r="R1108" s="4" t="s">
        <v>122</v>
      </c>
      <c r="S1108" s="4" t="s">
        <v>8498</v>
      </c>
      <c r="T1108" s="4" t="s">
        <v>84</v>
      </c>
      <c r="U1108" s="4"/>
      <c r="V1108" s="4"/>
      <c r="W1108" s="4"/>
      <c r="X1108" s="2" t="s">
        <v>8499</v>
      </c>
      <c r="Y1108" s="4" t="s">
        <v>55</v>
      </c>
      <c r="Z1108" s="4"/>
      <c r="AA1108" s="4"/>
      <c r="AB1108" s="4"/>
    </row>
    <row r="1109" customFormat="false" ht="75" hidden="false" customHeight="true" outlineLevel="0" collapsed="false">
      <c r="A1109" s="4" t="s">
        <v>8500</v>
      </c>
      <c r="B1109" s="4" t="s">
        <v>8361</v>
      </c>
      <c r="C1109" s="4" t="s">
        <v>8501</v>
      </c>
      <c r="D1109" s="4" t="n">
        <v>2008</v>
      </c>
      <c r="E1109" s="4" t="s">
        <v>41</v>
      </c>
      <c r="F1109" s="4" t="s">
        <v>1624</v>
      </c>
      <c r="G1109" s="4" t="str">
        <f aca="false">IF(LEFT(I1109,3)="R1 ","L6",IF(D1109&gt;=2014,"L1",IF(D1109&gt;=1998,"L2",IF(D1109&gt;=1987,"L3",IF(D1109&gt;=1978,"L4",IF(D1109&gt;=1965,"L5","L6"))))))</f>
        <v>L2</v>
      </c>
      <c r="H1109" s="4" t="str">
        <f aca="false">IFERROR(INDEX(Lanes!$C$2:$C$60,MATCH(LEFT(I1109,FIND(" ",I1109)-1),Lanes!$A$2:$A$60,0)),"?")</f>
        <v>V</v>
      </c>
      <c r="I1109" s="4" t="s">
        <v>8347</v>
      </c>
      <c r="J1109" s="4"/>
      <c r="K1109" s="4" t="s">
        <v>400</v>
      </c>
      <c r="L1109" s="4" t="s">
        <v>603</v>
      </c>
      <c r="M1109" s="4" t="s">
        <v>1777</v>
      </c>
      <c r="N1109" s="4"/>
      <c r="O1109" s="4" t="s">
        <v>8502</v>
      </c>
      <c r="P1109" s="2" t="s">
        <v>8503</v>
      </c>
      <c r="Q1109" s="2" t="s">
        <v>8504</v>
      </c>
      <c r="R1109" s="4" t="s">
        <v>65</v>
      </c>
      <c r="S1109" s="4" t="s">
        <v>8505</v>
      </c>
      <c r="T1109" s="4" t="s">
        <v>84</v>
      </c>
      <c r="U1109" s="4"/>
      <c r="V1109" s="4"/>
      <c r="W1109" s="4"/>
      <c r="X1109" s="2" t="s">
        <v>8367</v>
      </c>
      <c r="Y1109" s="4" t="s">
        <v>55</v>
      </c>
      <c r="Z1109" s="4"/>
      <c r="AA1109" s="4"/>
      <c r="AB1109" s="4"/>
    </row>
    <row r="1110" customFormat="false" ht="75" hidden="false" customHeight="true" outlineLevel="0" collapsed="false">
      <c r="A1110" s="4" t="s">
        <v>8506</v>
      </c>
      <c r="B1110" s="4" t="s">
        <v>8507</v>
      </c>
      <c r="C1110" s="4" t="s">
        <v>8507</v>
      </c>
      <c r="D1110" s="4" t="n">
        <v>2008</v>
      </c>
      <c r="E1110" s="4" t="s">
        <v>41</v>
      </c>
      <c r="F1110" s="4" t="s">
        <v>519</v>
      </c>
      <c r="G1110" s="4" t="str">
        <f aca="false">IF(LEFT(I1110,3)="R1 ","L6",IF(D1110&gt;=2014,"L1",IF(D1110&gt;=1998,"L2",IF(D1110&gt;=1987,"L3",IF(D1110&gt;=1978,"L4",IF(D1110&gt;=1965,"L5","L6"))))))</f>
        <v>L2</v>
      </c>
      <c r="H1110" s="4" t="str">
        <f aca="false">IFERROR(INDEX(Lanes!$C$2:$C$60,MATCH(LEFT(I1110,FIND(" ",I1110)-1),Lanes!$A$2:$A$60,0)),"?")</f>
        <v>V</v>
      </c>
      <c r="I1110" s="4" t="s">
        <v>8347</v>
      </c>
      <c r="J1110" s="4"/>
      <c r="K1110" s="4" t="s">
        <v>400</v>
      </c>
      <c r="L1110" s="4" t="s">
        <v>603</v>
      </c>
      <c r="M1110" s="4" t="s">
        <v>1777</v>
      </c>
      <c r="N1110" s="4"/>
      <c r="O1110" s="4" t="s">
        <v>8508</v>
      </c>
      <c r="P1110" s="2" t="s">
        <v>8509</v>
      </c>
      <c r="Q1110" s="2" t="s">
        <v>8510</v>
      </c>
      <c r="R1110" s="4" t="s">
        <v>122</v>
      </c>
      <c r="S1110" s="4" t="s">
        <v>8511</v>
      </c>
      <c r="T1110" s="4" t="s">
        <v>110</v>
      </c>
      <c r="U1110" s="4"/>
      <c r="V1110" s="4"/>
      <c r="W1110" s="4"/>
      <c r="X1110" s="2" t="s">
        <v>8512</v>
      </c>
      <c r="Y1110" s="4" t="s">
        <v>69</v>
      </c>
      <c r="Z1110" s="4"/>
      <c r="AA1110" s="4"/>
      <c r="AB1110" s="4"/>
    </row>
    <row r="1111" customFormat="false" ht="75" hidden="false" customHeight="true" outlineLevel="0" collapsed="false">
      <c r="A1111" s="4" t="s">
        <v>8513</v>
      </c>
      <c r="B1111" s="4" t="s">
        <v>8507</v>
      </c>
      <c r="C1111" s="4" t="s">
        <v>8514</v>
      </c>
      <c r="D1111" s="4" t="n">
        <v>2008</v>
      </c>
      <c r="E1111" s="4" t="s">
        <v>89</v>
      </c>
      <c r="F1111" s="4" t="s">
        <v>519</v>
      </c>
      <c r="G1111" s="4" t="str">
        <f aca="false">IF(LEFT(I1111,3)="R1 ","L6",IF(D1111&gt;=2014,"L1",IF(D1111&gt;=1998,"L2",IF(D1111&gt;=1987,"L3",IF(D1111&gt;=1978,"L4",IF(D1111&gt;=1965,"L5","L6"))))))</f>
        <v>L2</v>
      </c>
      <c r="H1111" s="4" t="str">
        <f aca="false">IFERROR(INDEX(Lanes!$C$2:$C$60,MATCH(LEFT(I1111,FIND(" ",I1111)-1),Lanes!$A$2:$A$60,0)),"?")</f>
        <v>V</v>
      </c>
      <c r="I1111" s="4" t="s">
        <v>8347</v>
      </c>
      <c r="J1111" s="4"/>
      <c r="K1111" s="4" t="s">
        <v>400</v>
      </c>
      <c r="L1111" s="4" t="s">
        <v>603</v>
      </c>
      <c r="M1111" s="4" t="s">
        <v>1777</v>
      </c>
      <c r="N1111" s="4"/>
      <c r="O1111" s="4" t="s">
        <v>8515</v>
      </c>
      <c r="P1111" s="2" t="s">
        <v>8516</v>
      </c>
      <c r="Q1111" s="2" t="s">
        <v>8517</v>
      </c>
      <c r="R1111" s="4" t="s">
        <v>50</v>
      </c>
      <c r="S1111" s="4" t="s">
        <v>8518</v>
      </c>
      <c r="T1111" s="4" t="s">
        <v>84</v>
      </c>
      <c r="U1111" s="4"/>
      <c r="V1111" s="4" t="s">
        <v>8519</v>
      </c>
      <c r="W1111" s="4"/>
      <c r="X1111" s="2" t="s">
        <v>8512</v>
      </c>
      <c r="Y1111" s="4" t="s">
        <v>69</v>
      </c>
      <c r="Z1111" s="4"/>
      <c r="AA1111" s="4"/>
      <c r="AB1111" s="4"/>
    </row>
    <row r="1112" customFormat="false" ht="75" hidden="false" customHeight="true" outlineLevel="0" collapsed="false">
      <c r="A1112" s="4" t="s">
        <v>8520</v>
      </c>
      <c r="B1112" s="4" t="s">
        <v>8521</v>
      </c>
      <c r="C1112" s="4" t="s">
        <v>8522</v>
      </c>
      <c r="D1112" s="4" t="n">
        <v>2008</v>
      </c>
      <c r="E1112" s="4" t="s">
        <v>41</v>
      </c>
      <c r="F1112" s="4" t="s">
        <v>8523</v>
      </c>
      <c r="G1112" s="4" t="str">
        <f aca="false">IF(LEFT(I1112,3)="R1 ","L6",IF(D1112&gt;=2014,"L1",IF(D1112&gt;=1998,"L2",IF(D1112&gt;=1987,"L3",IF(D1112&gt;=1978,"L4",IF(D1112&gt;=1965,"L5","L6"))))))</f>
        <v>L2</v>
      </c>
      <c r="H1112" s="4" t="str">
        <f aca="false">IFERROR(INDEX(Lanes!$C$2:$C$60,MATCH(LEFT(I1112,FIND(" ",I1112)-1),Lanes!$A$2:$A$60,0)),"?")</f>
        <v>V</v>
      </c>
      <c r="I1112" s="4" t="s">
        <v>8347</v>
      </c>
      <c r="J1112" s="4"/>
      <c r="K1112" s="4" t="s">
        <v>400</v>
      </c>
      <c r="L1112" s="4" t="s">
        <v>257</v>
      </c>
      <c r="M1112" s="4" t="s">
        <v>5413</v>
      </c>
      <c r="N1112" s="4"/>
      <c r="O1112" s="4" t="s">
        <v>8524</v>
      </c>
      <c r="P1112" s="2" t="s">
        <v>8525</v>
      </c>
      <c r="Q1112" s="2" t="s">
        <v>8526</v>
      </c>
      <c r="R1112" s="4" t="s">
        <v>65</v>
      </c>
      <c r="S1112" s="4" t="s">
        <v>8527</v>
      </c>
      <c r="T1112" s="4" t="s">
        <v>84</v>
      </c>
      <c r="U1112" s="4"/>
      <c r="V1112" s="4"/>
      <c r="W1112" s="4"/>
      <c r="X1112" s="2" t="s">
        <v>8528</v>
      </c>
      <c r="Y1112" s="4" t="s">
        <v>55</v>
      </c>
      <c r="Z1112" s="4"/>
      <c r="AA1112" s="4"/>
      <c r="AB1112" s="4"/>
    </row>
    <row r="1113" customFormat="false" ht="75" hidden="false" customHeight="true" outlineLevel="0" collapsed="false">
      <c r="A1113" s="4" t="s">
        <v>8529</v>
      </c>
      <c r="B1113" s="4" t="s">
        <v>8530</v>
      </c>
      <c r="C1113" s="4" t="s">
        <v>8531</v>
      </c>
      <c r="D1113" s="4" t="n">
        <v>2008</v>
      </c>
      <c r="E1113" s="4" t="s">
        <v>41</v>
      </c>
      <c r="F1113" s="4" t="s">
        <v>42</v>
      </c>
      <c r="G1113" s="4" t="str">
        <f aca="false">IF(LEFT(I1113,3)="R1 ","L6",IF(D1113&gt;=2014,"L1",IF(D1113&gt;=1998,"L2",IF(D1113&gt;=1987,"L3",IF(D1113&gt;=1978,"L4",IF(D1113&gt;=1965,"L5","L6"))))))</f>
        <v>L2</v>
      </c>
      <c r="H1113" s="4" t="str">
        <f aca="false">IFERROR(INDEX(Lanes!$C$2:$C$60,MATCH(LEFT(I1113,FIND(" ",I1113)-1),Lanes!$A$2:$A$60,0)),"?")</f>
        <v>V</v>
      </c>
      <c r="I1113" s="4" t="s">
        <v>8347</v>
      </c>
      <c r="J1113" s="4"/>
      <c r="K1113" s="4" t="s">
        <v>364</v>
      </c>
      <c r="L1113" s="4" t="s">
        <v>152</v>
      </c>
      <c r="M1113" s="4" t="s">
        <v>433</v>
      </c>
      <c r="N1113" s="4"/>
      <c r="O1113" s="4" t="s">
        <v>8532</v>
      </c>
      <c r="P1113" s="2" t="s">
        <v>8533</v>
      </c>
      <c r="Q1113" s="2" t="s">
        <v>8534</v>
      </c>
      <c r="R1113" s="4" t="s">
        <v>50</v>
      </c>
      <c r="S1113" s="4" t="s">
        <v>8535</v>
      </c>
      <c r="T1113" s="4" t="s">
        <v>84</v>
      </c>
      <c r="U1113" s="4"/>
      <c r="V1113" s="4"/>
      <c r="W1113" s="4"/>
      <c r="X1113" s="2" t="s">
        <v>8536</v>
      </c>
      <c r="Y1113" s="4" t="s">
        <v>69</v>
      </c>
      <c r="Z1113" s="4"/>
      <c r="AA1113" s="4"/>
      <c r="AB1113" s="4"/>
    </row>
    <row r="1114" customFormat="false" ht="75" hidden="false" customHeight="true" outlineLevel="0" collapsed="false">
      <c r="A1114" s="4" t="s">
        <v>8537</v>
      </c>
      <c r="B1114" s="4" t="s">
        <v>8402</v>
      </c>
      <c r="C1114" s="4" t="s">
        <v>8538</v>
      </c>
      <c r="D1114" s="4" t="n">
        <v>2009</v>
      </c>
      <c r="E1114" s="4" t="s">
        <v>41</v>
      </c>
      <c r="F1114" s="4" t="s">
        <v>3975</v>
      </c>
      <c r="G1114" s="4" t="str">
        <f aca="false">IF(LEFT(I1114,3)="R1 ","L6",IF(D1114&gt;=2014,"L1",IF(D1114&gt;=1998,"L2",IF(D1114&gt;=1987,"L3",IF(D1114&gt;=1978,"L4",IF(D1114&gt;=1965,"L5","L6"))))))</f>
        <v>L2</v>
      </c>
      <c r="H1114" s="4" t="str">
        <f aca="false">IFERROR(INDEX(Lanes!$C$2:$C$60,MATCH(LEFT(I1114,FIND(" ",I1114)-1),Lanes!$A$2:$A$60,0)),"?")</f>
        <v>V</v>
      </c>
      <c r="I1114" s="4" t="s">
        <v>8347</v>
      </c>
      <c r="J1114" s="4"/>
      <c r="K1114" s="4" t="s">
        <v>400</v>
      </c>
      <c r="L1114" s="4" t="s">
        <v>603</v>
      </c>
      <c r="M1114" s="4" t="s">
        <v>8404</v>
      </c>
      <c r="N1114" s="4"/>
      <c r="O1114" s="4" t="s">
        <v>8539</v>
      </c>
      <c r="P1114" s="2" t="s">
        <v>8540</v>
      </c>
      <c r="Q1114" s="2" t="s">
        <v>8541</v>
      </c>
      <c r="R1114" s="4" t="s">
        <v>122</v>
      </c>
      <c r="S1114" s="4" t="s">
        <v>8542</v>
      </c>
      <c r="T1114" s="4" t="s">
        <v>84</v>
      </c>
      <c r="U1114" s="4"/>
      <c r="V1114" s="4"/>
      <c r="W1114" s="4"/>
      <c r="X1114" s="2" t="s">
        <v>8409</v>
      </c>
      <c r="Y1114" s="4" t="s">
        <v>69</v>
      </c>
      <c r="Z1114" s="4"/>
      <c r="AA1114" s="4"/>
      <c r="AB1114" s="4"/>
    </row>
    <row r="1115" customFormat="false" ht="75" hidden="false" customHeight="true" outlineLevel="0" collapsed="false">
      <c r="A1115" s="4" t="s">
        <v>8543</v>
      </c>
      <c r="B1115" s="4" t="s">
        <v>8470</v>
      </c>
      <c r="C1115" s="4" t="s">
        <v>8544</v>
      </c>
      <c r="D1115" s="4" t="n">
        <v>2009</v>
      </c>
      <c r="E1115" s="4" t="s">
        <v>89</v>
      </c>
      <c r="F1115" s="4" t="s">
        <v>2413</v>
      </c>
      <c r="G1115" s="4" t="str">
        <f aca="false">IF(LEFT(I1115,3)="R1 ","L6",IF(D1115&gt;=2014,"L1",IF(D1115&gt;=1998,"L2",IF(D1115&gt;=1987,"L3",IF(D1115&gt;=1978,"L4",IF(D1115&gt;=1965,"L5","L6"))))))</f>
        <v>L2</v>
      </c>
      <c r="H1115" s="4" t="str">
        <f aca="false">IFERROR(INDEX(Lanes!$C$2:$C$60,MATCH(LEFT(I1115,FIND(" ",I1115)-1),Lanes!$A$2:$A$60,0)),"?")</f>
        <v>V</v>
      </c>
      <c r="I1115" s="4" t="s">
        <v>8347</v>
      </c>
      <c r="J1115" s="4"/>
      <c r="K1115" s="4" t="s">
        <v>400</v>
      </c>
      <c r="L1115" s="4" t="s">
        <v>45</v>
      </c>
      <c r="M1115" s="4" t="s">
        <v>8412</v>
      </c>
      <c r="N1115" s="4"/>
      <c r="O1115" s="4" t="s">
        <v>8545</v>
      </c>
      <c r="P1115" s="2" t="s">
        <v>8546</v>
      </c>
      <c r="Q1115" s="2" t="s">
        <v>8547</v>
      </c>
      <c r="R1115" s="4" t="s">
        <v>65</v>
      </c>
      <c r="S1115" s="4" t="s">
        <v>8548</v>
      </c>
      <c r="T1115" s="4" t="s">
        <v>84</v>
      </c>
      <c r="U1115" s="4"/>
      <c r="V1115" s="4"/>
      <c r="W1115" s="4"/>
      <c r="X1115" s="2" t="s">
        <v>8549</v>
      </c>
      <c r="Y1115" s="4" t="s">
        <v>69</v>
      </c>
      <c r="Z1115" s="4"/>
      <c r="AA1115" s="4"/>
      <c r="AB1115" s="4"/>
    </row>
    <row r="1116" customFormat="false" ht="75" hidden="false" customHeight="true" outlineLevel="0" collapsed="false">
      <c r="A1116" s="4" t="s">
        <v>8550</v>
      </c>
      <c r="B1116" s="4" t="s">
        <v>8551</v>
      </c>
      <c r="C1116" s="4" t="s">
        <v>8552</v>
      </c>
      <c r="D1116" s="4" t="n">
        <v>2009</v>
      </c>
      <c r="E1116" s="4" t="s">
        <v>41</v>
      </c>
      <c r="F1116" s="4" t="s">
        <v>8370</v>
      </c>
      <c r="G1116" s="4" t="str">
        <f aca="false">IF(LEFT(I1116,3)="R1 ","L6",IF(D1116&gt;=2014,"L1",IF(D1116&gt;=1998,"L2",IF(D1116&gt;=1987,"L3",IF(D1116&gt;=1978,"L4",IF(D1116&gt;=1965,"L5","L6"))))))</f>
        <v>L2</v>
      </c>
      <c r="H1116" s="4" t="str">
        <f aca="false">IFERROR(INDEX(Lanes!$C$2:$C$60,MATCH(LEFT(I1116,FIND(" ",I1116)-1),Lanes!$A$2:$A$60,0)),"?")</f>
        <v>V</v>
      </c>
      <c r="I1116" s="4" t="s">
        <v>8347</v>
      </c>
      <c r="J1116" s="4"/>
      <c r="K1116" s="4" t="s">
        <v>364</v>
      </c>
      <c r="L1116" s="4" t="s">
        <v>193</v>
      </c>
      <c r="M1116" s="4" t="s">
        <v>289</v>
      </c>
      <c r="N1116" s="4"/>
      <c r="O1116" s="4" t="s">
        <v>8553</v>
      </c>
      <c r="P1116" s="2" t="s">
        <v>8554</v>
      </c>
      <c r="Q1116" s="2" t="s">
        <v>8555</v>
      </c>
      <c r="R1116" s="4" t="s">
        <v>65</v>
      </c>
      <c r="S1116" s="4" t="s">
        <v>8556</v>
      </c>
      <c r="T1116" s="4" t="s">
        <v>84</v>
      </c>
      <c r="U1116" s="4"/>
      <c r="V1116" s="4"/>
      <c r="W1116" s="4"/>
      <c r="X1116" s="2" t="s">
        <v>8557</v>
      </c>
      <c r="Y1116" s="4" t="s">
        <v>55</v>
      </c>
      <c r="Z1116" s="4"/>
      <c r="AA1116" s="4"/>
      <c r="AB1116" s="4"/>
    </row>
    <row r="1117" customFormat="false" ht="75" hidden="false" customHeight="true" outlineLevel="0" collapsed="false">
      <c r="A1117" s="4" t="s">
        <v>8558</v>
      </c>
      <c r="B1117" s="4" t="s">
        <v>8486</v>
      </c>
      <c r="C1117" s="4" t="s">
        <v>8559</v>
      </c>
      <c r="D1117" s="4" t="n">
        <v>2009</v>
      </c>
      <c r="E1117" s="4" t="s">
        <v>41</v>
      </c>
      <c r="F1117" s="4" t="s">
        <v>2777</v>
      </c>
      <c r="G1117" s="4" t="str">
        <f aca="false">IF(LEFT(I1117,3)="R1 ","L6",IF(D1117&gt;=2014,"L1",IF(D1117&gt;=1998,"L2",IF(D1117&gt;=1987,"L3",IF(D1117&gt;=1978,"L4",IF(D1117&gt;=1965,"L5","L6"))))))</f>
        <v>L2</v>
      </c>
      <c r="H1117" s="4" t="str">
        <f aca="false">IFERROR(INDEX(Lanes!$C$2:$C$60,MATCH(LEFT(I1117,FIND(" ",I1117)-1),Lanes!$A$2:$A$60,0)),"?")</f>
        <v>V</v>
      </c>
      <c r="I1117" s="4" t="s">
        <v>8347</v>
      </c>
      <c r="J1117" s="4"/>
      <c r="K1117" s="4" t="s">
        <v>5430</v>
      </c>
      <c r="L1117" s="4" t="s">
        <v>152</v>
      </c>
      <c r="M1117" s="4" t="s">
        <v>5431</v>
      </c>
      <c r="N1117" s="4"/>
      <c r="O1117" s="4" t="s">
        <v>8560</v>
      </c>
      <c r="P1117" s="2" t="s">
        <v>8561</v>
      </c>
      <c r="Q1117" s="2" t="s">
        <v>8562</v>
      </c>
      <c r="R1117" s="4" t="s">
        <v>65</v>
      </c>
      <c r="S1117" s="4" t="s">
        <v>8563</v>
      </c>
      <c r="T1117" s="4" t="s">
        <v>52</v>
      </c>
      <c r="U1117" s="4"/>
      <c r="V1117" s="4"/>
      <c r="W1117" s="4"/>
      <c r="X1117" s="2" t="s">
        <v>8564</v>
      </c>
      <c r="Y1117" s="4" t="s">
        <v>69</v>
      </c>
      <c r="Z1117" s="4"/>
      <c r="AA1117" s="4"/>
      <c r="AB1117" s="4"/>
    </row>
    <row r="1118" customFormat="false" ht="75" hidden="false" customHeight="true" outlineLevel="0" collapsed="false">
      <c r="A1118" s="4" t="s">
        <v>8565</v>
      </c>
      <c r="B1118" s="4" t="s">
        <v>8566</v>
      </c>
      <c r="C1118" s="4" t="s">
        <v>8567</v>
      </c>
      <c r="D1118" s="4" t="n">
        <v>2010</v>
      </c>
      <c r="E1118" s="4" t="s">
        <v>89</v>
      </c>
      <c r="F1118" s="4" t="s">
        <v>8568</v>
      </c>
      <c r="G1118" s="4" t="str">
        <f aca="false">IF(LEFT(I1118,3)="R1 ","L6",IF(D1118&gt;=2014,"L1",IF(D1118&gt;=1998,"L2",IF(D1118&gt;=1987,"L3",IF(D1118&gt;=1978,"L4",IF(D1118&gt;=1965,"L5","L6"))))))</f>
        <v>L2</v>
      </c>
      <c r="H1118" s="4" t="str">
        <f aca="false">IFERROR(INDEX(Lanes!$C$2:$C$60,MATCH(LEFT(I1118,FIND(" ",I1118)-1),Lanes!$A$2:$A$60,0)),"?")</f>
        <v>V</v>
      </c>
      <c r="I1118" s="4" t="s">
        <v>8347</v>
      </c>
      <c r="J1118" s="4"/>
      <c r="K1118" s="4" t="s">
        <v>44</v>
      </c>
      <c r="L1118" s="4" t="s">
        <v>45</v>
      </c>
      <c r="M1118" s="4" t="s">
        <v>61</v>
      </c>
      <c r="N1118" s="4"/>
      <c r="O1118" s="4" t="s">
        <v>8569</v>
      </c>
      <c r="P1118" s="2" t="s">
        <v>8570</v>
      </c>
      <c r="Q1118" s="2" t="s">
        <v>8571</v>
      </c>
      <c r="R1118" s="4" t="s">
        <v>122</v>
      </c>
      <c r="S1118" s="4" t="s">
        <v>8572</v>
      </c>
      <c r="T1118" s="4" t="s">
        <v>52</v>
      </c>
      <c r="U1118" s="4"/>
      <c r="V1118" s="4"/>
      <c r="W1118" s="4"/>
      <c r="X1118" s="2" t="s">
        <v>8573</v>
      </c>
      <c r="Y1118" s="4" t="s">
        <v>69</v>
      </c>
      <c r="Z1118" s="4"/>
      <c r="AA1118" s="4"/>
      <c r="AB1118" s="4"/>
    </row>
    <row r="1119" customFormat="false" ht="75" hidden="false" customHeight="true" outlineLevel="0" collapsed="false">
      <c r="A1119" s="4" t="s">
        <v>8574</v>
      </c>
      <c r="B1119" s="4" t="s">
        <v>8361</v>
      </c>
      <c r="C1119" s="4" t="s">
        <v>8575</v>
      </c>
      <c r="D1119" s="4" t="n">
        <v>2010</v>
      </c>
      <c r="E1119" s="4" t="s">
        <v>41</v>
      </c>
      <c r="F1119" s="4" t="s">
        <v>1624</v>
      </c>
      <c r="G1119" s="4" t="str">
        <f aca="false">IF(LEFT(I1119,3)="R1 ","L6",IF(D1119&gt;=2014,"L1",IF(D1119&gt;=1998,"L2",IF(D1119&gt;=1987,"L3",IF(D1119&gt;=1978,"L4",IF(D1119&gt;=1965,"L5","L6"))))))</f>
        <v>L2</v>
      </c>
      <c r="H1119" s="4" t="str">
        <f aca="false">IFERROR(INDEX(Lanes!$C$2:$C$60,MATCH(LEFT(I1119,FIND(" ",I1119)-1),Lanes!$A$2:$A$60,0)),"?")</f>
        <v>V</v>
      </c>
      <c r="I1119" s="4" t="s">
        <v>8347</v>
      </c>
      <c r="J1119" s="4"/>
      <c r="K1119" s="4" t="s">
        <v>400</v>
      </c>
      <c r="L1119" s="4" t="s">
        <v>603</v>
      </c>
      <c r="M1119" s="4" t="s">
        <v>1777</v>
      </c>
      <c r="N1119" s="4"/>
      <c r="O1119" s="4" t="s">
        <v>8576</v>
      </c>
      <c r="P1119" s="2" t="s">
        <v>8577</v>
      </c>
      <c r="Q1119" s="2" t="s">
        <v>8578</v>
      </c>
      <c r="R1119" s="4" t="s">
        <v>65</v>
      </c>
      <c r="S1119" s="4" t="s">
        <v>8579</v>
      </c>
      <c r="T1119" s="4" t="s">
        <v>110</v>
      </c>
      <c r="U1119" s="4"/>
      <c r="V1119" s="4"/>
      <c r="W1119" s="4"/>
      <c r="X1119" s="2" t="s">
        <v>8367</v>
      </c>
      <c r="Y1119" s="4" t="s">
        <v>55</v>
      </c>
      <c r="Z1119" s="4"/>
      <c r="AA1119" s="4"/>
      <c r="AB1119" s="4"/>
    </row>
    <row r="1120" customFormat="false" ht="75" hidden="false" customHeight="true" outlineLevel="0" collapsed="false">
      <c r="A1120" s="4" t="s">
        <v>8580</v>
      </c>
      <c r="B1120" s="4" t="s">
        <v>8521</v>
      </c>
      <c r="C1120" s="4" t="s">
        <v>8581</v>
      </c>
      <c r="D1120" s="4" t="n">
        <v>2010</v>
      </c>
      <c r="E1120" s="4" t="s">
        <v>41</v>
      </c>
      <c r="F1120" s="4" t="s">
        <v>8523</v>
      </c>
      <c r="G1120" s="4" t="str">
        <f aca="false">IF(LEFT(I1120,3)="R1 ","L6",IF(D1120&gt;=2014,"L1",IF(D1120&gt;=1998,"L2",IF(D1120&gt;=1987,"L3",IF(D1120&gt;=1978,"L4",IF(D1120&gt;=1965,"L5","L6"))))))</f>
        <v>L2</v>
      </c>
      <c r="H1120" s="4" t="str">
        <f aca="false">IFERROR(INDEX(Lanes!$C$2:$C$60,MATCH(LEFT(I1120,FIND(" ",I1120)-1),Lanes!$A$2:$A$60,0)),"?")</f>
        <v>V</v>
      </c>
      <c r="I1120" s="4" t="s">
        <v>8347</v>
      </c>
      <c r="J1120" s="4"/>
      <c r="K1120" s="4" t="s">
        <v>400</v>
      </c>
      <c r="L1120" s="4" t="s">
        <v>257</v>
      </c>
      <c r="M1120" s="4" t="s">
        <v>5413</v>
      </c>
      <c r="N1120" s="4"/>
      <c r="O1120" s="4" t="s">
        <v>8582</v>
      </c>
      <c r="P1120" s="2" t="s">
        <v>8583</v>
      </c>
      <c r="Q1120" s="2" t="s">
        <v>8584</v>
      </c>
      <c r="R1120" s="4" t="s">
        <v>65</v>
      </c>
      <c r="S1120" s="4" t="s">
        <v>8585</v>
      </c>
      <c r="T1120" s="4" t="s">
        <v>110</v>
      </c>
      <c r="U1120" s="4"/>
      <c r="V1120" s="4"/>
      <c r="W1120" s="4"/>
      <c r="X1120" s="2" t="s">
        <v>8528</v>
      </c>
      <c r="Y1120" s="4" t="s">
        <v>55</v>
      </c>
      <c r="Z1120" s="4"/>
      <c r="AA1120" s="4"/>
      <c r="AB1120" s="4"/>
    </row>
    <row r="1121" customFormat="false" ht="75" hidden="false" customHeight="true" outlineLevel="0" collapsed="false">
      <c r="A1121" s="4" t="s">
        <v>8586</v>
      </c>
      <c r="B1121" s="4" t="s">
        <v>8433</v>
      </c>
      <c r="C1121" s="4" t="s">
        <v>8587</v>
      </c>
      <c r="D1121" s="4" t="n">
        <v>2010</v>
      </c>
      <c r="E1121" s="4" t="s">
        <v>41</v>
      </c>
      <c r="F1121" s="4" t="s">
        <v>8588</v>
      </c>
      <c r="G1121" s="4" t="str">
        <f aca="false">IF(LEFT(I1121,3)="R1 ","L6",IF(D1121&gt;=2014,"L1",IF(D1121&gt;=1998,"L2",IF(D1121&gt;=1987,"L3",IF(D1121&gt;=1978,"L4",IF(D1121&gt;=1965,"L5","L6"))))))</f>
        <v>L2</v>
      </c>
      <c r="H1121" s="4" t="str">
        <f aca="false">IFERROR(INDEX(Lanes!$C$2:$C$60,MATCH(LEFT(I1121,FIND(" ",I1121)-1),Lanes!$A$2:$A$60,0)),"?")</f>
        <v>V</v>
      </c>
      <c r="I1121" s="4" t="s">
        <v>8347</v>
      </c>
      <c r="J1121" s="4"/>
      <c r="K1121" s="4" t="s">
        <v>400</v>
      </c>
      <c r="L1121" s="4" t="s">
        <v>603</v>
      </c>
      <c r="M1121" s="4" t="s">
        <v>1528</v>
      </c>
      <c r="N1121" s="4"/>
      <c r="O1121" s="4" t="s">
        <v>8589</v>
      </c>
      <c r="P1121" s="2" t="s">
        <v>8590</v>
      </c>
      <c r="Q1121" s="2" t="s">
        <v>8591</v>
      </c>
      <c r="R1121" s="4" t="s">
        <v>65</v>
      </c>
      <c r="S1121" s="4" t="s">
        <v>8592</v>
      </c>
      <c r="T1121" s="4" t="s">
        <v>110</v>
      </c>
      <c r="U1121" s="4"/>
      <c r="V1121" s="4"/>
      <c r="W1121" s="4"/>
      <c r="X1121" s="2" t="s">
        <v>8440</v>
      </c>
      <c r="Y1121" s="4" t="s">
        <v>55</v>
      </c>
      <c r="Z1121" s="4"/>
      <c r="AA1121" s="4"/>
      <c r="AB1121" s="4"/>
    </row>
    <row r="1122" customFormat="false" ht="75" hidden="false" customHeight="true" outlineLevel="0" collapsed="false">
      <c r="A1122" s="4" t="s">
        <v>8593</v>
      </c>
      <c r="B1122" s="4" t="s">
        <v>8594</v>
      </c>
      <c r="C1122" s="4" t="s">
        <v>8595</v>
      </c>
      <c r="D1122" s="4" t="n">
        <v>2010</v>
      </c>
      <c r="E1122" s="4" t="s">
        <v>41</v>
      </c>
      <c r="F1122" s="4" t="s">
        <v>1768</v>
      </c>
      <c r="G1122" s="4" t="str">
        <f aca="false">IF(LEFT(I1122,3)="R1 ","L6",IF(D1122&gt;=2014,"L1",IF(D1122&gt;=1998,"L2",IF(D1122&gt;=1987,"L3",IF(D1122&gt;=1978,"L4",IF(D1122&gt;=1965,"L5","L6"))))))</f>
        <v>L2</v>
      </c>
      <c r="H1122" s="4" t="str">
        <f aca="false">IFERROR(INDEX(Lanes!$C$2:$C$60,MATCH(LEFT(I1122,FIND(" ",I1122)-1),Lanes!$A$2:$A$60,0)),"?")</f>
        <v>V</v>
      </c>
      <c r="I1122" s="4" t="s">
        <v>8347</v>
      </c>
      <c r="J1122" s="4"/>
      <c r="K1122" s="4" t="s">
        <v>364</v>
      </c>
      <c r="L1122" s="4" t="s">
        <v>152</v>
      </c>
      <c r="M1122" s="4" t="s">
        <v>8596</v>
      </c>
      <c r="N1122" s="4"/>
      <c r="O1122" s="4" t="s">
        <v>8597</v>
      </c>
      <c r="P1122" s="2" t="s">
        <v>8598</v>
      </c>
      <c r="Q1122" s="2" t="s">
        <v>8599</v>
      </c>
      <c r="R1122" s="4" t="s">
        <v>122</v>
      </c>
      <c r="S1122" s="4" t="s">
        <v>8600</v>
      </c>
      <c r="T1122" s="4" t="s">
        <v>110</v>
      </c>
      <c r="U1122" s="4"/>
      <c r="V1122" s="4"/>
      <c r="W1122" s="4"/>
      <c r="X1122" s="2" t="s">
        <v>8601</v>
      </c>
      <c r="Y1122" s="4" t="s">
        <v>55</v>
      </c>
      <c r="Z1122" s="4"/>
      <c r="AA1122" s="4"/>
      <c r="AB1122" s="4"/>
    </row>
    <row r="1123" customFormat="false" ht="75" hidden="false" customHeight="true" outlineLevel="0" collapsed="false">
      <c r="A1123" s="4" t="s">
        <v>8602</v>
      </c>
      <c r="B1123" s="4" t="s">
        <v>8603</v>
      </c>
      <c r="C1123" s="4" t="s">
        <v>8604</v>
      </c>
      <c r="D1123" s="4" t="n">
        <v>2010</v>
      </c>
      <c r="E1123" s="4" t="s">
        <v>41</v>
      </c>
      <c r="F1123" s="4" t="s">
        <v>8605</v>
      </c>
      <c r="G1123" s="4" t="str">
        <f aca="false">IF(LEFT(I1123,3)="R1 ","L6",IF(D1123&gt;=2014,"L1",IF(D1123&gt;=1998,"L2",IF(D1123&gt;=1987,"L3",IF(D1123&gt;=1978,"L4",IF(D1123&gt;=1965,"L5","L6"))))))</f>
        <v>L2</v>
      </c>
      <c r="H1123" s="4" t="str">
        <f aca="false">IFERROR(INDEX(Lanes!$C$2:$C$60,MATCH(LEFT(I1123,FIND(" ",I1123)-1),Lanes!$A$2:$A$60,0)),"?")</f>
        <v>V</v>
      </c>
      <c r="I1123" s="4" t="s">
        <v>8347</v>
      </c>
      <c r="J1123" s="4"/>
      <c r="K1123" s="4" t="s">
        <v>400</v>
      </c>
      <c r="L1123" s="4" t="s">
        <v>152</v>
      </c>
      <c r="M1123" s="4" t="s">
        <v>549</v>
      </c>
      <c r="N1123" s="4"/>
      <c r="O1123" s="4" t="s">
        <v>8606</v>
      </c>
      <c r="P1123" s="2" t="s">
        <v>8607</v>
      </c>
      <c r="Q1123" s="2" t="s">
        <v>8608</v>
      </c>
      <c r="R1123" s="4" t="s">
        <v>50</v>
      </c>
      <c r="S1123" s="4" t="s">
        <v>8609</v>
      </c>
      <c r="T1123" s="4" t="s">
        <v>84</v>
      </c>
      <c r="U1123" s="4"/>
      <c r="V1123" s="4"/>
      <c r="W1123" s="4"/>
      <c r="X1123" s="2" t="s">
        <v>8610</v>
      </c>
      <c r="Y1123" s="4" t="s">
        <v>55</v>
      </c>
      <c r="Z1123" s="4"/>
      <c r="AA1123" s="4"/>
      <c r="AB1123" s="4"/>
    </row>
    <row r="1124" customFormat="false" ht="75" hidden="false" customHeight="true" outlineLevel="0" collapsed="false">
      <c r="A1124" s="4" t="s">
        <v>8611</v>
      </c>
      <c r="B1124" s="4" t="s">
        <v>8612</v>
      </c>
      <c r="C1124" s="4" t="s">
        <v>8612</v>
      </c>
      <c r="D1124" s="4" t="n">
        <v>2011</v>
      </c>
      <c r="E1124" s="4" t="s">
        <v>41</v>
      </c>
      <c r="F1124" s="4" t="s">
        <v>3975</v>
      </c>
      <c r="G1124" s="4" t="str">
        <f aca="false">IF(LEFT(I1124,3)="R1 ","L6",IF(D1124&gt;=2014,"L1",IF(D1124&gt;=1998,"L2",IF(D1124&gt;=1987,"L3",IF(D1124&gt;=1978,"L4",IF(D1124&gt;=1965,"L5","L6"))))))</f>
        <v>L2</v>
      </c>
      <c r="H1124" s="4" t="str">
        <f aca="false">IFERROR(INDEX(Lanes!$C$2:$C$60,MATCH(LEFT(I1124,FIND(" ",I1124)-1),Lanes!$A$2:$A$60,0)),"?")</f>
        <v>V</v>
      </c>
      <c r="I1124" s="4" t="s">
        <v>8347</v>
      </c>
      <c r="J1124" s="4"/>
      <c r="K1124" s="4" t="s">
        <v>400</v>
      </c>
      <c r="L1124" s="4" t="s">
        <v>603</v>
      </c>
      <c r="M1124" s="4" t="s">
        <v>8404</v>
      </c>
      <c r="N1124" s="4"/>
      <c r="O1124" s="4" t="s">
        <v>8613</v>
      </c>
      <c r="P1124" s="2" t="s">
        <v>8614</v>
      </c>
      <c r="Q1124" s="2" t="s">
        <v>8615</v>
      </c>
      <c r="R1124" s="4" t="s">
        <v>65</v>
      </c>
      <c r="S1124" s="4" t="s">
        <v>8616</v>
      </c>
      <c r="T1124" s="4" t="s">
        <v>84</v>
      </c>
      <c r="U1124" s="4"/>
      <c r="V1124" s="4"/>
      <c r="W1124" s="4"/>
      <c r="X1124" s="2" t="s">
        <v>8409</v>
      </c>
      <c r="Y1124" s="4" t="s">
        <v>69</v>
      </c>
      <c r="Z1124" s="4"/>
      <c r="AA1124" s="4"/>
      <c r="AB1124" s="4"/>
    </row>
    <row r="1125" customFormat="false" ht="75" hidden="false" customHeight="true" outlineLevel="0" collapsed="false">
      <c r="A1125" s="4" t="s">
        <v>8617</v>
      </c>
      <c r="B1125" s="4" t="s">
        <v>8470</v>
      </c>
      <c r="C1125" s="4" t="s">
        <v>8618</v>
      </c>
      <c r="D1125" s="4" t="n">
        <v>2011</v>
      </c>
      <c r="E1125" s="4" t="s">
        <v>41</v>
      </c>
      <c r="F1125" s="4" t="s">
        <v>2413</v>
      </c>
      <c r="G1125" s="4" t="str">
        <f aca="false">IF(LEFT(I1125,3)="R1 ","L6",IF(D1125&gt;=2014,"L1",IF(D1125&gt;=1998,"L2",IF(D1125&gt;=1987,"L3",IF(D1125&gt;=1978,"L4",IF(D1125&gt;=1965,"L5","L6"))))))</f>
        <v>L2</v>
      </c>
      <c r="H1125" s="4" t="str">
        <f aca="false">IFERROR(INDEX(Lanes!$C$2:$C$60,MATCH(LEFT(I1125,FIND(" ",I1125)-1),Lanes!$A$2:$A$60,0)),"?")</f>
        <v>V</v>
      </c>
      <c r="I1125" s="4" t="s">
        <v>8347</v>
      </c>
      <c r="J1125" s="4"/>
      <c r="K1125" s="4" t="s">
        <v>400</v>
      </c>
      <c r="L1125" s="4" t="s">
        <v>45</v>
      </c>
      <c r="M1125" s="4" t="s">
        <v>8412</v>
      </c>
      <c r="N1125" s="4"/>
      <c r="O1125" s="4" t="s">
        <v>8619</v>
      </c>
      <c r="P1125" s="2" t="s">
        <v>8620</v>
      </c>
      <c r="Q1125" s="2" t="s">
        <v>8621</v>
      </c>
      <c r="R1125" s="4" t="s">
        <v>122</v>
      </c>
      <c r="S1125" s="4" t="s">
        <v>8622</v>
      </c>
      <c r="T1125" s="4" t="s">
        <v>110</v>
      </c>
      <c r="U1125" s="4"/>
      <c r="V1125" s="4"/>
      <c r="W1125" s="4"/>
      <c r="X1125" s="2" t="s">
        <v>8549</v>
      </c>
      <c r="Y1125" s="4" t="s">
        <v>69</v>
      </c>
      <c r="Z1125" s="4"/>
      <c r="AA1125" s="4"/>
      <c r="AB1125" s="4"/>
    </row>
    <row r="1126" customFormat="false" ht="75" hidden="false" customHeight="true" outlineLevel="0" collapsed="false">
      <c r="A1126" s="4" t="s">
        <v>8623</v>
      </c>
      <c r="B1126" s="4" t="s">
        <v>8507</v>
      </c>
      <c r="C1126" s="4" t="s">
        <v>8624</v>
      </c>
      <c r="D1126" s="4" t="n">
        <v>2011</v>
      </c>
      <c r="E1126" s="4" t="s">
        <v>41</v>
      </c>
      <c r="F1126" s="4" t="s">
        <v>519</v>
      </c>
      <c r="G1126" s="4" t="str">
        <f aca="false">IF(LEFT(I1126,3)="R1 ","L6",IF(D1126&gt;=2014,"L1",IF(D1126&gt;=1998,"L2",IF(D1126&gt;=1987,"L3",IF(D1126&gt;=1978,"L4",IF(D1126&gt;=1965,"L5","L6"))))))</f>
        <v>L2</v>
      </c>
      <c r="H1126" s="4" t="str">
        <f aca="false">IFERROR(INDEX(Lanes!$C$2:$C$60,MATCH(LEFT(I1126,FIND(" ",I1126)-1),Lanes!$A$2:$A$60,0)),"?")</f>
        <v>V</v>
      </c>
      <c r="I1126" s="4" t="s">
        <v>8347</v>
      </c>
      <c r="J1126" s="4"/>
      <c r="K1126" s="4" t="s">
        <v>400</v>
      </c>
      <c r="L1126" s="4" t="s">
        <v>603</v>
      </c>
      <c r="M1126" s="4" t="s">
        <v>1777</v>
      </c>
      <c r="N1126" s="4"/>
      <c r="O1126" s="4" t="s">
        <v>8625</v>
      </c>
      <c r="P1126" s="2" t="s">
        <v>8626</v>
      </c>
      <c r="Q1126" s="2" t="s">
        <v>8627</v>
      </c>
      <c r="R1126" s="4" t="s">
        <v>122</v>
      </c>
      <c r="S1126" s="4" t="s">
        <v>8628</v>
      </c>
      <c r="T1126" s="4" t="s">
        <v>110</v>
      </c>
      <c r="U1126" s="4"/>
      <c r="V1126" s="4"/>
      <c r="W1126" s="4"/>
      <c r="X1126" s="2" t="s">
        <v>8512</v>
      </c>
      <c r="Y1126" s="4" t="s">
        <v>69</v>
      </c>
      <c r="Z1126" s="4"/>
      <c r="AA1126" s="4"/>
      <c r="AB1126" s="4"/>
    </row>
    <row r="1127" customFormat="false" ht="75" hidden="false" customHeight="true" outlineLevel="0" collapsed="false">
      <c r="A1127" s="4" t="s">
        <v>8629</v>
      </c>
      <c r="B1127" s="4" t="s">
        <v>8344</v>
      </c>
      <c r="C1127" s="4" t="s">
        <v>8630</v>
      </c>
      <c r="D1127" s="4" t="n">
        <v>2011</v>
      </c>
      <c r="E1127" s="4" t="s">
        <v>41</v>
      </c>
      <c r="F1127" s="4" t="s">
        <v>8370</v>
      </c>
      <c r="G1127" s="4" t="str">
        <f aca="false">IF(LEFT(I1127,3)="R1 ","L6",IF(D1127&gt;=2014,"L1",IF(D1127&gt;=1998,"L2",IF(D1127&gt;=1987,"L3",IF(D1127&gt;=1978,"L4",IF(D1127&gt;=1965,"L5","L6"))))))</f>
        <v>L2</v>
      </c>
      <c r="H1127" s="4" t="str">
        <f aca="false">IFERROR(INDEX(Lanes!$C$2:$C$60,MATCH(LEFT(I1127,FIND(" ",I1127)-1),Lanes!$A$2:$A$60,0)),"?")</f>
        <v>V</v>
      </c>
      <c r="I1127" s="4" t="s">
        <v>8347</v>
      </c>
      <c r="J1127" s="4"/>
      <c r="K1127" s="4" t="s">
        <v>364</v>
      </c>
      <c r="L1127" s="4" t="s">
        <v>193</v>
      </c>
      <c r="M1127" s="4" t="s">
        <v>289</v>
      </c>
      <c r="N1127" s="4"/>
      <c r="O1127" s="4" t="s">
        <v>8631</v>
      </c>
      <c r="P1127" s="2" t="s">
        <v>8632</v>
      </c>
      <c r="Q1127" s="2" t="s">
        <v>8633</v>
      </c>
      <c r="R1127" s="4" t="s">
        <v>122</v>
      </c>
      <c r="S1127" s="4" t="s">
        <v>8634</v>
      </c>
      <c r="T1127" s="4" t="s">
        <v>110</v>
      </c>
      <c r="U1127" s="4"/>
      <c r="V1127" s="4"/>
      <c r="W1127" s="4"/>
      <c r="X1127" s="2" t="s">
        <v>8635</v>
      </c>
      <c r="Y1127" s="4" t="s">
        <v>69</v>
      </c>
      <c r="Z1127" s="4"/>
      <c r="AA1127" s="4"/>
      <c r="AB1127" s="4"/>
    </row>
    <row r="1128" customFormat="false" ht="75" hidden="false" customHeight="true" outlineLevel="0" collapsed="false">
      <c r="A1128" s="4" t="s">
        <v>8636</v>
      </c>
      <c r="B1128" s="4" t="s">
        <v>8377</v>
      </c>
      <c r="C1128" s="4" t="s">
        <v>8637</v>
      </c>
      <c r="D1128" s="4" t="n">
        <v>2011</v>
      </c>
      <c r="E1128" s="4" t="s">
        <v>41</v>
      </c>
      <c r="F1128" s="4" t="s">
        <v>8638</v>
      </c>
      <c r="G1128" s="4" t="str">
        <f aca="false">IF(LEFT(I1128,3)="R1 ","L6",IF(D1128&gt;=2014,"L1",IF(D1128&gt;=1998,"L2",IF(D1128&gt;=1987,"L3",IF(D1128&gt;=1978,"L4",IF(D1128&gt;=1965,"L5","L6"))))))</f>
        <v>L2</v>
      </c>
      <c r="H1128" s="4" t="str">
        <f aca="false">IFERROR(INDEX(Lanes!$C$2:$C$60,MATCH(LEFT(I1128,FIND(" ",I1128)-1),Lanes!$A$2:$A$60,0)),"?")</f>
        <v>V</v>
      </c>
      <c r="I1128" s="4" t="s">
        <v>8347</v>
      </c>
      <c r="J1128" s="4"/>
      <c r="K1128" s="4" t="s">
        <v>400</v>
      </c>
      <c r="L1128" s="4" t="s">
        <v>90</v>
      </c>
      <c r="M1128" s="4" t="s">
        <v>706</v>
      </c>
      <c r="N1128" s="4"/>
      <c r="O1128" s="4" t="s">
        <v>8639</v>
      </c>
      <c r="P1128" s="2" t="s">
        <v>8640</v>
      </c>
      <c r="Q1128" s="2" t="s">
        <v>8641</v>
      </c>
      <c r="R1128" s="4" t="s">
        <v>122</v>
      </c>
      <c r="S1128" s="4" t="s">
        <v>8642</v>
      </c>
      <c r="T1128" s="4" t="s">
        <v>84</v>
      </c>
      <c r="U1128" s="4"/>
      <c r="V1128" s="4"/>
      <c r="W1128" s="4"/>
      <c r="X1128" s="2" t="s">
        <v>8383</v>
      </c>
      <c r="Y1128" s="4" t="s">
        <v>69</v>
      </c>
      <c r="Z1128" s="4"/>
      <c r="AA1128" s="4"/>
      <c r="AB1128" s="4"/>
    </row>
    <row r="1129" customFormat="false" ht="75" hidden="false" customHeight="true" outlineLevel="0" collapsed="false">
      <c r="A1129" s="4" t="s">
        <v>8643</v>
      </c>
      <c r="B1129" s="4" t="s">
        <v>8566</v>
      </c>
      <c r="C1129" s="4" t="s">
        <v>8644</v>
      </c>
      <c r="D1129" s="4" t="n">
        <v>2012</v>
      </c>
      <c r="E1129" s="4" t="s">
        <v>41</v>
      </c>
      <c r="F1129" s="4" t="s">
        <v>8568</v>
      </c>
      <c r="G1129" s="4" t="str">
        <f aca="false">IF(LEFT(I1129,3)="R1 ","L6",IF(D1129&gt;=2014,"L1",IF(D1129&gt;=1998,"L2",IF(D1129&gt;=1987,"L3",IF(D1129&gt;=1978,"L4",IF(D1129&gt;=1965,"L5","L6"))))))</f>
        <v>L2</v>
      </c>
      <c r="H1129" s="4" t="str">
        <f aca="false">IFERROR(INDEX(Lanes!$C$2:$C$60,MATCH(LEFT(I1129,FIND(" ",I1129)-1),Lanes!$A$2:$A$60,0)),"?")</f>
        <v>V</v>
      </c>
      <c r="I1129" s="4" t="s">
        <v>8347</v>
      </c>
      <c r="J1129" s="4"/>
      <c r="K1129" s="4" t="s">
        <v>400</v>
      </c>
      <c r="L1129" s="4" t="s">
        <v>45</v>
      </c>
      <c r="M1129" s="4" t="s">
        <v>61</v>
      </c>
      <c r="N1129" s="4"/>
      <c r="O1129" s="4" t="s">
        <v>8645</v>
      </c>
      <c r="P1129" s="2" t="s">
        <v>8646</v>
      </c>
      <c r="Q1129" s="2" t="s">
        <v>8647</v>
      </c>
      <c r="R1129" s="4" t="s">
        <v>122</v>
      </c>
      <c r="S1129" s="4" t="s">
        <v>8648</v>
      </c>
      <c r="T1129" s="4" t="s">
        <v>84</v>
      </c>
      <c r="U1129" s="4"/>
      <c r="V1129" s="4"/>
      <c r="W1129" s="4"/>
      <c r="X1129" s="2" t="s">
        <v>8649</v>
      </c>
      <c r="Y1129" s="4" t="s">
        <v>69</v>
      </c>
      <c r="Z1129" s="4"/>
      <c r="AA1129" s="4"/>
      <c r="AB1129" s="4"/>
    </row>
    <row r="1130" customFormat="false" ht="75" hidden="false" customHeight="true" outlineLevel="0" collapsed="false">
      <c r="A1130" s="4" t="s">
        <v>8650</v>
      </c>
      <c r="B1130" s="4" t="s">
        <v>8603</v>
      </c>
      <c r="C1130" s="4" t="s">
        <v>8651</v>
      </c>
      <c r="D1130" s="4" t="n">
        <v>2012</v>
      </c>
      <c r="E1130" s="4" t="s">
        <v>41</v>
      </c>
      <c r="F1130" s="4" t="s">
        <v>2413</v>
      </c>
      <c r="G1130" s="4" t="str">
        <f aca="false">IF(LEFT(I1130,3)="R1 ","L6",IF(D1130&gt;=2014,"L1",IF(D1130&gt;=1998,"L2",IF(D1130&gt;=1987,"L3",IF(D1130&gt;=1978,"L4",IF(D1130&gt;=1965,"L5","L6"))))))</f>
        <v>L2</v>
      </c>
      <c r="H1130" s="4" t="str">
        <f aca="false">IFERROR(INDEX(Lanes!$C$2:$C$60,MATCH(LEFT(I1130,FIND(" ",I1130)-1),Lanes!$A$2:$A$60,0)),"?")</f>
        <v>V</v>
      </c>
      <c r="I1130" s="4" t="s">
        <v>8347</v>
      </c>
      <c r="J1130" s="4"/>
      <c r="K1130" s="4" t="s">
        <v>400</v>
      </c>
      <c r="L1130" s="4" t="s">
        <v>152</v>
      </c>
      <c r="M1130" s="4" t="s">
        <v>549</v>
      </c>
      <c r="N1130" s="4"/>
      <c r="O1130" s="4" t="s">
        <v>8652</v>
      </c>
      <c r="P1130" s="2" t="s">
        <v>8653</v>
      </c>
      <c r="Q1130" s="2" t="s">
        <v>8654</v>
      </c>
      <c r="R1130" s="4" t="s">
        <v>65</v>
      </c>
      <c r="S1130" s="4" t="s">
        <v>8655</v>
      </c>
      <c r="T1130" s="4" t="s">
        <v>84</v>
      </c>
      <c r="U1130" s="4"/>
      <c r="V1130" s="4"/>
      <c r="W1130" s="4"/>
      <c r="X1130" s="2" t="s">
        <v>8610</v>
      </c>
      <c r="Y1130" s="4" t="s">
        <v>55</v>
      </c>
      <c r="Z1130" s="4"/>
      <c r="AA1130" s="4"/>
      <c r="AB1130" s="4"/>
    </row>
    <row r="1131" customFormat="false" ht="75" hidden="false" customHeight="true" outlineLevel="0" collapsed="false">
      <c r="A1131" s="4" t="s">
        <v>8656</v>
      </c>
      <c r="B1131" s="4" t="s">
        <v>8402</v>
      </c>
      <c r="C1131" s="4" t="s">
        <v>8657</v>
      </c>
      <c r="D1131" s="4" t="n">
        <v>2013</v>
      </c>
      <c r="E1131" s="4" t="s">
        <v>41</v>
      </c>
      <c r="F1131" s="4" t="s">
        <v>8658</v>
      </c>
      <c r="G1131" s="4" t="str">
        <f aca="false">IF(LEFT(I1131,3)="R1 ","L6",IF(D1131&gt;=2014,"L1",IF(D1131&gt;=1998,"L2",IF(D1131&gt;=1987,"L3",IF(D1131&gt;=1978,"L4",IF(D1131&gt;=1965,"L5","L6"))))))</f>
        <v>L2</v>
      </c>
      <c r="H1131" s="4" t="str">
        <f aca="false">IFERROR(INDEX(Lanes!$C$2:$C$60,MATCH(LEFT(I1131,FIND(" ",I1131)-1),Lanes!$A$2:$A$60,0)),"?")</f>
        <v>V</v>
      </c>
      <c r="I1131" s="4" t="s">
        <v>8347</v>
      </c>
      <c r="J1131" s="4"/>
      <c r="K1131" s="4" t="s">
        <v>400</v>
      </c>
      <c r="L1131" s="4" t="s">
        <v>603</v>
      </c>
      <c r="M1131" s="4" t="s">
        <v>1528</v>
      </c>
      <c r="N1131" s="4"/>
      <c r="O1131" s="4" t="s">
        <v>8659</v>
      </c>
      <c r="P1131" s="2" t="s">
        <v>8660</v>
      </c>
      <c r="Q1131" s="2" t="s">
        <v>8661</v>
      </c>
      <c r="R1131" s="4" t="s">
        <v>65</v>
      </c>
      <c r="S1131" s="4" t="s">
        <v>8662</v>
      </c>
      <c r="T1131" s="4" t="s">
        <v>84</v>
      </c>
      <c r="U1131" s="4"/>
      <c r="V1131" s="4"/>
      <c r="W1131" s="4"/>
      <c r="X1131" s="2" t="s">
        <v>8409</v>
      </c>
      <c r="Y1131" s="4" t="s">
        <v>69</v>
      </c>
      <c r="Z1131" s="4"/>
      <c r="AA1131" s="4"/>
      <c r="AB1131" s="4"/>
    </row>
    <row r="1132" customFormat="false" ht="75" hidden="false" customHeight="true" outlineLevel="0" collapsed="false">
      <c r="A1132" s="4" t="s">
        <v>8663</v>
      </c>
      <c r="B1132" s="4" t="s">
        <v>8377</v>
      </c>
      <c r="C1132" s="4" t="s">
        <v>8664</v>
      </c>
      <c r="D1132" s="4" t="n">
        <v>2013</v>
      </c>
      <c r="E1132" s="4" t="s">
        <v>41</v>
      </c>
      <c r="F1132" s="4" t="s">
        <v>8665</v>
      </c>
      <c r="G1132" s="4" t="str">
        <f aca="false">IF(LEFT(I1132,3)="R1 ","L6",IF(D1132&gt;=2014,"L1",IF(D1132&gt;=1998,"L2",IF(D1132&gt;=1987,"L3",IF(D1132&gt;=1978,"L4",IF(D1132&gt;=1965,"L5","L6"))))))</f>
        <v>L2</v>
      </c>
      <c r="H1132" s="4" t="str">
        <f aca="false">IFERROR(INDEX(Lanes!$C$2:$C$60,MATCH(LEFT(I1132,FIND(" ",I1132)-1),Lanes!$A$2:$A$60,0)),"?")</f>
        <v>V</v>
      </c>
      <c r="I1132" s="4" t="s">
        <v>8347</v>
      </c>
      <c r="J1132" s="4"/>
      <c r="K1132" s="4" t="s">
        <v>400</v>
      </c>
      <c r="L1132" s="4" t="s">
        <v>90</v>
      </c>
      <c r="M1132" s="4" t="s">
        <v>706</v>
      </c>
      <c r="N1132" s="4"/>
      <c r="O1132" s="4" t="s">
        <v>8666</v>
      </c>
      <c r="P1132" s="2" t="s">
        <v>8667</v>
      </c>
      <c r="Q1132" s="2" t="s">
        <v>8668</v>
      </c>
      <c r="R1132" s="4" t="s">
        <v>122</v>
      </c>
      <c r="S1132" s="4" t="s">
        <v>8669</v>
      </c>
      <c r="T1132" s="4" t="s">
        <v>84</v>
      </c>
      <c r="U1132" s="4"/>
      <c r="V1132" s="4"/>
      <c r="W1132" s="4"/>
      <c r="X1132" s="2" t="s">
        <v>8383</v>
      </c>
      <c r="Y1132" s="4" t="s">
        <v>69</v>
      </c>
      <c r="Z1132" s="4"/>
      <c r="AA1132" s="4"/>
      <c r="AB1132" s="4"/>
    </row>
    <row r="1133" customFormat="false" ht="75" hidden="false" customHeight="true" outlineLevel="0" collapsed="false">
      <c r="A1133" s="4" t="s">
        <v>8670</v>
      </c>
      <c r="B1133" s="4" t="s">
        <v>8671</v>
      </c>
      <c r="C1133" s="4" t="s">
        <v>8672</v>
      </c>
      <c r="D1133" s="4" t="n">
        <v>2013</v>
      </c>
      <c r="E1133" s="4" t="s">
        <v>41</v>
      </c>
      <c r="F1133" s="4" t="s">
        <v>8435</v>
      </c>
      <c r="G1133" s="4" t="str">
        <f aca="false">IF(LEFT(I1133,3)="R1 ","L6",IF(D1133&gt;=2014,"L1",IF(D1133&gt;=1998,"L2",IF(D1133&gt;=1987,"L3",IF(D1133&gt;=1978,"L4",IF(D1133&gt;=1965,"L5","L6"))))))</f>
        <v>L2</v>
      </c>
      <c r="H1133" s="4" t="str">
        <f aca="false">IFERROR(INDEX(Lanes!$C$2:$C$60,MATCH(LEFT(I1133,FIND(" ",I1133)-1),Lanes!$A$2:$A$60,0)),"?")</f>
        <v>V</v>
      </c>
      <c r="I1133" s="4" t="s">
        <v>8347</v>
      </c>
      <c r="J1133" s="4" t="s">
        <v>2199</v>
      </c>
      <c r="K1133" s="4" t="s">
        <v>364</v>
      </c>
      <c r="L1133" s="4" t="s">
        <v>152</v>
      </c>
      <c r="M1133" s="4" t="s">
        <v>4960</v>
      </c>
      <c r="N1133" s="4"/>
      <c r="O1133" s="4" t="s">
        <v>8673</v>
      </c>
      <c r="P1133" s="2" t="s">
        <v>8674</v>
      </c>
      <c r="Q1133" s="2" t="s">
        <v>8675</v>
      </c>
      <c r="R1133" s="4" t="s">
        <v>122</v>
      </c>
      <c r="S1133" s="4" t="s">
        <v>8672</v>
      </c>
      <c r="T1133" s="4" t="s">
        <v>84</v>
      </c>
      <c r="U1133" s="4"/>
      <c r="V1133" s="4"/>
      <c r="W1133" s="4"/>
      <c r="X1133" s="2" t="s">
        <v>8676</v>
      </c>
      <c r="Y1133" s="4" t="s">
        <v>55</v>
      </c>
      <c r="Z1133" s="4"/>
      <c r="AA1133" s="4"/>
      <c r="AB1133" s="4"/>
    </row>
    <row r="1134" customFormat="false" ht="75" hidden="false" customHeight="true" outlineLevel="0" collapsed="false">
      <c r="A1134" s="4" t="s">
        <v>8677</v>
      </c>
      <c r="B1134" s="4" t="s">
        <v>8566</v>
      </c>
      <c r="C1134" s="4" t="s">
        <v>8678</v>
      </c>
      <c r="D1134" s="4" t="n">
        <v>2014</v>
      </c>
      <c r="E1134" s="4" t="s">
        <v>41</v>
      </c>
      <c r="F1134" s="4" t="s">
        <v>2413</v>
      </c>
      <c r="G1134" s="4" t="str">
        <f aca="false">IF(LEFT(I1134,3)="R1 ","L6",IF(D1134&gt;=2014,"L1",IF(D1134&gt;=1998,"L2",IF(D1134&gt;=1987,"L3",IF(D1134&gt;=1978,"L4",IF(D1134&gt;=1965,"L5","L6"))))))</f>
        <v>L1</v>
      </c>
      <c r="H1134" s="4" t="str">
        <f aca="false">IFERROR(INDEX(Lanes!$C$2:$C$60,MATCH(LEFT(I1134,FIND(" ",I1134)-1),Lanes!$A$2:$A$60,0)),"?")</f>
        <v>V</v>
      </c>
      <c r="I1134" s="4" t="s">
        <v>8347</v>
      </c>
      <c r="J1134" s="4"/>
      <c r="K1134" s="4" t="s">
        <v>400</v>
      </c>
      <c r="L1134" s="4" t="s">
        <v>45</v>
      </c>
      <c r="M1134" s="4" t="s">
        <v>61</v>
      </c>
      <c r="N1134" s="4"/>
      <c r="O1134" s="4" t="s">
        <v>8679</v>
      </c>
      <c r="P1134" s="2" t="s">
        <v>8680</v>
      </c>
      <c r="Q1134" s="2" t="s">
        <v>8681</v>
      </c>
      <c r="R1134" s="4" t="s">
        <v>65</v>
      </c>
      <c r="S1134" s="4" t="s">
        <v>8682</v>
      </c>
      <c r="T1134" s="4" t="s">
        <v>110</v>
      </c>
      <c r="U1134" s="4"/>
      <c r="V1134" s="4"/>
      <c r="W1134" s="4"/>
      <c r="X1134" s="2" t="s">
        <v>8683</v>
      </c>
      <c r="Y1134" s="4" t="s">
        <v>69</v>
      </c>
      <c r="Z1134" s="4"/>
      <c r="AA1134" s="4"/>
      <c r="AB1134" s="4"/>
    </row>
    <row r="1135" customFormat="false" ht="75" hidden="false" customHeight="true" outlineLevel="0" collapsed="false">
      <c r="A1135" s="4" t="s">
        <v>8684</v>
      </c>
      <c r="B1135" s="4" t="s">
        <v>8685</v>
      </c>
      <c r="C1135" s="4" t="s">
        <v>8686</v>
      </c>
      <c r="D1135" s="4" t="n">
        <v>2014</v>
      </c>
      <c r="E1135" s="4" t="s">
        <v>41</v>
      </c>
      <c r="F1135" s="4" t="s">
        <v>408</v>
      </c>
      <c r="G1135" s="4" t="str">
        <f aca="false">IF(LEFT(I1135,3)="R1 ","L6",IF(D1135&gt;=2014,"L1",IF(D1135&gt;=1998,"L2",IF(D1135&gt;=1987,"L3",IF(D1135&gt;=1978,"L4",IF(D1135&gt;=1965,"L5","L6"))))))</f>
        <v>L1</v>
      </c>
      <c r="H1135" s="4" t="str">
        <f aca="false">IFERROR(INDEX(Lanes!$C$2:$C$60,MATCH(LEFT(I1135,FIND(" ",I1135)-1),Lanes!$A$2:$A$60,0)),"?")</f>
        <v>V</v>
      </c>
      <c r="I1135" s="4" t="s">
        <v>8347</v>
      </c>
      <c r="J1135" s="4"/>
      <c r="K1135" s="4" t="s">
        <v>400</v>
      </c>
      <c r="L1135" s="4" t="s">
        <v>152</v>
      </c>
      <c r="M1135" s="4" t="s">
        <v>61</v>
      </c>
      <c r="N1135" s="4"/>
      <c r="O1135" s="4" t="s">
        <v>8687</v>
      </c>
      <c r="P1135" s="2" t="s">
        <v>8688</v>
      </c>
      <c r="Q1135" s="2" t="s">
        <v>8689</v>
      </c>
      <c r="R1135" s="4" t="s">
        <v>50</v>
      </c>
      <c r="S1135" s="4" t="s">
        <v>8690</v>
      </c>
      <c r="T1135" s="4" t="s">
        <v>84</v>
      </c>
      <c r="U1135" s="4"/>
      <c r="V1135" s="4"/>
      <c r="W1135" s="4"/>
      <c r="X1135" s="2" t="s">
        <v>8691</v>
      </c>
      <c r="Y1135" s="4" t="s">
        <v>69</v>
      </c>
      <c r="Z1135" s="4"/>
      <c r="AA1135" s="4"/>
      <c r="AB1135" s="4"/>
    </row>
    <row r="1136" customFormat="false" ht="75" hidden="false" customHeight="true" outlineLevel="0" collapsed="false">
      <c r="A1136" s="4" t="s">
        <v>8692</v>
      </c>
      <c r="B1136" s="4" t="s">
        <v>8486</v>
      </c>
      <c r="C1136" s="4" t="s">
        <v>8693</v>
      </c>
      <c r="D1136" s="4" t="n">
        <v>2014</v>
      </c>
      <c r="E1136" s="4" t="s">
        <v>41</v>
      </c>
      <c r="F1136" s="4" t="s">
        <v>8694</v>
      </c>
      <c r="G1136" s="4" t="str">
        <f aca="false">IF(LEFT(I1136,3)="R1 ","L6",IF(D1136&gt;=2014,"L1",IF(D1136&gt;=1998,"L2",IF(D1136&gt;=1987,"L3",IF(D1136&gt;=1978,"L4",IF(D1136&gt;=1965,"L5","L6"))))))</f>
        <v>L1</v>
      </c>
      <c r="H1136" s="4" t="str">
        <f aca="false">IFERROR(INDEX(Lanes!$C$2:$C$60,MATCH(LEFT(I1136,FIND(" ",I1136)-1),Lanes!$A$2:$A$60,0)),"?")</f>
        <v>V</v>
      </c>
      <c r="I1136" s="4" t="s">
        <v>8347</v>
      </c>
      <c r="J1136" s="4"/>
      <c r="K1136" s="4" t="s">
        <v>5430</v>
      </c>
      <c r="L1136" s="4" t="s">
        <v>152</v>
      </c>
      <c r="M1136" s="4" t="s">
        <v>5431</v>
      </c>
      <c r="N1136" s="4"/>
      <c r="O1136" s="4" t="s">
        <v>8560</v>
      </c>
      <c r="P1136" s="2" t="s">
        <v>8695</v>
      </c>
      <c r="Q1136" s="2" t="s">
        <v>8696</v>
      </c>
      <c r="R1136" s="4" t="s">
        <v>65</v>
      </c>
      <c r="S1136" s="4" t="s">
        <v>8697</v>
      </c>
      <c r="T1136" s="4" t="s">
        <v>110</v>
      </c>
      <c r="U1136" s="4"/>
      <c r="V1136" s="4"/>
      <c r="W1136" s="4"/>
      <c r="X1136" s="2" t="s">
        <v>8564</v>
      </c>
      <c r="Y1136" s="4" t="s">
        <v>69</v>
      </c>
      <c r="Z1136" s="4"/>
      <c r="AA1136" s="4"/>
      <c r="AB1136" s="4"/>
    </row>
    <row r="1137" customFormat="false" ht="75" hidden="false" customHeight="true" outlineLevel="0" collapsed="false">
      <c r="A1137" s="4" t="s">
        <v>8698</v>
      </c>
      <c r="B1137" s="4" t="s">
        <v>8551</v>
      </c>
      <c r="C1137" s="4" t="s">
        <v>8699</v>
      </c>
      <c r="D1137" s="4" t="n">
        <v>2015</v>
      </c>
      <c r="E1137" s="4" t="s">
        <v>41</v>
      </c>
      <c r="F1137" s="4" t="s">
        <v>8370</v>
      </c>
      <c r="G1137" s="4" t="str">
        <f aca="false">IF(LEFT(I1137,3)="R1 ","L6",IF(D1137&gt;=2014,"L1",IF(D1137&gt;=1998,"L2",IF(D1137&gt;=1987,"L3",IF(D1137&gt;=1978,"L4",IF(D1137&gt;=1965,"L5","L6"))))))</f>
        <v>L1</v>
      </c>
      <c r="H1137" s="4" t="str">
        <f aca="false">IFERROR(INDEX(Lanes!$C$2:$C$60,MATCH(LEFT(I1137,FIND(" ",I1137)-1),Lanes!$A$2:$A$60,0)),"?")</f>
        <v>V</v>
      </c>
      <c r="I1137" s="4" t="s">
        <v>8347</v>
      </c>
      <c r="J1137" s="4"/>
      <c r="K1137" s="4" t="s">
        <v>364</v>
      </c>
      <c r="L1137" s="4" t="s">
        <v>193</v>
      </c>
      <c r="M1137" s="4" t="s">
        <v>289</v>
      </c>
      <c r="N1137" s="4"/>
      <c r="O1137" s="4" t="s">
        <v>8700</v>
      </c>
      <c r="P1137" s="2" t="s">
        <v>8701</v>
      </c>
      <c r="Q1137" s="2" t="s">
        <v>8702</v>
      </c>
      <c r="R1137" s="4" t="s">
        <v>65</v>
      </c>
      <c r="S1137" s="4" t="s">
        <v>8703</v>
      </c>
      <c r="T1137" s="4" t="s">
        <v>84</v>
      </c>
      <c r="U1137" s="4"/>
      <c r="V1137" s="4"/>
      <c r="W1137" s="4"/>
      <c r="X1137" s="2" t="s">
        <v>8557</v>
      </c>
      <c r="Y1137" s="4" t="s">
        <v>55</v>
      </c>
      <c r="Z1137" s="4"/>
      <c r="AA1137" s="4"/>
      <c r="AB1137" s="4"/>
    </row>
    <row r="1138" customFormat="false" ht="75" hidden="false" customHeight="true" outlineLevel="0" collapsed="false">
      <c r="A1138" s="4" t="s">
        <v>8704</v>
      </c>
      <c r="B1138" s="4" t="s">
        <v>8705</v>
      </c>
      <c r="C1138" s="4" t="s">
        <v>8705</v>
      </c>
      <c r="D1138" s="4" t="n">
        <v>2015</v>
      </c>
      <c r="E1138" s="4" t="s">
        <v>41</v>
      </c>
      <c r="F1138" s="4" t="s">
        <v>1776</v>
      </c>
      <c r="G1138" s="4" t="str">
        <f aca="false">IF(LEFT(I1138,3)="R1 ","L6",IF(D1138&gt;=2014,"L1",IF(D1138&gt;=1998,"L2",IF(D1138&gt;=1987,"L3",IF(D1138&gt;=1978,"L4",IF(D1138&gt;=1965,"L5","L6"))))))</f>
        <v>L1</v>
      </c>
      <c r="H1138" s="4" t="str">
        <f aca="false">IFERROR(INDEX(Lanes!$C$2:$C$60,MATCH(LEFT(I1138,FIND(" ",I1138)-1),Lanes!$A$2:$A$60,0)),"?")</f>
        <v>V</v>
      </c>
      <c r="I1138" s="4" t="s">
        <v>8347</v>
      </c>
      <c r="J1138" s="4" t="s">
        <v>2199</v>
      </c>
      <c r="K1138" s="4" t="s">
        <v>364</v>
      </c>
      <c r="L1138" s="4" t="s">
        <v>90</v>
      </c>
      <c r="M1138" s="4" t="s">
        <v>706</v>
      </c>
      <c r="N1138" s="4"/>
      <c r="O1138" s="4" t="s">
        <v>8706</v>
      </c>
      <c r="P1138" s="2" t="s">
        <v>8707</v>
      </c>
      <c r="Q1138" s="2" t="s">
        <v>8708</v>
      </c>
      <c r="R1138" s="4" t="s">
        <v>65</v>
      </c>
      <c r="S1138" s="4" t="s">
        <v>8709</v>
      </c>
      <c r="T1138" s="4" t="s">
        <v>110</v>
      </c>
      <c r="U1138" s="4"/>
      <c r="V1138" s="4"/>
      <c r="W1138" s="4"/>
      <c r="X1138" s="2" t="s">
        <v>8710</v>
      </c>
      <c r="Y1138" s="4" t="s">
        <v>69</v>
      </c>
      <c r="Z1138" s="4"/>
      <c r="AA1138" s="4"/>
      <c r="AB1138" s="4"/>
    </row>
    <row r="1139" customFormat="false" ht="75" hidden="false" customHeight="true" outlineLevel="0" collapsed="false">
      <c r="A1139" s="4" t="s">
        <v>8711</v>
      </c>
      <c r="B1139" s="4" t="s">
        <v>8566</v>
      </c>
      <c r="C1139" s="4" t="s">
        <v>8712</v>
      </c>
      <c r="D1139" s="4" t="n">
        <v>2016</v>
      </c>
      <c r="E1139" s="4" t="s">
        <v>41</v>
      </c>
      <c r="F1139" s="4" t="s">
        <v>2413</v>
      </c>
      <c r="G1139" s="4" t="str">
        <f aca="false">IF(LEFT(I1139,3)="R1 ","L6",IF(D1139&gt;=2014,"L1",IF(D1139&gt;=1998,"L2",IF(D1139&gt;=1987,"L3",IF(D1139&gt;=1978,"L4",IF(D1139&gt;=1965,"L5","L6"))))))</f>
        <v>L1</v>
      </c>
      <c r="H1139" s="4" t="str">
        <f aca="false">IFERROR(INDEX(Lanes!$C$2:$C$60,MATCH(LEFT(I1139,FIND(" ",I1139)-1),Lanes!$A$2:$A$60,0)),"?")</f>
        <v>V</v>
      </c>
      <c r="I1139" s="4" t="s">
        <v>8347</v>
      </c>
      <c r="J1139" s="4"/>
      <c r="K1139" s="4" t="s">
        <v>400</v>
      </c>
      <c r="L1139" s="4" t="s">
        <v>45</v>
      </c>
      <c r="M1139" s="4" t="s">
        <v>91</v>
      </c>
      <c r="N1139" s="4"/>
      <c r="O1139" s="4" t="s">
        <v>8713</v>
      </c>
      <c r="P1139" s="2" t="s">
        <v>8714</v>
      </c>
      <c r="Q1139" s="2" t="s">
        <v>8715</v>
      </c>
      <c r="R1139" s="4" t="s">
        <v>65</v>
      </c>
      <c r="S1139" s="4" t="s">
        <v>8716</v>
      </c>
      <c r="T1139" s="4" t="s">
        <v>110</v>
      </c>
      <c r="U1139" s="4"/>
      <c r="V1139" s="4"/>
      <c r="W1139" s="4"/>
      <c r="X1139" s="2" t="s">
        <v>8717</v>
      </c>
      <c r="Y1139" s="4" t="s">
        <v>69</v>
      </c>
      <c r="Z1139" s="4"/>
      <c r="AA1139" s="4"/>
      <c r="AB1139" s="4"/>
    </row>
    <row r="1140" customFormat="false" ht="75" hidden="false" customHeight="true" outlineLevel="0" collapsed="false">
      <c r="A1140" s="4" t="s">
        <v>8718</v>
      </c>
      <c r="B1140" s="4" t="s">
        <v>8344</v>
      </c>
      <c r="C1140" s="4" t="s">
        <v>8719</v>
      </c>
      <c r="D1140" s="4" t="n">
        <v>2016</v>
      </c>
      <c r="E1140" s="4" t="s">
        <v>704</v>
      </c>
      <c r="F1140" s="4" t="s">
        <v>8370</v>
      </c>
      <c r="G1140" s="4" t="str">
        <f aca="false">IF(LEFT(I1140,3)="R1 ","L6",IF(D1140&gt;=2014,"L1",IF(D1140&gt;=1998,"L2",IF(D1140&gt;=1987,"L3",IF(D1140&gt;=1978,"L4",IF(D1140&gt;=1965,"L5","L6"))))))</f>
        <v>L1</v>
      </c>
      <c r="H1140" s="4" t="str">
        <f aca="false">IFERROR(INDEX(Lanes!$C$2:$C$60,MATCH(LEFT(I1140,FIND(" ",I1140)-1),Lanes!$A$2:$A$60,0)),"?")</f>
        <v>V</v>
      </c>
      <c r="I1140" s="4" t="s">
        <v>8347</v>
      </c>
      <c r="J1140" s="4"/>
      <c r="K1140" s="4" t="s">
        <v>364</v>
      </c>
      <c r="L1140" s="4" t="s">
        <v>193</v>
      </c>
      <c r="M1140" s="4" t="s">
        <v>289</v>
      </c>
      <c r="N1140" s="4"/>
      <c r="O1140" s="4" t="s">
        <v>8720</v>
      </c>
      <c r="P1140" s="2" t="s">
        <v>8721</v>
      </c>
      <c r="Q1140" s="2" t="s">
        <v>8722</v>
      </c>
      <c r="R1140" s="4" t="s">
        <v>65</v>
      </c>
      <c r="S1140" s="4" t="s">
        <v>8723</v>
      </c>
      <c r="T1140" s="4" t="s">
        <v>52</v>
      </c>
      <c r="U1140" s="4"/>
      <c r="V1140" s="4"/>
      <c r="W1140" s="4"/>
      <c r="X1140" s="2" t="s">
        <v>8724</v>
      </c>
      <c r="Y1140" s="4" t="s">
        <v>69</v>
      </c>
      <c r="Z1140" s="4"/>
      <c r="AA1140" s="4"/>
      <c r="AB1140" s="4"/>
    </row>
    <row r="1141" customFormat="false" ht="75" hidden="false" customHeight="true" outlineLevel="0" collapsed="false">
      <c r="A1141" s="4" t="s">
        <v>8725</v>
      </c>
      <c r="B1141" s="4" t="s">
        <v>8726</v>
      </c>
      <c r="C1141" s="4" t="s">
        <v>8727</v>
      </c>
      <c r="D1141" s="4" t="n">
        <v>2017</v>
      </c>
      <c r="E1141" s="4" t="s">
        <v>41</v>
      </c>
      <c r="F1141" s="4" t="s">
        <v>8370</v>
      </c>
      <c r="G1141" s="4" t="str">
        <f aca="false">IF(LEFT(I1141,3)="R1 ","L6",IF(D1141&gt;=2014,"L1",IF(D1141&gt;=1998,"L2",IF(D1141&gt;=1987,"L3",IF(D1141&gt;=1978,"L4",IF(D1141&gt;=1965,"L5","L6"))))))</f>
        <v>L1</v>
      </c>
      <c r="H1141" s="4" t="str">
        <f aca="false">IFERROR(INDEX(Lanes!$C$2:$C$60,MATCH(LEFT(I1141,FIND(" ",I1141)-1),Lanes!$A$2:$A$60,0)),"?")</f>
        <v>V</v>
      </c>
      <c r="I1141" s="4" t="s">
        <v>8347</v>
      </c>
      <c r="J1141" s="4"/>
      <c r="K1141" s="4" t="s">
        <v>364</v>
      </c>
      <c r="L1141" s="4" t="s">
        <v>193</v>
      </c>
      <c r="M1141" s="4" t="s">
        <v>289</v>
      </c>
      <c r="N1141" s="4"/>
      <c r="O1141" s="4" t="s">
        <v>8728</v>
      </c>
      <c r="P1141" s="2" t="s">
        <v>8729</v>
      </c>
      <c r="Q1141" s="2" t="s">
        <v>8730</v>
      </c>
      <c r="R1141" s="4" t="s">
        <v>65</v>
      </c>
      <c r="S1141" s="4" t="s">
        <v>8731</v>
      </c>
      <c r="T1141" s="4" t="s">
        <v>84</v>
      </c>
      <c r="U1141" s="4"/>
      <c r="V1141" s="4"/>
      <c r="W1141" s="4"/>
      <c r="X1141" s="2" t="s">
        <v>8557</v>
      </c>
      <c r="Y1141" s="4" t="s">
        <v>55</v>
      </c>
      <c r="Z1141" s="4"/>
      <c r="AA1141" s="4"/>
      <c r="AB1141" s="4"/>
    </row>
    <row r="1142" customFormat="false" ht="75" hidden="false" customHeight="true" outlineLevel="0" collapsed="false">
      <c r="A1142" s="4" t="s">
        <v>8732</v>
      </c>
      <c r="B1142" s="4" t="s">
        <v>8507</v>
      </c>
      <c r="C1142" s="4" t="s">
        <v>8733</v>
      </c>
      <c r="D1142" s="4" t="n">
        <v>2017</v>
      </c>
      <c r="E1142" s="4" t="s">
        <v>41</v>
      </c>
      <c r="F1142" s="4" t="s">
        <v>8435</v>
      </c>
      <c r="G1142" s="4" t="str">
        <f aca="false">IF(LEFT(I1142,3)="R1 ","L6",IF(D1142&gt;=2014,"L1",IF(D1142&gt;=1998,"L2",IF(D1142&gt;=1987,"L3",IF(D1142&gt;=1978,"L4",IF(D1142&gt;=1965,"L5","L6"))))))</f>
        <v>L1</v>
      </c>
      <c r="H1142" s="4" t="str">
        <f aca="false">IFERROR(INDEX(Lanes!$C$2:$C$60,MATCH(LEFT(I1142,FIND(" ",I1142)-1),Lanes!$A$2:$A$60,0)),"?")</f>
        <v>V</v>
      </c>
      <c r="I1142" s="4" t="s">
        <v>8347</v>
      </c>
      <c r="J1142" s="4"/>
      <c r="K1142" s="4" t="s">
        <v>400</v>
      </c>
      <c r="L1142" s="4" t="s">
        <v>603</v>
      </c>
      <c r="M1142" s="4" t="s">
        <v>1777</v>
      </c>
      <c r="N1142" s="4"/>
      <c r="O1142" s="4" t="s">
        <v>8734</v>
      </c>
      <c r="P1142" s="2" t="s">
        <v>8735</v>
      </c>
      <c r="Q1142" s="2" t="s">
        <v>8736</v>
      </c>
      <c r="R1142" s="4" t="s">
        <v>65</v>
      </c>
      <c r="S1142" s="4" t="s">
        <v>8737</v>
      </c>
      <c r="T1142" s="4" t="s">
        <v>84</v>
      </c>
      <c r="U1142" s="4"/>
      <c r="V1142" s="4" t="s">
        <v>8519</v>
      </c>
      <c r="W1142" s="4"/>
      <c r="X1142" s="2" t="s">
        <v>8512</v>
      </c>
      <c r="Y1142" s="4" t="s">
        <v>69</v>
      </c>
      <c r="Z1142" s="4"/>
      <c r="AA1142" s="4"/>
      <c r="AB1142" s="4"/>
    </row>
    <row r="1143" customFormat="false" ht="75" hidden="false" customHeight="true" outlineLevel="0" collapsed="false">
      <c r="A1143" s="4" t="s">
        <v>8738</v>
      </c>
      <c r="B1143" s="4" t="s">
        <v>8377</v>
      </c>
      <c r="C1143" s="4" t="s">
        <v>8739</v>
      </c>
      <c r="D1143" s="4" t="n">
        <v>2017</v>
      </c>
      <c r="E1143" s="4" t="s">
        <v>41</v>
      </c>
      <c r="F1143" s="4" t="s">
        <v>519</v>
      </c>
      <c r="G1143" s="4" t="str">
        <f aca="false">IF(LEFT(I1143,3)="R1 ","L6",IF(D1143&gt;=2014,"L1",IF(D1143&gt;=1998,"L2",IF(D1143&gt;=1987,"L3",IF(D1143&gt;=1978,"L4",IF(D1143&gt;=1965,"L5","L6"))))))</f>
        <v>L1</v>
      </c>
      <c r="H1143" s="4" t="str">
        <f aca="false">IFERROR(INDEX(Lanes!$C$2:$C$60,MATCH(LEFT(I1143,FIND(" ",I1143)-1),Lanes!$A$2:$A$60,0)),"?")</f>
        <v>V</v>
      </c>
      <c r="I1143" s="4" t="s">
        <v>8347</v>
      </c>
      <c r="J1143" s="4"/>
      <c r="K1143" s="4" t="s">
        <v>400</v>
      </c>
      <c r="L1143" s="4" t="s">
        <v>90</v>
      </c>
      <c r="M1143" s="4" t="s">
        <v>706</v>
      </c>
      <c r="N1143" s="4"/>
      <c r="O1143" s="4" t="s">
        <v>8740</v>
      </c>
      <c r="P1143" s="2" t="s">
        <v>8741</v>
      </c>
      <c r="Q1143" s="2" t="s">
        <v>8742</v>
      </c>
      <c r="R1143" s="4" t="s">
        <v>65</v>
      </c>
      <c r="S1143" s="4" t="s">
        <v>8743</v>
      </c>
      <c r="T1143" s="4" t="s">
        <v>84</v>
      </c>
      <c r="U1143" s="4"/>
      <c r="V1143" s="4"/>
      <c r="W1143" s="4"/>
      <c r="X1143" s="2" t="s">
        <v>8383</v>
      </c>
      <c r="Y1143" s="4" t="s">
        <v>69</v>
      </c>
      <c r="Z1143" s="4"/>
      <c r="AA1143" s="4"/>
      <c r="AB1143" s="4"/>
    </row>
    <row r="1144" customFormat="false" ht="75" hidden="false" customHeight="true" outlineLevel="0" collapsed="false">
      <c r="A1144" s="4" t="s">
        <v>8744</v>
      </c>
      <c r="B1144" s="4" t="s">
        <v>8705</v>
      </c>
      <c r="C1144" s="4" t="s">
        <v>8745</v>
      </c>
      <c r="D1144" s="4" t="n">
        <v>2017</v>
      </c>
      <c r="E1144" s="4" t="s">
        <v>41</v>
      </c>
      <c r="F1144" s="4" t="s">
        <v>1776</v>
      </c>
      <c r="G1144" s="4" t="str">
        <f aca="false">IF(LEFT(I1144,3)="R1 ","L6",IF(D1144&gt;=2014,"L1",IF(D1144&gt;=1998,"L2",IF(D1144&gt;=1987,"L3",IF(D1144&gt;=1978,"L4",IF(D1144&gt;=1965,"L5","L6"))))))</f>
        <v>L1</v>
      </c>
      <c r="H1144" s="4" t="str">
        <f aca="false">IFERROR(INDEX(Lanes!$C$2:$C$60,MATCH(LEFT(I1144,FIND(" ",I1144)-1),Lanes!$A$2:$A$60,0)),"?")</f>
        <v>V</v>
      </c>
      <c r="I1144" s="4" t="s">
        <v>8347</v>
      </c>
      <c r="J1144" s="4" t="s">
        <v>2199</v>
      </c>
      <c r="K1144" s="4" t="s">
        <v>364</v>
      </c>
      <c r="L1144" s="4" t="s">
        <v>90</v>
      </c>
      <c r="M1144" s="4" t="s">
        <v>706</v>
      </c>
      <c r="N1144" s="4"/>
      <c r="O1144" s="4" t="s">
        <v>8746</v>
      </c>
      <c r="P1144" s="2" t="s">
        <v>8747</v>
      </c>
      <c r="Q1144" s="2" t="s">
        <v>8748</v>
      </c>
      <c r="R1144" s="4" t="s">
        <v>65</v>
      </c>
      <c r="S1144" s="4" t="s">
        <v>8749</v>
      </c>
      <c r="T1144" s="4" t="s">
        <v>110</v>
      </c>
      <c r="U1144" s="4"/>
      <c r="V1144" s="4"/>
      <c r="W1144" s="4"/>
      <c r="X1144" s="2" t="s">
        <v>8710</v>
      </c>
      <c r="Y1144" s="4" t="s">
        <v>69</v>
      </c>
      <c r="Z1144" s="4"/>
      <c r="AA1144" s="4"/>
      <c r="AB1144" s="4"/>
    </row>
    <row r="1145" customFormat="false" ht="75" hidden="false" customHeight="true" outlineLevel="0" collapsed="false">
      <c r="A1145" s="4" t="s">
        <v>8750</v>
      </c>
      <c r="B1145" s="4" t="s">
        <v>8685</v>
      </c>
      <c r="C1145" s="4" t="s">
        <v>8751</v>
      </c>
      <c r="D1145" s="4" t="n">
        <v>2017</v>
      </c>
      <c r="E1145" s="4" t="s">
        <v>41</v>
      </c>
      <c r="F1145" s="4" t="s">
        <v>8605</v>
      </c>
      <c r="G1145" s="4" t="str">
        <f aca="false">IF(LEFT(I1145,3)="R1 ","L6",IF(D1145&gt;=2014,"L1",IF(D1145&gt;=1998,"L2",IF(D1145&gt;=1987,"L3",IF(D1145&gt;=1978,"L4",IF(D1145&gt;=1965,"L5","L6"))))))</f>
        <v>L1</v>
      </c>
      <c r="H1145" s="4" t="str">
        <f aca="false">IFERROR(INDEX(Lanes!$C$2:$C$60,MATCH(LEFT(I1145,FIND(" ",I1145)-1),Lanes!$A$2:$A$60,0)),"?")</f>
        <v>V</v>
      </c>
      <c r="I1145" s="4" t="s">
        <v>8347</v>
      </c>
      <c r="J1145" s="4"/>
      <c r="K1145" s="4" t="s">
        <v>400</v>
      </c>
      <c r="L1145" s="4" t="s">
        <v>152</v>
      </c>
      <c r="M1145" s="4" t="s">
        <v>153</v>
      </c>
      <c r="N1145" s="4"/>
      <c r="O1145" s="4" t="s">
        <v>8752</v>
      </c>
      <c r="P1145" s="2" t="s">
        <v>8753</v>
      </c>
      <c r="Q1145" s="2" t="s">
        <v>8754</v>
      </c>
      <c r="R1145" s="4" t="s">
        <v>65</v>
      </c>
      <c r="S1145" s="4" t="s">
        <v>8755</v>
      </c>
      <c r="T1145" s="4" t="s">
        <v>110</v>
      </c>
      <c r="U1145" s="4"/>
      <c r="V1145" s="4"/>
      <c r="W1145" s="4"/>
      <c r="X1145" s="2" t="s">
        <v>8756</v>
      </c>
      <c r="Y1145" s="4" t="s">
        <v>69</v>
      </c>
      <c r="Z1145" s="4"/>
      <c r="AA1145" s="4"/>
      <c r="AB1145" s="4"/>
    </row>
    <row r="1146" customFormat="false" ht="75" hidden="false" customHeight="true" outlineLevel="0" collapsed="false">
      <c r="A1146" s="4" t="s">
        <v>8757</v>
      </c>
      <c r="B1146" s="4" t="s">
        <v>8402</v>
      </c>
      <c r="C1146" s="4" t="s">
        <v>6035</v>
      </c>
      <c r="D1146" s="4" t="n">
        <v>2018</v>
      </c>
      <c r="E1146" s="4" t="s">
        <v>41</v>
      </c>
      <c r="F1146" s="4" t="s">
        <v>8758</v>
      </c>
      <c r="G1146" s="4" t="str">
        <f aca="false">IF(LEFT(I1146,3)="R1 ","L6",IF(D1146&gt;=2014,"L1",IF(D1146&gt;=1998,"L2",IF(D1146&gt;=1987,"L3",IF(D1146&gt;=1978,"L4",IF(D1146&gt;=1965,"L5","L6"))))))</f>
        <v>L1</v>
      </c>
      <c r="H1146" s="4" t="str">
        <f aca="false">IFERROR(INDEX(Lanes!$C$2:$C$60,MATCH(LEFT(I1146,FIND(" ",I1146)-1),Lanes!$A$2:$A$60,0)),"?")</f>
        <v>V</v>
      </c>
      <c r="I1146" s="4" t="s">
        <v>8347</v>
      </c>
      <c r="J1146" s="4"/>
      <c r="K1146" s="4" t="s">
        <v>400</v>
      </c>
      <c r="L1146" s="4" t="s">
        <v>603</v>
      </c>
      <c r="M1146" s="4" t="s">
        <v>1528</v>
      </c>
      <c r="N1146" s="4"/>
      <c r="O1146" s="4" t="s">
        <v>8759</v>
      </c>
      <c r="P1146" s="2" t="s">
        <v>8760</v>
      </c>
      <c r="Q1146" s="2" t="s">
        <v>8761</v>
      </c>
      <c r="R1146" s="4" t="s">
        <v>65</v>
      </c>
      <c r="S1146" s="4" t="s">
        <v>8762</v>
      </c>
      <c r="T1146" s="4" t="s">
        <v>52</v>
      </c>
      <c r="U1146" s="4"/>
      <c r="V1146" s="4"/>
      <c r="W1146" s="4"/>
      <c r="X1146" s="2" t="s">
        <v>8409</v>
      </c>
      <c r="Y1146" s="4" t="s">
        <v>69</v>
      </c>
      <c r="Z1146" s="4"/>
      <c r="AA1146" s="4"/>
      <c r="AB1146" s="4"/>
    </row>
    <row r="1147" customFormat="false" ht="75" hidden="false" customHeight="true" outlineLevel="0" collapsed="false">
      <c r="A1147" s="4" t="s">
        <v>8763</v>
      </c>
      <c r="B1147" s="4" t="s">
        <v>8566</v>
      </c>
      <c r="C1147" s="4" t="s">
        <v>8764</v>
      </c>
      <c r="D1147" s="4" t="n">
        <v>2019</v>
      </c>
      <c r="E1147" s="4" t="s">
        <v>41</v>
      </c>
      <c r="F1147" s="4" t="s">
        <v>2413</v>
      </c>
      <c r="G1147" s="4" t="str">
        <f aca="false">IF(LEFT(I1147,3)="R1 ","L6",IF(D1147&gt;=2014,"L1",IF(D1147&gt;=1998,"L2",IF(D1147&gt;=1987,"L3",IF(D1147&gt;=1978,"L4",IF(D1147&gt;=1965,"L5","L6"))))))</f>
        <v>L1</v>
      </c>
      <c r="H1147" s="4" t="str">
        <f aca="false">IFERROR(INDEX(Lanes!$C$2:$C$60,MATCH(LEFT(I1147,FIND(" ",I1147)-1),Lanes!$A$2:$A$60,0)),"?")</f>
        <v>V</v>
      </c>
      <c r="I1147" s="4" t="s">
        <v>8347</v>
      </c>
      <c r="J1147" s="4"/>
      <c r="K1147" s="4" t="s">
        <v>400</v>
      </c>
      <c r="L1147" s="4" t="s">
        <v>193</v>
      </c>
      <c r="M1147" s="4" t="s">
        <v>91</v>
      </c>
      <c r="N1147" s="4"/>
      <c r="O1147" s="4" t="s">
        <v>8765</v>
      </c>
      <c r="P1147" s="2" t="s">
        <v>8766</v>
      </c>
      <c r="Q1147" s="2" t="s">
        <v>8767</v>
      </c>
      <c r="R1147" s="4" t="s">
        <v>65</v>
      </c>
      <c r="S1147" s="4" t="s">
        <v>8768</v>
      </c>
      <c r="T1147" s="4" t="s">
        <v>110</v>
      </c>
      <c r="U1147" s="4"/>
      <c r="V1147" s="4"/>
      <c r="W1147" s="4"/>
      <c r="X1147" s="2" t="s">
        <v>8769</v>
      </c>
      <c r="Y1147" s="4" t="s">
        <v>69</v>
      </c>
      <c r="Z1147" s="4"/>
      <c r="AA1147" s="4"/>
      <c r="AB1147" s="4"/>
    </row>
    <row r="1148" customFormat="false" ht="75" hidden="false" customHeight="true" outlineLevel="0" collapsed="false">
      <c r="A1148" s="4" t="s">
        <v>8770</v>
      </c>
      <c r="B1148" s="4" t="s">
        <v>8705</v>
      </c>
      <c r="C1148" s="4" t="s">
        <v>8771</v>
      </c>
      <c r="D1148" s="4" t="n">
        <v>2019</v>
      </c>
      <c r="E1148" s="4" t="s">
        <v>41</v>
      </c>
      <c r="F1148" s="4" t="s">
        <v>1776</v>
      </c>
      <c r="G1148" s="4" t="str">
        <f aca="false">IF(LEFT(I1148,3)="R1 ","L6",IF(D1148&gt;=2014,"L1",IF(D1148&gt;=1998,"L2",IF(D1148&gt;=1987,"L3",IF(D1148&gt;=1978,"L4",IF(D1148&gt;=1965,"L5","L6"))))))</f>
        <v>L1</v>
      </c>
      <c r="H1148" s="4" t="str">
        <f aca="false">IFERROR(INDEX(Lanes!$C$2:$C$60,MATCH(LEFT(I1148,FIND(" ",I1148)-1),Lanes!$A$2:$A$60,0)),"?")</f>
        <v>V</v>
      </c>
      <c r="I1148" s="4" t="s">
        <v>8347</v>
      </c>
      <c r="J1148" s="4" t="s">
        <v>2199</v>
      </c>
      <c r="K1148" s="4" t="s">
        <v>364</v>
      </c>
      <c r="L1148" s="4" t="s">
        <v>90</v>
      </c>
      <c r="M1148" s="4" t="s">
        <v>706</v>
      </c>
      <c r="N1148" s="4"/>
      <c r="O1148" s="4" t="s">
        <v>8772</v>
      </c>
      <c r="P1148" s="2" t="s">
        <v>8773</v>
      </c>
      <c r="Q1148" s="2" t="s">
        <v>8774</v>
      </c>
      <c r="R1148" s="4" t="s">
        <v>122</v>
      </c>
      <c r="S1148" s="4" t="s">
        <v>8775</v>
      </c>
      <c r="T1148" s="4" t="s">
        <v>110</v>
      </c>
      <c r="U1148" s="4"/>
      <c r="V1148" s="4"/>
      <c r="W1148" s="4"/>
      <c r="X1148" s="2" t="s">
        <v>8710</v>
      </c>
      <c r="Y1148" s="4" t="s">
        <v>69</v>
      </c>
      <c r="Z1148" s="4"/>
      <c r="AA1148" s="4"/>
      <c r="AB1148" s="4"/>
    </row>
    <row r="1149" customFormat="false" ht="75" hidden="false" customHeight="true" outlineLevel="0" collapsed="false">
      <c r="A1149" s="4" t="s">
        <v>8776</v>
      </c>
      <c r="B1149" s="4" t="s">
        <v>8566</v>
      </c>
      <c r="C1149" s="4" t="s">
        <v>8777</v>
      </c>
      <c r="D1149" s="4" t="n">
        <v>2020</v>
      </c>
      <c r="E1149" s="4" t="s">
        <v>41</v>
      </c>
      <c r="F1149" s="4" t="s">
        <v>2413</v>
      </c>
      <c r="G1149" s="4" t="str">
        <f aca="false">IF(LEFT(I1149,3)="R1 ","L6",IF(D1149&gt;=2014,"L1",IF(D1149&gt;=1998,"L2",IF(D1149&gt;=1987,"L3",IF(D1149&gt;=1978,"L4",IF(D1149&gt;=1965,"L5","L6"))))))</f>
        <v>L1</v>
      </c>
      <c r="H1149" s="4" t="str">
        <f aca="false">IFERROR(INDEX(Lanes!$C$2:$C$60,MATCH(LEFT(I1149,FIND(" ",I1149)-1),Lanes!$A$2:$A$60,0)),"?")</f>
        <v>V</v>
      </c>
      <c r="I1149" s="4" t="s">
        <v>8347</v>
      </c>
      <c r="J1149" s="4"/>
      <c r="K1149" s="4" t="s">
        <v>400</v>
      </c>
      <c r="L1149" s="4" t="s">
        <v>193</v>
      </c>
      <c r="M1149" s="4" t="s">
        <v>91</v>
      </c>
      <c r="N1149" s="4"/>
      <c r="O1149" s="4" t="s">
        <v>8778</v>
      </c>
      <c r="P1149" s="2" t="s">
        <v>8779</v>
      </c>
      <c r="Q1149" s="2" t="s">
        <v>8780</v>
      </c>
      <c r="R1149" s="4" t="s">
        <v>122</v>
      </c>
      <c r="S1149" s="4" t="s">
        <v>8781</v>
      </c>
      <c r="T1149" s="4" t="s">
        <v>84</v>
      </c>
      <c r="U1149" s="4"/>
      <c r="V1149" s="4"/>
      <c r="W1149" s="4"/>
      <c r="X1149" s="2" t="s">
        <v>8782</v>
      </c>
      <c r="Y1149" s="4" t="s">
        <v>69</v>
      </c>
      <c r="Z1149" s="4"/>
      <c r="AA1149" s="4"/>
      <c r="AB1149" s="4"/>
    </row>
    <row r="1150" customFormat="false" ht="75" hidden="false" customHeight="true" outlineLevel="0" collapsed="false">
      <c r="A1150" s="4" t="s">
        <v>8783</v>
      </c>
      <c r="B1150" s="4" t="s">
        <v>8507</v>
      </c>
      <c r="C1150" s="4" t="s">
        <v>8784</v>
      </c>
      <c r="D1150" s="4" t="n">
        <v>2020</v>
      </c>
      <c r="E1150" s="4" t="s">
        <v>41</v>
      </c>
      <c r="F1150" s="4" t="s">
        <v>934</v>
      </c>
      <c r="G1150" s="4" t="str">
        <f aca="false">IF(LEFT(I1150,3)="R1 ","L6",IF(D1150&gt;=2014,"L1",IF(D1150&gt;=1998,"L2",IF(D1150&gt;=1987,"L3",IF(D1150&gt;=1978,"L4",IF(D1150&gt;=1965,"L5","L6"))))))</f>
        <v>L1</v>
      </c>
      <c r="H1150" s="4" t="str">
        <f aca="false">IFERROR(INDEX(Lanes!$C$2:$C$60,MATCH(LEFT(I1150,FIND(" ",I1150)-1),Lanes!$A$2:$A$60,0)),"?")</f>
        <v>V</v>
      </c>
      <c r="I1150" s="4" t="s">
        <v>8347</v>
      </c>
      <c r="J1150" s="4"/>
      <c r="K1150" s="4" t="s">
        <v>400</v>
      </c>
      <c r="L1150" s="4" t="s">
        <v>603</v>
      </c>
      <c r="M1150" s="4" t="s">
        <v>1777</v>
      </c>
      <c r="N1150" s="4"/>
      <c r="O1150" s="4" t="s">
        <v>8785</v>
      </c>
      <c r="P1150" s="2" t="s">
        <v>8786</v>
      </c>
      <c r="Q1150" s="2" t="s">
        <v>8787</v>
      </c>
      <c r="R1150" s="4" t="s">
        <v>65</v>
      </c>
      <c r="S1150" s="4" t="s">
        <v>8788</v>
      </c>
      <c r="T1150" s="4" t="s">
        <v>84</v>
      </c>
      <c r="U1150" s="4"/>
      <c r="V1150" s="4"/>
      <c r="W1150" s="4"/>
      <c r="X1150" s="2" t="s">
        <v>8512</v>
      </c>
      <c r="Y1150" s="4" t="s">
        <v>69</v>
      </c>
      <c r="Z1150" s="4"/>
      <c r="AA1150" s="4"/>
      <c r="AB1150" s="4"/>
    </row>
    <row r="1151" customFormat="false" ht="75" hidden="false" customHeight="true" outlineLevel="0" collapsed="false">
      <c r="A1151" s="4" t="s">
        <v>8789</v>
      </c>
      <c r="B1151" s="4" t="s">
        <v>8344</v>
      </c>
      <c r="C1151" s="4" t="s">
        <v>8790</v>
      </c>
      <c r="D1151" s="4" t="n">
        <v>2020</v>
      </c>
      <c r="E1151" s="4" t="s">
        <v>704</v>
      </c>
      <c r="F1151" s="4" t="s">
        <v>8370</v>
      </c>
      <c r="G1151" s="4" t="str">
        <f aca="false">IF(LEFT(I1151,3)="R1 ","L6",IF(D1151&gt;=2014,"L1",IF(D1151&gt;=1998,"L2",IF(D1151&gt;=1987,"L3",IF(D1151&gt;=1978,"L4",IF(D1151&gt;=1965,"L5","L6"))))))</f>
        <v>L1</v>
      </c>
      <c r="H1151" s="4" t="str">
        <f aca="false">IFERROR(INDEX(Lanes!$C$2:$C$60,MATCH(LEFT(I1151,FIND(" ",I1151)-1),Lanes!$A$2:$A$60,0)),"?")</f>
        <v>V</v>
      </c>
      <c r="I1151" s="4" t="s">
        <v>8347</v>
      </c>
      <c r="J1151" s="4"/>
      <c r="K1151" s="4" t="s">
        <v>364</v>
      </c>
      <c r="L1151" s="4" t="s">
        <v>193</v>
      </c>
      <c r="M1151" s="4" t="s">
        <v>289</v>
      </c>
      <c r="N1151" s="4"/>
      <c r="O1151" s="4" t="s">
        <v>8791</v>
      </c>
      <c r="P1151" s="2" t="s">
        <v>8792</v>
      </c>
      <c r="Q1151" s="2" t="s">
        <v>8793</v>
      </c>
      <c r="R1151" s="4" t="s">
        <v>122</v>
      </c>
      <c r="S1151" s="4" t="s">
        <v>8794</v>
      </c>
      <c r="T1151" s="4" t="s">
        <v>52</v>
      </c>
      <c r="U1151" s="4"/>
      <c r="V1151" s="4"/>
      <c r="W1151" s="4"/>
      <c r="X1151" s="2" t="s">
        <v>8795</v>
      </c>
      <c r="Y1151" s="4" t="s">
        <v>69</v>
      </c>
      <c r="Z1151" s="4"/>
      <c r="AA1151" s="4"/>
      <c r="AB1151" s="4"/>
    </row>
    <row r="1152" customFormat="false" ht="75" hidden="false" customHeight="true" outlineLevel="0" collapsed="false">
      <c r="A1152" s="4" t="s">
        <v>8796</v>
      </c>
      <c r="B1152" s="4" t="s">
        <v>8797</v>
      </c>
      <c r="C1152" s="4" t="s">
        <v>8798</v>
      </c>
      <c r="D1152" s="4" t="n">
        <v>2020</v>
      </c>
      <c r="E1152" s="4" t="s">
        <v>398</v>
      </c>
      <c r="F1152" s="4" t="s">
        <v>8370</v>
      </c>
      <c r="G1152" s="4" t="str">
        <f aca="false">IF(LEFT(I1152,3)="R1 ","L6",IF(D1152&gt;=2014,"L1",IF(D1152&gt;=1998,"L2",IF(D1152&gt;=1987,"L3",IF(D1152&gt;=1978,"L4",IF(D1152&gt;=1965,"L5","L6"))))))</f>
        <v>L1</v>
      </c>
      <c r="H1152" s="4" t="str">
        <f aca="false">IFERROR(INDEX(Lanes!$C$2:$C$60,MATCH(LEFT(I1152,FIND(" ",I1152)-1),Lanes!$A$2:$A$60,0)),"?")</f>
        <v>V</v>
      </c>
      <c r="I1152" s="4" t="s">
        <v>8347</v>
      </c>
      <c r="J1152" s="4"/>
      <c r="K1152" s="4" t="s">
        <v>364</v>
      </c>
      <c r="L1152" s="4" t="s">
        <v>193</v>
      </c>
      <c r="M1152" s="4" t="s">
        <v>289</v>
      </c>
      <c r="N1152" s="4"/>
      <c r="O1152" s="4" t="s">
        <v>8799</v>
      </c>
      <c r="P1152" s="2" t="s">
        <v>8800</v>
      </c>
      <c r="Q1152" s="2" t="s">
        <v>8801</v>
      </c>
      <c r="R1152" s="4" t="s">
        <v>65</v>
      </c>
      <c r="S1152" s="4" t="s">
        <v>8802</v>
      </c>
      <c r="T1152" s="4" t="s">
        <v>84</v>
      </c>
      <c r="U1152" s="4"/>
      <c r="V1152" s="4"/>
      <c r="W1152" s="4"/>
      <c r="X1152" s="2" t="s">
        <v>8803</v>
      </c>
      <c r="Y1152" s="4" t="s">
        <v>69</v>
      </c>
      <c r="Z1152" s="4"/>
      <c r="AA1152" s="4"/>
      <c r="AB1152" s="4"/>
    </row>
    <row r="1153" customFormat="false" ht="75" hidden="false" customHeight="true" outlineLevel="0" collapsed="false">
      <c r="A1153" s="4" t="s">
        <v>8804</v>
      </c>
      <c r="B1153" s="4" t="s">
        <v>8566</v>
      </c>
      <c r="C1153" s="4" t="s">
        <v>8805</v>
      </c>
      <c r="D1153" s="4" t="n">
        <v>2022</v>
      </c>
      <c r="E1153" s="4" t="s">
        <v>41</v>
      </c>
      <c r="F1153" s="4" t="s">
        <v>2413</v>
      </c>
      <c r="G1153" s="4" t="str">
        <f aca="false">IF(LEFT(I1153,3)="R1 ","L6",IF(D1153&gt;=2014,"L1",IF(D1153&gt;=1998,"L2",IF(D1153&gt;=1987,"L3",IF(D1153&gt;=1978,"L4",IF(D1153&gt;=1965,"L5","L6"))))))</f>
        <v>L1</v>
      </c>
      <c r="H1153" s="4" t="str">
        <f aca="false">IFERROR(INDEX(Lanes!$C$2:$C$60,MATCH(LEFT(I1153,FIND(" ",I1153)-1),Lanes!$A$2:$A$60,0)),"?")</f>
        <v>V</v>
      </c>
      <c r="I1153" s="4" t="s">
        <v>8347</v>
      </c>
      <c r="J1153" s="4" t="s">
        <v>1354</v>
      </c>
      <c r="K1153" s="4" t="s">
        <v>1078</v>
      </c>
      <c r="L1153" s="4" t="s">
        <v>193</v>
      </c>
      <c r="M1153" s="4" t="s">
        <v>91</v>
      </c>
      <c r="N1153" s="4"/>
      <c r="O1153" s="4" t="s">
        <v>8806</v>
      </c>
      <c r="P1153" s="2" t="s">
        <v>8807</v>
      </c>
      <c r="Q1153" s="2" t="s">
        <v>8808</v>
      </c>
      <c r="R1153" s="4" t="s">
        <v>122</v>
      </c>
      <c r="S1153" s="4" t="s">
        <v>8809</v>
      </c>
      <c r="T1153" s="4" t="s">
        <v>84</v>
      </c>
      <c r="U1153" s="4"/>
      <c r="V1153" s="4"/>
      <c r="W1153" s="4"/>
      <c r="X1153" s="2" t="s">
        <v>8810</v>
      </c>
      <c r="Y1153" s="4" t="s">
        <v>69</v>
      </c>
      <c r="Z1153" s="4"/>
      <c r="AA1153" s="4"/>
      <c r="AB1153" s="4"/>
    </row>
    <row r="1154" customFormat="false" ht="75" hidden="false" customHeight="true" outlineLevel="0" collapsed="false">
      <c r="A1154" s="4" t="s">
        <v>8811</v>
      </c>
      <c r="B1154" s="4" t="s">
        <v>8705</v>
      </c>
      <c r="C1154" s="4" t="s">
        <v>8812</v>
      </c>
      <c r="D1154" s="4" t="n">
        <v>2022</v>
      </c>
      <c r="E1154" s="4" t="s">
        <v>41</v>
      </c>
      <c r="F1154" s="4" t="s">
        <v>1776</v>
      </c>
      <c r="G1154" s="4" t="str">
        <f aca="false">IF(LEFT(I1154,3)="R1 ","L6",IF(D1154&gt;=2014,"L1",IF(D1154&gt;=1998,"L2",IF(D1154&gt;=1987,"L3",IF(D1154&gt;=1978,"L4",IF(D1154&gt;=1965,"L5","L6"))))))</f>
        <v>L1</v>
      </c>
      <c r="H1154" s="4" t="str">
        <f aca="false">IFERROR(INDEX(Lanes!$C$2:$C$60,MATCH(LEFT(I1154,FIND(" ",I1154)-1),Lanes!$A$2:$A$60,0)),"?")</f>
        <v>V</v>
      </c>
      <c r="I1154" s="4" t="s">
        <v>8347</v>
      </c>
      <c r="J1154" s="4" t="s">
        <v>2199</v>
      </c>
      <c r="K1154" s="4" t="s">
        <v>364</v>
      </c>
      <c r="L1154" s="4" t="s">
        <v>90</v>
      </c>
      <c r="M1154" s="4" t="s">
        <v>706</v>
      </c>
      <c r="N1154" s="4"/>
      <c r="O1154" s="4" t="s">
        <v>8813</v>
      </c>
      <c r="P1154" s="2" t="s">
        <v>8814</v>
      </c>
      <c r="Q1154" s="2" t="s">
        <v>8815</v>
      </c>
      <c r="R1154" s="4" t="s">
        <v>65</v>
      </c>
      <c r="S1154" s="4" t="s">
        <v>8816</v>
      </c>
      <c r="T1154" s="4" t="s">
        <v>84</v>
      </c>
      <c r="U1154" s="4"/>
      <c r="V1154" s="4"/>
      <c r="W1154" s="4"/>
      <c r="X1154" s="2" t="s">
        <v>8710</v>
      </c>
      <c r="Y1154" s="4" t="s">
        <v>69</v>
      </c>
      <c r="Z1154" s="4"/>
      <c r="AA1154" s="4"/>
      <c r="AB1154" s="4"/>
    </row>
    <row r="1155" customFormat="false" ht="75" hidden="false" customHeight="true" outlineLevel="0" collapsed="false">
      <c r="A1155" s="4" t="s">
        <v>8817</v>
      </c>
      <c r="B1155" s="4" t="s">
        <v>8685</v>
      </c>
      <c r="C1155" s="4" t="s">
        <v>8818</v>
      </c>
      <c r="D1155" s="4" t="n">
        <v>2023</v>
      </c>
      <c r="E1155" s="4" t="s">
        <v>41</v>
      </c>
      <c r="F1155" s="4" t="s">
        <v>3702</v>
      </c>
      <c r="G1155" s="4" t="str">
        <f aca="false">IF(LEFT(I1155,3)="R1 ","L6",IF(D1155&gt;=2014,"L1",IF(D1155&gt;=1998,"L2",IF(D1155&gt;=1987,"L3",IF(D1155&gt;=1978,"L4",IF(D1155&gt;=1965,"L5","L6"))))))</f>
        <v>L1</v>
      </c>
      <c r="H1155" s="4" t="str">
        <f aca="false">IFERROR(INDEX(Lanes!$C$2:$C$60,MATCH(LEFT(I1155,FIND(" ",I1155)-1),Lanes!$A$2:$A$60,0)),"?")</f>
        <v>V</v>
      </c>
      <c r="I1155" s="4" t="s">
        <v>8347</v>
      </c>
      <c r="J1155" s="4"/>
      <c r="K1155" s="4" t="s">
        <v>400</v>
      </c>
      <c r="L1155" s="4" t="s">
        <v>152</v>
      </c>
      <c r="M1155" s="4" t="s">
        <v>153</v>
      </c>
      <c r="N1155" s="4"/>
      <c r="O1155" s="4" t="s">
        <v>8819</v>
      </c>
      <c r="P1155" s="2" t="s">
        <v>8820</v>
      </c>
      <c r="Q1155" s="2" t="s">
        <v>8821</v>
      </c>
      <c r="R1155" s="4" t="s">
        <v>65</v>
      </c>
      <c r="S1155" s="4" t="s">
        <v>8822</v>
      </c>
      <c r="T1155" s="4" t="s">
        <v>110</v>
      </c>
      <c r="U1155" s="4"/>
      <c r="V1155" s="4"/>
      <c r="W1155" s="4"/>
      <c r="X1155" s="2" t="s">
        <v>8756</v>
      </c>
      <c r="Y1155" s="4" t="s">
        <v>69</v>
      </c>
      <c r="Z1155" s="4"/>
      <c r="AA1155" s="4"/>
      <c r="AB1155" s="4"/>
    </row>
    <row r="1156" customFormat="false" ht="75" hidden="false" customHeight="true" outlineLevel="0" collapsed="false">
      <c r="A1156" s="4" t="s">
        <v>8823</v>
      </c>
      <c r="B1156" s="4" t="s">
        <v>8797</v>
      </c>
      <c r="C1156" s="4" t="s">
        <v>8824</v>
      </c>
      <c r="D1156" s="4" t="n">
        <v>2024</v>
      </c>
      <c r="E1156" s="4" t="s">
        <v>398</v>
      </c>
      <c r="F1156" s="4" t="s">
        <v>8370</v>
      </c>
      <c r="G1156" s="4" t="str">
        <f aca="false">IF(LEFT(I1156,3)="R1 ","L6",IF(D1156&gt;=2014,"L1",IF(D1156&gt;=1998,"L2",IF(D1156&gt;=1987,"L3",IF(D1156&gt;=1978,"L4",IF(D1156&gt;=1965,"L5","L6"))))))</f>
        <v>L1</v>
      </c>
      <c r="H1156" s="4" t="str">
        <f aca="false">IFERROR(INDEX(Lanes!$C$2:$C$60,MATCH(LEFT(I1156,FIND(" ",I1156)-1),Lanes!$A$2:$A$60,0)),"?")</f>
        <v>V</v>
      </c>
      <c r="I1156" s="4" t="s">
        <v>8347</v>
      </c>
      <c r="J1156" s="4"/>
      <c r="K1156" s="4" t="s">
        <v>364</v>
      </c>
      <c r="L1156" s="4" t="s">
        <v>193</v>
      </c>
      <c r="M1156" s="4" t="s">
        <v>289</v>
      </c>
      <c r="N1156" s="4"/>
      <c r="O1156" s="4" t="s">
        <v>8825</v>
      </c>
      <c r="P1156" s="2" t="s">
        <v>8826</v>
      </c>
      <c r="Q1156" s="2" t="s">
        <v>8827</v>
      </c>
      <c r="R1156" s="4" t="s">
        <v>65</v>
      </c>
      <c r="S1156" s="4" t="s">
        <v>8828</v>
      </c>
      <c r="T1156" s="4" t="s">
        <v>110</v>
      </c>
      <c r="U1156" s="4"/>
      <c r="V1156" s="4"/>
      <c r="W1156" s="4"/>
      <c r="X1156" s="2" t="s">
        <v>8829</v>
      </c>
      <c r="Y1156" s="4" t="s">
        <v>69</v>
      </c>
      <c r="Z1156" s="4"/>
      <c r="AA1156" s="4"/>
      <c r="AB1156" s="4"/>
    </row>
    <row r="1157" customFormat="false" ht="75" hidden="false" customHeight="true" outlineLevel="0" collapsed="false">
      <c r="A1157" s="4" t="s">
        <v>8830</v>
      </c>
      <c r="B1157" s="4" t="s">
        <v>8377</v>
      </c>
      <c r="C1157" s="4" t="s">
        <v>8831</v>
      </c>
      <c r="D1157" s="4" t="n">
        <v>2024</v>
      </c>
      <c r="E1157" s="4" t="s">
        <v>41</v>
      </c>
      <c r="F1157" s="4" t="s">
        <v>519</v>
      </c>
      <c r="G1157" s="4" t="str">
        <f aca="false">IF(LEFT(I1157,3)="R1 ","L6",IF(D1157&gt;=2014,"L1",IF(D1157&gt;=1998,"L2",IF(D1157&gt;=1987,"L3",IF(D1157&gt;=1978,"L4",IF(D1157&gt;=1965,"L5","L6"))))))</f>
        <v>L1</v>
      </c>
      <c r="H1157" s="4" t="str">
        <f aca="false">IFERROR(INDEX(Lanes!$C$2:$C$60,MATCH(LEFT(I1157,FIND(" ",I1157)-1),Lanes!$A$2:$A$60,0)),"?")</f>
        <v>V</v>
      </c>
      <c r="I1157" s="4" t="s">
        <v>8347</v>
      </c>
      <c r="J1157" s="4"/>
      <c r="K1157" s="4" t="s">
        <v>400</v>
      </c>
      <c r="L1157" s="4" t="s">
        <v>90</v>
      </c>
      <c r="M1157" s="4" t="s">
        <v>706</v>
      </c>
      <c r="N1157" s="4"/>
      <c r="O1157" s="4" t="s">
        <v>8832</v>
      </c>
      <c r="P1157" s="2" t="s">
        <v>8833</v>
      </c>
      <c r="Q1157" s="2" t="s">
        <v>8834</v>
      </c>
      <c r="R1157" s="4" t="s">
        <v>65</v>
      </c>
      <c r="S1157" s="4" t="s">
        <v>8835</v>
      </c>
      <c r="T1157" s="4" t="s">
        <v>52</v>
      </c>
      <c r="U1157" s="4"/>
      <c r="V1157" s="4"/>
      <c r="W1157" s="4"/>
      <c r="X1157" s="2" t="s">
        <v>8383</v>
      </c>
      <c r="Y1157" s="4" t="s">
        <v>69</v>
      </c>
      <c r="Z1157" s="4"/>
      <c r="AA1157" s="4"/>
      <c r="AB1157" s="4"/>
    </row>
    <row r="1158" customFormat="false" ht="75" hidden="false" customHeight="true" outlineLevel="0" collapsed="false">
      <c r="A1158" s="4" t="s">
        <v>8836</v>
      </c>
      <c r="B1158" s="4" t="s">
        <v>8705</v>
      </c>
      <c r="C1158" s="4" t="s">
        <v>8837</v>
      </c>
      <c r="D1158" s="4" t="n">
        <v>2024</v>
      </c>
      <c r="E1158" s="4" t="s">
        <v>41</v>
      </c>
      <c r="F1158" s="4" t="s">
        <v>2430</v>
      </c>
      <c r="G1158" s="4" t="str">
        <f aca="false">IF(LEFT(I1158,3)="R1 ","L6",IF(D1158&gt;=2014,"L1",IF(D1158&gt;=1998,"L2",IF(D1158&gt;=1987,"L3",IF(D1158&gt;=1978,"L4",IF(D1158&gt;=1965,"L5","L6"))))))</f>
        <v>L1</v>
      </c>
      <c r="H1158" s="4" t="str">
        <f aca="false">IFERROR(INDEX(Lanes!$C$2:$C$60,MATCH(LEFT(I1158,FIND(" ",I1158)-1),Lanes!$A$2:$A$60,0)),"?")</f>
        <v>V</v>
      </c>
      <c r="I1158" s="4" t="s">
        <v>8347</v>
      </c>
      <c r="J1158" s="4" t="s">
        <v>2199</v>
      </c>
      <c r="K1158" s="4" t="s">
        <v>364</v>
      </c>
      <c r="L1158" s="4" t="s">
        <v>90</v>
      </c>
      <c r="M1158" s="4" t="s">
        <v>706</v>
      </c>
      <c r="N1158" s="4"/>
      <c r="O1158" s="4" t="s">
        <v>8838</v>
      </c>
      <c r="P1158" s="2" t="s">
        <v>8839</v>
      </c>
      <c r="Q1158" s="2" t="s">
        <v>8840</v>
      </c>
      <c r="R1158" s="4" t="s">
        <v>65</v>
      </c>
      <c r="S1158" s="4" t="s">
        <v>8841</v>
      </c>
      <c r="T1158" s="4" t="s">
        <v>84</v>
      </c>
      <c r="U1158" s="4"/>
      <c r="V1158" s="4"/>
      <c r="W1158" s="4"/>
      <c r="X1158" s="2" t="s">
        <v>8710</v>
      </c>
      <c r="Y1158" s="4" t="s">
        <v>69</v>
      </c>
      <c r="Z1158" s="4"/>
      <c r="AA1158" s="4"/>
      <c r="AB1158" s="4"/>
    </row>
    <row r="1159" customFormat="false" ht="75" hidden="false" customHeight="true" outlineLevel="0" collapsed="false">
      <c r="A1159" s="4" t="s">
        <v>8842</v>
      </c>
      <c r="B1159" s="4" t="s">
        <v>8843</v>
      </c>
      <c r="C1159" s="4" t="s">
        <v>8844</v>
      </c>
      <c r="D1159" s="4" t="n">
        <v>1997</v>
      </c>
      <c r="E1159" s="4" t="s">
        <v>41</v>
      </c>
      <c r="F1159" s="4" t="s">
        <v>4661</v>
      </c>
      <c r="G1159" s="4" t="str">
        <f aca="false">IF(LEFT(I1159,3)="R1 ","L6",IF(D1159&gt;=2014,"L1",IF(D1159&gt;=1998,"L2",IF(D1159&gt;=1987,"L3",IF(D1159&gt;=1978,"L4",IF(D1159&gt;=1965,"L5","L6"))))))</f>
        <v>L3</v>
      </c>
      <c r="H1159" s="4" t="str">
        <f aca="false">IFERROR(INDEX(Lanes!$C$2:$C$60,MATCH(LEFT(I1159,FIND(" ",I1159)-1),Lanes!$A$2:$A$60,0)),"?")</f>
        <v>V</v>
      </c>
      <c r="I1159" s="4" t="s">
        <v>8845</v>
      </c>
      <c r="J1159" s="4"/>
      <c r="K1159" s="4" t="s">
        <v>364</v>
      </c>
      <c r="L1159" s="4" t="s">
        <v>45</v>
      </c>
      <c r="M1159" s="4" t="s">
        <v>8846</v>
      </c>
      <c r="N1159" s="4"/>
      <c r="O1159" s="4" t="s">
        <v>8847</v>
      </c>
      <c r="P1159" s="2" t="s">
        <v>8848</v>
      </c>
      <c r="Q1159" s="2" t="s">
        <v>8849</v>
      </c>
      <c r="R1159" s="4" t="s">
        <v>65</v>
      </c>
      <c r="S1159" s="4" t="s">
        <v>8850</v>
      </c>
      <c r="T1159" s="4" t="s">
        <v>52</v>
      </c>
      <c r="U1159" s="4"/>
      <c r="V1159" s="4"/>
      <c r="W1159" s="4" t="s">
        <v>53</v>
      </c>
      <c r="X1159" s="2" t="s">
        <v>8851</v>
      </c>
      <c r="Y1159" s="4" t="s">
        <v>69</v>
      </c>
      <c r="Z1159" s="4"/>
      <c r="AA1159" s="4"/>
      <c r="AB1159" s="4"/>
    </row>
    <row r="1160" customFormat="false" ht="75" hidden="false" customHeight="true" outlineLevel="0" collapsed="false">
      <c r="A1160" s="4" t="s">
        <v>8852</v>
      </c>
      <c r="B1160" s="4" t="s">
        <v>8853</v>
      </c>
      <c r="C1160" s="4" t="s">
        <v>8854</v>
      </c>
      <c r="D1160" s="4" t="n">
        <v>1999</v>
      </c>
      <c r="E1160" s="4" t="s">
        <v>41</v>
      </c>
      <c r="F1160" s="4" t="s">
        <v>7051</v>
      </c>
      <c r="G1160" s="4" t="str">
        <f aca="false">IF(LEFT(I1160,3)="R1 ","L6",IF(D1160&gt;=2014,"L1",IF(D1160&gt;=1998,"L2",IF(D1160&gt;=1987,"L3",IF(D1160&gt;=1978,"L4",IF(D1160&gt;=1965,"L5","L6"))))))</f>
        <v>L2</v>
      </c>
      <c r="H1160" s="4" t="str">
        <f aca="false">IFERROR(INDEX(Lanes!$C$2:$C$60,MATCH(LEFT(I1160,FIND(" ",I1160)-1),Lanes!$A$2:$A$60,0)),"?")</f>
        <v>V</v>
      </c>
      <c r="I1160" s="4" t="s">
        <v>8845</v>
      </c>
      <c r="J1160" s="4"/>
      <c r="K1160" s="4" t="s">
        <v>451</v>
      </c>
      <c r="L1160" s="4" t="s">
        <v>45</v>
      </c>
      <c r="M1160" s="4" t="s">
        <v>8855</v>
      </c>
      <c r="N1160" s="4"/>
      <c r="O1160" s="4" t="s">
        <v>8856</v>
      </c>
      <c r="P1160" s="2" t="s">
        <v>8857</v>
      </c>
      <c r="Q1160" s="2" t="s">
        <v>8858</v>
      </c>
      <c r="R1160" s="4" t="s">
        <v>65</v>
      </c>
      <c r="S1160" s="4" t="s">
        <v>8859</v>
      </c>
      <c r="T1160" s="4" t="s">
        <v>52</v>
      </c>
      <c r="U1160" s="4"/>
      <c r="V1160" s="4"/>
      <c r="W1160" s="4"/>
      <c r="X1160" s="2" t="s">
        <v>8860</v>
      </c>
      <c r="Y1160" s="4" t="s">
        <v>69</v>
      </c>
      <c r="Z1160" s="4"/>
      <c r="AA1160" s="4"/>
      <c r="AB1160" s="4"/>
    </row>
    <row r="1161" customFormat="false" ht="75" hidden="false" customHeight="true" outlineLevel="0" collapsed="false">
      <c r="A1161" s="4" t="s">
        <v>8861</v>
      </c>
      <c r="B1161" s="4" t="s">
        <v>8843</v>
      </c>
      <c r="C1161" s="4" t="s">
        <v>8862</v>
      </c>
      <c r="D1161" s="4" t="n">
        <v>2000</v>
      </c>
      <c r="E1161" s="4" t="s">
        <v>41</v>
      </c>
      <c r="F1161" s="4" t="s">
        <v>1026</v>
      </c>
      <c r="G1161" s="4" t="str">
        <f aca="false">IF(LEFT(I1161,3)="R1 ","L6",IF(D1161&gt;=2014,"L1",IF(D1161&gt;=1998,"L2",IF(D1161&gt;=1987,"L3",IF(D1161&gt;=1978,"L4",IF(D1161&gt;=1965,"L5","L6"))))))</f>
        <v>L2</v>
      </c>
      <c r="H1161" s="4" t="str">
        <f aca="false">IFERROR(INDEX(Lanes!$C$2:$C$60,MATCH(LEFT(I1161,FIND(" ",I1161)-1),Lanes!$A$2:$A$60,0)),"?")</f>
        <v>V</v>
      </c>
      <c r="I1161" s="4" t="s">
        <v>8845</v>
      </c>
      <c r="J1161" s="4"/>
      <c r="K1161" s="4" t="s">
        <v>115</v>
      </c>
      <c r="L1161" s="4" t="s">
        <v>45</v>
      </c>
      <c r="M1161" s="4" t="s">
        <v>8846</v>
      </c>
      <c r="N1161" s="4"/>
      <c r="O1161" s="4" t="s">
        <v>8863</v>
      </c>
      <c r="P1161" s="2" t="s">
        <v>8864</v>
      </c>
      <c r="Q1161" s="2" t="s">
        <v>8865</v>
      </c>
      <c r="R1161" s="4" t="s">
        <v>65</v>
      </c>
      <c r="S1161" s="4" t="s">
        <v>8866</v>
      </c>
      <c r="T1161" s="4" t="s">
        <v>110</v>
      </c>
      <c r="U1161" s="4"/>
      <c r="V1161" s="4"/>
      <c r="W1161" s="4" t="s">
        <v>53</v>
      </c>
      <c r="X1161" s="2" t="s">
        <v>8867</v>
      </c>
      <c r="Y1161" s="4" t="s">
        <v>69</v>
      </c>
      <c r="Z1161" s="4"/>
      <c r="AA1161" s="4"/>
      <c r="AB1161" s="4"/>
    </row>
    <row r="1162" customFormat="false" ht="75" hidden="false" customHeight="true" outlineLevel="0" collapsed="false">
      <c r="A1162" s="4" t="s">
        <v>8868</v>
      </c>
      <c r="B1162" s="4" t="s">
        <v>8869</v>
      </c>
      <c r="C1162" s="4" t="s">
        <v>8870</v>
      </c>
      <c r="D1162" s="4" t="n">
        <v>2000</v>
      </c>
      <c r="E1162" s="4" t="s">
        <v>41</v>
      </c>
      <c r="F1162" s="4" t="s">
        <v>1026</v>
      </c>
      <c r="G1162" s="4" t="str">
        <f aca="false">IF(LEFT(I1162,3)="R1 ","L6",IF(D1162&gt;=2014,"L1",IF(D1162&gt;=1998,"L2",IF(D1162&gt;=1987,"L3",IF(D1162&gt;=1978,"L4",IF(D1162&gt;=1965,"L5","L6"))))))</f>
        <v>L2</v>
      </c>
      <c r="H1162" s="4" t="str">
        <f aca="false">IFERROR(INDEX(Lanes!$C$2:$C$60,MATCH(LEFT(I1162,FIND(" ",I1162)-1),Lanes!$A$2:$A$60,0)),"?")</f>
        <v>V</v>
      </c>
      <c r="I1162" s="4" t="s">
        <v>8845</v>
      </c>
      <c r="J1162" s="4"/>
      <c r="K1162" s="4" t="s">
        <v>364</v>
      </c>
      <c r="L1162" s="4" t="s">
        <v>193</v>
      </c>
      <c r="M1162" s="4" t="s">
        <v>289</v>
      </c>
      <c r="N1162" s="4"/>
      <c r="O1162" s="4" t="s">
        <v>8871</v>
      </c>
      <c r="P1162" s="2" t="s">
        <v>8872</v>
      </c>
      <c r="Q1162" s="2" t="s">
        <v>8873</v>
      </c>
      <c r="R1162" s="4" t="s">
        <v>65</v>
      </c>
      <c r="S1162" s="4" t="s">
        <v>8874</v>
      </c>
      <c r="T1162" s="4" t="s">
        <v>110</v>
      </c>
      <c r="U1162" s="4" t="s">
        <v>53</v>
      </c>
      <c r="V1162" s="4"/>
      <c r="W1162" s="4"/>
      <c r="X1162" s="2" t="s">
        <v>8875</v>
      </c>
      <c r="Y1162" s="4" t="s">
        <v>69</v>
      </c>
      <c r="Z1162" s="4"/>
      <c r="AA1162" s="4"/>
      <c r="AB1162" s="4"/>
    </row>
    <row r="1163" customFormat="false" ht="75" hidden="false" customHeight="true" outlineLevel="0" collapsed="false">
      <c r="A1163" s="4" t="s">
        <v>8876</v>
      </c>
      <c r="B1163" s="4" t="s">
        <v>8877</v>
      </c>
      <c r="C1163" s="4" t="s">
        <v>8878</v>
      </c>
      <c r="D1163" s="4" t="n">
        <v>2000</v>
      </c>
      <c r="E1163" s="4" t="s">
        <v>41</v>
      </c>
      <c r="F1163" s="4" t="s">
        <v>8879</v>
      </c>
      <c r="G1163" s="4" t="str">
        <f aca="false">IF(LEFT(I1163,3)="R1 ","L6",IF(D1163&gt;=2014,"L1",IF(D1163&gt;=1998,"L2",IF(D1163&gt;=1987,"L3",IF(D1163&gt;=1978,"L4",IF(D1163&gt;=1965,"L5","L6"))))))</f>
        <v>L2</v>
      </c>
      <c r="H1163" s="4" t="str">
        <f aca="false">IFERROR(INDEX(Lanes!$C$2:$C$60,MATCH(LEFT(I1163,FIND(" ",I1163)-1),Lanes!$A$2:$A$60,0)),"?")</f>
        <v>V</v>
      </c>
      <c r="I1163" s="4" t="s">
        <v>8845</v>
      </c>
      <c r="J1163" s="4"/>
      <c r="K1163" s="4" t="s">
        <v>364</v>
      </c>
      <c r="L1163" s="4" t="s">
        <v>163</v>
      </c>
      <c r="M1163" s="4" t="s">
        <v>164</v>
      </c>
      <c r="N1163" s="4"/>
      <c r="O1163" s="4" t="s">
        <v>8880</v>
      </c>
      <c r="P1163" s="2" t="s">
        <v>8881</v>
      </c>
      <c r="Q1163" s="2" t="s">
        <v>8882</v>
      </c>
      <c r="R1163" s="4" t="s">
        <v>50</v>
      </c>
      <c r="S1163" s="4" t="s">
        <v>8883</v>
      </c>
      <c r="T1163" s="4" t="s">
        <v>110</v>
      </c>
      <c r="U1163" s="4"/>
      <c r="V1163" s="4"/>
      <c r="W1163" s="4"/>
      <c r="X1163" s="2" t="s">
        <v>8884</v>
      </c>
      <c r="Y1163" s="4" t="s">
        <v>69</v>
      </c>
      <c r="Z1163" s="4"/>
      <c r="AA1163" s="4"/>
      <c r="AB1163" s="4"/>
    </row>
    <row r="1164" customFormat="false" ht="75" hidden="false" customHeight="true" outlineLevel="0" collapsed="false">
      <c r="A1164" s="4" t="s">
        <v>8885</v>
      </c>
      <c r="B1164" s="4" t="s">
        <v>8869</v>
      </c>
      <c r="C1164" s="4" t="s">
        <v>8886</v>
      </c>
      <c r="D1164" s="4" t="n">
        <v>2001</v>
      </c>
      <c r="E1164" s="4" t="s">
        <v>41</v>
      </c>
      <c r="F1164" s="4" t="s">
        <v>8887</v>
      </c>
      <c r="G1164" s="4" t="str">
        <f aca="false">IF(LEFT(I1164,3)="R1 ","L6",IF(D1164&gt;=2014,"L1",IF(D1164&gt;=1998,"L2",IF(D1164&gt;=1987,"L3",IF(D1164&gt;=1978,"L4",IF(D1164&gt;=1965,"L5","L6"))))))</f>
        <v>L2</v>
      </c>
      <c r="H1164" s="4" t="str">
        <f aca="false">IFERROR(INDEX(Lanes!$C$2:$C$60,MATCH(LEFT(I1164,FIND(" ",I1164)-1),Lanes!$A$2:$A$60,0)),"?")</f>
        <v>V</v>
      </c>
      <c r="I1164" s="4" t="s">
        <v>8845</v>
      </c>
      <c r="J1164" s="4"/>
      <c r="K1164" s="4" t="s">
        <v>268</v>
      </c>
      <c r="L1164" s="4" t="s">
        <v>193</v>
      </c>
      <c r="M1164" s="4" t="s">
        <v>289</v>
      </c>
      <c r="N1164" s="4"/>
      <c r="O1164" s="4" t="s">
        <v>8888</v>
      </c>
      <c r="P1164" s="2" t="s">
        <v>8889</v>
      </c>
      <c r="Q1164" s="2" t="s">
        <v>8890</v>
      </c>
      <c r="R1164" s="4" t="s">
        <v>65</v>
      </c>
      <c r="S1164" s="4" t="s">
        <v>8891</v>
      </c>
      <c r="T1164" s="4" t="s">
        <v>110</v>
      </c>
      <c r="U1164" s="4"/>
      <c r="V1164" s="4"/>
      <c r="W1164" s="4"/>
      <c r="X1164" s="2" t="s">
        <v>8875</v>
      </c>
      <c r="Y1164" s="4" t="s">
        <v>69</v>
      </c>
      <c r="Z1164" s="4"/>
      <c r="AA1164" s="4"/>
      <c r="AB1164" s="4"/>
    </row>
    <row r="1165" customFormat="false" ht="75" hidden="false" customHeight="true" outlineLevel="0" collapsed="false">
      <c r="A1165" s="4" t="s">
        <v>8892</v>
      </c>
      <c r="B1165" s="4" t="s">
        <v>8893</v>
      </c>
      <c r="C1165" s="4" t="s">
        <v>8894</v>
      </c>
      <c r="D1165" s="4" t="n">
        <v>2001</v>
      </c>
      <c r="E1165" s="4" t="s">
        <v>41</v>
      </c>
      <c r="F1165" s="4" t="s">
        <v>1026</v>
      </c>
      <c r="G1165" s="4" t="str">
        <f aca="false">IF(LEFT(I1165,3)="R1 ","L6",IF(D1165&gt;=2014,"L1",IF(D1165&gt;=1998,"L2",IF(D1165&gt;=1987,"L3",IF(D1165&gt;=1978,"L4",IF(D1165&gt;=1965,"L5","L6"))))))</f>
        <v>L2</v>
      </c>
      <c r="H1165" s="4" t="str">
        <f aca="false">IFERROR(INDEX(Lanes!$C$2:$C$60,MATCH(LEFT(I1165,FIND(" ",I1165)-1),Lanes!$A$2:$A$60,0)),"?")</f>
        <v>V</v>
      </c>
      <c r="I1165" s="4" t="s">
        <v>8845</v>
      </c>
      <c r="J1165" s="4" t="s">
        <v>8895</v>
      </c>
      <c r="K1165" s="4" t="s">
        <v>1016</v>
      </c>
      <c r="L1165" s="4" t="s">
        <v>163</v>
      </c>
      <c r="M1165" s="4" t="s">
        <v>164</v>
      </c>
      <c r="N1165" s="4"/>
      <c r="O1165" s="4" t="s">
        <v>8896</v>
      </c>
      <c r="P1165" s="2" t="s">
        <v>8897</v>
      </c>
      <c r="Q1165" s="2" t="s">
        <v>8898</v>
      </c>
      <c r="R1165" s="4" t="s">
        <v>65</v>
      </c>
      <c r="S1165" s="4" t="s">
        <v>8899</v>
      </c>
      <c r="T1165" s="4" t="s">
        <v>84</v>
      </c>
      <c r="U1165" s="4"/>
      <c r="V1165" s="4"/>
      <c r="W1165" s="4"/>
      <c r="X1165" s="2" t="s">
        <v>8900</v>
      </c>
      <c r="Y1165" s="4" t="s">
        <v>69</v>
      </c>
      <c r="Z1165" s="4"/>
      <c r="AA1165" s="4"/>
      <c r="AB1165" s="4"/>
    </row>
    <row r="1166" customFormat="false" ht="75" hidden="false" customHeight="true" outlineLevel="0" collapsed="false">
      <c r="A1166" s="4" t="s">
        <v>8901</v>
      </c>
      <c r="B1166" s="4" t="s">
        <v>8902</v>
      </c>
      <c r="C1166" s="4" t="s">
        <v>8903</v>
      </c>
      <c r="D1166" s="4" t="n">
        <v>2002</v>
      </c>
      <c r="E1166" s="4" t="s">
        <v>41</v>
      </c>
      <c r="F1166" s="4" t="s">
        <v>3339</v>
      </c>
      <c r="G1166" s="4" t="str">
        <f aca="false">IF(LEFT(I1166,3)="R1 ","L6",IF(D1166&gt;=2014,"L1",IF(D1166&gt;=1998,"L2",IF(D1166&gt;=1987,"L3",IF(D1166&gt;=1978,"L4",IF(D1166&gt;=1965,"L5","L6"))))))</f>
        <v>L2</v>
      </c>
      <c r="H1166" s="4" t="str">
        <f aca="false">IFERROR(INDEX(Lanes!$C$2:$C$60,MATCH(LEFT(I1166,FIND(" ",I1166)-1),Lanes!$A$2:$A$60,0)),"?")</f>
        <v>V</v>
      </c>
      <c r="I1166" s="4" t="s">
        <v>8845</v>
      </c>
      <c r="J1166" s="4"/>
      <c r="K1166" s="4" t="s">
        <v>115</v>
      </c>
      <c r="L1166" s="4" t="s">
        <v>90</v>
      </c>
      <c r="M1166" s="4" t="s">
        <v>4621</v>
      </c>
      <c r="N1166" s="4"/>
      <c r="O1166" s="4" t="s">
        <v>8904</v>
      </c>
      <c r="P1166" s="2" t="s">
        <v>8905</v>
      </c>
      <c r="Q1166" s="2" t="s">
        <v>8906</v>
      </c>
      <c r="R1166" s="4" t="s">
        <v>65</v>
      </c>
      <c r="S1166" s="4" t="s">
        <v>8907</v>
      </c>
      <c r="T1166" s="4" t="s">
        <v>84</v>
      </c>
      <c r="U1166" s="4"/>
      <c r="V1166" s="4"/>
      <c r="W1166" s="4"/>
      <c r="X1166" s="2" t="s">
        <v>8908</v>
      </c>
      <c r="Y1166" s="4" t="s">
        <v>69</v>
      </c>
      <c r="Z1166" s="4"/>
      <c r="AA1166" s="4"/>
      <c r="AB1166" s="4"/>
    </row>
    <row r="1167" customFormat="false" ht="75" hidden="false" customHeight="true" outlineLevel="0" collapsed="false">
      <c r="A1167" s="4" t="s">
        <v>8909</v>
      </c>
      <c r="B1167" s="4" t="s">
        <v>8910</v>
      </c>
      <c r="C1167" s="4" t="s">
        <v>8911</v>
      </c>
      <c r="D1167" s="4" t="n">
        <v>2002</v>
      </c>
      <c r="E1167" s="4" t="s">
        <v>41</v>
      </c>
      <c r="F1167" s="4" t="s">
        <v>8912</v>
      </c>
      <c r="G1167" s="4" t="str">
        <f aca="false">IF(LEFT(I1167,3)="R1 ","L6",IF(D1167&gt;=2014,"L1",IF(D1167&gt;=1998,"L2",IF(D1167&gt;=1987,"L3",IF(D1167&gt;=1978,"L4",IF(D1167&gt;=1965,"L5","L6"))))))</f>
        <v>L2</v>
      </c>
      <c r="H1167" s="4" t="str">
        <f aca="false">IFERROR(INDEX(Lanes!$C$2:$C$60,MATCH(LEFT(I1167,FIND(" ",I1167)-1),Lanes!$A$2:$A$60,0)),"?")</f>
        <v>V</v>
      </c>
      <c r="I1167" s="4" t="s">
        <v>8845</v>
      </c>
      <c r="J1167" s="4"/>
      <c r="K1167" s="4" t="s">
        <v>364</v>
      </c>
      <c r="L1167" s="4" t="s">
        <v>257</v>
      </c>
      <c r="M1167" s="4" t="s">
        <v>8913</v>
      </c>
      <c r="N1167" s="4"/>
      <c r="O1167" s="4" t="s">
        <v>8914</v>
      </c>
      <c r="P1167" s="2" t="s">
        <v>8915</v>
      </c>
      <c r="Q1167" s="2" t="s">
        <v>8916</v>
      </c>
      <c r="R1167" s="4" t="s">
        <v>50</v>
      </c>
      <c r="S1167" s="4" t="s">
        <v>8917</v>
      </c>
      <c r="T1167" s="4" t="s">
        <v>110</v>
      </c>
      <c r="U1167" s="4"/>
      <c r="V1167" s="4"/>
      <c r="W1167" s="4"/>
      <c r="X1167" s="2" t="s">
        <v>8918</v>
      </c>
      <c r="Y1167" s="4" t="s">
        <v>55</v>
      </c>
      <c r="Z1167" s="4"/>
      <c r="AA1167" s="4"/>
      <c r="AB1167" s="4"/>
    </row>
    <row r="1168" customFormat="false" ht="75" hidden="false" customHeight="true" outlineLevel="0" collapsed="false">
      <c r="A1168" s="4" t="s">
        <v>8919</v>
      </c>
      <c r="B1168" s="4" t="s">
        <v>8920</v>
      </c>
      <c r="C1168" s="4" t="s">
        <v>8921</v>
      </c>
      <c r="D1168" s="4" t="n">
        <v>2002</v>
      </c>
      <c r="E1168" s="4" t="s">
        <v>41</v>
      </c>
      <c r="F1168" s="4" t="s">
        <v>8922</v>
      </c>
      <c r="G1168" s="4" t="str">
        <f aca="false">IF(LEFT(I1168,3)="R1 ","L6",IF(D1168&gt;=2014,"L1",IF(D1168&gt;=1998,"L2",IF(D1168&gt;=1987,"L3",IF(D1168&gt;=1978,"L4",IF(D1168&gt;=1965,"L5","L6"))))))</f>
        <v>L2</v>
      </c>
      <c r="H1168" s="4" t="str">
        <f aca="false">IFERROR(INDEX(Lanes!$C$2:$C$60,MATCH(LEFT(I1168,FIND(" ",I1168)-1),Lanes!$A$2:$A$60,0)),"?")</f>
        <v>V</v>
      </c>
      <c r="I1168" s="4" t="s">
        <v>8845</v>
      </c>
      <c r="J1168" s="4"/>
      <c r="K1168" s="4" t="s">
        <v>364</v>
      </c>
      <c r="L1168" s="4" t="s">
        <v>163</v>
      </c>
      <c r="M1168" s="4" t="s">
        <v>164</v>
      </c>
      <c r="N1168" s="4"/>
      <c r="O1168" s="4" t="s">
        <v>8923</v>
      </c>
      <c r="P1168" s="2" t="s">
        <v>8924</v>
      </c>
      <c r="Q1168" s="2" t="s">
        <v>8925</v>
      </c>
      <c r="R1168" s="4" t="s">
        <v>65</v>
      </c>
      <c r="S1168" s="4" t="s">
        <v>8926</v>
      </c>
      <c r="T1168" s="4" t="s">
        <v>84</v>
      </c>
      <c r="U1168" s="4"/>
      <c r="V1168" s="4"/>
      <c r="W1168" s="4"/>
      <c r="X1168" s="2" t="s">
        <v>8927</v>
      </c>
      <c r="Y1168" s="4" t="s">
        <v>69</v>
      </c>
      <c r="Z1168" s="4"/>
      <c r="AA1168" s="4"/>
      <c r="AB1168" s="4"/>
    </row>
    <row r="1169" customFormat="false" ht="75" hidden="false" customHeight="true" outlineLevel="0" collapsed="false">
      <c r="A1169" s="4" t="s">
        <v>8928</v>
      </c>
      <c r="B1169" s="4" t="s">
        <v>8843</v>
      </c>
      <c r="C1169" s="4" t="s">
        <v>8929</v>
      </c>
      <c r="D1169" s="4" t="n">
        <v>2002</v>
      </c>
      <c r="E1169" s="4" t="s">
        <v>41</v>
      </c>
      <c r="F1169" s="4" t="s">
        <v>1026</v>
      </c>
      <c r="G1169" s="4" t="str">
        <f aca="false">IF(LEFT(I1169,3)="R1 ","L6",IF(D1169&gt;=2014,"L1",IF(D1169&gt;=1998,"L2",IF(D1169&gt;=1987,"L3",IF(D1169&gt;=1978,"L4",IF(D1169&gt;=1965,"L5","L6"))))))</f>
        <v>L2</v>
      </c>
      <c r="H1169" s="4" t="str">
        <f aca="false">IFERROR(INDEX(Lanes!$C$2:$C$60,MATCH(LEFT(I1169,FIND(" ",I1169)-1),Lanes!$A$2:$A$60,0)),"?")</f>
        <v>V</v>
      </c>
      <c r="I1169" s="4" t="s">
        <v>8845</v>
      </c>
      <c r="J1169" s="4"/>
      <c r="K1169" s="4" t="s">
        <v>115</v>
      </c>
      <c r="L1169" s="4" t="s">
        <v>45</v>
      </c>
      <c r="M1169" s="4" t="s">
        <v>8846</v>
      </c>
      <c r="N1169" s="4"/>
      <c r="O1169" s="4" t="s">
        <v>8930</v>
      </c>
      <c r="P1169" s="2" t="s">
        <v>8931</v>
      </c>
      <c r="Q1169" s="2" t="s">
        <v>8932</v>
      </c>
      <c r="R1169" s="4" t="s">
        <v>65</v>
      </c>
      <c r="S1169" s="4" t="s">
        <v>8933</v>
      </c>
      <c r="T1169" s="4" t="s">
        <v>110</v>
      </c>
      <c r="U1169" s="4"/>
      <c r="V1169" s="4"/>
      <c r="W1169" s="4" t="s">
        <v>53</v>
      </c>
      <c r="X1169" s="2" t="s">
        <v>8934</v>
      </c>
      <c r="Y1169" s="4" t="s">
        <v>69</v>
      </c>
      <c r="Z1169" s="4"/>
      <c r="AA1169" s="4"/>
      <c r="AB1169" s="4"/>
    </row>
    <row r="1170" customFormat="false" ht="75" hidden="false" customHeight="true" outlineLevel="0" collapsed="false">
      <c r="A1170" s="4" t="s">
        <v>8935</v>
      </c>
      <c r="B1170" s="4" t="s">
        <v>8936</v>
      </c>
      <c r="C1170" s="4" t="s">
        <v>8937</v>
      </c>
      <c r="D1170" s="4" t="n">
        <v>2002</v>
      </c>
      <c r="E1170" s="4" t="s">
        <v>41</v>
      </c>
      <c r="F1170" s="4" t="s">
        <v>8938</v>
      </c>
      <c r="G1170" s="4" t="str">
        <f aca="false">IF(LEFT(I1170,3)="R1 ","L6",IF(D1170&gt;=2014,"L1",IF(D1170&gt;=1998,"L2",IF(D1170&gt;=1987,"L3",IF(D1170&gt;=1978,"L4",IF(D1170&gt;=1965,"L5","L6"))))))</f>
        <v>L2</v>
      </c>
      <c r="H1170" s="4" t="str">
        <f aca="false">IFERROR(INDEX(Lanes!$C$2:$C$60,MATCH(LEFT(I1170,FIND(" ",I1170)-1),Lanes!$A$2:$A$60,0)),"?")</f>
        <v>V</v>
      </c>
      <c r="I1170" s="4" t="s">
        <v>8845</v>
      </c>
      <c r="J1170" s="4"/>
      <c r="K1170" s="4" t="s">
        <v>4342</v>
      </c>
      <c r="L1170" s="4" t="s">
        <v>163</v>
      </c>
      <c r="M1170" s="4" t="s">
        <v>8939</v>
      </c>
      <c r="N1170" s="4"/>
      <c r="O1170" s="4" t="s">
        <v>8940</v>
      </c>
      <c r="P1170" s="2" t="s">
        <v>8941</v>
      </c>
      <c r="Q1170" s="2" t="s">
        <v>8942</v>
      </c>
      <c r="R1170" s="4" t="s">
        <v>65</v>
      </c>
      <c r="S1170" s="4" t="s">
        <v>8943</v>
      </c>
      <c r="T1170" s="4" t="s">
        <v>52</v>
      </c>
      <c r="U1170" s="4"/>
      <c r="V1170" s="4"/>
      <c r="W1170" s="4"/>
      <c r="X1170" s="2" t="s">
        <v>8944</v>
      </c>
      <c r="Y1170" s="4" t="s">
        <v>69</v>
      </c>
      <c r="Z1170" s="4"/>
      <c r="AA1170" s="4"/>
      <c r="AB1170" s="4"/>
    </row>
    <row r="1171" customFormat="false" ht="75" hidden="false" customHeight="true" outlineLevel="0" collapsed="false">
      <c r="A1171" s="4" t="s">
        <v>8945</v>
      </c>
      <c r="B1171" s="4" t="s">
        <v>8946</v>
      </c>
      <c r="C1171" s="4" t="s">
        <v>8947</v>
      </c>
      <c r="D1171" s="4" t="n">
        <v>2002</v>
      </c>
      <c r="E1171" s="4" t="s">
        <v>41</v>
      </c>
      <c r="F1171" s="4" t="s">
        <v>8948</v>
      </c>
      <c r="G1171" s="4" t="str">
        <f aca="false">IF(LEFT(I1171,3)="R1 ","L6",IF(D1171&gt;=2014,"L1",IF(D1171&gt;=1998,"L2",IF(D1171&gt;=1987,"L3",IF(D1171&gt;=1978,"L4",IF(D1171&gt;=1965,"L5","L6"))))))</f>
        <v>L2</v>
      </c>
      <c r="H1171" s="4" t="str">
        <f aca="false">IFERROR(INDEX(Lanes!$C$2:$C$60,MATCH(LEFT(I1171,FIND(" ",I1171)-1),Lanes!$A$2:$A$60,0)),"?")</f>
        <v>V</v>
      </c>
      <c r="I1171" s="4" t="s">
        <v>8845</v>
      </c>
      <c r="J1171" s="4"/>
      <c r="K1171" s="4" t="s">
        <v>115</v>
      </c>
      <c r="L1171" s="4" t="s">
        <v>603</v>
      </c>
      <c r="M1171" s="4" t="s">
        <v>1528</v>
      </c>
      <c r="N1171" s="4" t="s">
        <v>8949</v>
      </c>
      <c r="O1171" s="4" t="s">
        <v>8950</v>
      </c>
      <c r="P1171" s="2" t="s">
        <v>8951</v>
      </c>
      <c r="Q1171" s="2" t="s">
        <v>8952</v>
      </c>
      <c r="R1171" s="4" t="s">
        <v>122</v>
      </c>
      <c r="S1171" s="4" t="s">
        <v>8953</v>
      </c>
      <c r="T1171" s="4" t="s">
        <v>110</v>
      </c>
      <c r="U1171" s="4"/>
      <c r="V1171" s="4"/>
      <c r="W1171" s="4"/>
      <c r="X1171" s="2" t="s">
        <v>8954</v>
      </c>
      <c r="Y1171" s="4" t="s">
        <v>69</v>
      </c>
      <c r="Z1171" s="4"/>
      <c r="AA1171" s="4"/>
      <c r="AB1171" s="4"/>
    </row>
    <row r="1172" customFormat="false" ht="75" hidden="false" customHeight="true" outlineLevel="0" collapsed="false">
      <c r="A1172" s="4" t="s">
        <v>8955</v>
      </c>
      <c r="B1172" s="4" t="s">
        <v>8869</v>
      </c>
      <c r="C1172" s="4" t="s">
        <v>8956</v>
      </c>
      <c r="D1172" s="4" t="n">
        <v>2002</v>
      </c>
      <c r="E1172" s="4" t="s">
        <v>704</v>
      </c>
      <c r="F1172" s="4" t="s">
        <v>8887</v>
      </c>
      <c r="G1172" s="4" t="str">
        <f aca="false">IF(LEFT(I1172,3)="R1 ","L6",IF(D1172&gt;=2014,"L1",IF(D1172&gt;=1998,"L2",IF(D1172&gt;=1987,"L3",IF(D1172&gt;=1978,"L4",IF(D1172&gt;=1965,"L5","L6"))))))</f>
        <v>L2</v>
      </c>
      <c r="H1172" s="4" t="str">
        <f aca="false">IFERROR(INDEX(Lanes!$C$2:$C$60,MATCH(LEFT(I1172,FIND(" ",I1172)-1),Lanes!$A$2:$A$60,0)),"?")</f>
        <v>V</v>
      </c>
      <c r="I1172" s="4" t="s">
        <v>8845</v>
      </c>
      <c r="J1172" s="4"/>
      <c r="K1172" s="4" t="s">
        <v>364</v>
      </c>
      <c r="L1172" s="4" t="s">
        <v>193</v>
      </c>
      <c r="M1172" s="4" t="s">
        <v>289</v>
      </c>
      <c r="N1172" s="4"/>
      <c r="O1172" s="4" t="s">
        <v>8957</v>
      </c>
      <c r="P1172" s="2" t="s">
        <v>8958</v>
      </c>
      <c r="Q1172" s="2" t="s">
        <v>8959</v>
      </c>
      <c r="R1172" s="4" t="s">
        <v>65</v>
      </c>
      <c r="S1172" s="4" t="s">
        <v>8960</v>
      </c>
      <c r="T1172" s="4" t="s">
        <v>84</v>
      </c>
      <c r="U1172" s="4"/>
      <c r="V1172" s="4"/>
      <c r="W1172" s="4"/>
      <c r="X1172" s="2" t="s">
        <v>8875</v>
      </c>
      <c r="Y1172" s="4" t="s">
        <v>69</v>
      </c>
      <c r="Z1172" s="4"/>
      <c r="AA1172" s="4"/>
      <c r="AB1172" s="4"/>
    </row>
    <row r="1173" customFormat="false" ht="75" hidden="false" customHeight="true" outlineLevel="0" collapsed="false">
      <c r="A1173" s="4" t="s">
        <v>8961</v>
      </c>
      <c r="B1173" s="4" t="s">
        <v>8962</v>
      </c>
      <c r="C1173" s="4" t="s">
        <v>8963</v>
      </c>
      <c r="D1173" s="4" t="n">
        <v>2002</v>
      </c>
      <c r="E1173" s="4" t="s">
        <v>41</v>
      </c>
      <c r="F1173" s="4" t="s">
        <v>8887</v>
      </c>
      <c r="G1173" s="4" t="str">
        <f aca="false">IF(LEFT(I1173,3)="R1 ","L6",IF(D1173&gt;=2014,"L1",IF(D1173&gt;=1998,"L2",IF(D1173&gt;=1987,"L3",IF(D1173&gt;=1978,"L4",IF(D1173&gt;=1965,"L5","L6"))))))</f>
        <v>L2</v>
      </c>
      <c r="H1173" s="4" t="str">
        <f aca="false">IFERROR(INDEX(Lanes!$C$2:$C$60,MATCH(LEFT(I1173,FIND(" ",I1173)-1),Lanes!$A$2:$A$60,0)),"?")</f>
        <v>V</v>
      </c>
      <c r="I1173" s="4" t="s">
        <v>8845</v>
      </c>
      <c r="J1173" s="4"/>
      <c r="K1173" s="4" t="s">
        <v>364</v>
      </c>
      <c r="L1173" s="4" t="s">
        <v>90</v>
      </c>
      <c r="M1173" s="4" t="s">
        <v>4621</v>
      </c>
      <c r="N1173" s="4" t="s">
        <v>4622</v>
      </c>
      <c r="O1173" s="4" t="s">
        <v>8964</v>
      </c>
      <c r="P1173" s="2" t="s">
        <v>8965</v>
      </c>
      <c r="Q1173" s="2" t="s">
        <v>8966</v>
      </c>
      <c r="R1173" s="4" t="s">
        <v>65</v>
      </c>
      <c r="S1173" s="4" t="s">
        <v>8967</v>
      </c>
      <c r="T1173" s="4" t="s">
        <v>84</v>
      </c>
      <c r="U1173" s="4"/>
      <c r="V1173" s="4"/>
      <c r="W1173" s="4"/>
      <c r="X1173" s="2" t="s">
        <v>8968</v>
      </c>
      <c r="Y1173" s="4" t="s">
        <v>69</v>
      </c>
      <c r="Z1173" s="4"/>
      <c r="AA1173" s="4"/>
      <c r="AB1173" s="4"/>
    </row>
    <row r="1174" customFormat="false" ht="75" hidden="false" customHeight="true" outlineLevel="0" collapsed="false">
      <c r="A1174" s="4" t="s">
        <v>8969</v>
      </c>
      <c r="B1174" s="4" t="s">
        <v>8853</v>
      </c>
      <c r="C1174" s="4" t="s">
        <v>8970</v>
      </c>
      <c r="D1174" s="4" t="n">
        <v>2003</v>
      </c>
      <c r="E1174" s="4" t="s">
        <v>41</v>
      </c>
      <c r="F1174" s="4" t="s">
        <v>8971</v>
      </c>
      <c r="G1174" s="4" t="str">
        <f aca="false">IF(LEFT(I1174,3)="R1 ","L6",IF(D1174&gt;=2014,"L1",IF(D1174&gt;=1998,"L2",IF(D1174&gt;=1987,"L3",IF(D1174&gt;=1978,"L4",IF(D1174&gt;=1965,"L5","L6"))))))</f>
        <v>L2</v>
      </c>
      <c r="H1174" s="4" t="str">
        <f aca="false">IFERROR(INDEX(Lanes!$C$2:$C$60,MATCH(LEFT(I1174,FIND(" ",I1174)-1),Lanes!$A$2:$A$60,0)),"?")</f>
        <v>V</v>
      </c>
      <c r="I1174" s="4" t="s">
        <v>8845</v>
      </c>
      <c r="J1174" s="4"/>
      <c r="K1174" s="4" t="s">
        <v>451</v>
      </c>
      <c r="L1174" s="4" t="s">
        <v>45</v>
      </c>
      <c r="M1174" s="4" t="s">
        <v>8855</v>
      </c>
      <c r="N1174" s="4"/>
      <c r="O1174" s="4" t="s">
        <v>8972</v>
      </c>
      <c r="P1174" s="2" t="s">
        <v>8973</v>
      </c>
      <c r="Q1174" s="2" t="s">
        <v>8974</v>
      </c>
      <c r="R1174" s="4" t="s">
        <v>122</v>
      </c>
      <c r="S1174" s="4" t="s">
        <v>8975</v>
      </c>
      <c r="T1174" s="4" t="s">
        <v>84</v>
      </c>
      <c r="U1174" s="4"/>
      <c r="V1174" s="4"/>
      <c r="W1174" s="4"/>
      <c r="X1174" s="2" t="s">
        <v>8976</v>
      </c>
      <c r="Y1174" s="4" t="s">
        <v>69</v>
      </c>
      <c r="Z1174" s="4"/>
      <c r="AA1174" s="4"/>
      <c r="AB1174" s="4"/>
    </row>
    <row r="1175" customFormat="false" ht="75" hidden="false" customHeight="true" outlineLevel="0" collapsed="false">
      <c r="A1175" s="4" t="s">
        <v>8977</v>
      </c>
      <c r="B1175" s="4" t="s">
        <v>8902</v>
      </c>
      <c r="C1175" s="4" t="s">
        <v>8978</v>
      </c>
      <c r="D1175" s="4" t="n">
        <v>2003</v>
      </c>
      <c r="E1175" s="4" t="s">
        <v>41</v>
      </c>
      <c r="F1175" s="4" t="s">
        <v>3339</v>
      </c>
      <c r="G1175" s="4" t="str">
        <f aca="false">IF(LEFT(I1175,3)="R1 ","L6",IF(D1175&gt;=2014,"L1",IF(D1175&gt;=1998,"L2",IF(D1175&gt;=1987,"L3",IF(D1175&gt;=1978,"L4",IF(D1175&gt;=1965,"L5","L6"))))))</f>
        <v>L2</v>
      </c>
      <c r="H1175" s="4" t="str">
        <f aca="false">IFERROR(INDEX(Lanes!$C$2:$C$60,MATCH(LEFT(I1175,FIND(" ",I1175)-1),Lanes!$A$2:$A$60,0)),"?")</f>
        <v>V</v>
      </c>
      <c r="I1175" s="4" t="s">
        <v>8845</v>
      </c>
      <c r="J1175" s="4"/>
      <c r="K1175" s="4" t="s">
        <v>115</v>
      </c>
      <c r="L1175" s="4" t="s">
        <v>90</v>
      </c>
      <c r="M1175" s="4" t="s">
        <v>4621</v>
      </c>
      <c r="N1175" s="4"/>
      <c r="O1175" s="4" t="s">
        <v>8979</v>
      </c>
      <c r="P1175" s="2" t="s">
        <v>8980</v>
      </c>
      <c r="Q1175" s="2" t="s">
        <v>8981</v>
      </c>
      <c r="R1175" s="4" t="s">
        <v>65</v>
      </c>
      <c r="S1175" s="4" t="s">
        <v>8982</v>
      </c>
      <c r="T1175" s="4" t="s">
        <v>52</v>
      </c>
      <c r="U1175" s="4"/>
      <c r="V1175" s="4"/>
      <c r="W1175" s="4"/>
      <c r="X1175" s="2" t="s">
        <v>8908</v>
      </c>
      <c r="Y1175" s="4" t="s">
        <v>69</v>
      </c>
      <c r="Z1175" s="4"/>
      <c r="AA1175" s="4"/>
      <c r="AB1175" s="4"/>
    </row>
    <row r="1176" customFormat="false" ht="75" hidden="false" customHeight="true" outlineLevel="0" collapsed="false">
      <c r="A1176" s="4" t="s">
        <v>8983</v>
      </c>
      <c r="B1176" s="4" t="s">
        <v>8984</v>
      </c>
      <c r="C1176" s="4" t="s">
        <v>8985</v>
      </c>
      <c r="D1176" s="4" t="n">
        <v>2003</v>
      </c>
      <c r="E1176" s="4" t="s">
        <v>41</v>
      </c>
      <c r="F1176" s="4" t="s">
        <v>8986</v>
      </c>
      <c r="G1176" s="4" t="str">
        <f aca="false">IF(LEFT(I1176,3)="R1 ","L6",IF(D1176&gt;=2014,"L1",IF(D1176&gt;=1998,"L2",IF(D1176&gt;=1987,"L3",IF(D1176&gt;=1978,"L4",IF(D1176&gt;=1965,"L5","L6"))))))</f>
        <v>L2</v>
      </c>
      <c r="H1176" s="4" t="str">
        <f aca="false">IFERROR(INDEX(Lanes!$C$2:$C$60,MATCH(LEFT(I1176,FIND(" ",I1176)-1),Lanes!$A$2:$A$60,0)),"?")</f>
        <v>V</v>
      </c>
      <c r="I1176" s="4" t="s">
        <v>8845</v>
      </c>
      <c r="J1176" s="4"/>
      <c r="K1176" s="4" t="s">
        <v>115</v>
      </c>
      <c r="L1176" s="4" t="s">
        <v>257</v>
      </c>
      <c r="M1176" s="4" t="s">
        <v>8987</v>
      </c>
      <c r="N1176" s="4"/>
      <c r="O1176" s="4" t="s">
        <v>8988</v>
      </c>
      <c r="P1176" s="2" t="s">
        <v>8989</v>
      </c>
      <c r="Q1176" s="2" t="s">
        <v>8990</v>
      </c>
      <c r="R1176" s="4" t="s">
        <v>50</v>
      </c>
      <c r="S1176" s="4" t="s">
        <v>8991</v>
      </c>
      <c r="T1176" s="4" t="s">
        <v>110</v>
      </c>
      <c r="U1176" s="4"/>
      <c r="V1176" s="4"/>
      <c r="W1176" s="4"/>
      <c r="X1176" s="2" t="s">
        <v>8992</v>
      </c>
      <c r="Y1176" s="4" t="s">
        <v>69</v>
      </c>
      <c r="Z1176" s="4"/>
      <c r="AA1176" s="4"/>
      <c r="AB1176" s="4"/>
    </row>
    <row r="1177" customFormat="false" ht="75" hidden="false" customHeight="true" outlineLevel="0" collapsed="false">
      <c r="A1177" s="4" t="s">
        <v>8993</v>
      </c>
      <c r="B1177" s="4" t="s">
        <v>8946</v>
      </c>
      <c r="C1177" s="4" t="s">
        <v>8994</v>
      </c>
      <c r="D1177" s="4" t="n">
        <v>2003</v>
      </c>
      <c r="E1177" s="4" t="s">
        <v>41</v>
      </c>
      <c r="F1177" s="4" t="s">
        <v>8948</v>
      </c>
      <c r="G1177" s="4" t="str">
        <f aca="false">IF(LEFT(I1177,3)="R1 ","L6",IF(D1177&gt;=2014,"L1",IF(D1177&gt;=1998,"L2",IF(D1177&gt;=1987,"L3",IF(D1177&gt;=1978,"L4",IF(D1177&gt;=1965,"L5","L6"))))))</f>
        <v>L2</v>
      </c>
      <c r="H1177" s="4" t="str">
        <f aca="false">IFERROR(INDEX(Lanes!$C$2:$C$60,MATCH(LEFT(I1177,FIND(" ",I1177)-1),Lanes!$A$2:$A$60,0)),"?")</f>
        <v>V</v>
      </c>
      <c r="I1177" s="4" t="s">
        <v>8845</v>
      </c>
      <c r="J1177" s="4"/>
      <c r="K1177" s="4" t="s">
        <v>115</v>
      </c>
      <c r="L1177" s="4" t="s">
        <v>603</v>
      </c>
      <c r="M1177" s="4" t="s">
        <v>1528</v>
      </c>
      <c r="N1177" s="4" t="s">
        <v>8949</v>
      </c>
      <c r="O1177" s="4" t="s">
        <v>8995</v>
      </c>
      <c r="P1177" s="2" t="s">
        <v>8996</v>
      </c>
      <c r="Q1177" s="2" t="s">
        <v>8997</v>
      </c>
      <c r="R1177" s="4" t="s">
        <v>65</v>
      </c>
      <c r="S1177" s="4" t="s">
        <v>8998</v>
      </c>
      <c r="T1177" s="4" t="s">
        <v>84</v>
      </c>
      <c r="U1177" s="4"/>
      <c r="V1177" s="4"/>
      <c r="W1177" s="4"/>
      <c r="X1177" s="2" t="s">
        <v>8999</v>
      </c>
      <c r="Y1177" s="4" t="s">
        <v>69</v>
      </c>
      <c r="Z1177" s="4"/>
      <c r="AA1177" s="4"/>
      <c r="AB1177" s="4"/>
    </row>
    <row r="1178" customFormat="false" ht="75" hidden="false" customHeight="true" outlineLevel="0" collapsed="false">
      <c r="A1178" s="4" t="s">
        <v>9000</v>
      </c>
      <c r="B1178" s="4" t="s">
        <v>9001</v>
      </c>
      <c r="C1178" s="4" t="s">
        <v>9002</v>
      </c>
      <c r="D1178" s="4" t="n">
        <v>2003</v>
      </c>
      <c r="E1178" s="4" t="s">
        <v>41</v>
      </c>
      <c r="F1178" s="4" t="s">
        <v>1026</v>
      </c>
      <c r="G1178" s="4" t="str">
        <f aca="false">IF(LEFT(I1178,3)="R1 ","L6",IF(D1178&gt;=2014,"L1",IF(D1178&gt;=1998,"L2",IF(D1178&gt;=1987,"L3",IF(D1178&gt;=1978,"L4",IF(D1178&gt;=1965,"L5","L6"))))))</f>
        <v>L2</v>
      </c>
      <c r="H1178" s="4" t="str">
        <f aca="false">IFERROR(INDEX(Lanes!$C$2:$C$60,MATCH(LEFT(I1178,FIND(" ",I1178)-1),Lanes!$A$2:$A$60,0)),"?")</f>
        <v>V</v>
      </c>
      <c r="I1178" s="4" t="s">
        <v>8845</v>
      </c>
      <c r="J1178" s="4"/>
      <c r="K1178" s="4" t="s">
        <v>567</v>
      </c>
      <c r="L1178" s="4" t="s">
        <v>193</v>
      </c>
      <c r="M1178" s="4" t="s">
        <v>9003</v>
      </c>
      <c r="N1178" s="4"/>
      <c r="O1178" s="4" t="s">
        <v>9004</v>
      </c>
      <c r="P1178" s="2" t="s">
        <v>9005</v>
      </c>
      <c r="Q1178" s="2" t="s">
        <v>9006</v>
      </c>
      <c r="R1178" s="4" t="s">
        <v>122</v>
      </c>
      <c r="S1178" s="4" t="s">
        <v>9007</v>
      </c>
      <c r="T1178" s="4" t="s">
        <v>52</v>
      </c>
      <c r="U1178" s="4"/>
      <c r="V1178" s="4"/>
      <c r="W1178" s="4"/>
      <c r="X1178" s="2" t="s">
        <v>9008</v>
      </c>
      <c r="Y1178" s="4" t="s">
        <v>69</v>
      </c>
      <c r="Z1178" s="4"/>
      <c r="AA1178" s="4"/>
      <c r="AB1178" s="4"/>
    </row>
    <row r="1179" customFormat="false" ht="75" hidden="false" customHeight="true" outlineLevel="0" collapsed="false">
      <c r="A1179" s="4" t="s">
        <v>9009</v>
      </c>
      <c r="B1179" s="4" t="s">
        <v>8893</v>
      </c>
      <c r="C1179" s="4" t="s">
        <v>9010</v>
      </c>
      <c r="D1179" s="4" t="n">
        <v>2003</v>
      </c>
      <c r="E1179" s="4" t="s">
        <v>41</v>
      </c>
      <c r="F1179" s="4" t="s">
        <v>1026</v>
      </c>
      <c r="G1179" s="4" t="str">
        <f aca="false">IF(LEFT(I1179,3)="R1 ","L6",IF(D1179&gt;=2014,"L1",IF(D1179&gt;=1998,"L2",IF(D1179&gt;=1987,"L3",IF(D1179&gt;=1978,"L4",IF(D1179&gt;=1965,"L5","L6"))))))</f>
        <v>L2</v>
      </c>
      <c r="H1179" s="4" t="str">
        <f aca="false">IFERROR(INDEX(Lanes!$C$2:$C$60,MATCH(LEFT(I1179,FIND(" ",I1179)-1),Lanes!$A$2:$A$60,0)),"?")</f>
        <v>V</v>
      </c>
      <c r="I1179" s="4" t="s">
        <v>8845</v>
      </c>
      <c r="J1179" s="4" t="s">
        <v>8895</v>
      </c>
      <c r="K1179" s="4" t="s">
        <v>1016</v>
      </c>
      <c r="L1179" s="4" t="s">
        <v>163</v>
      </c>
      <c r="M1179" s="4" t="s">
        <v>164</v>
      </c>
      <c r="N1179" s="4"/>
      <c r="O1179" s="4" t="s">
        <v>9011</v>
      </c>
      <c r="P1179" s="2" t="s">
        <v>9012</v>
      </c>
      <c r="Q1179" s="2" t="s">
        <v>9013</v>
      </c>
      <c r="R1179" s="4" t="s">
        <v>65</v>
      </c>
      <c r="S1179" s="4" t="s">
        <v>9014</v>
      </c>
      <c r="T1179" s="4" t="s">
        <v>84</v>
      </c>
      <c r="U1179" s="4"/>
      <c r="V1179" s="4"/>
      <c r="W1179" s="4"/>
      <c r="X1179" s="2" t="s">
        <v>8900</v>
      </c>
      <c r="Y1179" s="4" t="s">
        <v>69</v>
      </c>
      <c r="Z1179" s="4"/>
      <c r="AA1179" s="4"/>
      <c r="AB1179" s="4"/>
    </row>
    <row r="1180" customFormat="false" ht="75" hidden="false" customHeight="true" outlineLevel="0" collapsed="false">
      <c r="A1180" s="4" t="s">
        <v>9015</v>
      </c>
      <c r="B1180" s="4" t="s">
        <v>9016</v>
      </c>
      <c r="C1180" s="4" t="s">
        <v>9017</v>
      </c>
      <c r="D1180" s="4" t="n">
        <v>2003</v>
      </c>
      <c r="E1180" s="4" t="s">
        <v>41</v>
      </c>
      <c r="F1180" s="4" t="s">
        <v>9018</v>
      </c>
      <c r="G1180" s="4" t="str">
        <f aca="false">IF(LEFT(I1180,3)="R1 ","L6",IF(D1180&gt;=2014,"L1",IF(D1180&gt;=1998,"L2",IF(D1180&gt;=1987,"L3",IF(D1180&gt;=1978,"L4",IF(D1180&gt;=1965,"L5","L6"))))))</f>
        <v>L2</v>
      </c>
      <c r="H1180" s="4" t="str">
        <f aca="false">IFERROR(INDEX(Lanes!$C$2:$C$60,MATCH(LEFT(I1180,FIND(" ",I1180)-1),Lanes!$A$2:$A$60,0)),"?")</f>
        <v>V</v>
      </c>
      <c r="I1180" s="4" t="s">
        <v>8845</v>
      </c>
      <c r="J1180" s="4"/>
      <c r="K1180" s="4" t="s">
        <v>364</v>
      </c>
      <c r="L1180" s="4" t="s">
        <v>45</v>
      </c>
      <c r="M1180" s="4" t="s">
        <v>9019</v>
      </c>
      <c r="N1180" s="4"/>
      <c r="O1180" s="4" t="s">
        <v>9020</v>
      </c>
      <c r="P1180" s="2" t="s">
        <v>9021</v>
      </c>
      <c r="Q1180" s="2" t="s">
        <v>9022</v>
      </c>
      <c r="R1180" s="4" t="s">
        <v>65</v>
      </c>
      <c r="S1180" s="4" t="s">
        <v>9023</v>
      </c>
      <c r="T1180" s="4" t="s">
        <v>110</v>
      </c>
      <c r="U1180" s="4"/>
      <c r="V1180" s="4"/>
      <c r="W1180" s="4"/>
      <c r="X1180" s="2" t="s">
        <v>9024</v>
      </c>
      <c r="Y1180" s="4" t="s">
        <v>69</v>
      </c>
      <c r="Z1180" s="4"/>
      <c r="AA1180" s="4"/>
      <c r="AB1180" s="4"/>
    </row>
    <row r="1181" customFormat="false" ht="75" hidden="false" customHeight="true" outlineLevel="0" collapsed="false">
      <c r="A1181" s="4" t="s">
        <v>9025</v>
      </c>
      <c r="B1181" s="4" t="s">
        <v>8843</v>
      </c>
      <c r="C1181" s="4" t="s">
        <v>9026</v>
      </c>
      <c r="D1181" s="4" t="n">
        <v>2004</v>
      </c>
      <c r="E1181" s="4" t="s">
        <v>227</v>
      </c>
      <c r="F1181" s="4" t="s">
        <v>934</v>
      </c>
      <c r="G1181" s="4" t="str">
        <f aca="false">IF(LEFT(I1181,3)="R1 ","L6",IF(D1181&gt;=2014,"L1",IF(D1181&gt;=1998,"L2",IF(D1181&gt;=1987,"L3",IF(D1181&gt;=1978,"L4",IF(D1181&gt;=1965,"L5","L6"))))))</f>
        <v>L2</v>
      </c>
      <c r="H1181" s="4" t="str">
        <f aca="false">IFERROR(INDEX(Lanes!$C$2:$C$60,MATCH(LEFT(I1181,FIND(" ",I1181)-1),Lanes!$A$2:$A$60,0)),"?")</f>
        <v>V</v>
      </c>
      <c r="I1181" s="4" t="s">
        <v>8845</v>
      </c>
      <c r="J1181" s="4"/>
      <c r="K1181" s="4" t="s">
        <v>115</v>
      </c>
      <c r="L1181" s="4" t="s">
        <v>45</v>
      </c>
      <c r="M1181" s="4" t="s">
        <v>8846</v>
      </c>
      <c r="N1181" s="4"/>
      <c r="O1181" s="4" t="s">
        <v>9027</v>
      </c>
      <c r="P1181" s="2" t="s">
        <v>9028</v>
      </c>
      <c r="Q1181" s="2" t="s">
        <v>9029</v>
      </c>
      <c r="R1181" s="4" t="s">
        <v>65</v>
      </c>
      <c r="S1181" s="4" t="s">
        <v>9030</v>
      </c>
      <c r="T1181" s="4" t="s">
        <v>84</v>
      </c>
      <c r="U1181" s="4"/>
      <c r="V1181" s="4"/>
      <c r="W1181" s="4" t="s">
        <v>53</v>
      </c>
      <c r="X1181" s="2" t="s">
        <v>8934</v>
      </c>
      <c r="Y1181" s="4" t="s">
        <v>69</v>
      </c>
      <c r="Z1181" s="4"/>
      <c r="AA1181" s="4"/>
      <c r="AB1181" s="4"/>
    </row>
    <row r="1182" customFormat="false" ht="75" hidden="false" customHeight="true" outlineLevel="0" collapsed="false">
      <c r="A1182" s="4" t="s">
        <v>9031</v>
      </c>
      <c r="B1182" s="4" t="s">
        <v>9032</v>
      </c>
      <c r="C1182" s="4" t="s">
        <v>9033</v>
      </c>
      <c r="D1182" s="4" t="n">
        <v>2004</v>
      </c>
      <c r="E1182" s="4" t="s">
        <v>41</v>
      </c>
      <c r="F1182" s="4" t="s">
        <v>476</v>
      </c>
      <c r="G1182" s="4" t="str">
        <f aca="false">IF(LEFT(I1182,3)="R1 ","L6",IF(D1182&gt;=2014,"L1",IF(D1182&gt;=1998,"L2",IF(D1182&gt;=1987,"L3",IF(D1182&gt;=1978,"L4",IF(D1182&gt;=1965,"L5","L6"))))))</f>
        <v>L2</v>
      </c>
      <c r="H1182" s="4" t="str">
        <f aca="false">IFERROR(INDEX(Lanes!$C$2:$C$60,MATCH(LEFT(I1182,FIND(" ",I1182)-1),Lanes!$A$2:$A$60,0)),"?")</f>
        <v>V</v>
      </c>
      <c r="I1182" s="4" t="s">
        <v>8845</v>
      </c>
      <c r="J1182" s="4"/>
      <c r="K1182" s="4" t="s">
        <v>115</v>
      </c>
      <c r="L1182" s="4" t="s">
        <v>163</v>
      </c>
      <c r="M1182" s="4" t="s">
        <v>8939</v>
      </c>
      <c r="N1182" s="4"/>
      <c r="O1182" s="4" t="s">
        <v>9034</v>
      </c>
      <c r="P1182" s="2" t="s">
        <v>9035</v>
      </c>
      <c r="Q1182" s="2" t="s">
        <v>9036</v>
      </c>
      <c r="R1182" s="4" t="s">
        <v>65</v>
      </c>
      <c r="S1182" s="4" t="s">
        <v>9037</v>
      </c>
      <c r="T1182" s="4" t="s">
        <v>84</v>
      </c>
      <c r="U1182" s="4"/>
      <c r="V1182" s="4"/>
      <c r="W1182" s="4"/>
      <c r="X1182" s="2" t="s">
        <v>9038</v>
      </c>
      <c r="Y1182" s="4" t="s">
        <v>69</v>
      </c>
      <c r="Z1182" s="4"/>
      <c r="AA1182" s="4"/>
      <c r="AB1182" s="4"/>
    </row>
    <row r="1183" customFormat="false" ht="75" hidden="false" customHeight="true" outlineLevel="0" collapsed="false">
      <c r="A1183" s="4" t="s">
        <v>9039</v>
      </c>
      <c r="B1183" s="4" t="s">
        <v>9040</v>
      </c>
      <c r="C1183" s="4" t="s">
        <v>9041</v>
      </c>
      <c r="D1183" s="4" t="n">
        <v>2004</v>
      </c>
      <c r="E1183" s="4" t="s">
        <v>41</v>
      </c>
      <c r="F1183" s="4" t="s">
        <v>3339</v>
      </c>
      <c r="G1183" s="4" t="str">
        <f aca="false">IF(LEFT(I1183,3)="R1 ","L6",IF(D1183&gt;=2014,"L1",IF(D1183&gt;=1998,"L2",IF(D1183&gt;=1987,"L3",IF(D1183&gt;=1978,"L4",IF(D1183&gt;=1965,"L5","L6"))))))</f>
        <v>L2</v>
      </c>
      <c r="H1183" s="4" t="str">
        <f aca="false">IFERROR(INDEX(Lanes!$C$2:$C$60,MATCH(LEFT(I1183,FIND(" ",I1183)-1),Lanes!$A$2:$A$60,0)),"?")</f>
        <v>V</v>
      </c>
      <c r="I1183" s="4" t="s">
        <v>8845</v>
      </c>
      <c r="J1183" s="4"/>
      <c r="K1183" s="4" t="s">
        <v>996</v>
      </c>
      <c r="L1183" s="4" t="s">
        <v>257</v>
      </c>
      <c r="M1183" s="4" t="s">
        <v>750</v>
      </c>
      <c r="N1183" s="4"/>
      <c r="O1183" s="4" t="s">
        <v>9042</v>
      </c>
      <c r="P1183" s="2" t="s">
        <v>9043</v>
      </c>
      <c r="Q1183" s="2" t="s">
        <v>9044</v>
      </c>
      <c r="R1183" s="4" t="s">
        <v>65</v>
      </c>
      <c r="S1183" s="4" t="s">
        <v>9045</v>
      </c>
      <c r="T1183" s="4" t="s">
        <v>84</v>
      </c>
      <c r="U1183" s="4"/>
      <c r="V1183" s="4"/>
      <c r="W1183" s="4"/>
      <c r="X1183" s="2" t="s">
        <v>9046</v>
      </c>
      <c r="Y1183" s="4" t="s">
        <v>69</v>
      </c>
      <c r="Z1183" s="4"/>
      <c r="AA1183" s="4"/>
      <c r="AB1183" s="4"/>
    </row>
    <row r="1184" customFormat="false" ht="75" hidden="false" customHeight="true" outlineLevel="0" collapsed="false">
      <c r="A1184" s="4" t="s">
        <v>9047</v>
      </c>
      <c r="B1184" s="4" t="s">
        <v>8877</v>
      </c>
      <c r="C1184" s="4" t="s">
        <v>9048</v>
      </c>
      <c r="D1184" s="4" t="n">
        <v>2004</v>
      </c>
      <c r="E1184" s="4" t="s">
        <v>41</v>
      </c>
      <c r="F1184" s="4" t="s">
        <v>8879</v>
      </c>
      <c r="G1184" s="4" t="str">
        <f aca="false">IF(LEFT(I1184,3)="R1 ","L6",IF(D1184&gt;=2014,"L1",IF(D1184&gt;=1998,"L2",IF(D1184&gt;=1987,"L3",IF(D1184&gt;=1978,"L4",IF(D1184&gt;=1965,"L5","L6"))))))</f>
        <v>L2</v>
      </c>
      <c r="H1184" s="4" t="str">
        <f aca="false">IFERROR(INDEX(Lanes!$C$2:$C$60,MATCH(LEFT(I1184,FIND(" ",I1184)-1),Lanes!$A$2:$A$60,0)),"?")</f>
        <v>V</v>
      </c>
      <c r="I1184" s="4" t="s">
        <v>8845</v>
      </c>
      <c r="J1184" s="4"/>
      <c r="K1184" s="4" t="s">
        <v>364</v>
      </c>
      <c r="L1184" s="4" t="s">
        <v>163</v>
      </c>
      <c r="M1184" s="4" t="s">
        <v>164</v>
      </c>
      <c r="N1184" s="4"/>
      <c r="O1184" s="4" t="s">
        <v>9049</v>
      </c>
      <c r="P1184" s="2" t="s">
        <v>9050</v>
      </c>
      <c r="Q1184" s="2" t="s">
        <v>9051</v>
      </c>
      <c r="R1184" s="4" t="s">
        <v>122</v>
      </c>
      <c r="S1184" s="4" t="s">
        <v>9052</v>
      </c>
      <c r="T1184" s="4" t="s">
        <v>84</v>
      </c>
      <c r="U1184" s="4"/>
      <c r="V1184" s="4"/>
      <c r="W1184" s="4"/>
      <c r="X1184" s="2" t="s">
        <v>8884</v>
      </c>
      <c r="Y1184" s="4" t="s">
        <v>69</v>
      </c>
      <c r="Z1184" s="4"/>
      <c r="AA1184" s="4"/>
      <c r="AB1184" s="4"/>
    </row>
    <row r="1185" customFormat="false" ht="75" hidden="false" customHeight="true" outlineLevel="0" collapsed="false">
      <c r="A1185" s="4" t="s">
        <v>9053</v>
      </c>
      <c r="B1185" s="4" t="s">
        <v>9001</v>
      </c>
      <c r="C1185" s="4" t="s">
        <v>9054</v>
      </c>
      <c r="D1185" s="4" t="n">
        <v>2004</v>
      </c>
      <c r="E1185" s="4" t="s">
        <v>41</v>
      </c>
      <c r="F1185" s="4" t="s">
        <v>3339</v>
      </c>
      <c r="G1185" s="4" t="str">
        <f aca="false">IF(LEFT(I1185,3)="R1 ","L6",IF(D1185&gt;=2014,"L1",IF(D1185&gt;=1998,"L2",IF(D1185&gt;=1987,"L3",IF(D1185&gt;=1978,"L4",IF(D1185&gt;=1965,"L5","L6"))))))</f>
        <v>L2</v>
      </c>
      <c r="H1185" s="4" t="str">
        <f aca="false">IFERROR(INDEX(Lanes!$C$2:$C$60,MATCH(LEFT(I1185,FIND(" ",I1185)-1),Lanes!$A$2:$A$60,0)),"?")</f>
        <v>V</v>
      </c>
      <c r="I1185" s="4" t="s">
        <v>8845</v>
      </c>
      <c r="J1185" s="4"/>
      <c r="K1185" s="4" t="s">
        <v>567</v>
      </c>
      <c r="L1185" s="4" t="s">
        <v>193</v>
      </c>
      <c r="M1185" s="4" t="s">
        <v>9003</v>
      </c>
      <c r="N1185" s="4"/>
      <c r="O1185" s="4" t="s">
        <v>9055</v>
      </c>
      <c r="P1185" s="2" t="s">
        <v>9056</v>
      </c>
      <c r="Q1185" s="2" t="s">
        <v>9057</v>
      </c>
      <c r="R1185" s="4" t="s">
        <v>65</v>
      </c>
      <c r="S1185" s="4" t="s">
        <v>9058</v>
      </c>
      <c r="T1185" s="4" t="s">
        <v>52</v>
      </c>
      <c r="U1185" s="4"/>
      <c r="V1185" s="4"/>
      <c r="W1185" s="4"/>
      <c r="X1185" s="2" t="s">
        <v>9008</v>
      </c>
      <c r="Y1185" s="4" t="s">
        <v>69</v>
      </c>
      <c r="Z1185" s="4"/>
      <c r="AA1185" s="4"/>
      <c r="AB1185" s="4"/>
    </row>
    <row r="1186" customFormat="false" ht="75" hidden="false" customHeight="true" outlineLevel="0" collapsed="false">
      <c r="A1186" s="4" t="s">
        <v>9059</v>
      </c>
      <c r="B1186" s="4" t="s">
        <v>8962</v>
      </c>
      <c r="C1186" s="4" t="s">
        <v>9060</v>
      </c>
      <c r="D1186" s="4" t="n">
        <v>2004</v>
      </c>
      <c r="E1186" s="4" t="s">
        <v>41</v>
      </c>
      <c r="F1186" s="4" t="s">
        <v>8887</v>
      </c>
      <c r="G1186" s="4" t="str">
        <f aca="false">IF(LEFT(I1186,3)="R1 ","L6",IF(D1186&gt;=2014,"L1",IF(D1186&gt;=1998,"L2",IF(D1186&gt;=1987,"L3",IF(D1186&gt;=1978,"L4",IF(D1186&gt;=1965,"L5","L6"))))))</f>
        <v>L2</v>
      </c>
      <c r="H1186" s="4" t="str">
        <f aca="false">IFERROR(INDEX(Lanes!$C$2:$C$60,MATCH(LEFT(I1186,FIND(" ",I1186)-1),Lanes!$A$2:$A$60,0)),"?")</f>
        <v>V</v>
      </c>
      <c r="I1186" s="4" t="s">
        <v>8845</v>
      </c>
      <c r="J1186" s="4"/>
      <c r="K1186" s="4" t="s">
        <v>268</v>
      </c>
      <c r="L1186" s="4" t="s">
        <v>90</v>
      </c>
      <c r="M1186" s="4" t="s">
        <v>4621</v>
      </c>
      <c r="N1186" s="4" t="s">
        <v>4622</v>
      </c>
      <c r="O1186" s="4" t="s">
        <v>9061</v>
      </c>
      <c r="P1186" s="2" t="s">
        <v>9062</v>
      </c>
      <c r="Q1186" s="2" t="s">
        <v>9063</v>
      </c>
      <c r="R1186" s="4" t="s">
        <v>65</v>
      </c>
      <c r="S1186" s="4" t="s">
        <v>9064</v>
      </c>
      <c r="T1186" s="4" t="s">
        <v>110</v>
      </c>
      <c r="U1186" s="4"/>
      <c r="V1186" s="4"/>
      <c r="W1186" s="4"/>
      <c r="X1186" s="2" t="s">
        <v>8968</v>
      </c>
      <c r="Y1186" s="4" t="s">
        <v>69</v>
      </c>
      <c r="Z1186" s="4"/>
      <c r="AA1186" s="4"/>
      <c r="AB1186" s="4"/>
    </row>
    <row r="1187" customFormat="false" ht="75" hidden="false" customHeight="true" outlineLevel="0" collapsed="false">
      <c r="A1187" s="4" t="s">
        <v>9065</v>
      </c>
      <c r="B1187" s="4" t="s">
        <v>8910</v>
      </c>
      <c r="C1187" s="4" t="s">
        <v>9066</v>
      </c>
      <c r="D1187" s="4" t="n">
        <v>2005</v>
      </c>
      <c r="E1187" s="4" t="s">
        <v>41</v>
      </c>
      <c r="F1187" s="4" t="s">
        <v>8912</v>
      </c>
      <c r="G1187" s="4" t="str">
        <f aca="false">IF(LEFT(I1187,3)="R1 ","L6",IF(D1187&gt;=2014,"L1",IF(D1187&gt;=1998,"L2",IF(D1187&gt;=1987,"L3",IF(D1187&gt;=1978,"L4",IF(D1187&gt;=1965,"L5","L6"))))))</f>
        <v>L2</v>
      </c>
      <c r="H1187" s="4" t="str">
        <f aca="false">IFERROR(INDEX(Lanes!$C$2:$C$60,MATCH(LEFT(I1187,FIND(" ",I1187)-1),Lanes!$A$2:$A$60,0)),"?")</f>
        <v>V</v>
      </c>
      <c r="I1187" s="4" t="s">
        <v>8845</v>
      </c>
      <c r="J1187" s="4"/>
      <c r="K1187" s="4" t="s">
        <v>364</v>
      </c>
      <c r="L1187" s="4" t="s">
        <v>257</v>
      </c>
      <c r="M1187" s="4" t="s">
        <v>8913</v>
      </c>
      <c r="N1187" s="4"/>
      <c r="O1187" s="4" t="s">
        <v>9067</v>
      </c>
      <c r="P1187" s="2" t="s">
        <v>9068</v>
      </c>
      <c r="Q1187" s="2" t="s">
        <v>9069</v>
      </c>
      <c r="R1187" s="4" t="s">
        <v>50</v>
      </c>
      <c r="S1187" s="4" t="s">
        <v>9070</v>
      </c>
      <c r="T1187" s="4" t="s">
        <v>84</v>
      </c>
      <c r="U1187" s="4"/>
      <c r="V1187" s="4"/>
      <c r="W1187" s="4"/>
      <c r="X1187" s="2" t="s">
        <v>9071</v>
      </c>
      <c r="Y1187" s="4" t="s">
        <v>69</v>
      </c>
      <c r="Z1187" s="4"/>
      <c r="AA1187" s="4"/>
      <c r="AB1187" s="4"/>
    </row>
    <row r="1188" customFormat="false" ht="75" hidden="false" customHeight="true" outlineLevel="0" collapsed="false">
      <c r="A1188" s="4" t="s">
        <v>9072</v>
      </c>
      <c r="B1188" s="4" t="s">
        <v>9073</v>
      </c>
      <c r="C1188" s="4" t="s">
        <v>9074</v>
      </c>
      <c r="D1188" s="4" t="n">
        <v>2005</v>
      </c>
      <c r="E1188" s="4" t="s">
        <v>41</v>
      </c>
      <c r="F1188" s="4" t="s">
        <v>1026</v>
      </c>
      <c r="G1188" s="4" t="str">
        <f aca="false">IF(LEFT(I1188,3)="R1 ","L6",IF(D1188&gt;=2014,"L1",IF(D1188&gt;=1998,"L2",IF(D1188&gt;=1987,"L3",IF(D1188&gt;=1978,"L4",IF(D1188&gt;=1965,"L5","L6"))))))</f>
        <v>L2</v>
      </c>
      <c r="H1188" s="4" t="str">
        <f aca="false">IFERROR(INDEX(Lanes!$C$2:$C$60,MATCH(LEFT(I1188,FIND(" ",I1188)-1),Lanes!$A$2:$A$60,0)),"?")</f>
        <v>V</v>
      </c>
      <c r="I1188" s="4" t="s">
        <v>8845</v>
      </c>
      <c r="J1188" s="4"/>
      <c r="K1188" s="4" t="s">
        <v>268</v>
      </c>
      <c r="L1188" s="4" t="s">
        <v>45</v>
      </c>
      <c r="M1188" s="4" t="s">
        <v>3061</v>
      </c>
      <c r="N1188" s="4"/>
      <c r="O1188" s="4" t="s">
        <v>9075</v>
      </c>
      <c r="P1188" s="2" t="s">
        <v>9076</v>
      </c>
      <c r="Q1188" s="2" t="s">
        <v>9077</v>
      </c>
      <c r="R1188" s="4" t="s">
        <v>65</v>
      </c>
      <c r="S1188" s="4" t="s">
        <v>9078</v>
      </c>
      <c r="T1188" s="4" t="s">
        <v>84</v>
      </c>
      <c r="U1188" s="4"/>
      <c r="V1188" s="4"/>
      <c r="W1188" s="4"/>
      <c r="X1188" s="2" t="s">
        <v>9079</v>
      </c>
      <c r="Y1188" s="4" t="s">
        <v>69</v>
      </c>
      <c r="Z1188" s="4"/>
      <c r="AA1188" s="4"/>
      <c r="AB1188" s="4"/>
    </row>
    <row r="1189" customFormat="false" ht="75" hidden="false" customHeight="true" outlineLevel="0" collapsed="false">
      <c r="A1189" s="4" t="s">
        <v>9080</v>
      </c>
      <c r="B1189" s="4" t="s">
        <v>9081</v>
      </c>
      <c r="C1189" s="4" t="s">
        <v>9082</v>
      </c>
      <c r="D1189" s="4" t="n">
        <v>2005</v>
      </c>
      <c r="E1189" s="4" t="s">
        <v>41</v>
      </c>
      <c r="F1189" s="4" t="s">
        <v>9083</v>
      </c>
      <c r="G1189" s="4" t="str">
        <f aca="false">IF(LEFT(I1189,3)="R1 ","L6",IF(D1189&gt;=2014,"L1",IF(D1189&gt;=1998,"L2",IF(D1189&gt;=1987,"L3",IF(D1189&gt;=1978,"L4",IF(D1189&gt;=1965,"L5","L6"))))))</f>
        <v>L2</v>
      </c>
      <c r="H1189" s="4" t="str">
        <f aca="false">IFERROR(INDEX(Lanes!$C$2:$C$60,MATCH(LEFT(I1189,FIND(" ",I1189)-1),Lanes!$A$2:$A$60,0)),"?")</f>
        <v>V</v>
      </c>
      <c r="I1189" s="4" t="s">
        <v>8845</v>
      </c>
      <c r="J1189" s="4" t="s">
        <v>9084</v>
      </c>
      <c r="K1189" s="4" t="s">
        <v>364</v>
      </c>
      <c r="L1189" s="4" t="s">
        <v>163</v>
      </c>
      <c r="M1189" s="4" t="s">
        <v>9085</v>
      </c>
      <c r="N1189" s="4"/>
      <c r="O1189" s="4" t="s">
        <v>9086</v>
      </c>
      <c r="P1189" s="2" t="s">
        <v>9087</v>
      </c>
      <c r="Q1189" s="2" t="s">
        <v>9088</v>
      </c>
      <c r="R1189" s="4" t="s">
        <v>122</v>
      </c>
      <c r="S1189" s="4" t="s">
        <v>9089</v>
      </c>
      <c r="T1189" s="4" t="s">
        <v>84</v>
      </c>
      <c r="U1189" s="4"/>
      <c r="V1189" s="4"/>
      <c r="W1189" s="4"/>
      <c r="X1189" s="2" t="s">
        <v>9090</v>
      </c>
      <c r="Y1189" s="4" t="s">
        <v>55</v>
      </c>
      <c r="Z1189" s="4"/>
      <c r="AA1189" s="4"/>
      <c r="AB1189" s="4"/>
    </row>
    <row r="1190" customFormat="false" ht="75" hidden="false" customHeight="true" outlineLevel="0" collapsed="false">
      <c r="A1190" s="4" t="s">
        <v>9091</v>
      </c>
      <c r="B1190" s="4" t="s">
        <v>8984</v>
      </c>
      <c r="C1190" s="4" t="s">
        <v>9092</v>
      </c>
      <c r="D1190" s="4" t="n">
        <v>2005</v>
      </c>
      <c r="E1190" s="4" t="s">
        <v>41</v>
      </c>
      <c r="F1190" s="4" t="s">
        <v>8986</v>
      </c>
      <c r="G1190" s="4" t="str">
        <f aca="false">IF(LEFT(I1190,3)="R1 ","L6",IF(D1190&gt;=2014,"L1",IF(D1190&gt;=1998,"L2",IF(D1190&gt;=1987,"L3",IF(D1190&gt;=1978,"L4",IF(D1190&gt;=1965,"L5","L6"))))))</f>
        <v>L2</v>
      </c>
      <c r="H1190" s="4" t="str">
        <f aca="false">IFERROR(INDEX(Lanes!$C$2:$C$60,MATCH(LEFT(I1190,FIND(" ",I1190)-1),Lanes!$A$2:$A$60,0)),"?")</f>
        <v>V</v>
      </c>
      <c r="I1190" s="4" t="s">
        <v>8845</v>
      </c>
      <c r="J1190" s="4"/>
      <c r="K1190" s="4" t="s">
        <v>115</v>
      </c>
      <c r="L1190" s="4" t="s">
        <v>257</v>
      </c>
      <c r="M1190" s="4" t="s">
        <v>8987</v>
      </c>
      <c r="N1190" s="4"/>
      <c r="O1190" s="4" t="s">
        <v>9093</v>
      </c>
      <c r="P1190" s="2" t="s">
        <v>9094</v>
      </c>
      <c r="Q1190" s="2" t="s">
        <v>9095</v>
      </c>
      <c r="R1190" s="4" t="s">
        <v>50</v>
      </c>
      <c r="S1190" s="4" t="s">
        <v>9096</v>
      </c>
      <c r="T1190" s="4" t="s">
        <v>84</v>
      </c>
      <c r="U1190" s="4"/>
      <c r="V1190" s="4"/>
      <c r="W1190" s="4"/>
      <c r="X1190" s="2" t="s">
        <v>8992</v>
      </c>
      <c r="Y1190" s="4" t="s">
        <v>69</v>
      </c>
      <c r="Z1190" s="4"/>
      <c r="AA1190" s="4"/>
      <c r="AB1190" s="4"/>
    </row>
    <row r="1191" customFormat="false" ht="75" hidden="false" customHeight="true" outlineLevel="0" collapsed="false">
      <c r="A1191" s="4" t="s">
        <v>9097</v>
      </c>
      <c r="B1191" s="4" t="s">
        <v>8946</v>
      </c>
      <c r="C1191" s="4" t="s">
        <v>9098</v>
      </c>
      <c r="D1191" s="4" t="n">
        <v>2005</v>
      </c>
      <c r="E1191" s="4" t="s">
        <v>41</v>
      </c>
      <c r="F1191" s="4" t="s">
        <v>9099</v>
      </c>
      <c r="G1191" s="4" t="str">
        <f aca="false">IF(LEFT(I1191,3)="R1 ","L6",IF(D1191&gt;=2014,"L1",IF(D1191&gt;=1998,"L2",IF(D1191&gt;=1987,"L3",IF(D1191&gt;=1978,"L4",IF(D1191&gt;=1965,"L5","L6"))))))</f>
        <v>L2</v>
      </c>
      <c r="H1191" s="4" t="str">
        <f aca="false">IFERROR(INDEX(Lanes!$C$2:$C$60,MATCH(LEFT(I1191,FIND(" ",I1191)-1),Lanes!$A$2:$A$60,0)),"?")</f>
        <v>V</v>
      </c>
      <c r="I1191" s="4" t="s">
        <v>8845</v>
      </c>
      <c r="J1191" s="4"/>
      <c r="K1191" s="4" t="s">
        <v>115</v>
      </c>
      <c r="L1191" s="4" t="s">
        <v>603</v>
      </c>
      <c r="M1191" s="4" t="s">
        <v>1528</v>
      </c>
      <c r="N1191" s="4" t="s">
        <v>8949</v>
      </c>
      <c r="O1191" s="4" t="s">
        <v>9100</v>
      </c>
      <c r="P1191" s="2" t="s">
        <v>9101</v>
      </c>
      <c r="Q1191" s="2" t="s">
        <v>9102</v>
      </c>
      <c r="R1191" s="4" t="s">
        <v>65</v>
      </c>
      <c r="S1191" s="4" t="s">
        <v>9103</v>
      </c>
      <c r="T1191" s="4" t="s">
        <v>84</v>
      </c>
      <c r="U1191" s="4"/>
      <c r="V1191" s="4"/>
      <c r="W1191" s="4"/>
      <c r="X1191" s="2" t="s">
        <v>9104</v>
      </c>
      <c r="Y1191" s="4" t="s">
        <v>69</v>
      </c>
      <c r="Z1191" s="4"/>
      <c r="AA1191" s="4"/>
      <c r="AB1191" s="4"/>
    </row>
    <row r="1192" customFormat="false" ht="75" hidden="false" customHeight="true" outlineLevel="0" collapsed="false">
      <c r="A1192" s="4" t="s">
        <v>9105</v>
      </c>
      <c r="B1192" s="4" t="s">
        <v>9106</v>
      </c>
      <c r="C1192" s="4" t="s">
        <v>9107</v>
      </c>
      <c r="D1192" s="4" t="n">
        <v>2005</v>
      </c>
      <c r="E1192" s="4" t="s">
        <v>41</v>
      </c>
      <c r="F1192" s="4" t="s">
        <v>3339</v>
      </c>
      <c r="G1192" s="4" t="str">
        <f aca="false">IF(LEFT(I1192,3)="R1 ","L6",IF(D1192&gt;=2014,"L1",IF(D1192&gt;=1998,"L2",IF(D1192&gt;=1987,"L3",IF(D1192&gt;=1978,"L4",IF(D1192&gt;=1965,"L5","L6"))))))</f>
        <v>L2</v>
      </c>
      <c r="H1192" s="4" t="str">
        <f aca="false">IFERROR(INDEX(Lanes!$C$2:$C$60,MATCH(LEFT(I1192,FIND(" ",I1192)-1),Lanes!$A$2:$A$60,0)),"?")</f>
        <v>V</v>
      </c>
      <c r="I1192" s="4" t="s">
        <v>8845</v>
      </c>
      <c r="J1192" s="4"/>
      <c r="K1192" s="4" t="s">
        <v>1016</v>
      </c>
      <c r="L1192" s="4" t="s">
        <v>45</v>
      </c>
      <c r="M1192" s="4" t="s">
        <v>61</v>
      </c>
      <c r="N1192" s="4"/>
      <c r="O1192" s="4" t="s">
        <v>9108</v>
      </c>
      <c r="P1192" s="2" t="s">
        <v>9109</v>
      </c>
      <c r="Q1192" s="2" t="s">
        <v>9110</v>
      </c>
      <c r="R1192" s="4" t="s">
        <v>122</v>
      </c>
      <c r="S1192" s="4" t="s">
        <v>9111</v>
      </c>
      <c r="T1192" s="4" t="s">
        <v>110</v>
      </c>
      <c r="U1192" s="4"/>
      <c r="V1192" s="4"/>
      <c r="W1192" s="4"/>
      <c r="X1192" s="2" t="s">
        <v>9112</v>
      </c>
      <c r="Y1192" s="4" t="s">
        <v>69</v>
      </c>
      <c r="Z1192" s="4"/>
      <c r="AA1192" s="4"/>
      <c r="AB1192" s="4"/>
    </row>
    <row r="1193" customFormat="false" ht="75" hidden="false" customHeight="true" outlineLevel="0" collapsed="false">
      <c r="A1193" s="4" t="s">
        <v>9113</v>
      </c>
      <c r="B1193" s="4" t="s">
        <v>8869</v>
      </c>
      <c r="C1193" s="4" t="s">
        <v>9114</v>
      </c>
      <c r="D1193" s="4" t="n">
        <v>2005</v>
      </c>
      <c r="E1193" s="4" t="s">
        <v>41</v>
      </c>
      <c r="F1193" s="4" t="s">
        <v>8887</v>
      </c>
      <c r="G1193" s="4" t="str">
        <f aca="false">IF(LEFT(I1193,3)="R1 ","L6",IF(D1193&gt;=2014,"L1",IF(D1193&gt;=1998,"L2",IF(D1193&gt;=1987,"L3",IF(D1193&gt;=1978,"L4",IF(D1193&gt;=1965,"L5","L6"))))))</f>
        <v>L2</v>
      </c>
      <c r="H1193" s="4" t="str">
        <f aca="false">IFERROR(INDEX(Lanes!$C$2:$C$60,MATCH(LEFT(I1193,FIND(" ",I1193)-1),Lanes!$A$2:$A$60,0)),"?")</f>
        <v>V</v>
      </c>
      <c r="I1193" s="4" t="s">
        <v>8845</v>
      </c>
      <c r="J1193" s="4"/>
      <c r="K1193" s="4" t="s">
        <v>268</v>
      </c>
      <c r="L1193" s="4" t="s">
        <v>193</v>
      </c>
      <c r="M1193" s="4" t="s">
        <v>289</v>
      </c>
      <c r="N1193" s="4"/>
      <c r="O1193" s="4" t="s">
        <v>9115</v>
      </c>
      <c r="P1193" s="2" t="s">
        <v>9116</v>
      </c>
      <c r="Q1193" s="2" t="s">
        <v>9117</v>
      </c>
      <c r="R1193" s="4" t="s">
        <v>65</v>
      </c>
      <c r="S1193" s="4" t="s">
        <v>9118</v>
      </c>
      <c r="T1193" s="4" t="s">
        <v>52</v>
      </c>
      <c r="U1193" s="4"/>
      <c r="V1193" s="4"/>
      <c r="W1193" s="4"/>
      <c r="X1193" s="2" t="s">
        <v>8875</v>
      </c>
      <c r="Y1193" s="4" t="s">
        <v>69</v>
      </c>
      <c r="Z1193" s="4"/>
      <c r="AA1193" s="4"/>
      <c r="AB1193" s="4"/>
    </row>
    <row r="1194" customFormat="false" ht="75" hidden="false" customHeight="true" outlineLevel="0" collapsed="false">
      <c r="A1194" s="4" t="s">
        <v>9119</v>
      </c>
      <c r="B1194" s="4" t="s">
        <v>8869</v>
      </c>
      <c r="C1194" s="4" t="s">
        <v>9120</v>
      </c>
      <c r="D1194" s="4" t="n">
        <v>2005</v>
      </c>
      <c r="E1194" s="4" t="s">
        <v>41</v>
      </c>
      <c r="F1194" s="4" t="s">
        <v>8887</v>
      </c>
      <c r="G1194" s="4" t="str">
        <f aca="false">IF(LEFT(I1194,3)="R1 ","L6",IF(D1194&gt;=2014,"L1",IF(D1194&gt;=1998,"L2",IF(D1194&gt;=1987,"L3",IF(D1194&gt;=1978,"L4",IF(D1194&gt;=1965,"L5","L6"))))))</f>
        <v>L2</v>
      </c>
      <c r="H1194" s="4" t="str">
        <f aca="false">IFERROR(INDEX(Lanes!$C$2:$C$60,MATCH(LEFT(I1194,FIND(" ",I1194)-1),Lanes!$A$2:$A$60,0)),"?")</f>
        <v>V</v>
      </c>
      <c r="I1194" s="4" t="s">
        <v>8845</v>
      </c>
      <c r="J1194" s="4"/>
      <c r="K1194" s="4" t="s">
        <v>268</v>
      </c>
      <c r="L1194" s="4" t="s">
        <v>193</v>
      </c>
      <c r="M1194" s="4" t="s">
        <v>289</v>
      </c>
      <c r="N1194" s="4"/>
      <c r="O1194" s="4" t="s">
        <v>9121</v>
      </c>
      <c r="P1194" s="2" t="s">
        <v>9122</v>
      </c>
      <c r="Q1194" s="2" t="s">
        <v>9123</v>
      </c>
      <c r="R1194" s="4" t="s">
        <v>50</v>
      </c>
      <c r="S1194" s="4" t="s">
        <v>9124</v>
      </c>
      <c r="T1194" s="4" t="s">
        <v>110</v>
      </c>
      <c r="U1194" s="4"/>
      <c r="V1194" s="4"/>
      <c r="W1194" s="4"/>
      <c r="X1194" s="2" t="s">
        <v>9125</v>
      </c>
      <c r="Y1194" s="4" t="s">
        <v>69</v>
      </c>
      <c r="Z1194" s="4"/>
      <c r="AA1194" s="4"/>
      <c r="AB1194" s="4"/>
    </row>
    <row r="1195" customFormat="false" ht="75" hidden="false" customHeight="true" outlineLevel="0" collapsed="false">
      <c r="A1195" s="4" t="s">
        <v>9126</v>
      </c>
      <c r="B1195" s="4" t="s">
        <v>8869</v>
      </c>
      <c r="C1195" s="4" t="s">
        <v>9127</v>
      </c>
      <c r="D1195" s="4" t="n">
        <v>2005</v>
      </c>
      <c r="E1195" s="4" t="s">
        <v>41</v>
      </c>
      <c r="F1195" s="4" t="s">
        <v>8887</v>
      </c>
      <c r="G1195" s="4" t="str">
        <f aca="false">IF(LEFT(I1195,3)="R1 ","L6",IF(D1195&gt;=2014,"L1",IF(D1195&gt;=1998,"L2",IF(D1195&gt;=1987,"L3",IF(D1195&gt;=1978,"L4",IF(D1195&gt;=1965,"L5","L6"))))))</f>
        <v>L2</v>
      </c>
      <c r="H1195" s="4" t="str">
        <f aca="false">IFERROR(INDEX(Lanes!$C$2:$C$60,MATCH(LEFT(I1195,FIND(" ",I1195)-1),Lanes!$A$2:$A$60,0)),"?")</f>
        <v>V</v>
      </c>
      <c r="I1195" s="4" t="s">
        <v>8845</v>
      </c>
      <c r="J1195" s="4"/>
      <c r="K1195" s="4" t="s">
        <v>1016</v>
      </c>
      <c r="L1195" s="4" t="s">
        <v>193</v>
      </c>
      <c r="M1195" s="4" t="s">
        <v>289</v>
      </c>
      <c r="N1195" s="4"/>
      <c r="O1195" s="4" t="s">
        <v>9128</v>
      </c>
      <c r="P1195" s="2" t="s">
        <v>9129</v>
      </c>
      <c r="Q1195" s="2" t="s">
        <v>9130</v>
      </c>
      <c r="R1195" s="4" t="s">
        <v>122</v>
      </c>
      <c r="S1195" s="4" t="s">
        <v>9131</v>
      </c>
      <c r="T1195" s="4" t="s">
        <v>84</v>
      </c>
      <c r="U1195" s="4"/>
      <c r="V1195" s="4"/>
      <c r="W1195" s="4"/>
      <c r="X1195" s="2" t="s">
        <v>9132</v>
      </c>
      <c r="Y1195" s="4" t="s">
        <v>69</v>
      </c>
      <c r="Z1195" s="4"/>
      <c r="AA1195" s="4"/>
      <c r="AB1195" s="4"/>
    </row>
    <row r="1196" customFormat="false" ht="75" hidden="false" customHeight="true" outlineLevel="0" collapsed="false">
      <c r="A1196" s="4" t="s">
        <v>9133</v>
      </c>
      <c r="B1196" s="4" t="s">
        <v>9134</v>
      </c>
      <c r="C1196" s="4" t="s">
        <v>9135</v>
      </c>
      <c r="D1196" s="4" t="n">
        <v>2005</v>
      </c>
      <c r="E1196" s="4" t="s">
        <v>41</v>
      </c>
      <c r="F1196" s="4" t="s">
        <v>1026</v>
      </c>
      <c r="G1196" s="4" t="str">
        <f aca="false">IF(LEFT(I1196,3)="R1 ","L6",IF(D1196&gt;=2014,"L1",IF(D1196&gt;=1998,"L2",IF(D1196&gt;=1987,"L3",IF(D1196&gt;=1978,"L4",IF(D1196&gt;=1965,"L5","L6"))))))</f>
        <v>L2</v>
      </c>
      <c r="H1196" s="4" t="str">
        <f aca="false">IFERROR(INDEX(Lanes!$C$2:$C$60,MATCH(LEFT(I1196,FIND(" ",I1196)-1),Lanes!$A$2:$A$60,0)),"?")</f>
        <v>V</v>
      </c>
      <c r="I1196" s="4" t="s">
        <v>8845</v>
      </c>
      <c r="J1196" s="4"/>
      <c r="K1196" s="4" t="s">
        <v>567</v>
      </c>
      <c r="L1196" s="4" t="s">
        <v>163</v>
      </c>
      <c r="M1196" s="4" t="s">
        <v>164</v>
      </c>
      <c r="N1196" s="4"/>
      <c r="O1196" s="4" t="s">
        <v>9136</v>
      </c>
      <c r="P1196" s="2" t="s">
        <v>9137</v>
      </c>
      <c r="Q1196" s="2" t="s">
        <v>9138</v>
      </c>
      <c r="R1196" s="4" t="s">
        <v>65</v>
      </c>
      <c r="S1196" s="4" t="s">
        <v>9139</v>
      </c>
      <c r="T1196" s="4" t="s">
        <v>84</v>
      </c>
      <c r="U1196" s="4"/>
      <c r="V1196" s="4"/>
      <c r="W1196" s="4"/>
      <c r="X1196" s="2" t="s">
        <v>9140</v>
      </c>
      <c r="Y1196" s="4" t="s">
        <v>55</v>
      </c>
      <c r="Z1196" s="4"/>
      <c r="AA1196" s="4"/>
      <c r="AB1196" s="4"/>
    </row>
    <row r="1197" customFormat="false" ht="75" hidden="false" customHeight="true" outlineLevel="0" collapsed="false">
      <c r="A1197" s="4" t="s">
        <v>9141</v>
      </c>
      <c r="B1197" s="4" t="s">
        <v>8853</v>
      </c>
      <c r="C1197" s="4" t="s">
        <v>9142</v>
      </c>
      <c r="D1197" s="4" t="n">
        <v>2006</v>
      </c>
      <c r="E1197" s="4" t="s">
        <v>41</v>
      </c>
      <c r="F1197" s="4" t="s">
        <v>1026</v>
      </c>
      <c r="G1197" s="4" t="str">
        <f aca="false">IF(LEFT(I1197,3)="R1 ","L6",IF(D1197&gt;=2014,"L1",IF(D1197&gt;=1998,"L2",IF(D1197&gt;=1987,"L3",IF(D1197&gt;=1978,"L4",IF(D1197&gt;=1965,"L5","L6"))))))</f>
        <v>L2</v>
      </c>
      <c r="H1197" s="4" t="str">
        <f aca="false">IFERROR(INDEX(Lanes!$C$2:$C$60,MATCH(LEFT(I1197,FIND(" ",I1197)-1),Lanes!$A$2:$A$60,0)),"?")</f>
        <v>V</v>
      </c>
      <c r="I1197" s="4" t="s">
        <v>8845</v>
      </c>
      <c r="J1197" s="4"/>
      <c r="K1197" s="4" t="s">
        <v>451</v>
      </c>
      <c r="L1197" s="4" t="s">
        <v>45</v>
      </c>
      <c r="M1197" s="4" t="s">
        <v>8855</v>
      </c>
      <c r="N1197" s="4"/>
      <c r="O1197" s="4" t="s">
        <v>9143</v>
      </c>
      <c r="P1197" s="2" t="s">
        <v>9144</v>
      </c>
      <c r="Q1197" s="2" t="s">
        <v>9145</v>
      </c>
      <c r="R1197" s="4" t="s">
        <v>65</v>
      </c>
      <c r="S1197" s="4" t="s">
        <v>9146</v>
      </c>
      <c r="T1197" s="4" t="s">
        <v>84</v>
      </c>
      <c r="U1197" s="4"/>
      <c r="V1197" s="4"/>
      <c r="W1197" s="4"/>
      <c r="X1197" s="2" t="s">
        <v>8976</v>
      </c>
      <c r="Y1197" s="4" t="s">
        <v>69</v>
      </c>
      <c r="Z1197" s="4"/>
      <c r="AA1197" s="4"/>
      <c r="AB1197" s="4"/>
    </row>
    <row r="1198" customFormat="false" ht="75" hidden="false" customHeight="true" outlineLevel="0" collapsed="false">
      <c r="A1198" s="4" t="s">
        <v>9147</v>
      </c>
      <c r="B1198" s="4" t="s">
        <v>9148</v>
      </c>
      <c r="C1198" s="4" t="s">
        <v>9149</v>
      </c>
      <c r="D1198" s="4" t="n">
        <v>2006</v>
      </c>
      <c r="E1198" s="4" t="s">
        <v>41</v>
      </c>
      <c r="F1198" s="4" t="s">
        <v>8387</v>
      </c>
      <c r="G1198" s="4" t="str">
        <f aca="false">IF(LEFT(I1198,3)="R1 ","L6",IF(D1198&gt;=2014,"L1",IF(D1198&gt;=1998,"L2",IF(D1198&gt;=1987,"L3",IF(D1198&gt;=1978,"L4",IF(D1198&gt;=1965,"L5","L6"))))))</f>
        <v>L2</v>
      </c>
      <c r="H1198" s="4" t="str">
        <f aca="false">IFERROR(INDEX(Lanes!$C$2:$C$60,MATCH(LEFT(I1198,FIND(" ",I1198)-1),Lanes!$A$2:$A$60,0)),"?")</f>
        <v>V</v>
      </c>
      <c r="I1198" s="4" t="s">
        <v>8845</v>
      </c>
      <c r="J1198" s="4"/>
      <c r="K1198" s="4" t="s">
        <v>364</v>
      </c>
      <c r="L1198" s="4" t="s">
        <v>603</v>
      </c>
      <c r="M1198" s="4" t="s">
        <v>9150</v>
      </c>
      <c r="N1198" s="4"/>
      <c r="O1198" s="4" t="s">
        <v>9151</v>
      </c>
      <c r="P1198" s="2" t="s">
        <v>9152</v>
      </c>
      <c r="Q1198" s="2" t="s">
        <v>9153</v>
      </c>
      <c r="R1198" s="4" t="s">
        <v>50</v>
      </c>
      <c r="S1198" s="4" t="s">
        <v>9149</v>
      </c>
      <c r="T1198" s="4" t="s">
        <v>52</v>
      </c>
      <c r="U1198" s="4"/>
      <c r="V1198" s="4"/>
      <c r="W1198" s="4"/>
      <c r="X1198" s="2" t="s">
        <v>9154</v>
      </c>
      <c r="Y1198" s="4" t="s">
        <v>55</v>
      </c>
      <c r="Z1198" s="4"/>
      <c r="AA1198" s="4"/>
      <c r="AB1198" s="4"/>
    </row>
    <row r="1199" customFormat="false" ht="75" hidden="false" customHeight="true" outlineLevel="0" collapsed="false">
      <c r="A1199" s="4" t="s">
        <v>9155</v>
      </c>
      <c r="B1199" s="4" t="s">
        <v>8843</v>
      </c>
      <c r="C1199" s="4" t="s">
        <v>9156</v>
      </c>
      <c r="D1199" s="4" t="n">
        <v>2006</v>
      </c>
      <c r="E1199" s="4" t="s">
        <v>41</v>
      </c>
      <c r="F1199" s="4" t="s">
        <v>934</v>
      </c>
      <c r="G1199" s="4" t="str">
        <f aca="false">IF(LEFT(I1199,3)="R1 ","L6",IF(D1199&gt;=2014,"L1",IF(D1199&gt;=1998,"L2",IF(D1199&gt;=1987,"L3",IF(D1199&gt;=1978,"L4",IF(D1199&gt;=1965,"L5","L6"))))))</f>
        <v>L2</v>
      </c>
      <c r="H1199" s="4" t="str">
        <f aca="false">IFERROR(INDEX(Lanes!$C$2:$C$60,MATCH(LEFT(I1199,FIND(" ",I1199)-1),Lanes!$A$2:$A$60,0)),"?")</f>
        <v>V</v>
      </c>
      <c r="I1199" s="4" t="s">
        <v>8845</v>
      </c>
      <c r="J1199" s="4"/>
      <c r="K1199" s="4" t="s">
        <v>115</v>
      </c>
      <c r="L1199" s="4" t="s">
        <v>45</v>
      </c>
      <c r="M1199" s="4" t="s">
        <v>8846</v>
      </c>
      <c r="N1199" s="4"/>
      <c r="O1199" s="4" t="s">
        <v>9157</v>
      </c>
      <c r="P1199" s="2" t="s">
        <v>9158</v>
      </c>
      <c r="Q1199" s="2" t="s">
        <v>9159</v>
      </c>
      <c r="R1199" s="4" t="s">
        <v>65</v>
      </c>
      <c r="S1199" s="4" t="s">
        <v>9160</v>
      </c>
      <c r="T1199" s="4" t="s">
        <v>110</v>
      </c>
      <c r="U1199" s="4" t="s">
        <v>53</v>
      </c>
      <c r="V1199" s="4"/>
      <c r="W1199" s="4" t="s">
        <v>53</v>
      </c>
      <c r="X1199" s="2" t="s">
        <v>9161</v>
      </c>
      <c r="Y1199" s="4" t="s">
        <v>69</v>
      </c>
      <c r="Z1199" s="4"/>
      <c r="AA1199" s="4"/>
      <c r="AB1199" s="4"/>
    </row>
    <row r="1200" customFormat="false" ht="75" hidden="false" customHeight="true" outlineLevel="0" collapsed="false">
      <c r="A1200" s="4" t="s">
        <v>9162</v>
      </c>
      <c r="B1200" s="4" t="s">
        <v>9134</v>
      </c>
      <c r="C1200" s="4" t="s">
        <v>9163</v>
      </c>
      <c r="D1200" s="4" t="n">
        <v>2006</v>
      </c>
      <c r="E1200" s="4" t="s">
        <v>41</v>
      </c>
      <c r="F1200" s="4" t="s">
        <v>1026</v>
      </c>
      <c r="G1200" s="4" t="str">
        <f aca="false">IF(LEFT(I1200,3)="R1 ","L6",IF(D1200&gt;=2014,"L1",IF(D1200&gt;=1998,"L2",IF(D1200&gt;=1987,"L3",IF(D1200&gt;=1978,"L4",IF(D1200&gt;=1965,"L5","L6"))))))</f>
        <v>L2</v>
      </c>
      <c r="H1200" s="4" t="str">
        <f aca="false">IFERROR(INDEX(Lanes!$C$2:$C$60,MATCH(LEFT(I1200,FIND(" ",I1200)-1),Lanes!$A$2:$A$60,0)),"?")</f>
        <v>V</v>
      </c>
      <c r="I1200" s="4" t="s">
        <v>8845</v>
      </c>
      <c r="J1200" s="4"/>
      <c r="K1200" s="4" t="s">
        <v>567</v>
      </c>
      <c r="L1200" s="4" t="s">
        <v>163</v>
      </c>
      <c r="M1200" s="4" t="s">
        <v>164</v>
      </c>
      <c r="N1200" s="4"/>
      <c r="O1200" s="4" t="s">
        <v>9164</v>
      </c>
      <c r="P1200" s="2" t="s">
        <v>9165</v>
      </c>
      <c r="Q1200" s="2" t="s">
        <v>9166</v>
      </c>
      <c r="R1200" s="4" t="s">
        <v>65</v>
      </c>
      <c r="S1200" s="4" t="s">
        <v>9167</v>
      </c>
      <c r="T1200" s="4" t="s">
        <v>52</v>
      </c>
      <c r="U1200" s="4"/>
      <c r="V1200" s="4"/>
      <c r="W1200" s="4"/>
      <c r="X1200" s="2" t="s">
        <v>9168</v>
      </c>
      <c r="Y1200" s="4" t="s">
        <v>69</v>
      </c>
      <c r="Z1200" s="4"/>
      <c r="AA1200" s="4"/>
      <c r="AB1200" s="4"/>
    </row>
    <row r="1201" customFormat="false" ht="75" hidden="false" customHeight="true" outlineLevel="0" collapsed="false">
      <c r="A1201" s="4" t="s">
        <v>9169</v>
      </c>
      <c r="B1201" s="4" t="s">
        <v>8877</v>
      </c>
      <c r="C1201" s="4" t="s">
        <v>9170</v>
      </c>
      <c r="D1201" s="4" t="n">
        <v>2006</v>
      </c>
      <c r="E1201" s="4" t="s">
        <v>41</v>
      </c>
      <c r="F1201" s="4" t="s">
        <v>870</v>
      </c>
      <c r="G1201" s="4" t="str">
        <f aca="false">IF(LEFT(I1201,3)="R1 ","L6",IF(D1201&gt;=2014,"L1",IF(D1201&gt;=1998,"L2",IF(D1201&gt;=1987,"L3",IF(D1201&gt;=1978,"L4",IF(D1201&gt;=1965,"L5","L6"))))))</f>
        <v>L2</v>
      </c>
      <c r="H1201" s="4" t="str">
        <f aca="false">IFERROR(INDEX(Lanes!$C$2:$C$60,MATCH(LEFT(I1201,FIND(" ",I1201)-1),Lanes!$A$2:$A$60,0)),"?")</f>
        <v>V</v>
      </c>
      <c r="I1201" s="4" t="s">
        <v>8845</v>
      </c>
      <c r="J1201" s="4"/>
      <c r="K1201" s="4" t="s">
        <v>364</v>
      </c>
      <c r="L1201" s="4" t="s">
        <v>163</v>
      </c>
      <c r="M1201" s="4" t="s">
        <v>164</v>
      </c>
      <c r="N1201" s="4"/>
      <c r="O1201" s="4" t="s">
        <v>9171</v>
      </c>
      <c r="P1201" s="2" t="s">
        <v>9172</v>
      </c>
      <c r="Q1201" s="2" t="s">
        <v>9173</v>
      </c>
      <c r="R1201" s="4" t="s">
        <v>65</v>
      </c>
      <c r="S1201" s="4" t="s">
        <v>1100</v>
      </c>
      <c r="T1201" s="4" t="s">
        <v>52</v>
      </c>
      <c r="U1201" s="4"/>
      <c r="V1201" s="4"/>
      <c r="W1201" s="4"/>
      <c r="X1201" s="2" t="s">
        <v>8884</v>
      </c>
      <c r="Y1201" s="4" t="s">
        <v>69</v>
      </c>
      <c r="Z1201" s="4"/>
      <c r="AA1201" s="4"/>
      <c r="AB1201" s="4"/>
    </row>
    <row r="1202" customFormat="false" ht="75" hidden="false" customHeight="true" outlineLevel="0" collapsed="false">
      <c r="A1202" s="4" t="s">
        <v>9174</v>
      </c>
      <c r="B1202" s="4" t="s">
        <v>9016</v>
      </c>
      <c r="C1202" s="4" t="s">
        <v>9175</v>
      </c>
      <c r="D1202" s="4" t="n">
        <v>2006</v>
      </c>
      <c r="E1202" s="4" t="s">
        <v>41</v>
      </c>
      <c r="F1202" s="4" t="s">
        <v>9018</v>
      </c>
      <c r="G1202" s="4" t="str">
        <f aca="false">IF(LEFT(I1202,3)="R1 ","L6",IF(D1202&gt;=2014,"L1",IF(D1202&gt;=1998,"L2",IF(D1202&gt;=1987,"L3",IF(D1202&gt;=1978,"L4",IF(D1202&gt;=1965,"L5","L6"))))))</f>
        <v>L2</v>
      </c>
      <c r="H1202" s="4" t="str">
        <f aca="false">IFERROR(INDEX(Lanes!$C$2:$C$60,MATCH(LEFT(I1202,FIND(" ",I1202)-1),Lanes!$A$2:$A$60,0)),"?")</f>
        <v>V</v>
      </c>
      <c r="I1202" s="4" t="s">
        <v>8845</v>
      </c>
      <c r="J1202" s="4"/>
      <c r="K1202" s="4" t="s">
        <v>364</v>
      </c>
      <c r="L1202" s="4" t="s">
        <v>45</v>
      </c>
      <c r="M1202" s="4" t="s">
        <v>9019</v>
      </c>
      <c r="N1202" s="4"/>
      <c r="O1202" s="4" t="s">
        <v>9020</v>
      </c>
      <c r="P1202" s="2" t="s">
        <v>9176</v>
      </c>
      <c r="Q1202" s="2" t="s">
        <v>9177</v>
      </c>
      <c r="R1202" s="4" t="s">
        <v>65</v>
      </c>
      <c r="S1202" s="4" t="s">
        <v>9178</v>
      </c>
      <c r="T1202" s="4" t="s">
        <v>84</v>
      </c>
      <c r="U1202" s="4"/>
      <c r="V1202" s="4"/>
      <c r="W1202" s="4"/>
      <c r="X1202" s="2" t="s">
        <v>9024</v>
      </c>
      <c r="Y1202" s="4" t="s">
        <v>69</v>
      </c>
      <c r="Z1202" s="4"/>
      <c r="AA1202" s="4"/>
      <c r="AB1202" s="4"/>
    </row>
    <row r="1203" customFormat="false" ht="75" hidden="false" customHeight="true" outlineLevel="0" collapsed="false">
      <c r="A1203" s="4" t="s">
        <v>9179</v>
      </c>
      <c r="B1203" s="4" t="s">
        <v>8910</v>
      </c>
      <c r="C1203" s="4" t="s">
        <v>9180</v>
      </c>
      <c r="D1203" s="4" t="n">
        <v>2007</v>
      </c>
      <c r="E1203" s="4" t="s">
        <v>41</v>
      </c>
      <c r="F1203" s="4" t="s">
        <v>8912</v>
      </c>
      <c r="G1203" s="4" t="str">
        <f aca="false">IF(LEFT(I1203,3)="R1 ","L6",IF(D1203&gt;=2014,"L1",IF(D1203&gt;=1998,"L2",IF(D1203&gt;=1987,"L3",IF(D1203&gt;=1978,"L4",IF(D1203&gt;=1965,"L5","L6"))))))</f>
        <v>L2</v>
      </c>
      <c r="H1203" s="4" t="str">
        <f aca="false">IFERROR(INDEX(Lanes!$C$2:$C$60,MATCH(LEFT(I1203,FIND(" ",I1203)-1),Lanes!$A$2:$A$60,0)),"?")</f>
        <v>V</v>
      </c>
      <c r="I1203" s="4" t="s">
        <v>8845</v>
      </c>
      <c r="J1203" s="4"/>
      <c r="K1203" s="4" t="s">
        <v>364</v>
      </c>
      <c r="L1203" s="4" t="s">
        <v>257</v>
      </c>
      <c r="M1203" s="4" t="s">
        <v>8913</v>
      </c>
      <c r="N1203" s="4"/>
      <c r="O1203" s="4" t="s">
        <v>9181</v>
      </c>
      <c r="P1203" s="2" t="s">
        <v>9182</v>
      </c>
      <c r="Q1203" s="2" t="s">
        <v>9183</v>
      </c>
      <c r="R1203" s="4" t="s">
        <v>65</v>
      </c>
      <c r="S1203" s="4" t="s">
        <v>9184</v>
      </c>
      <c r="T1203" s="4" t="s">
        <v>84</v>
      </c>
      <c r="U1203" s="4"/>
      <c r="V1203" s="4"/>
      <c r="W1203" s="4"/>
      <c r="X1203" s="2" t="s">
        <v>9071</v>
      </c>
      <c r="Y1203" s="4" t="s">
        <v>69</v>
      </c>
      <c r="Z1203" s="4"/>
      <c r="AA1203" s="4"/>
      <c r="AB1203" s="4"/>
    </row>
    <row r="1204" customFormat="false" ht="75" hidden="false" customHeight="true" outlineLevel="0" collapsed="false">
      <c r="A1204" s="4" t="s">
        <v>9185</v>
      </c>
      <c r="B1204" s="4" t="s">
        <v>9073</v>
      </c>
      <c r="C1204" s="4" t="s">
        <v>9186</v>
      </c>
      <c r="D1204" s="4" t="n">
        <v>2007</v>
      </c>
      <c r="E1204" s="4" t="s">
        <v>41</v>
      </c>
      <c r="F1204" s="4" t="s">
        <v>1026</v>
      </c>
      <c r="G1204" s="4" t="str">
        <f aca="false">IF(LEFT(I1204,3)="R1 ","L6",IF(D1204&gt;=2014,"L1",IF(D1204&gt;=1998,"L2",IF(D1204&gt;=1987,"L3",IF(D1204&gt;=1978,"L4",IF(D1204&gt;=1965,"L5","L6"))))))</f>
        <v>L2</v>
      </c>
      <c r="H1204" s="4" t="str">
        <f aca="false">IFERROR(INDEX(Lanes!$C$2:$C$60,MATCH(LEFT(I1204,FIND(" ",I1204)-1),Lanes!$A$2:$A$60,0)),"?")</f>
        <v>V</v>
      </c>
      <c r="I1204" s="4" t="s">
        <v>8845</v>
      </c>
      <c r="J1204" s="4"/>
      <c r="K1204" s="4" t="s">
        <v>268</v>
      </c>
      <c r="L1204" s="4" t="s">
        <v>45</v>
      </c>
      <c r="M1204" s="4" t="s">
        <v>3061</v>
      </c>
      <c r="N1204" s="4"/>
      <c r="O1204" s="4" t="s">
        <v>9075</v>
      </c>
      <c r="P1204" s="2" t="s">
        <v>9187</v>
      </c>
      <c r="Q1204" s="2" t="s">
        <v>9188</v>
      </c>
      <c r="R1204" s="4" t="s">
        <v>65</v>
      </c>
      <c r="S1204" s="4" t="s">
        <v>9189</v>
      </c>
      <c r="T1204" s="4" t="s">
        <v>52</v>
      </c>
      <c r="U1204" s="4"/>
      <c r="V1204" s="4"/>
      <c r="W1204" s="4"/>
      <c r="X1204" s="2" t="s">
        <v>9079</v>
      </c>
      <c r="Y1204" s="4" t="s">
        <v>69</v>
      </c>
      <c r="Z1204" s="4"/>
      <c r="AA1204" s="4"/>
      <c r="AB1204" s="4"/>
    </row>
    <row r="1205" customFormat="false" ht="75" hidden="false" customHeight="true" outlineLevel="0" collapsed="false">
      <c r="A1205" s="4" t="s">
        <v>9190</v>
      </c>
      <c r="B1205" s="4" t="s">
        <v>9148</v>
      </c>
      <c r="C1205" s="4" t="s">
        <v>9191</v>
      </c>
      <c r="D1205" s="4" t="n">
        <v>2007</v>
      </c>
      <c r="E1205" s="4" t="s">
        <v>41</v>
      </c>
      <c r="F1205" s="4" t="s">
        <v>8387</v>
      </c>
      <c r="G1205" s="4" t="str">
        <f aca="false">IF(LEFT(I1205,3)="R1 ","L6",IF(D1205&gt;=2014,"L1",IF(D1205&gt;=1998,"L2",IF(D1205&gt;=1987,"L3",IF(D1205&gt;=1978,"L4",IF(D1205&gt;=1965,"L5","L6"))))))</f>
        <v>L2</v>
      </c>
      <c r="H1205" s="4" t="str">
        <f aca="false">IFERROR(INDEX(Lanes!$C$2:$C$60,MATCH(LEFT(I1205,FIND(" ",I1205)-1),Lanes!$A$2:$A$60,0)),"?")</f>
        <v>V</v>
      </c>
      <c r="I1205" s="4" t="s">
        <v>8845</v>
      </c>
      <c r="J1205" s="4"/>
      <c r="K1205" s="4" t="s">
        <v>364</v>
      </c>
      <c r="L1205" s="4" t="s">
        <v>603</v>
      </c>
      <c r="M1205" s="4" t="s">
        <v>9150</v>
      </c>
      <c r="N1205" s="4"/>
      <c r="O1205" s="4" t="s">
        <v>9192</v>
      </c>
      <c r="P1205" s="2" t="s">
        <v>9193</v>
      </c>
      <c r="Q1205" s="2" t="s">
        <v>9194</v>
      </c>
      <c r="R1205" s="4" t="s">
        <v>50</v>
      </c>
      <c r="S1205" s="4" t="s">
        <v>9195</v>
      </c>
      <c r="T1205" s="4" t="s">
        <v>84</v>
      </c>
      <c r="U1205" s="4"/>
      <c r="V1205" s="4"/>
      <c r="W1205" s="4"/>
      <c r="X1205" s="2" t="s">
        <v>9196</v>
      </c>
      <c r="Y1205" s="4" t="s">
        <v>69</v>
      </c>
      <c r="Z1205" s="4"/>
      <c r="AA1205" s="4"/>
      <c r="AB1205" s="4"/>
    </row>
    <row r="1206" customFormat="false" ht="75" hidden="false" customHeight="true" outlineLevel="0" collapsed="false">
      <c r="A1206" s="4" t="s">
        <v>9197</v>
      </c>
      <c r="B1206" s="4" t="s">
        <v>9198</v>
      </c>
      <c r="C1206" s="4" t="s">
        <v>9199</v>
      </c>
      <c r="D1206" s="4" t="n">
        <v>2007</v>
      </c>
      <c r="E1206" s="4" t="s">
        <v>41</v>
      </c>
      <c r="F1206" s="4" t="s">
        <v>9200</v>
      </c>
      <c r="G1206" s="4" t="str">
        <f aca="false">IF(LEFT(I1206,3)="R1 ","L6",IF(D1206&gt;=2014,"L1",IF(D1206&gt;=1998,"L2",IF(D1206&gt;=1987,"L3",IF(D1206&gt;=1978,"L4",IF(D1206&gt;=1965,"L5","L6"))))))</f>
        <v>L2</v>
      </c>
      <c r="H1206" s="4" t="str">
        <f aca="false">IFERROR(INDEX(Lanes!$C$2:$C$60,MATCH(LEFT(I1206,FIND(" ",I1206)-1),Lanes!$A$2:$A$60,0)),"?")</f>
        <v>V</v>
      </c>
      <c r="I1206" s="4" t="s">
        <v>8845</v>
      </c>
      <c r="J1206" s="4"/>
      <c r="K1206" s="4" t="s">
        <v>1016</v>
      </c>
      <c r="L1206" s="4" t="s">
        <v>193</v>
      </c>
      <c r="M1206" s="4" t="s">
        <v>289</v>
      </c>
      <c r="N1206" s="4"/>
      <c r="O1206" s="4" t="s">
        <v>9201</v>
      </c>
      <c r="P1206" s="2" t="s">
        <v>9202</v>
      </c>
      <c r="Q1206" s="2" t="s">
        <v>9203</v>
      </c>
      <c r="R1206" s="4" t="s">
        <v>50</v>
      </c>
      <c r="S1206" s="4" t="s">
        <v>9204</v>
      </c>
      <c r="T1206" s="4" t="s">
        <v>110</v>
      </c>
      <c r="U1206" s="4"/>
      <c r="V1206" s="4"/>
      <c r="W1206" s="4"/>
      <c r="X1206" s="2" t="s">
        <v>9205</v>
      </c>
      <c r="Y1206" s="4" t="s">
        <v>69</v>
      </c>
      <c r="Z1206" s="4"/>
      <c r="AA1206" s="4"/>
      <c r="AB1206" s="4"/>
    </row>
    <row r="1207" customFormat="false" ht="75" hidden="false" customHeight="true" outlineLevel="0" collapsed="false">
      <c r="A1207" s="4" t="s">
        <v>9206</v>
      </c>
      <c r="B1207" s="4" t="s">
        <v>8920</v>
      </c>
      <c r="C1207" s="4" t="s">
        <v>9207</v>
      </c>
      <c r="D1207" s="4" t="n">
        <v>2007</v>
      </c>
      <c r="E1207" s="4" t="s">
        <v>41</v>
      </c>
      <c r="F1207" s="4" t="s">
        <v>8922</v>
      </c>
      <c r="G1207" s="4" t="str">
        <f aca="false">IF(LEFT(I1207,3)="R1 ","L6",IF(D1207&gt;=2014,"L1",IF(D1207&gt;=1998,"L2",IF(D1207&gt;=1987,"L3",IF(D1207&gt;=1978,"L4",IF(D1207&gt;=1965,"L5","L6"))))))</f>
        <v>L2</v>
      </c>
      <c r="H1207" s="4" t="str">
        <f aca="false">IFERROR(INDEX(Lanes!$C$2:$C$60,MATCH(LEFT(I1207,FIND(" ",I1207)-1),Lanes!$A$2:$A$60,0)),"?")</f>
        <v>V</v>
      </c>
      <c r="I1207" s="4" t="s">
        <v>8845</v>
      </c>
      <c r="J1207" s="4"/>
      <c r="K1207" s="4" t="s">
        <v>115</v>
      </c>
      <c r="L1207" s="4" t="s">
        <v>163</v>
      </c>
      <c r="M1207" s="4" t="s">
        <v>164</v>
      </c>
      <c r="N1207" s="4"/>
      <c r="O1207" s="4" t="s">
        <v>9208</v>
      </c>
      <c r="P1207" s="2" t="s">
        <v>9209</v>
      </c>
      <c r="Q1207" s="2" t="s">
        <v>9210</v>
      </c>
      <c r="R1207" s="4" t="s">
        <v>50</v>
      </c>
      <c r="S1207" s="4" t="s">
        <v>9211</v>
      </c>
      <c r="T1207" s="4" t="s">
        <v>84</v>
      </c>
      <c r="U1207" s="4"/>
      <c r="V1207" s="4"/>
      <c r="W1207" s="4"/>
      <c r="X1207" s="2" t="s">
        <v>8927</v>
      </c>
      <c r="Y1207" s="4" t="s">
        <v>69</v>
      </c>
      <c r="Z1207" s="4"/>
      <c r="AA1207" s="4"/>
      <c r="AB1207" s="4"/>
    </row>
    <row r="1208" customFormat="false" ht="75" hidden="false" customHeight="true" outlineLevel="0" collapsed="false">
      <c r="A1208" s="4" t="s">
        <v>9212</v>
      </c>
      <c r="B1208" s="4" t="s">
        <v>8946</v>
      </c>
      <c r="C1208" s="4" t="s">
        <v>9213</v>
      </c>
      <c r="D1208" s="4" t="n">
        <v>2007</v>
      </c>
      <c r="E1208" s="4" t="s">
        <v>41</v>
      </c>
      <c r="F1208" s="4" t="s">
        <v>9099</v>
      </c>
      <c r="G1208" s="4" t="str">
        <f aca="false">IF(LEFT(I1208,3)="R1 ","L6",IF(D1208&gt;=2014,"L1",IF(D1208&gt;=1998,"L2",IF(D1208&gt;=1987,"L3",IF(D1208&gt;=1978,"L4",IF(D1208&gt;=1965,"L5","L6"))))))</f>
        <v>L2</v>
      </c>
      <c r="H1208" s="4" t="str">
        <f aca="false">IFERROR(INDEX(Lanes!$C$2:$C$60,MATCH(LEFT(I1208,FIND(" ",I1208)-1),Lanes!$A$2:$A$60,0)),"?")</f>
        <v>V</v>
      </c>
      <c r="I1208" s="4" t="s">
        <v>8845</v>
      </c>
      <c r="J1208" s="4"/>
      <c r="K1208" s="4" t="s">
        <v>115</v>
      </c>
      <c r="L1208" s="4" t="s">
        <v>603</v>
      </c>
      <c r="M1208" s="4" t="s">
        <v>1528</v>
      </c>
      <c r="N1208" s="4" t="s">
        <v>8949</v>
      </c>
      <c r="O1208" s="4" t="s">
        <v>9214</v>
      </c>
      <c r="P1208" s="2" t="s">
        <v>9215</v>
      </c>
      <c r="Q1208" s="2" t="s">
        <v>9216</v>
      </c>
      <c r="R1208" s="4" t="s">
        <v>65</v>
      </c>
      <c r="S1208" s="4" t="s">
        <v>9217</v>
      </c>
      <c r="T1208" s="4" t="s">
        <v>110</v>
      </c>
      <c r="U1208" s="4"/>
      <c r="V1208" s="4"/>
      <c r="W1208" s="4"/>
      <c r="X1208" s="2" t="s">
        <v>9218</v>
      </c>
      <c r="Y1208" s="4" t="s">
        <v>69</v>
      </c>
      <c r="Z1208" s="4"/>
      <c r="AA1208" s="4"/>
      <c r="AB1208" s="4"/>
    </row>
    <row r="1209" customFormat="false" ht="75" hidden="false" customHeight="true" outlineLevel="0" collapsed="false">
      <c r="A1209" s="4" t="s">
        <v>9219</v>
      </c>
      <c r="B1209" s="4" t="s">
        <v>8869</v>
      </c>
      <c r="C1209" s="4" t="s">
        <v>9220</v>
      </c>
      <c r="D1209" s="4" t="n">
        <v>2007</v>
      </c>
      <c r="E1209" s="4" t="s">
        <v>41</v>
      </c>
      <c r="F1209" s="4" t="s">
        <v>8887</v>
      </c>
      <c r="G1209" s="4" t="str">
        <f aca="false">IF(LEFT(I1209,3)="R1 ","L6",IF(D1209&gt;=2014,"L1",IF(D1209&gt;=1998,"L2",IF(D1209&gt;=1987,"L3",IF(D1209&gt;=1978,"L4",IF(D1209&gt;=1965,"L5","L6"))))))</f>
        <v>L2</v>
      </c>
      <c r="H1209" s="4" t="str">
        <f aca="false">IFERROR(INDEX(Lanes!$C$2:$C$60,MATCH(LEFT(I1209,FIND(" ",I1209)-1),Lanes!$A$2:$A$60,0)),"?")</f>
        <v>V</v>
      </c>
      <c r="I1209" s="4" t="s">
        <v>8845</v>
      </c>
      <c r="J1209" s="4"/>
      <c r="K1209" s="4" t="s">
        <v>268</v>
      </c>
      <c r="L1209" s="4" t="s">
        <v>193</v>
      </c>
      <c r="M1209" s="4" t="s">
        <v>289</v>
      </c>
      <c r="N1209" s="4"/>
      <c r="O1209" s="4" t="s">
        <v>9221</v>
      </c>
      <c r="P1209" s="2" t="s">
        <v>9222</v>
      </c>
      <c r="Q1209" s="2" t="s">
        <v>9223</v>
      </c>
      <c r="R1209" s="4" t="s">
        <v>65</v>
      </c>
      <c r="S1209" s="4" t="s">
        <v>9224</v>
      </c>
      <c r="T1209" s="4" t="s">
        <v>84</v>
      </c>
      <c r="U1209" s="4"/>
      <c r="V1209" s="4"/>
      <c r="W1209" s="4"/>
      <c r="X1209" s="2" t="s">
        <v>8875</v>
      </c>
      <c r="Y1209" s="4" t="s">
        <v>69</v>
      </c>
      <c r="Z1209" s="4"/>
      <c r="AA1209" s="4"/>
      <c r="AB1209" s="4"/>
    </row>
    <row r="1210" customFormat="false" ht="75" hidden="false" customHeight="true" outlineLevel="0" collapsed="false">
      <c r="A1210" s="4" t="s">
        <v>9225</v>
      </c>
      <c r="B1210" s="4" t="s">
        <v>9040</v>
      </c>
      <c r="C1210" s="4" t="s">
        <v>9226</v>
      </c>
      <c r="D1210" s="4" t="n">
        <v>2007</v>
      </c>
      <c r="E1210" s="4" t="s">
        <v>41</v>
      </c>
      <c r="F1210" s="4" t="s">
        <v>3339</v>
      </c>
      <c r="G1210" s="4" t="str">
        <f aca="false">IF(LEFT(I1210,3)="R1 ","L6",IF(D1210&gt;=2014,"L1",IF(D1210&gt;=1998,"L2",IF(D1210&gt;=1987,"L3",IF(D1210&gt;=1978,"L4",IF(D1210&gt;=1965,"L5","L6"))))))</f>
        <v>L2</v>
      </c>
      <c r="H1210" s="4" t="str">
        <f aca="false">IFERROR(INDEX(Lanes!$C$2:$C$60,MATCH(LEFT(I1210,FIND(" ",I1210)-1),Lanes!$A$2:$A$60,0)),"?")</f>
        <v>V</v>
      </c>
      <c r="I1210" s="4" t="s">
        <v>8845</v>
      </c>
      <c r="J1210" s="4"/>
      <c r="K1210" s="4" t="s">
        <v>996</v>
      </c>
      <c r="L1210" s="4" t="s">
        <v>257</v>
      </c>
      <c r="M1210" s="4" t="s">
        <v>750</v>
      </c>
      <c r="N1210" s="4"/>
      <c r="O1210" s="4" t="s">
        <v>9227</v>
      </c>
      <c r="P1210" s="2" t="s">
        <v>9228</v>
      </c>
      <c r="Q1210" s="2" t="s">
        <v>9229</v>
      </c>
      <c r="R1210" s="4" t="s">
        <v>65</v>
      </c>
      <c r="S1210" s="4" t="s">
        <v>9230</v>
      </c>
      <c r="T1210" s="4" t="s">
        <v>84</v>
      </c>
      <c r="U1210" s="4"/>
      <c r="V1210" s="4"/>
      <c r="W1210" s="4"/>
      <c r="X1210" s="2" t="s">
        <v>9231</v>
      </c>
      <c r="Y1210" s="4" t="s">
        <v>69</v>
      </c>
      <c r="Z1210" s="4"/>
      <c r="AA1210" s="4"/>
      <c r="AB1210" s="4"/>
    </row>
    <row r="1211" customFormat="false" ht="75" hidden="false" customHeight="true" outlineLevel="0" collapsed="false">
      <c r="A1211" s="4" t="s">
        <v>9232</v>
      </c>
      <c r="B1211" s="4" t="s">
        <v>9233</v>
      </c>
      <c r="C1211" s="4" t="s">
        <v>9234</v>
      </c>
      <c r="D1211" s="4" t="n">
        <v>2008</v>
      </c>
      <c r="E1211" s="4" t="s">
        <v>89</v>
      </c>
      <c r="F1211" s="4" t="s">
        <v>9235</v>
      </c>
      <c r="G1211" s="4" t="str">
        <f aca="false">IF(LEFT(I1211,3)="R1 ","L6",IF(D1211&gt;=2014,"L1",IF(D1211&gt;=1998,"L2",IF(D1211&gt;=1987,"L3",IF(D1211&gt;=1978,"L4",IF(D1211&gt;=1965,"L5","L6"))))))</f>
        <v>L2</v>
      </c>
      <c r="H1211" s="4" t="str">
        <f aca="false">IFERROR(INDEX(Lanes!$C$2:$C$60,MATCH(LEFT(I1211,FIND(" ",I1211)-1),Lanes!$A$2:$A$60,0)),"?")</f>
        <v>V</v>
      </c>
      <c r="I1211" s="4" t="s">
        <v>8845</v>
      </c>
      <c r="J1211" s="4"/>
      <c r="K1211" s="4" t="s">
        <v>364</v>
      </c>
      <c r="L1211" s="4" t="s">
        <v>193</v>
      </c>
      <c r="M1211" s="4" t="s">
        <v>289</v>
      </c>
      <c r="N1211" s="4"/>
      <c r="O1211" s="4" t="s">
        <v>9236</v>
      </c>
      <c r="P1211" s="2" t="s">
        <v>9237</v>
      </c>
      <c r="Q1211" s="2" t="s">
        <v>9238</v>
      </c>
      <c r="R1211" s="4" t="s">
        <v>65</v>
      </c>
      <c r="S1211" s="4" t="s">
        <v>9234</v>
      </c>
      <c r="T1211" s="4" t="s">
        <v>52</v>
      </c>
      <c r="U1211" s="4"/>
      <c r="V1211" s="4"/>
      <c r="W1211" s="4"/>
      <c r="X1211" s="2" t="s">
        <v>9239</v>
      </c>
      <c r="Y1211" s="4" t="s">
        <v>69</v>
      </c>
      <c r="Z1211" s="4"/>
      <c r="AA1211" s="4"/>
      <c r="AB1211" s="4"/>
    </row>
    <row r="1212" customFormat="false" ht="75" hidden="false" customHeight="true" outlineLevel="0" collapsed="false">
      <c r="A1212" s="4" t="s">
        <v>9240</v>
      </c>
      <c r="B1212" s="4" t="s">
        <v>9081</v>
      </c>
      <c r="C1212" s="4" t="s">
        <v>5031</v>
      </c>
      <c r="D1212" s="4" t="n">
        <v>2008</v>
      </c>
      <c r="E1212" s="4" t="s">
        <v>41</v>
      </c>
      <c r="F1212" s="4" t="s">
        <v>8887</v>
      </c>
      <c r="G1212" s="4" t="str">
        <f aca="false">IF(LEFT(I1212,3)="R1 ","L6",IF(D1212&gt;=2014,"L1",IF(D1212&gt;=1998,"L2",IF(D1212&gt;=1987,"L3",IF(D1212&gt;=1978,"L4",IF(D1212&gt;=1965,"L5","L6"))))))</f>
        <v>L2</v>
      </c>
      <c r="H1212" s="4" t="str">
        <f aca="false">IFERROR(INDEX(Lanes!$C$2:$C$60,MATCH(LEFT(I1212,FIND(" ",I1212)-1),Lanes!$A$2:$A$60,0)),"?")</f>
        <v>V</v>
      </c>
      <c r="I1212" s="4" t="s">
        <v>8845</v>
      </c>
      <c r="J1212" s="4" t="s">
        <v>9084</v>
      </c>
      <c r="K1212" s="4" t="s">
        <v>364</v>
      </c>
      <c r="L1212" s="4" t="s">
        <v>163</v>
      </c>
      <c r="M1212" s="4" t="s">
        <v>9085</v>
      </c>
      <c r="N1212" s="4"/>
      <c r="O1212" s="4" t="s">
        <v>9241</v>
      </c>
      <c r="P1212" s="2" t="s">
        <v>9242</v>
      </c>
      <c r="Q1212" s="2" t="s">
        <v>9243</v>
      </c>
      <c r="R1212" s="4" t="s">
        <v>65</v>
      </c>
      <c r="S1212" s="4" t="s">
        <v>9244</v>
      </c>
      <c r="T1212" s="4" t="s">
        <v>110</v>
      </c>
      <c r="U1212" s="4"/>
      <c r="V1212" s="4"/>
      <c r="W1212" s="4"/>
      <c r="X1212" s="2" t="s">
        <v>9245</v>
      </c>
      <c r="Y1212" s="4" t="s">
        <v>69</v>
      </c>
      <c r="Z1212" s="4"/>
      <c r="AA1212" s="4"/>
      <c r="AB1212" s="4"/>
    </row>
    <row r="1213" customFormat="false" ht="75" hidden="false" customHeight="true" outlineLevel="0" collapsed="false">
      <c r="A1213" s="4" t="s">
        <v>9246</v>
      </c>
      <c r="B1213" s="4" t="s">
        <v>9247</v>
      </c>
      <c r="C1213" s="4" t="s">
        <v>9248</v>
      </c>
      <c r="D1213" s="4" t="n">
        <v>2008</v>
      </c>
      <c r="E1213" s="4" t="s">
        <v>41</v>
      </c>
      <c r="F1213" s="4" t="s">
        <v>9249</v>
      </c>
      <c r="G1213" s="4" t="str">
        <f aca="false">IF(LEFT(I1213,3)="R1 ","L6",IF(D1213&gt;=2014,"L1",IF(D1213&gt;=1998,"L2",IF(D1213&gt;=1987,"L3",IF(D1213&gt;=1978,"L4",IF(D1213&gt;=1965,"L5","L6"))))))</f>
        <v>L2</v>
      </c>
      <c r="H1213" s="4" t="str">
        <f aca="false">IFERROR(INDEX(Lanes!$C$2:$C$60,MATCH(LEFT(I1213,FIND(" ",I1213)-1),Lanes!$A$2:$A$60,0)),"?")</f>
        <v>V</v>
      </c>
      <c r="I1213" s="4" t="s">
        <v>8845</v>
      </c>
      <c r="J1213" s="4" t="s">
        <v>5475</v>
      </c>
      <c r="K1213" s="4" t="s">
        <v>364</v>
      </c>
      <c r="L1213" s="4" t="s">
        <v>45</v>
      </c>
      <c r="M1213" s="4" t="s">
        <v>9250</v>
      </c>
      <c r="N1213" s="4"/>
      <c r="O1213" s="4" t="s">
        <v>9251</v>
      </c>
      <c r="P1213" s="2" t="s">
        <v>9252</v>
      </c>
      <c r="Q1213" s="2" t="s">
        <v>9253</v>
      </c>
      <c r="R1213" s="4" t="s">
        <v>65</v>
      </c>
      <c r="S1213" s="4" t="s">
        <v>9254</v>
      </c>
      <c r="T1213" s="4" t="s">
        <v>84</v>
      </c>
      <c r="U1213" s="4"/>
      <c r="V1213" s="4"/>
      <c r="W1213" s="4"/>
      <c r="X1213" s="2" t="s">
        <v>9255</v>
      </c>
      <c r="Y1213" s="4" t="s">
        <v>69</v>
      </c>
      <c r="Z1213" s="4"/>
      <c r="AA1213" s="4"/>
      <c r="AB1213" s="4"/>
    </row>
    <row r="1214" customFormat="false" ht="75" hidden="false" customHeight="true" outlineLevel="0" collapsed="false">
      <c r="A1214" s="4" t="s">
        <v>9256</v>
      </c>
      <c r="B1214" s="4" t="s">
        <v>9257</v>
      </c>
      <c r="C1214" s="4" t="s">
        <v>9258</v>
      </c>
      <c r="D1214" s="4" t="n">
        <v>2008</v>
      </c>
      <c r="E1214" s="4" t="s">
        <v>41</v>
      </c>
      <c r="F1214" s="4" t="s">
        <v>1026</v>
      </c>
      <c r="G1214" s="4" t="str">
        <f aca="false">IF(LEFT(I1214,3)="R1 ","L6",IF(D1214&gt;=2014,"L1",IF(D1214&gt;=1998,"L2",IF(D1214&gt;=1987,"L3",IF(D1214&gt;=1978,"L4",IF(D1214&gt;=1965,"L5","L6"))))))</f>
        <v>L2</v>
      </c>
      <c r="H1214" s="4" t="str">
        <f aca="false">IFERROR(INDEX(Lanes!$C$2:$C$60,MATCH(LEFT(I1214,FIND(" ",I1214)-1),Lanes!$A$2:$A$60,0)),"?")</f>
        <v>V</v>
      </c>
      <c r="I1214" s="4" t="s">
        <v>8845</v>
      </c>
      <c r="J1214" s="4"/>
      <c r="K1214" s="4" t="s">
        <v>364</v>
      </c>
      <c r="L1214" s="4" t="s">
        <v>193</v>
      </c>
      <c r="M1214" s="4" t="s">
        <v>289</v>
      </c>
      <c r="N1214" s="4"/>
      <c r="O1214" s="4" t="s">
        <v>9259</v>
      </c>
      <c r="P1214" s="2" t="s">
        <v>9260</v>
      </c>
      <c r="Q1214" s="2" t="s">
        <v>9261</v>
      </c>
      <c r="R1214" s="4" t="s">
        <v>65</v>
      </c>
      <c r="S1214" s="4" t="s">
        <v>9262</v>
      </c>
      <c r="T1214" s="4" t="s">
        <v>110</v>
      </c>
      <c r="U1214" s="4"/>
      <c r="V1214" s="4"/>
      <c r="W1214" s="4"/>
      <c r="X1214" s="2" t="s">
        <v>9263</v>
      </c>
      <c r="Y1214" s="4" t="s">
        <v>69</v>
      </c>
      <c r="Z1214" s="4"/>
      <c r="AA1214" s="4"/>
      <c r="AB1214" s="4"/>
    </row>
    <row r="1215" customFormat="false" ht="75" hidden="false" customHeight="true" outlineLevel="0" collapsed="false">
      <c r="A1215" s="4" t="s">
        <v>9264</v>
      </c>
      <c r="B1215" s="4" t="s">
        <v>8984</v>
      </c>
      <c r="C1215" s="4" t="s">
        <v>9265</v>
      </c>
      <c r="D1215" s="4" t="n">
        <v>2008</v>
      </c>
      <c r="E1215" s="4" t="s">
        <v>41</v>
      </c>
      <c r="F1215" s="4" t="s">
        <v>8986</v>
      </c>
      <c r="G1215" s="4" t="str">
        <f aca="false">IF(LEFT(I1215,3)="R1 ","L6",IF(D1215&gt;=2014,"L1",IF(D1215&gt;=1998,"L2",IF(D1215&gt;=1987,"L3",IF(D1215&gt;=1978,"L4",IF(D1215&gt;=1965,"L5","L6"))))))</f>
        <v>L2</v>
      </c>
      <c r="H1215" s="4" t="str">
        <f aca="false">IFERROR(INDEX(Lanes!$C$2:$C$60,MATCH(LEFT(I1215,FIND(" ",I1215)-1),Lanes!$A$2:$A$60,0)),"?")</f>
        <v>V</v>
      </c>
      <c r="I1215" s="4" t="s">
        <v>8845</v>
      </c>
      <c r="J1215" s="4"/>
      <c r="K1215" s="4" t="s">
        <v>115</v>
      </c>
      <c r="L1215" s="4" t="s">
        <v>257</v>
      </c>
      <c r="M1215" s="4" t="s">
        <v>8987</v>
      </c>
      <c r="N1215" s="4"/>
      <c r="O1215" s="4" t="s">
        <v>9266</v>
      </c>
      <c r="P1215" s="2" t="s">
        <v>9267</v>
      </c>
      <c r="Q1215" s="2" t="s">
        <v>9268</v>
      </c>
      <c r="R1215" s="4" t="s">
        <v>50</v>
      </c>
      <c r="S1215" s="4" t="s">
        <v>9269</v>
      </c>
      <c r="T1215" s="4" t="s">
        <v>110</v>
      </c>
      <c r="U1215" s="4"/>
      <c r="V1215" s="4"/>
      <c r="W1215" s="4"/>
      <c r="X1215" s="2" t="s">
        <v>8992</v>
      </c>
      <c r="Y1215" s="4" t="s">
        <v>69</v>
      </c>
      <c r="Z1215" s="4"/>
      <c r="AA1215" s="4"/>
      <c r="AB1215" s="4"/>
    </row>
    <row r="1216" customFormat="false" ht="75" hidden="false" customHeight="true" outlineLevel="0" collapsed="false">
      <c r="A1216" s="4" t="s">
        <v>9270</v>
      </c>
      <c r="B1216" s="4" t="s">
        <v>9032</v>
      </c>
      <c r="C1216" s="4" t="s">
        <v>9271</v>
      </c>
      <c r="D1216" s="4" t="n">
        <v>2008</v>
      </c>
      <c r="E1216" s="4" t="s">
        <v>41</v>
      </c>
      <c r="F1216" s="4" t="s">
        <v>476</v>
      </c>
      <c r="G1216" s="4" t="str">
        <f aca="false">IF(LEFT(I1216,3)="R1 ","L6",IF(D1216&gt;=2014,"L1",IF(D1216&gt;=1998,"L2",IF(D1216&gt;=1987,"L3",IF(D1216&gt;=1978,"L4",IF(D1216&gt;=1965,"L5","L6"))))))</f>
        <v>L2</v>
      </c>
      <c r="H1216" s="4" t="str">
        <f aca="false">IFERROR(INDEX(Lanes!$C$2:$C$60,MATCH(LEFT(I1216,FIND(" ",I1216)-1),Lanes!$A$2:$A$60,0)),"?")</f>
        <v>V</v>
      </c>
      <c r="I1216" s="4" t="s">
        <v>8845</v>
      </c>
      <c r="J1216" s="4"/>
      <c r="K1216" s="4" t="s">
        <v>115</v>
      </c>
      <c r="L1216" s="4" t="s">
        <v>163</v>
      </c>
      <c r="M1216" s="4" t="s">
        <v>8939</v>
      </c>
      <c r="N1216" s="4"/>
      <c r="O1216" s="4" t="s">
        <v>9221</v>
      </c>
      <c r="P1216" s="2" t="s">
        <v>9272</v>
      </c>
      <c r="Q1216" s="2" t="s">
        <v>9273</v>
      </c>
      <c r="R1216" s="4" t="s">
        <v>65</v>
      </c>
      <c r="S1216" s="4" t="s">
        <v>9274</v>
      </c>
      <c r="T1216" s="4" t="s">
        <v>84</v>
      </c>
      <c r="U1216" s="4"/>
      <c r="V1216" s="4"/>
      <c r="W1216" s="4"/>
      <c r="X1216" s="2" t="s">
        <v>9038</v>
      </c>
      <c r="Y1216" s="4" t="s">
        <v>69</v>
      </c>
      <c r="Z1216" s="4"/>
      <c r="AA1216" s="4"/>
      <c r="AB1216" s="4"/>
    </row>
    <row r="1217" customFormat="false" ht="75" hidden="false" customHeight="true" outlineLevel="0" collapsed="false">
      <c r="A1217" s="4" t="s">
        <v>9275</v>
      </c>
      <c r="B1217" s="4" t="s">
        <v>8962</v>
      </c>
      <c r="C1217" s="4" t="s">
        <v>9276</v>
      </c>
      <c r="D1217" s="4" t="n">
        <v>2008</v>
      </c>
      <c r="E1217" s="4" t="s">
        <v>41</v>
      </c>
      <c r="F1217" s="4" t="s">
        <v>9277</v>
      </c>
      <c r="G1217" s="4" t="str">
        <f aca="false">IF(LEFT(I1217,3)="R1 ","L6",IF(D1217&gt;=2014,"L1",IF(D1217&gt;=1998,"L2",IF(D1217&gt;=1987,"L3",IF(D1217&gt;=1978,"L4",IF(D1217&gt;=1965,"L5","L6"))))))</f>
        <v>L2</v>
      </c>
      <c r="H1217" s="4" t="str">
        <f aca="false">IFERROR(INDEX(Lanes!$C$2:$C$60,MATCH(LEFT(I1217,FIND(" ",I1217)-1),Lanes!$A$2:$A$60,0)),"?")</f>
        <v>V</v>
      </c>
      <c r="I1217" s="4" t="s">
        <v>8845</v>
      </c>
      <c r="J1217" s="4"/>
      <c r="K1217" s="4" t="s">
        <v>364</v>
      </c>
      <c r="L1217" s="4" t="s">
        <v>90</v>
      </c>
      <c r="M1217" s="4" t="s">
        <v>4621</v>
      </c>
      <c r="N1217" s="4" t="s">
        <v>4622</v>
      </c>
      <c r="O1217" s="4" t="s">
        <v>9278</v>
      </c>
      <c r="P1217" s="2" t="s">
        <v>9279</v>
      </c>
      <c r="Q1217" s="2" t="s">
        <v>9280</v>
      </c>
      <c r="R1217" s="4" t="s">
        <v>65</v>
      </c>
      <c r="S1217" s="4" t="s">
        <v>9281</v>
      </c>
      <c r="T1217" s="4" t="s">
        <v>84</v>
      </c>
      <c r="U1217" s="4"/>
      <c r="V1217" s="4"/>
      <c r="W1217" s="4"/>
      <c r="X1217" s="2" t="s">
        <v>8968</v>
      </c>
      <c r="Y1217" s="4" t="s">
        <v>69</v>
      </c>
      <c r="Z1217" s="4"/>
      <c r="AA1217" s="4"/>
      <c r="AB1217" s="4"/>
    </row>
    <row r="1218" customFormat="false" ht="75" hidden="false" customHeight="true" outlineLevel="0" collapsed="false">
      <c r="A1218" s="4" t="s">
        <v>9282</v>
      </c>
      <c r="B1218" s="4" t="s">
        <v>8853</v>
      </c>
      <c r="C1218" s="4" t="s">
        <v>9283</v>
      </c>
      <c r="D1218" s="4" t="n">
        <v>2009</v>
      </c>
      <c r="E1218" s="4" t="s">
        <v>41</v>
      </c>
      <c r="F1218" s="4" t="s">
        <v>1026</v>
      </c>
      <c r="G1218" s="4" t="str">
        <f aca="false">IF(LEFT(I1218,3)="R1 ","L6",IF(D1218&gt;=2014,"L1",IF(D1218&gt;=1998,"L2",IF(D1218&gt;=1987,"L3",IF(D1218&gt;=1978,"L4",IF(D1218&gt;=1965,"L5","L6"))))))</f>
        <v>L2</v>
      </c>
      <c r="H1218" s="4" t="str">
        <f aca="false">IFERROR(INDEX(Lanes!$C$2:$C$60,MATCH(LEFT(I1218,FIND(" ",I1218)-1),Lanes!$A$2:$A$60,0)),"?")</f>
        <v>V</v>
      </c>
      <c r="I1218" s="4" t="s">
        <v>8845</v>
      </c>
      <c r="J1218" s="4"/>
      <c r="K1218" s="4" t="s">
        <v>451</v>
      </c>
      <c r="L1218" s="4" t="s">
        <v>45</v>
      </c>
      <c r="M1218" s="4" t="s">
        <v>8855</v>
      </c>
      <c r="N1218" s="4"/>
      <c r="O1218" s="4" t="s">
        <v>9284</v>
      </c>
      <c r="P1218" s="2" t="s">
        <v>9285</v>
      </c>
      <c r="Q1218" s="2" t="s">
        <v>9286</v>
      </c>
      <c r="R1218" s="4" t="s">
        <v>122</v>
      </c>
      <c r="S1218" s="4" t="s">
        <v>9287</v>
      </c>
      <c r="T1218" s="4" t="s">
        <v>52</v>
      </c>
      <c r="U1218" s="4"/>
      <c r="V1218" s="4"/>
      <c r="W1218" s="4"/>
      <c r="X1218" s="2" t="s">
        <v>9288</v>
      </c>
      <c r="Y1218" s="4" t="s">
        <v>69</v>
      </c>
      <c r="Z1218" s="4"/>
      <c r="AA1218" s="4"/>
      <c r="AB1218" s="4"/>
    </row>
    <row r="1219" customFormat="false" ht="75" hidden="false" customHeight="true" outlineLevel="0" collapsed="false">
      <c r="A1219" s="4" t="s">
        <v>9289</v>
      </c>
      <c r="B1219" s="4" t="s">
        <v>9290</v>
      </c>
      <c r="C1219" s="4" t="s">
        <v>9291</v>
      </c>
      <c r="D1219" s="4" t="n">
        <v>2009</v>
      </c>
      <c r="E1219" s="4" t="s">
        <v>41</v>
      </c>
      <c r="F1219" s="4" t="s">
        <v>9292</v>
      </c>
      <c r="G1219" s="4" t="str">
        <f aca="false">IF(LEFT(I1219,3)="R1 ","L6",IF(D1219&gt;=2014,"L1",IF(D1219&gt;=1998,"L2",IF(D1219&gt;=1987,"L3",IF(D1219&gt;=1978,"L4",IF(D1219&gt;=1965,"L5","L6"))))))</f>
        <v>L2</v>
      </c>
      <c r="H1219" s="4" t="str">
        <f aca="false">IFERROR(INDEX(Lanes!$C$2:$C$60,MATCH(LEFT(I1219,FIND(" ",I1219)-1),Lanes!$A$2:$A$60,0)),"?")</f>
        <v>V</v>
      </c>
      <c r="I1219" s="4" t="s">
        <v>8845</v>
      </c>
      <c r="J1219" s="4"/>
      <c r="K1219" s="4" t="s">
        <v>364</v>
      </c>
      <c r="L1219" s="4" t="s">
        <v>45</v>
      </c>
      <c r="M1219" s="4" t="s">
        <v>9293</v>
      </c>
      <c r="N1219" s="4"/>
      <c r="O1219" s="4" t="s">
        <v>9294</v>
      </c>
      <c r="P1219" s="2" t="s">
        <v>9295</v>
      </c>
      <c r="Q1219" s="2" t="s">
        <v>9296</v>
      </c>
      <c r="R1219" s="4" t="s">
        <v>50</v>
      </c>
      <c r="S1219" s="4" t="s">
        <v>9297</v>
      </c>
      <c r="T1219" s="4" t="s">
        <v>84</v>
      </c>
      <c r="U1219" s="4"/>
      <c r="V1219" s="4"/>
      <c r="W1219" s="4"/>
      <c r="X1219" s="2" t="s">
        <v>9298</v>
      </c>
      <c r="Y1219" s="4" t="s">
        <v>69</v>
      </c>
      <c r="Z1219" s="4"/>
      <c r="AA1219" s="4"/>
      <c r="AB1219" s="4"/>
    </row>
    <row r="1220" customFormat="false" ht="75" hidden="false" customHeight="true" outlineLevel="0" collapsed="false">
      <c r="A1220" s="4" t="s">
        <v>9299</v>
      </c>
      <c r="B1220" s="4" t="s">
        <v>9300</v>
      </c>
      <c r="C1220" s="4" t="s">
        <v>9301</v>
      </c>
      <c r="D1220" s="4" t="n">
        <v>2009</v>
      </c>
      <c r="E1220" s="4" t="s">
        <v>41</v>
      </c>
      <c r="F1220" s="4" t="s">
        <v>1026</v>
      </c>
      <c r="G1220" s="4" t="str">
        <f aca="false">IF(LEFT(I1220,3)="R1 ","L6",IF(D1220&gt;=2014,"L1",IF(D1220&gt;=1998,"L2",IF(D1220&gt;=1987,"L3",IF(D1220&gt;=1978,"L4",IF(D1220&gt;=1965,"L5","L6"))))))</f>
        <v>L2</v>
      </c>
      <c r="H1220" s="4" t="str">
        <f aca="false">IFERROR(INDEX(Lanes!$C$2:$C$60,MATCH(LEFT(I1220,FIND(" ",I1220)-1),Lanes!$A$2:$A$60,0)),"?")</f>
        <v>V</v>
      </c>
      <c r="I1220" s="4" t="s">
        <v>8845</v>
      </c>
      <c r="J1220" s="4"/>
      <c r="K1220" s="4" t="s">
        <v>451</v>
      </c>
      <c r="L1220" s="4" t="s">
        <v>45</v>
      </c>
      <c r="M1220" s="4" t="s">
        <v>9302</v>
      </c>
      <c r="N1220" s="4"/>
      <c r="O1220" s="4" t="s">
        <v>9303</v>
      </c>
      <c r="P1220" s="2" t="s">
        <v>9304</v>
      </c>
      <c r="Q1220" s="2" t="s">
        <v>9305</v>
      </c>
      <c r="R1220" s="4" t="s">
        <v>65</v>
      </c>
      <c r="S1220" s="4" t="s">
        <v>9306</v>
      </c>
      <c r="T1220" s="4" t="s">
        <v>84</v>
      </c>
      <c r="U1220" s="4"/>
      <c r="V1220" s="4"/>
      <c r="W1220" s="4"/>
      <c r="X1220" s="2" t="s">
        <v>9307</v>
      </c>
      <c r="Y1220" s="4" t="s">
        <v>69</v>
      </c>
      <c r="Z1220" s="4"/>
      <c r="AA1220" s="4"/>
      <c r="AB1220" s="4"/>
    </row>
    <row r="1221" customFormat="false" ht="75" hidden="false" customHeight="true" outlineLevel="0" collapsed="false">
      <c r="A1221" s="4" t="s">
        <v>9308</v>
      </c>
      <c r="B1221" s="4" t="s">
        <v>9257</v>
      </c>
      <c r="C1221" s="4" t="s">
        <v>9309</v>
      </c>
      <c r="D1221" s="4" t="n">
        <v>2009</v>
      </c>
      <c r="E1221" s="4" t="s">
        <v>41</v>
      </c>
      <c r="F1221" s="4" t="s">
        <v>1026</v>
      </c>
      <c r="G1221" s="4" t="str">
        <f aca="false">IF(LEFT(I1221,3)="R1 ","L6",IF(D1221&gt;=2014,"L1",IF(D1221&gt;=1998,"L2",IF(D1221&gt;=1987,"L3",IF(D1221&gt;=1978,"L4",IF(D1221&gt;=1965,"L5","L6"))))))</f>
        <v>L2</v>
      </c>
      <c r="H1221" s="4" t="str">
        <f aca="false">IFERROR(INDEX(Lanes!$C$2:$C$60,MATCH(LEFT(I1221,FIND(" ",I1221)-1),Lanes!$A$2:$A$60,0)),"?")</f>
        <v>V</v>
      </c>
      <c r="I1221" s="4" t="s">
        <v>8845</v>
      </c>
      <c r="J1221" s="4"/>
      <c r="K1221" s="4" t="s">
        <v>364</v>
      </c>
      <c r="L1221" s="4" t="s">
        <v>193</v>
      </c>
      <c r="M1221" s="4" t="s">
        <v>289</v>
      </c>
      <c r="N1221" s="4"/>
      <c r="O1221" s="4" t="s">
        <v>9310</v>
      </c>
      <c r="P1221" s="2" t="s">
        <v>9311</v>
      </c>
      <c r="Q1221" s="2" t="s">
        <v>9312</v>
      </c>
      <c r="R1221" s="4" t="s">
        <v>122</v>
      </c>
      <c r="S1221" s="4" t="s">
        <v>9313</v>
      </c>
      <c r="T1221" s="4" t="s">
        <v>84</v>
      </c>
      <c r="U1221" s="4"/>
      <c r="V1221" s="4"/>
      <c r="W1221" s="4"/>
      <c r="X1221" s="2" t="s">
        <v>9263</v>
      </c>
      <c r="Y1221" s="4" t="s">
        <v>69</v>
      </c>
      <c r="Z1221" s="4"/>
      <c r="AA1221" s="4"/>
      <c r="AB1221" s="4"/>
    </row>
    <row r="1222" customFormat="false" ht="75" hidden="false" customHeight="true" outlineLevel="0" collapsed="false">
      <c r="A1222" s="4" t="s">
        <v>9314</v>
      </c>
      <c r="B1222" s="4" t="s">
        <v>8843</v>
      </c>
      <c r="C1222" s="4" t="s">
        <v>9315</v>
      </c>
      <c r="D1222" s="4" t="n">
        <v>2009</v>
      </c>
      <c r="E1222" s="4" t="s">
        <v>41</v>
      </c>
      <c r="F1222" s="4" t="s">
        <v>934</v>
      </c>
      <c r="G1222" s="4" t="str">
        <f aca="false">IF(LEFT(I1222,3)="R1 ","L6",IF(D1222&gt;=2014,"L1",IF(D1222&gt;=1998,"L2",IF(D1222&gt;=1987,"L3",IF(D1222&gt;=1978,"L4",IF(D1222&gt;=1965,"L5","L6"))))))</f>
        <v>L2</v>
      </c>
      <c r="H1222" s="4" t="str">
        <f aca="false">IFERROR(INDEX(Lanes!$C$2:$C$60,MATCH(LEFT(I1222,FIND(" ",I1222)-1),Lanes!$A$2:$A$60,0)),"?")</f>
        <v>V</v>
      </c>
      <c r="I1222" s="4" t="s">
        <v>8845</v>
      </c>
      <c r="J1222" s="4"/>
      <c r="K1222" s="4" t="s">
        <v>115</v>
      </c>
      <c r="L1222" s="4" t="s">
        <v>45</v>
      </c>
      <c r="M1222" s="4" t="s">
        <v>8846</v>
      </c>
      <c r="N1222" s="4"/>
      <c r="O1222" s="4" t="s">
        <v>9316</v>
      </c>
      <c r="P1222" s="2" t="s">
        <v>9317</v>
      </c>
      <c r="Q1222" s="2" t="s">
        <v>9318</v>
      </c>
      <c r="R1222" s="4" t="s">
        <v>65</v>
      </c>
      <c r="S1222" s="4" t="s">
        <v>9319</v>
      </c>
      <c r="T1222" s="4" t="s">
        <v>110</v>
      </c>
      <c r="U1222" s="4"/>
      <c r="V1222" s="4"/>
      <c r="W1222" s="4" t="s">
        <v>53</v>
      </c>
      <c r="X1222" s="2" t="s">
        <v>8934</v>
      </c>
      <c r="Y1222" s="4" t="s">
        <v>69</v>
      </c>
      <c r="Z1222" s="4"/>
      <c r="AA1222" s="4"/>
      <c r="AB1222" s="4"/>
    </row>
    <row r="1223" customFormat="false" ht="75" hidden="false" customHeight="true" outlineLevel="0" collapsed="false">
      <c r="A1223" s="4" t="s">
        <v>9320</v>
      </c>
      <c r="B1223" s="4" t="s">
        <v>8893</v>
      </c>
      <c r="C1223" s="4" t="s">
        <v>9321</v>
      </c>
      <c r="D1223" s="4" t="n">
        <v>2009</v>
      </c>
      <c r="E1223" s="4" t="s">
        <v>41</v>
      </c>
      <c r="F1223" s="4" t="s">
        <v>1026</v>
      </c>
      <c r="G1223" s="4" t="str">
        <f aca="false">IF(LEFT(I1223,3)="R1 ","L6",IF(D1223&gt;=2014,"L1",IF(D1223&gt;=1998,"L2",IF(D1223&gt;=1987,"L3",IF(D1223&gt;=1978,"L4",IF(D1223&gt;=1965,"L5","L6"))))))</f>
        <v>L2</v>
      </c>
      <c r="H1223" s="4" t="str">
        <f aca="false">IFERROR(INDEX(Lanes!$C$2:$C$60,MATCH(LEFT(I1223,FIND(" ",I1223)-1),Lanes!$A$2:$A$60,0)),"?")</f>
        <v>V</v>
      </c>
      <c r="I1223" s="4" t="s">
        <v>8845</v>
      </c>
      <c r="J1223" s="4" t="s">
        <v>8895</v>
      </c>
      <c r="K1223" s="4" t="s">
        <v>1016</v>
      </c>
      <c r="L1223" s="4" t="s">
        <v>163</v>
      </c>
      <c r="M1223" s="4" t="s">
        <v>164</v>
      </c>
      <c r="N1223" s="4"/>
      <c r="O1223" s="4" t="s">
        <v>8896</v>
      </c>
      <c r="P1223" s="2" t="s">
        <v>9322</v>
      </c>
      <c r="Q1223" s="2" t="s">
        <v>9323</v>
      </c>
      <c r="R1223" s="4" t="s">
        <v>65</v>
      </c>
      <c r="S1223" s="4" t="s">
        <v>9324</v>
      </c>
      <c r="T1223" s="4" t="s">
        <v>52</v>
      </c>
      <c r="U1223" s="4"/>
      <c r="V1223" s="4"/>
      <c r="W1223" s="4"/>
      <c r="X1223" s="2" t="s">
        <v>8900</v>
      </c>
      <c r="Y1223" s="4" t="s">
        <v>69</v>
      </c>
      <c r="Z1223" s="4"/>
      <c r="AA1223" s="4"/>
      <c r="AB1223" s="4"/>
    </row>
    <row r="1224" customFormat="false" ht="75" hidden="false" customHeight="true" outlineLevel="0" collapsed="false">
      <c r="A1224" s="4" t="s">
        <v>9325</v>
      </c>
      <c r="B1224" s="4" t="s">
        <v>9016</v>
      </c>
      <c r="C1224" s="4" t="s">
        <v>9326</v>
      </c>
      <c r="D1224" s="4" t="n">
        <v>2009</v>
      </c>
      <c r="E1224" s="4" t="s">
        <v>41</v>
      </c>
      <c r="F1224" s="4" t="s">
        <v>228</v>
      </c>
      <c r="G1224" s="4" t="str">
        <f aca="false">IF(LEFT(I1224,3)="R1 ","L6",IF(D1224&gt;=2014,"L1",IF(D1224&gt;=1998,"L2",IF(D1224&gt;=1987,"L3",IF(D1224&gt;=1978,"L4",IF(D1224&gt;=1965,"L5","L6"))))))</f>
        <v>L2</v>
      </c>
      <c r="H1224" s="4" t="str">
        <f aca="false">IFERROR(INDEX(Lanes!$C$2:$C$60,MATCH(LEFT(I1224,FIND(" ",I1224)-1),Lanes!$A$2:$A$60,0)),"?")</f>
        <v>V</v>
      </c>
      <c r="I1224" s="4" t="s">
        <v>8845</v>
      </c>
      <c r="J1224" s="4"/>
      <c r="K1224" s="4" t="s">
        <v>364</v>
      </c>
      <c r="L1224" s="4" t="s">
        <v>45</v>
      </c>
      <c r="M1224" s="4" t="s">
        <v>9019</v>
      </c>
      <c r="N1224" s="4"/>
      <c r="O1224" s="4" t="s">
        <v>9327</v>
      </c>
      <c r="P1224" s="2" t="s">
        <v>9328</v>
      </c>
      <c r="Q1224" s="2" t="s">
        <v>9329</v>
      </c>
      <c r="R1224" s="4" t="s">
        <v>65</v>
      </c>
      <c r="S1224" s="4" t="s">
        <v>9330</v>
      </c>
      <c r="T1224" s="4" t="s">
        <v>84</v>
      </c>
      <c r="U1224" s="4"/>
      <c r="V1224" s="4"/>
      <c r="W1224" s="4"/>
      <c r="X1224" s="2" t="s">
        <v>9024</v>
      </c>
      <c r="Y1224" s="4" t="s">
        <v>69</v>
      </c>
      <c r="Z1224" s="4"/>
      <c r="AA1224" s="4"/>
      <c r="AB1224" s="4"/>
    </row>
    <row r="1225" customFormat="false" ht="75" hidden="false" customHeight="true" outlineLevel="0" collapsed="false">
      <c r="A1225" s="4" t="s">
        <v>9331</v>
      </c>
      <c r="B1225" s="4" t="s">
        <v>9233</v>
      </c>
      <c r="C1225" s="4" t="s">
        <v>9332</v>
      </c>
      <c r="D1225" s="4" t="n">
        <v>2010</v>
      </c>
      <c r="E1225" s="4" t="s">
        <v>41</v>
      </c>
      <c r="F1225" s="4" t="s">
        <v>9235</v>
      </c>
      <c r="G1225" s="4" t="str">
        <f aca="false">IF(LEFT(I1225,3)="R1 ","L6",IF(D1225&gt;=2014,"L1",IF(D1225&gt;=1998,"L2",IF(D1225&gt;=1987,"L3",IF(D1225&gt;=1978,"L4",IF(D1225&gt;=1965,"L5","L6"))))))</f>
        <v>L2</v>
      </c>
      <c r="H1225" s="4" t="str">
        <f aca="false">IFERROR(INDEX(Lanes!$C$2:$C$60,MATCH(LEFT(I1225,FIND(" ",I1225)-1),Lanes!$A$2:$A$60,0)),"?")</f>
        <v>V</v>
      </c>
      <c r="I1225" s="4" t="s">
        <v>8845</v>
      </c>
      <c r="J1225" s="4"/>
      <c r="K1225" s="4" t="s">
        <v>364</v>
      </c>
      <c r="L1225" s="4" t="s">
        <v>193</v>
      </c>
      <c r="M1225" s="4" t="s">
        <v>289</v>
      </c>
      <c r="N1225" s="4"/>
      <c r="O1225" s="4" t="s">
        <v>9333</v>
      </c>
      <c r="P1225" s="2" t="s">
        <v>9334</v>
      </c>
      <c r="Q1225" s="2" t="s">
        <v>9335</v>
      </c>
      <c r="R1225" s="4" t="s">
        <v>65</v>
      </c>
      <c r="S1225" s="4" t="s">
        <v>9336</v>
      </c>
      <c r="T1225" s="4" t="s">
        <v>110</v>
      </c>
      <c r="U1225" s="4"/>
      <c r="V1225" s="4"/>
      <c r="W1225" s="4"/>
      <c r="X1225" s="2" t="s">
        <v>9239</v>
      </c>
      <c r="Y1225" s="4" t="s">
        <v>69</v>
      </c>
      <c r="Z1225" s="4"/>
      <c r="AA1225" s="4"/>
      <c r="AB1225" s="4"/>
    </row>
    <row r="1226" customFormat="false" ht="75" hidden="false" customHeight="true" outlineLevel="0" collapsed="false">
      <c r="A1226" s="4" t="s">
        <v>9337</v>
      </c>
      <c r="B1226" s="4" t="s">
        <v>9198</v>
      </c>
      <c r="C1226" s="4" t="s">
        <v>9338</v>
      </c>
      <c r="D1226" s="4" t="n">
        <v>2010</v>
      </c>
      <c r="E1226" s="4" t="s">
        <v>41</v>
      </c>
      <c r="F1226" s="4" t="s">
        <v>9200</v>
      </c>
      <c r="G1226" s="4" t="str">
        <f aca="false">IF(LEFT(I1226,3)="R1 ","L6",IF(D1226&gt;=2014,"L1",IF(D1226&gt;=1998,"L2",IF(D1226&gt;=1987,"L3",IF(D1226&gt;=1978,"L4",IF(D1226&gt;=1965,"L5","L6"))))))</f>
        <v>L2</v>
      </c>
      <c r="H1226" s="4" t="str">
        <f aca="false">IFERROR(INDEX(Lanes!$C$2:$C$60,MATCH(LEFT(I1226,FIND(" ",I1226)-1),Lanes!$A$2:$A$60,0)),"?")</f>
        <v>V</v>
      </c>
      <c r="I1226" s="4" t="s">
        <v>8845</v>
      </c>
      <c r="J1226" s="4"/>
      <c r="K1226" s="4" t="s">
        <v>115</v>
      </c>
      <c r="L1226" s="4" t="s">
        <v>193</v>
      </c>
      <c r="M1226" s="4" t="s">
        <v>289</v>
      </c>
      <c r="N1226" s="4"/>
      <c r="O1226" s="4" t="s">
        <v>9339</v>
      </c>
      <c r="P1226" s="2" t="s">
        <v>9340</v>
      </c>
      <c r="Q1226" s="2" t="s">
        <v>9341</v>
      </c>
      <c r="R1226" s="4" t="s">
        <v>65</v>
      </c>
      <c r="S1226" s="4" t="s">
        <v>9342</v>
      </c>
      <c r="T1226" s="4" t="s">
        <v>110</v>
      </c>
      <c r="U1226" s="4"/>
      <c r="V1226" s="4"/>
      <c r="W1226" s="4"/>
      <c r="X1226" s="2" t="s">
        <v>9205</v>
      </c>
      <c r="Y1226" s="4" t="s">
        <v>69</v>
      </c>
      <c r="Z1226" s="4"/>
      <c r="AA1226" s="4"/>
      <c r="AB1226" s="4"/>
    </row>
    <row r="1227" customFormat="false" ht="75" hidden="false" customHeight="true" outlineLevel="0" collapsed="false">
      <c r="A1227" s="4" t="s">
        <v>9343</v>
      </c>
      <c r="B1227" s="4" t="s">
        <v>9344</v>
      </c>
      <c r="C1227" s="4" t="s">
        <v>9345</v>
      </c>
      <c r="D1227" s="4" t="n">
        <v>2010</v>
      </c>
      <c r="E1227" s="4" t="s">
        <v>41</v>
      </c>
      <c r="F1227" s="4" t="s">
        <v>42</v>
      </c>
      <c r="G1227" s="4" t="str">
        <f aca="false">IF(LEFT(I1227,3)="R1 ","L6",IF(D1227&gt;=2014,"L1",IF(D1227&gt;=1998,"L2",IF(D1227&gt;=1987,"L3",IF(D1227&gt;=1978,"L4",IF(D1227&gt;=1965,"L5","L6"))))))</f>
        <v>L2</v>
      </c>
      <c r="H1227" s="4" t="str">
        <f aca="false">IFERROR(INDEX(Lanes!$C$2:$C$60,MATCH(LEFT(I1227,FIND(" ",I1227)-1),Lanes!$A$2:$A$60,0)),"?")</f>
        <v>V</v>
      </c>
      <c r="I1227" s="4" t="s">
        <v>8845</v>
      </c>
      <c r="J1227" s="4"/>
      <c r="K1227" s="4" t="s">
        <v>364</v>
      </c>
      <c r="L1227" s="4" t="s">
        <v>193</v>
      </c>
      <c r="M1227" s="4" t="s">
        <v>194</v>
      </c>
      <c r="N1227" s="4" t="s">
        <v>4871</v>
      </c>
      <c r="O1227" s="4" t="s">
        <v>9346</v>
      </c>
      <c r="P1227" s="2" t="s">
        <v>9347</v>
      </c>
      <c r="Q1227" s="2" t="s">
        <v>9348</v>
      </c>
      <c r="R1227" s="4" t="s">
        <v>65</v>
      </c>
      <c r="S1227" s="4" t="s">
        <v>9349</v>
      </c>
      <c r="T1227" s="4" t="s">
        <v>52</v>
      </c>
      <c r="U1227" s="4"/>
      <c r="V1227" s="4"/>
      <c r="W1227" s="4"/>
      <c r="X1227" s="2" t="s">
        <v>9350</v>
      </c>
      <c r="Y1227" s="4" t="s">
        <v>69</v>
      </c>
      <c r="Z1227" s="4"/>
      <c r="AA1227" s="4"/>
      <c r="AB1227" s="4"/>
    </row>
    <row r="1228" customFormat="false" ht="75" hidden="false" customHeight="true" outlineLevel="0" collapsed="false">
      <c r="A1228" s="4" t="s">
        <v>9351</v>
      </c>
      <c r="B1228" s="4" t="s">
        <v>9352</v>
      </c>
      <c r="C1228" s="4" t="s">
        <v>9353</v>
      </c>
      <c r="D1228" s="4" t="n">
        <v>2010</v>
      </c>
      <c r="E1228" s="4" t="s">
        <v>41</v>
      </c>
      <c r="F1228" s="4" t="s">
        <v>1015</v>
      </c>
      <c r="G1228" s="4" t="str">
        <f aca="false">IF(LEFT(I1228,3)="R1 ","L6",IF(D1228&gt;=2014,"L1",IF(D1228&gt;=1998,"L2",IF(D1228&gt;=1987,"L3",IF(D1228&gt;=1978,"L4",IF(D1228&gt;=1965,"L5","L6"))))))</f>
        <v>L2</v>
      </c>
      <c r="H1228" s="4" t="str">
        <f aca="false">IFERROR(INDEX(Lanes!$C$2:$C$60,MATCH(LEFT(I1228,FIND(" ",I1228)-1),Lanes!$A$2:$A$60,0)),"?")</f>
        <v>V</v>
      </c>
      <c r="I1228" s="4" t="s">
        <v>8845</v>
      </c>
      <c r="J1228" s="4"/>
      <c r="K1228" s="4" t="s">
        <v>364</v>
      </c>
      <c r="L1228" s="4" t="s">
        <v>45</v>
      </c>
      <c r="M1228" s="4" t="s">
        <v>61</v>
      </c>
      <c r="N1228" s="4"/>
      <c r="O1228" s="4" t="s">
        <v>9354</v>
      </c>
      <c r="P1228" s="2" t="s">
        <v>9355</v>
      </c>
      <c r="Q1228" s="2" t="s">
        <v>9356</v>
      </c>
      <c r="R1228" s="4" t="s">
        <v>50</v>
      </c>
      <c r="S1228" s="4" t="s">
        <v>9357</v>
      </c>
      <c r="T1228" s="4" t="s">
        <v>84</v>
      </c>
      <c r="U1228" s="4"/>
      <c r="V1228" s="4"/>
      <c r="W1228" s="4"/>
      <c r="X1228" s="2" t="s">
        <v>9358</v>
      </c>
      <c r="Y1228" s="4" t="s">
        <v>69</v>
      </c>
      <c r="Z1228" s="4"/>
      <c r="AA1228" s="4"/>
      <c r="AB1228" s="4"/>
    </row>
    <row r="1229" customFormat="false" ht="75" hidden="false" customHeight="true" outlineLevel="0" collapsed="false">
      <c r="A1229" s="4" t="s">
        <v>9359</v>
      </c>
      <c r="B1229" s="4" t="s">
        <v>9257</v>
      </c>
      <c r="C1229" s="4" t="s">
        <v>9360</v>
      </c>
      <c r="D1229" s="4" t="n">
        <v>2010</v>
      </c>
      <c r="E1229" s="4" t="s">
        <v>41</v>
      </c>
      <c r="F1229" s="4" t="s">
        <v>1026</v>
      </c>
      <c r="G1229" s="4" t="str">
        <f aca="false">IF(LEFT(I1229,3)="R1 ","L6",IF(D1229&gt;=2014,"L1",IF(D1229&gt;=1998,"L2",IF(D1229&gt;=1987,"L3",IF(D1229&gt;=1978,"L4",IF(D1229&gt;=1965,"L5","L6"))))))</f>
        <v>L2</v>
      </c>
      <c r="H1229" s="4" t="str">
        <f aca="false">IFERROR(INDEX(Lanes!$C$2:$C$60,MATCH(LEFT(I1229,FIND(" ",I1229)-1),Lanes!$A$2:$A$60,0)),"?")</f>
        <v>V</v>
      </c>
      <c r="I1229" s="4" t="s">
        <v>8845</v>
      </c>
      <c r="J1229" s="4"/>
      <c r="K1229" s="4" t="s">
        <v>364</v>
      </c>
      <c r="L1229" s="4" t="s">
        <v>193</v>
      </c>
      <c r="M1229" s="4" t="s">
        <v>289</v>
      </c>
      <c r="N1229" s="4"/>
      <c r="O1229" s="4" t="s">
        <v>9361</v>
      </c>
      <c r="P1229" s="2" t="s">
        <v>9362</v>
      </c>
      <c r="Q1229" s="2" t="s">
        <v>9363</v>
      </c>
      <c r="R1229" s="4" t="s">
        <v>122</v>
      </c>
      <c r="S1229" s="4" t="s">
        <v>9364</v>
      </c>
      <c r="T1229" s="4" t="s">
        <v>110</v>
      </c>
      <c r="U1229" s="4"/>
      <c r="V1229" s="4"/>
      <c r="W1229" s="4"/>
      <c r="X1229" s="2" t="s">
        <v>9263</v>
      </c>
      <c r="Y1229" s="4" t="s">
        <v>69</v>
      </c>
      <c r="Z1229" s="4"/>
      <c r="AA1229" s="4"/>
      <c r="AB1229" s="4"/>
    </row>
    <row r="1230" customFormat="false" ht="75" hidden="false" customHeight="true" outlineLevel="0" collapsed="false">
      <c r="A1230" s="4" t="s">
        <v>9365</v>
      </c>
      <c r="B1230" s="4" t="s">
        <v>9032</v>
      </c>
      <c r="C1230" s="4" t="s">
        <v>9366</v>
      </c>
      <c r="D1230" s="4" t="n">
        <v>2010</v>
      </c>
      <c r="E1230" s="4" t="s">
        <v>41</v>
      </c>
      <c r="F1230" s="4" t="s">
        <v>476</v>
      </c>
      <c r="G1230" s="4" t="str">
        <f aca="false">IF(LEFT(I1230,3)="R1 ","L6",IF(D1230&gt;=2014,"L1",IF(D1230&gt;=1998,"L2",IF(D1230&gt;=1987,"L3",IF(D1230&gt;=1978,"L4",IF(D1230&gt;=1965,"L5","L6"))))))</f>
        <v>L2</v>
      </c>
      <c r="H1230" s="4" t="str">
        <f aca="false">IFERROR(INDEX(Lanes!$C$2:$C$60,MATCH(LEFT(I1230,FIND(" ",I1230)-1),Lanes!$A$2:$A$60,0)),"?")</f>
        <v>V</v>
      </c>
      <c r="I1230" s="4" t="s">
        <v>8845</v>
      </c>
      <c r="J1230" s="4"/>
      <c r="K1230" s="4" t="s">
        <v>115</v>
      </c>
      <c r="L1230" s="4" t="s">
        <v>163</v>
      </c>
      <c r="M1230" s="4" t="s">
        <v>8939</v>
      </c>
      <c r="N1230" s="4"/>
      <c r="O1230" s="4" t="s">
        <v>9367</v>
      </c>
      <c r="P1230" s="2" t="s">
        <v>9368</v>
      </c>
      <c r="Q1230" s="2" t="s">
        <v>9369</v>
      </c>
      <c r="R1230" s="4" t="s">
        <v>65</v>
      </c>
      <c r="S1230" s="4" t="s">
        <v>9370</v>
      </c>
      <c r="T1230" s="4" t="s">
        <v>52</v>
      </c>
      <c r="U1230" s="4"/>
      <c r="V1230" s="4"/>
      <c r="W1230" s="4"/>
      <c r="X1230" s="2" t="s">
        <v>9038</v>
      </c>
      <c r="Y1230" s="4" t="s">
        <v>69</v>
      </c>
      <c r="Z1230" s="4"/>
      <c r="AA1230" s="4"/>
      <c r="AB1230" s="4"/>
    </row>
    <row r="1231" customFormat="false" ht="75" hidden="false" customHeight="true" outlineLevel="0" collapsed="false">
      <c r="A1231" s="4" t="s">
        <v>9371</v>
      </c>
      <c r="B1231" s="4" t="s">
        <v>9372</v>
      </c>
      <c r="C1231" s="4" t="s">
        <v>9373</v>
      </c>
      <c r="D1231" s="4" t="n">
        <v>2011</v>
      </c>
      <c r="E1231" s="4" t="s">
        <v>41</v>
      </c>
      <c r="F1231" s="4" t="s">
        <v>42</v>
      </c>
      <c r="G1231" s="4" t="str">
        <f aca="false">IF(LEFT(I1231,3)="R1 ","L6",IF(D1231&gt;=2014,"L1",IF(D1231&gt;=1998,"L2",IF(D1231&gt;=1987,"L3",IF(D1231&gt;=1978,"L4",IF(D1231&gt;=1965,"L5","L6"))))))</f>
        <v>L2</v>
      </c>
      <c r="H1231" s="4" t="str">
        <f aca="false">IFERROR(INDEX(Lanes!$C$2:$C$60,MATCH(LEFT(I1231,FIND(" ",I1231)-1),Lanes!$A$2:$A$60,0)),"?")</f>
        <v>V</v>
      </c>
      <c r="I1231" s="4" t="s">
        <v>8845</v>
      </c>
      <c r="J1231" s="4" t="s">
        <v>7442</v>
      </c>
      <c r="K1231" s="4" t="s">
        <v>364</v>
      </c>
      <c r="L1231" s="4" t="s">
        <v>193</v>
      </c>
      <c r="M1231" s="4" t="s">
        <v>289</v>
      </c>
      <c r="N1231" s="4"/>
      <c r="O1231" s="4" t="s">
        <v>952</v>
      </c>
      <c r="P1231" s="2" t="s">
        <v>9374</v>
      </c>
      <c r="Q1231" s="2" t="s">
        <v>9375</v>
      </c>
      <c r="R1231" s="4" t="s">
        <v>65</v>
      </c>
      <c r="S1231" s="4" t="s">
        <v>9376</v>
      </c>
      <c r="T1231" s="4" t="s">
        <v>84</v>
      </c>
      <c r="U1231" s="4"/>
      <c r="V1231" s="4"/>
      <c r="W1231" s="4"/>
      <c r="X1231" s="2" t="s">
        <v>9377</v>
      </c>
      <c r="Y1231" s="4" t="s">
        <v>69</v>
      </c>
      <c r="Z1231" s="4"/>
      <c r="AA1231" s="4"/>
      <c r="AB1231" s="4"/>
    </row>
    <row r="1232" customFormat="false" ht="75" hidden="false" customHeight="true" outlineLevel="0" collapsed="false">
      <c r="A1232" s="4" t="s">
        <v>9378</v>
      </c>
      <c r="B1232" s="4" t="s">
        <v>9148</v>
      </c>
      <c r="C1232" s="4" t="s">
        <v>9379</v>
      </c>
      <c r="D1232" s="4" t="n">
        <v>2011</v>
      </c>
      <c r="E1232" s="4" t="s">
        <v>41</v>
      </c>
      <c r="F1232" s="4" t="s">
        <v>8387</v>
      </c>
      <c r="G1232" s="4" t="str">
        <f aca="false">IF(LEFT(I1232,3)="R1 ","L6",IF(D1232&gt;=2014,"L1",IF(D1232&gt;=1998,"L2",IF(D1232&gt;=1987,"L3",IF(D1232&gt;=1978,"L4",IF(D1232&gt;=1965,"L5","L6"))))))</f>
        <v>L2</v>
      </c>
      <c r="H1232" s="4" t="str">
        <f aca="false">IFERROR(INDEX(Lanes!$C$2:$C$60,MATCH(LEFT(I1232,FIND(" ",I1232)-1),Lanes!$A$2:$A$60,0)),"?")</f>
        <v>V</v>
      </c>
      <c r="I1232" s="4" t="s">
        <v>8845</v>
      </c>
      <c r="J1232" s="4"/>
      <c r="K1232" s="4" t="s">
        <v>364</v>
      </c>
      <c r="L1232" s="4" t="s">
        <v>603</v>
      </c>
      <c r="M1232" s="4" t="s">
        <v>9150</v>
      </c>
      <c r="N1232" s="4"/>
      <c r="O1232" s="4" t="s">
        <v>9380</v>
      </c>
      <c r="P1232" s="2" t="s">
        <v>9381</v>
      </c>
      <c r="Q1232" s="2" t="s">
        <v>9382</v>
      </c>
      <c r="R1232" s="4" t="s">
        <v>50</v>
      </c>
      <c r="S1232" s="4" t="s">
        <v>9383</v>
      </c>
      <c r="T1232" s="4" t="s">
        <v>110</v>
      </c>
      <c r="U1232" s="4"/>
      <c r="V1232" s="4"/>
      <c r="W1232" s="4"/>
      <c r="X1232" s="2" t="s">
        <v>9196</v>
      </c>
      <c r="Y1232" s="4" t="s">
        <v>69</v>
      </c>
      <c r="Z1232" s="4"/>
      <c r="AA1232" s="4"/>
      <c r="AB1232" s="4"/>
    </row>
    <row r="1233" customFormat="false" ht="75" hidden="false" customHeight="true" outlineLevel="0" collapsed="false">
      <c r="A1233" s="4" t="s">
        <v>9384</v>
      </c>
      <c r="B1233" s="4" t="s">
        <v>9300</v>
      </c>
      <c r="C1233" s="4" t="s">
        <v>9385</v>
      </c>
      <c r="D1233" s="4" t="n">
        <v>2011</v>
      </c>
      <c r="E1233" s="4" t="s">
        <v>41</v>
      </c>
      <c r="F1233" s="4" t="s">
        <v>1026</v>
      </c>
      <c r="G1233" s="4" t="str">
        <f aca="false">IF(LEFT(I1233,3)="R1 ","L6",IF(D1233&gt;=2014,"L1",IF(D1233&gt;=1998,"L2",IF(D1233&gt;=1987,"L3",IF(D1233&gt;=1978,"L4",IF(D1233&gt;=1965,"L5","L6"))))))</f>
        <v>L2</v>
      </c>
      <c r="H1233" s="4" t="str">
        <f aca="false">IFERROR(INDEX(Lanes!$C$2:$C$60,MATCH(LEFT(I1233,FIND(" ",I1233)-1),Lanes!$A$2:$A$60,0)),"?")</f>
        <v>V</v>
      </c>
      <c r="I1233" s="4" t="s">
        <v>8845</v>
      </c>
      <c r="J1233" s="4"/>
      <c r="K1233" s="4" t="s">
        <v>451</v>
      </c>
      <c r="L1233" s="4" t="s">
        <v>45</v>
      </c>
      <c r="M1233" s="4" t="s">
        <v>9302</v>
      </c>
      <c r="N1233" s="4"/>
      <c r="O1233" s="4" t="s">
        <v>9386</v>
      </c>
      <c r="P1233" s="2" t="s">
        <v>9387</v>
      </c>
      <c r="Q1233" s="2" t="s">
        <v>9388</v>
      </c>
      <c r="R1233" s="4" t="s">
        <v>65</v>
      </c>
      <c r="S1233" s="4" t="s">
        <v>9389</v>
      </c>
      <c r="T1233" s="4" t="s">
        <v>52</v>
      </c>
      <c r="U1233" s="4"/>
      <c r="V1233" s="4"/>
      <c r="W1233" s="4"/>
      <c r="X1233" s="2" t="s">
        <v>9307</v>
      </c>
      <c r="Y1233" s="4" t="s">
        <v>69</v>
      </c>
      <c r="Z1233" s="4"/>
      <c r="AA1233" s="4"/>
      <c r="AB1233" s="4"/>
    </row>
    <row r="1234" customFormat="false" ht="75" hidden="false" customHeight="true" outlineLevel="0" collapsed="false">
      <c r="A1234" s="4" t="s">
        <v>9390</v>
      </c>
      <c r="B1234" s="4" t="s">
        <v>9081</v>
      </c>
      <c r="C1234" s="4" t="s">
        <v>9391</v>
      </c>
      <c r="D1234" s="4" t="n">
        <v>2011</v>
      </c>
      <c r="E1234" s="4" t="s">
        <v>41</v>
      </c>
      <c r="F1234" s="4" t="s">
        <v>8887</v>
      </c>
      <c r="G1234" s="4" t="str">
        <f aca="false">IF(LEFT(I1234,3)="R1 ","L6",IF(D1234&gt;=2014,"L1",IF(D1234&gt;=1998,"L2",IF(D1234&gt;=1987,"L3",IF(D1234&gt;=1978,"L4",IF(D1234&gt;=1965,"L5","L6"))))))</f>
        <v>L2</v>
      </c>
      <c r="H1234" s="4" t="str">
        <f aca="false">IFERROR(INDEX(Lanes!$C$2:$C$60,MATCH(LEFT(I1234,FIND(" ",I1234)-1),Lanes!$A$2:$A$60,0)),"?")</f>
        <v>V</v>
      </c>
      <c r="I1234" s="4" t="s">
        <v>8845</v>
      </c>
      <c r="J1234" s="4" t="s">
        <v>9084</v>
      </c>
      <c r="K1234" s="4" t="s">
        <v>364</v>
      </c>
      <c r="L1234" s="4" t="s">
        <v>163</v>
      </c>
      <c r="M1234" s="4" t="s">
        <v>9085</v>
      </c>
      <c r="N1234" s="4"/>
      <c r="O1234" s="4" t="s">
        <v>9392</v>
      </c>
      <c r="P1234" s="2" t="s">
        <v>9393</v>
      </c>
      <c r="Q1234" s="2" t="s">
        <v>9394</v>
      </c>
      <c r="R1234" s="4" t="s">
        <v>65</v>
      </c>
      <c r="S1234" s="4" t="s">
        <v>9395</v>
      </c>
      <c r="T1234" s="4" t="s">
        <v>84</v>
      </c>
      <c r="U1234" s="4"/>
      <c r="V1234" s="4"/>
      <c r="W1234" s="4"/>
      <c r="X1234" s="2" t="s">
        <v>9245</v>
      </c>
      <c r="Y1234" s="4" t="s">
        <v>69</v>
      </c>
      <c r="Z1234" s="4"/>
      <c r="AA1234" s="4"/>
      <c r="AB1234" s="4"/>
    </row>
    <row r="1235" customFormat="false" ht="75" hidden="false" customHeight="true" outlineLevel="0" collapsed="false">
      <c r="A1235" s="4" t="s">
        <v>9396</v>
      </c>
      <c r="B1235" s="4" t="s">
        <v>9247</v>
      </c>
      <c r="C1235" s="4" t="s">
        <v>9397</v>
      </c>
      <c r="D1235" s="4" t="n">
        <v>2011</v>
      </c>
      <c r="E1235" s="4" t="s">
        <v>41</v>
      </c>
      <c r="F1235" s="4" t="s">
        <v>9398</v>
      </c>
      <c r="G1235" s="4" t="str">
        <f aca="false">IF(LEFT(I1235,3)="R1 ","L6",IF(D1235&gt;=2014,"L1",IF(D1235&gt;=1998,"L2",IF(D1235&gt;=1987,"L3",IF(D1235&gt;=1978,"L4",IF(D1235&gt;=1965,"L5","L6"))))))</f>
        <v>L2</v>
      </c>
      <c r="H1235" s="4" t="str">
        <f aca="false">IFERROR(INDEX(Lanes!$C$2:$C$60,MATCH(LEFT(I1235,FIND(" ",I1235)-1),Lanes!$A$2:$A$60,0)),"?")</f>
        <v>V</v>
      </c>
      <c r="I1235" s="4" t="s">
        <v>8845</v>
      </c>
      <c r="J1235" s="4" t="s">
        <v>5475</v>
      </c>
      <c r="K1235" s="4" t="s">
        <v>364</v>
      </c>
      <c r="L1235" s="4" t="s">
        <v>45</v>
      </c>
      <c r="M1235" s="4" t="s">
        <v>9250</v>
      </c>
      <c r="N1235" s="4"/>
      <c r="O1235" s="4" t="s">
        <v>9399</v>
      </c>
      <c r="P1235" s="2" t="s">
        <v>9400</v>
      </c>
      <c r="Q1235" s="2" t="s">
        <v>9401</v>
      </c>
      <c r="R1235" s="4" t="s">
        <v>65</v>
      </c>
      <c r="S1235" s="4" t="s">
        <v>9402</v>
      </c>
      <c r="T1235" s="4" t="s">
        <v>52</v>
      </c>
      <c r="U1235" s="4"/>
      <c r="V1235" s="4"/>
      <c r="W1235" s="4"/>
      <c r="X1235" s="2" t="s">
        <v>9255</v>
      </c>
      <c r="Y1235" s="4" t="s">
        <v>69</v>
      </c>
      <c r="Z1235" s="4"/>
      <c r="AA1235" s="4"/>
      <c r="AB1235" s="4"/>
    </row>
    <row r="1236" customFormat="false" ht="75" hidden="false" customHeight="true" outlineLevel="0" collapsed="false">
      <c r="A1236" s="4" t="s">
        <v>9403</v>
      </c>
      <c r="B1236" s="4" t="s">
        <v>538</v>
      </c>
      <c r="C1236" s="4" t="s">
        <v>9404</v>
      </c>
      <c r="D1236" s="4" t="n">
        <v>2011</v>
      </c>
      <c r="E1236" s="4" t="s">
        <v>41</v>
      </c>
      <c r="F1236" s="4" t="s">
        <v>9405</v>
      </c>
      <c r="G1236" s="4" t="str">
        <f aca="false">IF(LEFT(I1236,3)="R1 ","L6",IF(D1236&gt;=2014,"L1",IF(D1236&gt;=1998,"L2",IF(D1236&gt;=1987,"L3",IF(D1236&gt;=1978,"L4",IF(D1236&gt;=1965,"L5","L6"))))))</f>
        <v>L2</v>
      </c>
      <c r="H1236" s="4" t="str">
        <f aca="false">IFERROR(INDEX(Lanes!$C$2:$C$60,MATCH(LEFT(I1236,FIND(" ",I1236)-1),Lanes!$A$2:$A$60,0)),"?")</f>
        <v>V</v>
      </c>
      <c r="I1236" s="4" t="s">
        <v>8845</v>
      </c>
      <c r="J1236" s="4" t="s">
        <v>323</v>
      </c>
      <c r="K1236" s="4" t="s">
        <v>364</v>
      </c>
      <c r="L1236" s="4" t="s">
        <v>193</v>
      </c>
      <c r="M1236" s="4" t="s">
        <v>289</v>
      </c>
      <c r="N1236" s="4"/>
      <c r="O1236" s="4" t="s">
        <v>9406</v>
      </c>
      <c r="P1236" s="2" t="s">
        <v>9407</v>
      </c>
      <c r="Q1236" s="2" t="s">
        <v>9408</v>
      </c>
      <c r="R1236" s="4" t="s">
        <v>122</v>
      </c>
      <c r="S1236" s="4" t="s">
        <v>9409</v>
      </c>
      <c r="T1236" s="4" t="s">
        <v>84</v>
      </c>
      <c r="U1236" s="4"/>
      <c r="V1236" s="4"/>
      <c r="W1236" s="4"/>
      <c r="X1236" s="2" t="s">
        <v>9410</v>
      </c>
      <c r="Y1236" s="4" t="s">
        <v>69</v>
      </c>
      <c r="Z1236" s="4"/>
      <c r="AA1236" s="4"/>
      <c r="AB1236" s="4"/>
    </row>
    <row r="1237" customFormat="false" ht="75" hidden="false" customHeight="true" outlineLevel="0" collapsed="false">
      <c r="A1237" s="4" t="s">
        <v>9411</v>
      </c>
      <c r="B1237" s="4" t="s">
        <v>9412</v>
      </c>
      <c r="C1237" s="4" t="s">
        <v>9413</v>
      </c>
      <c r="D1237" s="4" t="n">
        <v>2011</v>
      </c>
      <c r="E1237" s="4" t="s">
        <v>41</v>
      </c>
      <c r="F1237" s="4" t="s">
        <v>1026</v>
      </c>
      <c r="G1237" s="4" t="str">
        <f aca="false">IF(LEFT(I1237,3)="R1 ","L6",IF(D1237&gt;=2014,"L1",IF(D1237&gt;=1998,"L2",IF(D1237&gt;=1987,"L3",IF(D1237&gt;=1978,"L4",IF(D1237&gt;=1965,"L5","L6"))))))</f>
        <v>L2</v>
      </c>
      <c r="H1237" s="4" t="str">
        <f aca="false">IFERROR(INDEX(Lanes!$C$2:$C$60,MATCH(LEFT(I1237,FIND(" ",I1237)-1),Lanes!$A$2:$A$60,0)),"?")</f>
        <v>V</v>
      </c>
      <c r="I1237" s="4" t="s">
        <v>8845</v>
      </c>
      <c r="J1237" s="4"/>
      <c r="K1237" s="4" t="s">
        <v>211</v>
      </c>
      <c r="L1237" s="4" t="s">
        <v>45</v>
      </c>
      <c r="M1237" s="4" t="s">
        <v>346</v>
      </c>
      <c r="N1237" s="4" t="s">
        <v>1386</v>
      </c>
      <c r="O1237" s="4" t="s">
        <v>9414</v>
      </c>
      <c r="P1237" s="2" t="s">
        <v>9415</v>
      </c>
      <c r="Q1237" s="2" t="s">
        <v>9416</v>
      </c>
      <c r="R1237" s="4" t="s">
        <v>65</v>
      </c>
      <c r="S1237" s="4" t="s">
        <v>9417</v>
      </c>
      <c r="T1237" s="4" t="s">
        <v>110</v>
      </c>
      <c r="U1237" s="4"/>
      <c r="V1237" s="4"/>
      <c r="W1237" s="4"/>
      <c r="X1237" s="2" t="s">
        <v>9418</v>
      </c>
      <c r="Y1237" s="4" t="s">
        <v>69</v>
      </c>
      <c r="Z1237" s="4"/>
      <c r="AA1237" s="4"/>
      <c r="AB1237" s="4"/>
    </row>
    <row r="1238" customFormat="false" ht="75" hidden="false" customHeight="true" outlineLevel="0" collapsed="false">
      <c r="A1238" s="4" t="s">
        <v>9419</v>
      </c>
      <c r="B1238" s="4" t="s">
        <v>8946</v>
      </c>
      <c r="C1238" s="4" t="s">
        <v>9420</v>
      </c>
      <c r="D1238" s="4" t="n">
        <v>2011</v>
      </c>
      <c r="E1238" s="4" t="s">
        <v>41</v>
      </c>
      <c r="F1238" s="4" t="s">
        <v>9099</v>
      </c>
      <c r="G1238" s="4" t="str">
        <f aca="false">IF(LEFT(I1238,3)="R1 ","L6",IF(D1238&gt;=2014,"L1",IF(D1238&gt;=1998,"L2",IF(D1238&gt;=1987,"L3",IF(D1238&gt;=1978,"L4",IF(D1238&gt;=1965,"L5","L6"))))))</f>
        <v>L2</v>
      </c>
      <c r="H1238" s="4" t="str">
        <f aca="false">IFERROR(INDEX(Lanes!$C$2:$C$60,MATCH(LEFT(I1238,FIND(" ",I1238)-1),Lanes!$A$2:$A$60,0)),"?")</f>
        <v>V</v>
      </c>
      <c r="I1238" s="4" t="s">
        <v>8845</v>
      </c>
      <c r="J1238" s="4"/>
      <c r="K1238" s="4" t="s">
        <v>115</v>
      </c>
      <c r="L1238" s="4" t="s">
        <v>603</v>
      </c>
      <c r="M1238" s="4" t="s">
        <v>1528</v>
      </c>
      <c r="N1238" s="4" t="s">
        <v>8949</v>
      </c>
      <c r="O1238" s="4" t="s">
        <v>9421</v>
      </c>
      <c r="P1238" s="2" t="s">
        <v>9422</v>
      </c>
      <c r="Q1238" s="2" t="s">
        <v>9423</v>
      </c>
      <c r="R1238" s="4" t="s">
        <v>65</v>
      </c>
      <c r="S1238" s="4" t="s">
        <v>9424</v>
      </c>
      <c r="T1238" s="4" t="s">
        <v>84</v>
      </c>
      <c r="U1238" s="4"/>
      <c r="V1238" s="4"/>
      <c r="W1238" s="4"/>
      <c r="X1238" s="2" t="s">
        <v>9425</v>
      </c>
      <c r="Y1238" s="4" t="s">
        <v>69</v>
      </c>
      <c r="Z1238" s="4"/>
      <c r="AA1238" s="4"/>
      <c r="AB1238" s="4"/>
    </row>
    <row r="1239" customFormat="false" ht="75" hidden="false" customHeight="true" outlineLevel="0" collapsed="false">
      <c r="A1239" s="4" t="s">
        <v>9426</v>
      </c>
      <c r="B1239" s="4" t="s">
        <v>8869</v>
      </c>
      <c r="C1239" s="4" t="s">
        <v>9427</v>
      </c>
      <c r="D1239" s="4" t="n">
        <v>2011</v>
      </c>
      <c r="E1239" s="4" t="s">
        <v>41</v>
      </c>
      <c r="F1239" s="4" t="s">
        <v>9428</v>
      </c>
      <c r="G1239" s="4" t="str">
        <f aca="false">IF(LEFT(I1239,3)="R1 ","L6",IF(D1239&gt;=2014,"L1",IF(D1239&gt;=1998,"L2",IF(D1239&gt;=1987,"L3",IF(D1239&gt;=1978,"L4",IF(D1239&gt;=1965,"L5","L6"))))))</f>
        <v>L2</v>
      </c>
      <c r="H1239" s="4" t="str">
        <f aca="false">IFERROR(INDEX(Lanes!$C$2:$C$60,MATCH(LEFT(I1239,FIND(" ",I1239)-1),Lanes!$A$2:$A$60,0)),"?")</f>
        <v>V</v>
      </c>
      <c r="I1239" s="4" t="s">
        <v>8845</v>
      </c>
      <c r="J1239" s="4"/>
      <c r="K1239" s="4" t="s">
        <v>364</v>
      </c>
      <c r="L1239" s="4" t="s">
        <v>193</v>
      </c>
      <c r="M1239" s="4" t="s">
        <v>289</v>
      </c>
      <c r="N1239" s="4"/>
      <c r="O1239" s="4" t="s">
        <v>9429</v>
      </c>
      <c r="P1239" s="2" t="s">
        <v>9430</v>
      </c>
      <c r="Q1239" s="2" t="s">
        <v>9431</v>
      </c>
      <c r="R1239" s="4" t="s">
        <v>65</v>
      </c>
      <c r="S1239" s="4" t="s">
        <v>9432</v>
      </c>
      <c r="T1239" s="4" t="s">
        <v>84</v>
      </c>
      <c r="U1239" s="4"/>
      <c r="V1239" s="4"/>
      <c r="W1239" s="4"/>
      <c r="X1239" s="2" t="s">
        <v>8875</v>
      </c>
      <c r="Y1239" s="4" t="s">
        <v>69</v>
      </c>
      <c r="Z1239" s="4"/>
      <c r="AA1239" s="4"/>
      <c r="AB1239" s="4"/>
    </row>
    <row r="1240" customFormat="false" ht="75" hidden="false" customHeight="true" outlineLevel="0" collapsed="false">
      <c r="A1240" s="4" t="s">
        <v>9433</v>
      </c>
      <c r="B1240" s="4" t="s">
        <v>9434</v>
      </c>
      <c r="C1240" s="4" t="s">
        <v>9435</v>
      </c>
      <c r="D1240" s="4" t="n">
        <v>2012</v>
      </c>
      <c r="E1240" s="4" t="s">
        <v>41</v>
      </c>
      <c r="F1240" s="4" t="s">
        <v>9436</v>
      </c>
      <c r="G1240" s="4" t="str">
        <f aca="false">IF(LEFT(I1240,3)="R1 ","L6",IF(D1240&gt;=2014,"L1",IF(D1240&gt;=1998,"L2",IF(D1240&gt;=1987,"L3",IF(D1240&gt;=1978,"L4",IF(D1240&gt;=1965,"L5","L6"))))))</f>
        <v>L2</v>
      </c>
      <c r="H1240" s="4" t="str">
        <f aca="false">IFERROR(INDEX(Lanes!$C$2:$C$60,MATCH(LEFT(I1240,FIND(" ",I1240)-1),Lanes!$A$2:$A$60,0)),"?")</f>
        <v>V</v>
      </c>
      <c r="I1240" s="4" t="s">
        <v>8845</v>
      </c>
      <c r="J1240" s="4"/>
      <c r="K1240" s="4" t="s">
        <v>364</v>
      </c>
      <c r="L1240" s="4" t="s">
        <v>193</v>
      </c>
      <c r="M1240" s="4" t="s">
        <v>289</v>
      </c>
      <c r="N1240" s="4"/>
      <c r="O1240" s="4" t="s">
        <v>9437</v>
      </c>
      <c r="P1240" s="2" t="s">
        <v>9438</v>
      </c>
      <c r="Q1240" s="2" t="s">
        <v>9439</v>
      </c>
      <c r="R1240" s="4" t="s">
        <v>50</v>
      </c>
      <c r="S1240" s="4" t="s">
        <v>9440</v>
      </c>
      <c r="T1240" s="4" t="s">
        <v>84</v>
      </c>
      <c r="U1240" s="4"/>
      <c r="V1240" s="4"/>
      <c r="W1240" s="4"/>
      <c r="X1240" s="2" t="s">
        <v>9441</v>
      </c>
      <c r="Y1240" s="4" t="s">
        <v>69</v>
      </c>
      <c r="Z1240" s="4"/>
      <c r="AA1240" s="4"/>
      <c r="AB1240" s="4"/>
    </row>
    <row r="1241" customFormat="false" ht="75" hidden="false" customHeight="true" outlineLevel="0" collapsed="false">
      <c r="A1241" s="4" t="s">
        <v>9442</v>
      </c>
      <c r="B1241" s="4" t="s">
        <v>8910</v>
      </c>
      <c r="C1241" s="4" t="s">
        <v>9443</v>
      </c>
      <c r="D1241" s="4" t="n">
        <v>2012</v>
      </c>
      <c r="E1241" s="4" t="s">
        <v>41</v>
      </c>
      <c r="F1241" s="4" t="s">
        <v>476</v>
      </c>
      <c r="G1241" s="4" t="str">
        <f aca="false">IF(LEFT(I1241,3)="R1 ","L6",IF(D1241&gt;=2014,"L1",IF(D1241&gt;=1998,"L2",IF(D1241&gt;=1987,"L3",IF(D1241&gt;=1978,"L4",IF(D1241&gt;=1965,"L5","L6"))))))</f>
        <v>L2</v>
      </c>
      <c r="H1241" s="4" t="str">
        <f aca="false">IFERROR(INDEX(Lanes!$C$2:$C$60,MATCH(LEFT(I1241,FIND(" ",I1241)-1),Lanes!$A$2:$A$60,0)),"?")</f>
        <v>V</v>
      </c>
      <c r="I1241" s="4" t="s">
        <v>8845</v>
      </c>
      <c r="J1241" s="4"/>
      <c r="K1241" s="4" t="s">
        <v>364</v>
      </c>
      <c r="L1241" s="4" t="s">
        <v>257</v>
      </c>
      <c r="M1241" s="4" t="s">
        <v>8913</v>
      </c>
      <c r="N1241" s="4"/>
      <c r="O1241" s="4" t="s">
        <v>9067</v>
      </c>
      <c r="P1241" s="2" t="s">
        <v>9444</v>
      </c>
      <c r="Q1241" s="2" t="s">
        <v>9445</v>
      </c>
      <c r="R1241" s="4" t="s">
        <v>65</v>
      </c>
      <c r="S1241" s="4" t="s">
        <v>9446</v>
      </c>
      <c r="T1241" s="4" t="s">
        <v>84</v>
      </c>
      <c r="U1241" s="4"/>
      <c r="V1241" s="4"/>
      <c r="W1241" s="4"/>
      <c r="X1241" s="2" t="s">
        <v>9071</v>
      </c>
      <c r="Y1241" s="4" t="s">
        <v>69</v>
      </c>
      <c r="Z1241" s="4"/>
      <c r="AA1241" s="4"/>
      <c r="AB1241" s="4"/>
    </row>
    <row r="1242" customFormat="false" ht="75" hidden="false" customHeight="true" outlineLevel="0" collapsed="false">
      <c r="A1242" s="4" t="s">
        <v>9447</v>
      </c>
      <c r="B1242" s="4" t="s">
        <v>9290</v>
      </c>
      <c r="C1242" s="4" t="s">
        <v>9448</v>
      </c>
      <c r="D1242" s="4" t="n">
        <v>2012</v>
      </c>
      <c r="E1242" s="4" t="s">
        <v>41</v>
      </c>
      <c r="F1242" s="4" t="s">
        <v>9449</v>
      </c>
      <c r="G1242" s="4" t="str">
        <f aca="false">IF(LEFT(I1242,3)="R1 ","L6",IF(D1242&gt;=2014,"L1",IF(D1242&gt;=1998,"L2",IF(D1242&gt;=1987,"L3",IF(D1242&gt;=1978,"L4",IF(D1242&gt;=1965,"L5","L6"))))))</f>
        <v>L2</v>
      </c>
      <c r="H1242" s="4" t="str">
        <f aca="false">IFERROR(INDEX(Lanes!$C$2:$C$60,MATCH(LEFT(I1242,FIND(" ",I1242)-1),Lanes!$A$2:$A$60,0)),"?")</f>
        <v>V</v>
      </c>
      <c r="I1242" s="4" t="s">
        <v>8845</v>
      </c>
      <c r="J1242" s="4"/>
      <c r="K1242" s="4" t="s">
        <v>364</v>
      </c>
      <c r="L1242" s="4" t="s">
        <v>45</v>
      </c>
      <c r="M1242" s="4" t="s">
        <v>9293</v>
      </c>
      <c r="N1242" s="4"/>
      <c r="O1242" s="4" t="s">
        <v>9450</v>
      </c>
      <c r="P1242" s="2" t="s">
        <v>9451</v>
      </c>
      <c r="Q1242" s="2" t="s">
        <v>9452</v>
      </c>
      <c r="R1242" s="4" t="s">
        <v>65</v>
      </c>
      <c r="S1242" s="4" t="s">
        <v>9453</v>
      </c>
      <c r="T1242" s="4" t="s">
        <v>84</v>
      </c>
      <c r="U1242" s="4"/>
      <c r="V1242" s="4"/>
      <c r="W1242" s="4"/>
      <c r="X1242" s="2" t="s">
        <v>9298</v>
      </c>
      <c r="Y1242" s="4" t="s">
        <v>69</v>
      </c>
      <c r="Z1242" s="4"/>
      <c r="AA1242" s="4"/>
      <c r="AB1242" s="4"/>
    </row>
    <row r="1243" customFormat="false" ht="75" hidden="false" customHeight="true" outlineLevel="0" collapsed="false">
      <c r="A1243" s="4" t="s">
        <v>9454</v>
      </c>
      <c r="B1243" s="4" t="s">
        <v>9344</v>
      </c>
      <c r="C1243" s="4" t="s">
        <v>9455</v>
      </c>
      <c r="D1243" s="4" t="n">
        <v>2012</v>
      </c>
      <c r="E1243" s="4" t="s">
        <v>41</v>
      </c>
      <c r="F1243" s="4" t="s">
        <v>256</v>
      </c>
      <c r="G1243" s="4" t="str">
        <f aca="false">IF(LEFT(I1243,3)="R1 ","L6",IF(D1243&gt;=2014,"L1",IF(D1243&gt;=1998,"L2",IF(D1243&gt;=1987,"L3",IF(D1243&gt;=1978,"L4",IF(D1243&gt;=1965,"L5","L6"))))))</f>
        <v>L2</v>
      </c>
      <c r="H1243" s="4" t="str">
        <f aca="false">IFERROR(INDEX(Lanes!$C$2:$C$60,MATCH(LEFT(I1243,FIND(" ",I1243)-1),Lanes!$A$2:$A$60,0)),"?")</f>
        <v>V</v>
      </c>
      <c r="I1243" s="4" t="s">
        <v>8845</v>
      </c>
      <c r="J1243" s="4"/>
      <c r="K1243" s="4" t="s">
        <v>364</v>
      </c>
      <c r="L1243" s="4" t="s">
        <v>193</v>
      </c>
      <c r="M1243" s="4" t="s">
        <v>194</v>
      </c>
      <c r="N1243" s="4" t="s">
        <v>4871</v>
      </c>
      <c r="O1243" s="4" t="s">
        <v>9456</v>
      </c>
      <c r="P1243" s="2" t="s">
        <v>9457</v>
      </c>
      <c r="Q1243" s="2" t="s">
        <v>9458</v>
      </c>
      <c r="R1243" s="4" t="s">
        <v>65</v>
      </c>
      <c r="S1243" s="4" t="s">
        <v>9459</v>
      </c>
      <c r="T1243" s="4" t="s">
        <v>84</v>
      </c>
      <c r="U1243" s="4"/>
      <c r="V1243" s="4"/>
      <c r="W1243" s="4"/>
      <c r="X1243" s="2" t="s">
        <v>9350</v>
      </c>
      <c r="Y1243" s="4" t="s">
        <v>69</v>
      </c>
      <c r="Z1243" s="4"/>
      <c r="AA1243" s="4"/>
      <c r="AB1243" s="4"/>
    </row>
    <row r="1244" customFormat="false" ht="75" hidden="false" customHeight="true" outlineLevel="0" collapsed="false">
      <c r="A1244" s="4" t="s">
        <v>9460</v>
      </c>
      <c r="B1244" s="4" t="s">
        <v>9352</v>
      </c>
      <c r="C1244" s="4" t="s">
        <v>9461</v>
      </c>
      <c r="D1244" s="4" t="n">
        <v>2012</v>
      </c>
      <c r="E1244" s="4" t="s">
        <v>41</v>
      </c>
      <c r="F1244" s="4" t="s">
        <v>1015</v>
      </c>
      <c r="G1244" s="4" t="str">
        <f aca="false">IF(LEFT(I1244,3)="R1 ","L6",IF(D1244&gt;=2014,"L1",IF(D1244&gt;=1998,"L2",IF(D1244&gt;=1987,"L3",IF(D1244&gt;=1978,"L4",IF(D1244&gt;=1965,"L5","L6"))))))</f>
        <v>L2</v>
      </c>
      <c r="H1244" s="4" t="str">
        <f aca="false">IFERROR(INDEX(Lanes!$C$2:$C$60,MATCH(LEFT(I1244,FIND(" ",I1244)-1),Lanes!$A$2:$A$60,0)),"?")</f>
        <v>V</v>
      </c>
      <c r="I1244" s="4" t="s">
        <v>8845</v>
      </c>
      <c r="J1244" s="4"/>
      <c r="K1244" s="4" t="s">
        <v>364</v>
      </c>
      <c r="L1244" s="4" t="s">
        <v>45</v>
      </c>
      <c r="M1244" s="4" t="s">
        <v>61</v>
      </c>
      <c r="N1244" s="4"/>
      <c r="O1244" s="4" t="s">
        <v>9462</v>
      </c>
      <c r="P1244" s="2" t="s">
        <v>9463</v>
      </c>
      <c r="Q1244" s="2" t="s">
        <v>9464</v>
      </c>
      <c r="R1244" s="4" t="s">
        <v>65</v>
      </c>
      <c r="S1244" s="4" t="s">
        <v>9465</v>
      </c>
      <c r="T1244" s="4" t="s">
        <v>52</v>
      </c>
      <c r="U1244" s="4"/>
      <c r="V1244" s="4"/>
      <c r="W1244" s="4"/>
      <c r="X1244" s="2" t="s">
        <v>9358</v>
      </c>
      <c r="Y1244" s="4" t="s">
        <v>69</v>
      </c>
      <c r="Z1244" s="4"/>
      <c r="AA1244" s="4"/>
      <c r="AB1244" s="4"/>
    </row>
    <row r="1245" customFormat="false" ht="75" hidden="false" customHeight="true" outlineLevel="0" collapsed="false">
      <c r="A1245" s="4" t="s">
        <v>9466</v>
      </c>
      <c r="B1245" s="4" t="s">
        <v>8984</v>
      </c>
      <c r="C1245" s="4" t="s">
        <v>9467</v>
      </c>
      <c r="D1245" s="4" t="n">
        <v>2012</v>
      </c>
      <c r="E1245" s="4" t="s">
        <v>41</v>
      </c>
      <c r="F1245" s="4" t="s">
        <v>8986</v>
      </c>
      <c r="G1245" s="4" t="str">
        <f aca="false">IF(LEFT(I1245,3)="R1 ","L6",IF(D1245&gt;=2014,"L1",IF(D1245&gt;=1998,"L2",IF(D1245&gt;=1987,"L3",IF(D1245&gt;=1978,"L4",IF(D1245&gt;=1965,"L5","L6"))))))</f>
        <v>L2</v>
      </c>
      <c r="H1245" s="4" t="str">
        <f aca="false">IFERROR(INDEX(Lanes!$C$2:$C$60,MATCH(LEFT(I1245,FIND(" ",I1245)-1),Lanes!$A$2:$A$60,0)),"?")</f>
        <v>V</v>
      </c>
      <c r="I1245" s="4" t="s">
        <v>8845</v>
      </c>
      <c r="J1245" s="4"/>
      <c r="K1245" s="4" t="s">
        <v>400</v>
      </c>
      <c r="L1245" s="4" t="s">
        <v>257</v>
      </c>
      <c r="M1245" s="4" t="s">
        <v>8987</v>
      </c>
      <c r="N1245" s="4"/>
      <c r="O1245" s="4" t="s">
        <v>9468</v>
      </c>
      <c r="P1245" s="2" t="s">
        <v>9469</v>
      </c>
      <c r="Q1245" s="2" t="s">
        <v>9470</v>
      </c>
      <c r="R1245" s="4" t="s">
        <v>65</v>
      </c>
      <c r="S1245" s="4" t="s">
        <v>9471</v>
      </c>
      <c r="T1245" s="4" t="s">
        <v>84</v>
      </c>
      <c r="U1245" s="4"/>
      <c r="V1245" s="4"/>
      <c r="W1245" s="4"/>
      <c r="X1245" s="2" t="s">
        <v>8992</v>
      </c>
      <c r="Y1245" s="4" t="s">
        <v>69</v>
      </c>
      <c r="Z1245" s="4"/>
      <c r="AA1245" s="4"/>
      <c r="AB1245" s="4"/>
    </row>
    <row r="1246" customFormat="false" ht="75" hidden="false" customHeight="true" outlineLevel="0" collapsed="false">
      <c r="A1246" s="4" t="s">
        <v>9472</v>
      </c>
      <c r="B1246" s="4" t="s">
        <v>9372</v>
      </c>
      <c r="C1246" s="4" t="s">
        <v>9473</v>
      </c>
      <c r="D1246" s="4" t="n">
        <v>2013</v>
      </c>
      <c r="E1246" s="4" t="s">
        <v>41</v>
      </c>
      <c r="F1246" s="4" t="s">
        <v>1015</v>
      </c>
      <c r="G1246" s="4" t="str">
        <f aca="false">IF(LEFT(I1246,3)="R1 ","L6",IF(D1246&gt;=2014,"L1",IF(D1246&gt;=1998,"L2",IF(D1246&gt;=1987,"L3",IF(D1246&gt;=1978,"L4",IF(D1246&gt;=1965,"L5","L6"))))))</f>
        <v>L2</v>
      </c>
      <c r="H1246" s="4" t="str">
        <f aca="false">IFERROR(INDEX(Lanes!$C$2:$C$60,MATCH(LEFT(I1246,FIND(" ",I1246)-1),Lanes!$A$2:$A$60,0)),"?")</f>
        <v>V</v>
      </c>
      <c r="I1246" s="4" t="s">
        <v>8845</v>
      </c>
      <c r="J1246" s="4" t="s">
        <v>7442</v>
      </c>
      <c r="K1246" s="4" t="s">
        <v>364</v>
      </c>
      <c r="L1246" s="4" t="s">
        <v>193</v>
      </c>
      <c r="M1246" s="4" t="s">
        <v>289</v>
      </c>
      <c r="N1246" s="4"/>
      <c r="O1246" s="4" t="s">
        <v>9474</v>
      </c>
      <c r="P1246" s="2" t="s">
        <v>9475</v>
      </c>
      <c r="Q1246" s="2" t="s">
        <v>9476</v>
      </c>
      <c r="R1246" s="4" t="s">
        <v>122</v>
      </c>
      <c r="S1246" s="4" t="s">
        <v>9477</v>
      </c>
      <c r="T1246" s="4" t="s">
        <v>84</v>
      </c>
      <c r="U1246" s="4"/>
      <c r="V1246" s="4"/>
      <c r="W1246" s="4"/>
      <c r="X1246" s="2" t="s">
        <v>9377</v>
      </c>
      <c r="Y1246" s="4" t="s">
        <v>69</v>
      </c>
      <c r="Z1246" s="4"/>
      <c r="AA1246" s="4"/>
      <c r="AB1246" s="4"/>
    </row>
    <row r="1247" customFormat="false" ht="75" hidden="false" customHeight="true" outlineLevel="0" collapsed="false">
      <c r="A1247" s="4" t="s">
        <v>9478</v>
      </c>
      <c r="B1247" s="4" t="s">
        <v>9233</v>
      </c>
      <c r="C1247" s="4" t="s">
        <v>9479</v>
      </c>
      <c r="D1247" s="4" t="n">
        <v>2013</v>
      </c>
      <c r="E1247" s="4" t="s">
        <v>41</v>
      </c>
      <c r="F1247" s="4" t="s">
        <v>540</v>
      </c>
      <c r="G1247" s="4" t="str">
        <f aca="false">IF(LEFT(I1247,3)="R1 ","L6",IF(D1247&gt;=2014,"L1",IF(D1247&gt;=1998,"L2",IF(D1247&gt;=1987,"L3",IF(D1247&gt;=1978,"L4",IF(D1247&gt;=1965,"L5","L6"))))))</f>
        <v>L2</v>
      </c>
      <c r="H1247" s="4" t="str">
        <f aca="false">IFERROR(INDEX(Lanes!$C$2:$C$60,MATCH(LEFT(I1247,FIND(" ",I1247)-1),Lanes!$A$2:$A$60,0)),"?")</f>
        <v>V</v>
      </c>
      <c r="I1247" s="4" t="s">
        <v>8845</v>
      </c>
      <c r="J1247" s="4"/>
      <c r="K1247" s="4" t="s">
        <v>364</v>
      </c>
      <c r="L1247" s="4" t="s">
        <v>193</v>
      </c>
      <c r="M1247" s="4" t="s">
        <v>289</v>
      </c>
      <c r="N1247" s="4"/>
      <c r="O1247" s="4" t="s">
        <v>9480</v>
      </c>
      <c r="P1247" s="2" t="s">
        <v>9481</v>
      </c>
      <c r="Q1247" s="2" t="s">
        <v>9482</v>
      </c>
      <c r="R1247" s="4" t="s">
        <v>50</v>
      </c>
      <c r="S1247" s="4" t="s">
        <v>9483</v>
      </c>
      <c r="T1247" s="4" t="s">
        <v>84</v>
      </c>
      <c r="U1247" s="4"/>
      <c r="V1247" s="4"/>
      <c r="W1247" s="4"/>
      <c r="X1247" s="2" t="s">
        <v>9239</v>
      </c>
      <c r="Y1247" s="4" t="s">
        <v>69</v>
      </c>
      <c r="Z1247" s="4"/>
      <c r="AA1247" s="4"/>
      <c r="AB1247" s="4"/>
    </row>
    <row r="1248" customFormat="false" ht="75" hidden="false" customHeight="true" outlineLevel="0" collapsed="false">
      <c r="A1248" s="4" t="s">
        <v>9484</v>
      </c>
      <c r="B1248" s="4" t="s">
        <v>9485</v>
      </c>
      <c r="C1248" s="4" t="s">
        <v>9486</v>
      </c>
      <c r="D1248" s="4" t="n">
        <v>2013</v>
      </c>
      <c r="E1248" s="4" t="s">
        <v>41</v>
      </c>
      <c r="F1248" s="4" t="s">
        <v>9487</v>
      </c>
      <c r="G1248" s="4" t="str">
        <f aca="false">IF(LEFT(I1248,3)="R1 ","L6",IF(D1248&gt;=2014,"L1",IF(D1248&gt;=1998,"L2",IF(D1248&gt;=1987,"L3",IF(D1248&gt;=1978,"L4",IF(D1248&gt;=1965,"L5","L6"))))))</f>
        <v>L2</v>
      </c>
      <c r="H1248" s="4" t="str">
        <f aca="false">IFERROR(INDEX(Lanes!$C$2:$C$60,MATCH(LEFT(I1248,FIND(" ",I1248)-1),Lanes!$A$2:$A$60,0)),"?")</f>
        <v>V</v>
      </c>
      <c r="I1248" s="4" t="s">
        <v>8845</v>
      </c>
      <c r="J1248" s="4"/>
      <c r="K1248" s="4" t="s">
        <v>1016</v>
      </c>
      <c r="L1248" s="4" t="s">
        <v>257</v>
      </c>
      <c r="M1248" s="4" t="s">
        <v>9488</v>
      </c>
      <c r="N1248" s="4"/>
      <c r="O1248" s="4" t="s">
        <v>9489</v>
      </c>
      <c r="P1248" s="2" t="s">
        <v>9490</v>
      </c>
      <c r="Q1248" s="2" t="s">
        <v>9491</v>
      </c>
      <c r="R1248" s="4" t="s">
        <v>65</v>
      </c>
      <c r="S1248" s="4" t="s">
        <v>9492</v>
      </c>
      <c r="T1248" s="4" t="s">
        <v>84</v>
      </c>
      <c r="U1248" s="4"/>
      <c r="V1248" s="4"/>
      <c r="W1248" s="4"/>
      <c r="X1248" s="2" t="s">
        <v>9493</v>
      </c>
      <c r="Y1248" s="4" t="s">
        <v>69</v>
      </c>
      <c r="Z1248" s="4"/>
      <c r="AA1248" s="4"/>
      <c r="AB1248" s="4"/>
    </row>
    <row r="1249" customFormat="false" ht="75" hidden="false" customHeight="true" outlineLevel="0" collapsed="false">
      <c r="A1249" s="4" t="s">
        <v>9494</v>
      </c>
      <c r="B1249" s="4" t="s">
        <v>538</v>
      </c>
      <c r="C1249" s="4" t="s">
        <v>9495</v>
      </c>
      <c r="D1249" s="4" t="n">
        <v>2013</v>
      </c>
      <c r="E1249" s="4" t="s">
        <v>41</v>
      </c>
      <c r="F1249" s="4" t="s">
        <v>256</v>
      </c>
      <c r="G1249" s="4" t="str">
        <f aca="false">IF(LEFT(I1249,3)="R1 ","L6",IF(D1249&gt;=2014,"L1",IF(D1249&gt;=1998,"L2",IF(D1249&gt;=1987,"L3",IF(D1249&gt;=1978,"L4",IF(D1249&gt;=1965,"L5","L6"))))))</f>
        <v>L2</v>
      </c>
      <c r="H1249" s="4" t="str">
        <f aca="false">IFERROR(INDEX(Lanes!$C$2:$C$60,MATCH(LEFT(I1249,FIND(" ",I1249)-1),Lanes!$A$2:$A$60,0)),"?")</f>
        <v>V</v>
      </c>
      <c r="I1249" s="4" t="s">
        <v>8845</v>
      </c>
      <c r="J1249" s="4" t="s">
        <v>323</v>
      </c>
      <c r="K1249" s="4" t="s">
        <v>364</v>
      </c>
      <c r="L1249" s="4" t="s">
        <v>193</v>
      </c>
      <c r="M1249" s="4" t="s">
        <v>289</v>
      </c>
      <c r="N1249" s="4"/>
      <c r="O1249" s="4" t="s">
        <v>9496</v>
      </c>
      <c r="P1249" s="2" t="s">
        <v>9497</v>
      </c>
      <c r="Q1249" s="2" t="s">
        <v>9498</v>
      </c>
      <c r="R1249" s="4" t="s">
        <v>50</v>
      </c>
      <c r="S1249" s="4" t="s">
        <v>9499</v>
      </c>
      <c r="T1249" s="4" t="s">
        <v>84</v>
      </c>
      <c r="U1249" s="4"/>
      <c r="V1249" s="4"/>
      <c r="W1249" s="4"/>
      <c r="X1249" s="2" t="s">
        <v>9410</v>
      </c>
      <c r="Y1249" s="4" t="s">
        <v>69</v>
      </c>
      <c r="Z1249" s="4"/>
      <c r="AA1249" s="4"/>
      <c r="AB1249" s="4"/>
    </row>
    <row r="1250" customFormat="false" ht="75" hidden="false" customHeight="true" outlineLevel="0" collapsed="false">
      <c r="A1250" s="4" t="s">
        <v>9500</v>
      </c>
      <c r="B1250" s="4" t="s">
        <v>8843</v>
      </c>
      <c r="C1250" s="4" t="s">
        <v>9501</v>
      </c>
      <c r="D1250" s="4" t="n">
        <v>2013</v>
      </c>
      <c r="E1250" s="4" t="s">
        <v>41</v>
      </c>
      <c r="F1250" s="4" t="s">
        <v>934</v>
      </c>
      <c r="G1250" s="4" t="str">
        <f aca="false">IF(LEFT(I1250,3)="R1 ","L6",IF(D1250&gt;=2014,"L1",IF(D1250&gt;=1998,"L2",IF(D1250&gt;=1987,"L3",IF(D1250&gt;=1978,"L4",IF(D1250&gt;=1965,"L5","L6"))))))</f>
        <v>L2</v>
      </c>
      <c r="H1250" s="4" t="str">
        <f aca="false">IFERROR(INDEX(Lanes!$C$2:$C$60,MATCH(LEFT(I1250,FIND(" ",I1250)-1),Lanes!$A$2:$A$60,0)),"?")</f>
        <v>V</v>
      </c>
      <c r="I1250" s="4" t="s">
        <v>8845</v>
      </c>
      <c r="J1250" s="4"/>
      <c r="K1250" s="4" t="s">
        <v>115</v>
      </c>
      <c r="L1250" s="4" t="s">
        <v>45</v>
      </c>
      <c r="M1250" s="4" t="s">
        <v>8846</v>
      </c>
      <c r="N1250" s="4"/>
      <c r="O1250" s="4" t="s">
        <v>9502</v>
      </c>
      <c r="P1250" s="2" t="s">
        <v>9503</v>
      </c>
      <c r="Q1250" s="2" t="s">
        <v>9504</v>
      </c>
      <c r="R1250" s="4" t="s">
        <v>65</v>
      </c>
      <c r="S1250" s="4" t="s">
        <v>9505</v>
      </c>
      <c r="T1250" s="4" t="s">
        <v>84</v>
      </c>
      <c r="U1250" s="4"/>
      <c r="V1250" s="4"/>
      <c r="W1250" s="4" t="s">
        <v>53</v>
      </c>
      <c r="X1250" s="2" t="s">
        <v>8934</v>
      </c>
      <c r="Y1250" s="4" t="s">
        <v>69</v>
      </c>
      <c r="Z1250" s="4"/>
      <c r="AA1250" s="4"/>
      <c r="AB1250" s="4"/>
    </row>
    <row r="1251" customFormat="false" ht="75" hidden="false" customHeight="true" outlineLevel="0" collapsed="false">
      <c r="A1251" s="4" t="s">
        <v>9506</v>
      </c>
      <c r="B1251" s="4" t="s">
        <v>9106</v>
      </c>
      <c r="C1251" s="4" t="s">
        <v>9507</v>
      </c>
      <c r="D1251" s="4" t="n">
        <v>2013</v>
      </c>
      <c r="E1251" s="4" t="s">
        <v>41</v>
      </c>
      <c r="F1251" s="4" t="s">
        <v>1026</v>
      </c>
      <c r="G1251" s="4" t="str">
        <f aca="false">IF(LEFT(I1251,3)="R1 ","L6",IF(D1251&gt;=2014,"L1",IF(D1251&gt;=1998,"L2",IF(D1251&gt;=1987,"L3",IF(D1251&gt;=1978,"L4",IF(D1251&gt;=1965,"L5","L6"))))))</f>
        <v>L2</v>
      </c>
      <c r="H1251" s="4" t="str">
        <f aca="false">IFERROR(INDEX(Lanes!$C$2:$C$60,MATCH(LEFT(I1251,FIND(" ",I1251)-1),Lanes!$A$2:$A$60,0)),"?")</f>
        <v>V</v>
      </c>
      <c r="I1251" s="4" t="s">
        <v>8845</v>
      </c>
      <c r="J1251" s="4"/>
      <c r="K1251" s="4" t="s">
        <v>950</v>
      </c>
      <c r="L1251" s="4" t="s">
        <v>45</v>
      </c>
      <c r="M1251" s="4" t="s">
        <v>61</v>
      </c>
      <c r="N1251" s="4"/>
      <c r="O1251" s="4" t="s">
        <v>9508</v>
      </c>
      <c r="P1251" s="2" t="s">
        <v>9509</v>
      </c>
      <c r="Q1251" s="2" t="s">
        <v>9510</v>
      </c>
      <c r="R1251" s="4" t="s">
        <v>65</v>
      </c>
      <c r="S1251" s="4" t="s">
        <v>9511</v>
      </c>
      <c r="T1251" s="4" t="s">
        <v>84</v>
      </c>
      <c r="U1251" s="4"/>
      <c r="V1251" s="4"/>
      <c r="W1251" s="4"/>
      <c r="X1251" s="2" t="s">
        <v>9112</v>
      </c>
      <c r="Y1251" s="4" t="s">
        <v>69</v>
      </c>
      <c r="Z1251" s="4"/>
      <c r="AA1251" s="4"/>
      <c r="AB1251" s="4"/>
    </row>
    <row r="1252" customFormat="false" ht="75" hidden="false" customHeight="true" outlineLevel="0" collapsed="false">
      <c r="A1252" s="4" t="s">
        <v>9512</v>
      </c>
      <c r="B1252" s="4" t="s">
        <v>9513</v>
      </c>
      <c r="C1252" s="4" t="s">
        <v>9514</v>
      </c>
      <c r="D1252" s="4" t="n">
        <v>2014</v>
      </c>
      <c r="E1252" s="4" t="s">
        <v>41</v>
      </c>
      <c r="F1252" s="4" t="s">
        <v>9099</v>
      </c>
      <c r="G1252" s="4" t="str">
        <f aca="false">IF(LEFT(I1252,3)="R1 ","L6",IF(D1252&gt;=2014,"L1",IF(D1252&gt;=1998,"L2",IF(D1252&gt;=1987,"L3",IF(D1252&gt;=1978,"L4",IF(D1252&gt;=1965,"L5","L6"))))))</f>
        <v>L1</v>
      </c>
      <c r="H1252" s="4" t="str">
        <f aca="false">IFERROR(INDEX(Lanes!$C$2:$C$60,MATCH(LEFT(I1252,FIND(" ",I1252)-1),Lanes!$A$2:$A$60,0)),"?")</f>
        <v>V</v>
      </c>
      <c r="I1252" s="4" t="s">
        <v>8845</v>
      </c>
      <c r="J1252" s="4"/>
      <c r="K1252" s="4" t="s">
        <v>364</v>
      </c>
      <c r="L1252" s="4" t="s">
        <v>603</v>
      </c>
      <c r="M1252" s="4" t="s">
        <v>1528</v>
      </c>
      <c r="N1252" s="4" t="s">
        <v>8949</v>
      </c>
      <c r="O1252" s="4" t="s">
        <v>9515</v>
      </c>
      <c r="P1252" s="2" t="s">
        <v>9516</v>
      </c>
      <c r="Q1252" s="2" t="s">
        <v>9517</v>
      </c>
      <c r="R1252" s="4" t="s">
        <v>65</v>
      </c>
      <c r="S1252" s="4" t="s">
        <v>9518</v>
      </c>
      <c r="T1252" s="4" t="s">
        <v>110</v>
      </c>
      <c r="U1252" s="4"/>
      <c r="V1252" s="4"/>
      <c r="W1252" s="4"/>
      <c r="X1252" s="2" t="s">
        <v>9519</v>
      </c>
      <c r="Y1252" s="4" t="s">
        <v>69</v>
      </c>
      <c r="Z1252" s="4"/>
      <c r="AA1252" s="4"/>
      <c r="AB1252" s="4"/>
    </row>
    <row r="1253" customFormat="false" ht="75" hidden="false" customHeight="true" outlineLevel="0" collapsed="false">
      <c r="A1253" s="4" t="s">
        <v>9520</v>
      </c>
      <c r="B1253" s="4" t="s">
        <v>9344</v>
      </c>
      <c r="C1253" s="4" t="s">
        <v>9521</v>
      </c>
      <c r="D1253" s="4" t="n">
        <v>2014</v>
      </c>
      <c r="E1253" s="4" t="s">
        <v>41</v>
      </c>
      <c r="F1253" s="4" t="s">
        <v>540</v>
      </c>
      <c r="G1253" s="4" t="str">
        <f aca="false">IF(LEFT(I1253,3)="R1 ","L6",IF(D1253&gt;=2014,"L1",IF(D1253&gt;=1998,"L2",IF(D1253&gt;=1987,"L3",IF(D1253&gt;=1978,"L4",IF(D1253&gt;=1965,"L5","L6"))))))</f>
        <v>L1</v>
      </c>
      <c r="H1253" s="4" t="str">
        <f aca="false">IFERROR(INDEX(Lanes!$C$2:$C$60,MATCH(LEFT(I1253,FIND(" ",I1253)-1),Lanes!$A$2:$A$60,0)),"?")</f>
        <v>V</v>
      </c>
      <c r="I1253" s="4" t="s">
        <v>8845</v>
      </c>
      <c r="J1253" s="4"/>
      <c r="K1253" s="4" t="s">
        <v>364</v>
      </c>
      <c r="L1253" s="4" t="s">
        <v>193</v>
      </c>
      <c r="M1253" s="4" t="s">
        <v>194</v>
      </c>
      <c r="N1253" s="4" t="s">
        <v>4871</v>
      </c>
      <c r="O1253" s="4" t="s">
        <v>9522</v>
      </c>
      <c r="P1253" s="2" t="s">
        <v>9523</v>
      </c>
      <c r="Q1253" s="2" t="s">
        <v>9524</v>
      </c>
      <c r="R1253" s="4" t="s">
        <v>122</v>
      </c>
      <c r="S1253" s="4" t="s">
        <v>9525</v>
      </c>
      <c r="T1253" s="4" t="s">
        <v>110</v>
      </c>
      <c r="U1253" s="4"/>
      <c r="V1253" s="4" t="s">
        <v>4247</v>
      </c>
      <c r="W1253" s="4"/>
      <c r="X1253" s="2" t="s">
        <v>9350</v>
      </c>
      <c r="Y1253" s="4" t="s">
        <v>69</v>
      </c>
      <c r="Z1253" s="4"/>
      <c r="AA1253" s="4"/>
      <c r="AB1253" s="4"/>
    </row>
    <row r="1254" customFormat="false" ht="75" hidden="false" customHeight="true" outlineLevel="0" collapsed="false">
      <c r="A1254" s="4" t="s">
        <v>9526</v>
      </c>
      <c r="B1254" s="4" t="s">
        <v>9257</v>
      </c>
      <c r="C1254" s="4" t="s">
        <v>9527</v>
      </c>
      <c r="D1254" s="4" t="n">
        <v>2014</v>
      </c>
      <c r="E1254" s="4" t="s">
        <v>41</v>
      </c>
      <c r="F1254" s="4" t="s">
        <v>9528</v>
      </c>
      <c r="G1254" s="4" t="str">
        <f aca="false">IF(LEFT(I1254,3)="R1 ","L6",IF(D1254&gt;=2014,"L1",IF(D1254&gt;=1998,"L2",IF(D1254&gt;=1987,"L3",IF(D1254&gt;=1978,"L4",IF(D1254&gt;=1965,"L5","L6"))))))</f>
        <v>L1</v>
      </c>
      <c r="H1254" s="4" t="str">
        <f aca="false">IFERROR(INDEX(Lanes!$C$2:$C$60,MATCH(LEFT(I1254,FIND(" ",I1254)-1),Lanes!$A$2:$A$60,0)),"?")</f>
        <v>V</v>
      </c>
      <c r="I1254" s="4" t="s">
        <v>8845</v>
      </c>
      <c r="J1254" s="4"/>
      <c r="K1254" s="4" t="s">
        <v>364</v>
      </c>
      <c r="L1254" s="4" t="s">
        <v>193</v>
      </c>
      <c r="M1254" s="4" t="s">
        <v>289</v>
      </c>
      <c r="N1254" s="4"/>
      <c r="O1254" s="4" t="s">
        <v>9529</v>
      </c>
      <c r="P1254" s="2" t="s">
        <v>9530</v>
      </c>
      <c r="Q1254" s="2" t="s">
        <v>9531</v>
      </c>
      <c r="R1254" s="4" t="s">
        <v>65</v>
      </c>
      <c r="S1254" s="4" t="s">
        <v>9532</v>
      </c>
      <c r="T1254" s="4" t="s">
        <v>84</v>
      </c>
      <c r="U1254" s="4"/>
      <c r="V1254" s="4"/>
      <c r="W1254" s="4"/>
      <c r="X1254" s="2" t="s">
        <v>9263</v>
      </c>
      <c r="Y1254" s="4" t="s">
        <v>69</v>
      </c>
      <c r="Z1254" s="4"/>
      <c r="AA1254" s="4"/>
      <c r="AB1254" s="4"/>
    </row>
    <row r="1255" customFormat="false" ht="75" hidden="false" customHeight="true" outlineLevel="0" collapsed="false">
      <c r="A1255" s="4" t="s">
        <v>9533</v>
      </c>
      <c r="B1255" s="4" t="s">
        <v>9534</v>
      </c>
      <c r="C1255" s="4" t="s">
        <v>9535</v>
      </c>
      <c r="D1255" s="4" t="n">
        <v>2014</v>
      </c>
      <c r="E1255" s="4" t="s">
        <v>41</v>
      </c>
      <c r="F1255" s="4" t="s">
        <v>42</v>
      </c>
      <c r="G1255" s="4" t="str">
        <f aca="false">IF(LEFT(I1255,3)="R1 ","L6",IF(D1255&gt;=2014,"L1",IF(D1255&gt;=1998,"L2",IF(D1255&gt;=1987,"L3",IF(D1255&gt;=1978,"L4",IF(D1255&gt;=1965,"L5","L6"))))))</f>
        <v>L1</v>
      </c>
      <c r="H1255" s="4" t="str">
        <f aca="false">IFERROR(INDEX(Lanes!$C$2:$C$60,MATCH(LEFT(I1255,FIND(" ",I1255)-1),Lanes!$A$2:$A$60,0)),"?")</f>
        <v>V</v>
      </c>
      <c r="I1255" s="4" t="s">
        <v>8845</v>
      </c>
      <c r="J1255" s="4" t="s">
        <v>7442</v>
      </c>
      <c r="K1255" s="4" t="s">
        <v>1016</v>
      </c>
      <c r="L1255" s="4" t="s">
        <v>45</v>
      </c>
      <c r="M1255" s="4" t="s">
        <v>9536</v>
      </c>
      <c r="N1255" s="4"/>
      <c r="O1255" s="4" t="s">
        <v>9537</v>
      </c>
      <c r="P1255" s="2" t="s">
        <v>9538</v>
      </c>
      <c r="Q1255" s="2" t="s">
        <v>9539</v>
      </c>
      <c r="R1255" s="4" t="s">
        <v>65</v>
      </c>
      <c r="S1255" s="4" t="s">
        <v>9540</v>
      </c>
      <c r="T1255" s="4" t="s">
        <v>84</v>
      </c>
      <c r="U1255" s="4"/>
      <c r="V1255" s="4"/>
      <c r="W1255" s="4"/>
      <c r="X1255" s="2" t="s">
        <v>9541</v>
      </c>
      <c r="Y1255" s="4" t="s">
        <v>69</v>
      </c>
      <c r="Z1255" s="4"/>
      <c r="AA1255" s="4"/>
      <c r="AB1255" s="4"/>
    </row>
    <row r="1256" customFormat="false" ht="75" hidden="false" customHeight="true" outlineLevel="0" collapsed="false">
      <c r="A1256" s="4" t="s">
        <v>9542</v>
      </c>
      <c r="B1256" s="4" t="s">
        <v>9412</v>
      </c>
      <c r="C1256" s="4" t="s">
        <v>9543</v>
      </c>
      <c r="D1256" s="4" t="n">
        <v>2014</v>
      </c>
      <c r="E1256" s="4" t="s">
        <v>41</v>
      </c>
      <c r="F1256" s="4" t="s">
        <v>1026</v>
      </c>
      <c r="G1256" s="4" t="str">
        <f aca="false">IF(LEFT(I1256,3)="R1 ","L6",IF(D1256&gt;=2014,"L1",IF(D1256&gt;=1998,"L2",IF(D1256&gt;=1987,"L3",IF(D1256&gt;=1978,"L4",IF(D1256&gt;=1965,"L5","L6"))))))</f>
        <v>L1</v>
      </c>
      <c r="H1256" s="4" t="str">
        <f aca="false">IFERROR(INDEX(Lanes!$C$2:$C$60,MATCH(LEFT(I1256,FIND(" ",I1256)-1),Lanes!$A$2:$A$60,0)),"?")</f>
        <v>V</v>
      </c>
      <c r="I1256" s="4" t="s">
        <v>8845</v>
      </c>
      <c r="J1256" s="4"/>
      <c r="K1256" s="4" t="s">
        <v>115</v>
      </c>
      <c r="L1256" s="4" t="s">
        <v>45</v>
      </c>
      <c r="M1256" s="4" t="s">
        <v>346</v>
      </c>
      <c r="N1256" s="4" t="s">
        <v>1386</v>
      </c>
      <c r="O1256" s="4" t="s">
        <v>9544</v>
      </c>
      <c r="P1256" s="2" t="s">
        <v>9545</v>
      </c>
      <c r="Q1256" s="2" t="s">
        <v>9546</v>
      </c>
      <c r="R1256" s="4" t="s">
        <v>122</v>
      </c>
      <c r="S1256" s="4" t="s">
        <v>9547</v>
      </c>
      <c r="T1256" s="4" t="s">
        <v>110</v>
      </c>
      <c r="U1256" s="4"/>
      <c r="V1256" s="4"/>
      <c r="W1256" s="4"/>
      <c r="X1256" s="2" t="s">
        <v>9418</v>
      </c>
      <c r="Y1256" s="4" t="s">
        <v>69</v>
      </c>
      <c r="Z1256" s="4"/>
      <c r="AA1256" s="4"/>
      <c r="AB1256" s="4"/>
    </row>
    <row r="1257" customFormat="false" ht="75" hidden="false" customHeight="true" outlineLevel="0" collapsed="false">
      <c r="A1257" s="4" t="s">
        <v>9548</v>
      </c>
      <c r="B1257" s="4" t="s">
        <v>9032</v>
      </c>
      <c r="C1257" s="4" t="s">
        <v>9549</v>
      </c>
      <c r="D1257" s="4" t="n">
        <v>2014</v>
      </c>
      <c r="E1257" s="4" t="s">
        <v>41</v>
      </c>
      <c r="F1257" s="4" t="s">
        <v>540</v>
      </c>
      <c r="G1257" s="4" t="str">
        <f aca="false">IF(LEFT(I1257,3)="R1 ","L6",IF(D1257&gt;=2014,"L1",IF(D1257&gt;=1998,"L2",IF(D1257&gt;=1987,"L3",IF(D1257&gt;=1978,"L4",IF(D1257&gt;=1965,"L5","L6"))))))</f>
        <v>L1</v>
      </c>
      <c r="H1257" s="4" t="str">
        <f aca="false">IFERROR(INDEX(Lanes!$C$2:$C$60,MATCH(LEFT(I1257,FIND(" ",I1257)-1),Lanes!$A$2:$A$60,0)),"?")</f>
        <v>V</v>
      </c>
      <c r="I1257" s="4" t="s">
        <v>8845</v>
      </c>
      <c r="J1257" s="4"/>
      <c r="K1257" s="4" t="s">
        <v>115</v>
      </c>
      <c r="L1257" s="4" t="s">
        <v>163</v>
      </c>
      <c r="M1257" s="4" t="s">
        <v>8939</v>
      </c>
      <c r="N1257" s="4"/>
      <c r="O1257" s="4" t="s">
        <v>9550</v>
      </c>
      <c r="P1257" s="2" t="s">
        <v>9551</v>
      </c>
      <c r="Q1257" s="2" t="s">
        <v>9552</v>
      </c>
      <c r="R1257" s="4" t="s">
        <v>65</v>
      </c>
      <c r="S1257" s="4" t="s">
        <v>9553</v>
      </c>
      <c r="T1257" s="4" t="s">
        <v>84</v>
      </c>
      <c r="U1257" s="4"/>
      <c r="V1257" s="4"/>
      <c r="W1257" s="4"/>
      <c r="X1257" s="2" t="s">
        <v>9038</v>
      </c>
      <c r="Y1257" s="4" t="s">
        <v>69</v>
      </c>
      <c r="Z1257" s="4"/>
      <c r="AA1257" s="4"/>
      <c r="AB1257" s="4"/>
    </row>
    <row r="1258" customFormat="false" ht="75" hidden="false" customHeight="true" outlineLevel="0" collapsed="false">
      <c r="A1258" s="4" t="s">
        <v>9554</v>
      </c>
      <c r="B1258" s="4" t="s">
        <v>9134</v>
      </c>
      <c r="C1258" s="4" t="s">
        <v>9555</v>
      </c>
      <c r="D1258" s="4" t="n">
        <v>2014</v>
      </c>
      <c r="E1258" s="4" t="s">
        <v>41</v>
      </c>
      <c r="F1258" s="4" t="s">
        <v>1026</v>
      </c>
      <c r="G1258" s="4" t="str">
        <f aca="false">IF(LEFT(I1258,3)="R1 ","L6",IF(D1258&gt;=2014,"L1",IF(D1258&gt;=1998,"L2",IF(D1258&gt;=1987,"L3",IF(D1258&gt;=1978,"L4",IF(D1258&gt;=1965,"L5","L6"))))))</f>
        <v>L1</v>
      </c>
      <c r="H1258" s="4" t="str">
        <f aca="false">IFERROR(INDEX(Lanes!$C$2:$C$60,MATCH(LEFT(I1258,FIND(" ",I1258)-1),Lanes!$A$2:$A$60,0)),"?")</f>
        <v>V</v>
      </c>
      <c r="I1258" s="4" t="s">
        <v>8845</v>
      </c>
      <c r="J1258" s="4"/>
      <c r="K1258" s="4" t="s">
        <v>567</v>
      </c>
      <c r="L1258" s="4" t="s">
        <v>163</v>
      </c>
      <c r="M1258" s="4" t="s">
        <v>164</v>
      </c>
      <c r="N1258" s="4"/>
      <c r="O1258" s="4" t="s">
        <v>9556</v>
      </c>
      <c r="P1258" s="2" t="s">
        <v>9557</v>
      </c>
      <c r="Q1258" s="2" t="s">
        <v>9558</v>
      </c>
      <c r="R1258" s="4" t="s">
        <v>65</v>
      </c>
      <c r="S1258" s="4" t="s">
        <v>9559</v>
      </c>
      <c r="T1258" s="4" t="s">
        <v>52</v>
      </c>
      <c r="U1258" s="4"/>
      <c r="V1258" s="4"/>
      <c r="W1258" s="4"/>
      <c r="X1258" s="2" t="s">
        <v>9168</v>
      </c>
      <c r="Y1258" s="4" t="s">
        <v>69</v>
      </c>
      <c r="Z1258" s="4"/>
      <c r="AA1258" s="4"/>
      <c r="AB1258" s="4"/>
    </row>
    <row r="1259" customFormat="false" ht="75" hidden="false" customHeight="true" outlineLevel="0" collapsed="false">
      <c r="A1259" s="4" t="s">
        <v>9560</v>
      </c>
      <c r="B1259" s="4" t="s">
        <v>9434</v>
      </c>
      <c r="C1259" s="4" t="s">
        <v>9561</v>
      </c>
      <c r="D1259" s="4" t="n">
        <v>2015</v>
      </c>
      <c r="E1259" s="4" t="s">
        <v>41</v>
      </c>
      <c r="F1259" s="4" t="s">
        <v>9436</v>
      </c>
      <c r="G1259" s="4" t="str">
        <f aca="false">IF(LEFT(I1259,3)="R1 ","L6",IF(D1259&gt;=2014,"L1",IF(D1259&gt;=1998,"L2",IF(D1259&gt;=1987,"L3",IF(D1259&gt;=1978,"L4",IF(D1259&gt;=1965,"L5","L6"))))))</f>
        <v>L1</v>
      </c>
      <c r="H1259" s="4" t="str">
        <f aca="false">IFERROR(INDEX(Lanes!$C$2:$C$60,MATCH(LEFT(I1259,FIND(" ",I1259)-1),Lanes!$A$2:$A$60,0)),"?")</f>
        <v>V</v>
      </c>
      <c r="I1259" s="4" t="s">
        <v>8845</v>
      </c>
      <c r="J1259" s="4"/>
      <c r="K1259" s="4" t="s">
        <v>364</v>
      </c>
      <c r="L1259" s="4" t="s">
        <v>193</v>
      </c>
      <c r="M1259" s="4" t="s">
        <v>289</v>
      </c>
      <c r="N1259" s="4"/>
      <c r="O1259" s="4" t="s">
        <v>9562</v>
      </c>
      <c r="P1259" s="2" t="s">
        <v>9563</v>
      </c>
      <c r="Q1259" s="2" t="s">
        <v>9564</v>
      </c>
      <c r="R1259" s="4" t="s">
        <v>122</v>
      </c>
      <c r="S1259" s="4" t="s">
        <v>9565</v>
      </c>
      <c r="T1259" s="4" t="s">
        <v>84</v>
      </c>
      <c r="U1259" s="4"/>
      <c r="V1259" s="4"/>
      <c r="W1259" s="4"/>
      <c r="X1259" s="2" t="s">
        <v>9441</v>
      </c>
      <c r="Y1259" s="4" t="s">
        <v>69</v>
      </c>
      <c r="Z1259" s="4"/>
      <c r="AA1259" s="4"/>
      <c r="AB1259" s="4"/>
    </row>
    <row r="1260" customFormat="false" ht="75" hidden="false" customHeight="true" outlineLevel="0" collapsed="false">
      <c r="A1260" s="4" t="s">
        <v>9566</v>
      </c>
      <c r="B1260" s="4" t="s">
        <v>8853</v>
      </c>
      <c r="C1260" s="4" t="s">
        <v>9567</v>
      </c>
      <c r="D1260" s="4" t="n">
        <v>2015</v>
      </c>
      <c r="E1260" s="4" t="s">
        <v>41</v>
      </c>
      <c r="F1260" s="4" t="s">
        <v>1026</v>
      </c>
      <c r="G1260" s="4" t="str">
        <f aca="false">IF(LEFT(I1260,3)="R1 ","L6",IF(D1260&gt;=2014,"L1",IF(D1260&gt;=1998,"L2",IF(D1260&gt;=1987,"L3",IF(D1260&gt;=1978,"L4",IF(D1260&gt;=1965,"L5","L6"))))))</f>
        <v>L1</v>
      </c>
      <c r="H1260" s="4" t="str">
        <f aca="false">IFERROR(INDEX(Lanes!$C$2:$C$60,MATCH(LEFT(I1260,FIND(" ",I1260)-1),Lanes!$A$2:$A$60,0)),"?")</f>
        <v>V</v>
      </c>
      <c r="I1260" s="4" t="s">
        <v>8845</v>
      </c>
      <c r="J1260" s="4"/>
      <c r="K1260" s="4" t="s">
        <v>451</v>
      </c>
      <c r="L1260" s="4" t="s">
        <v>45</v>
      </c>
      <c r="M1260" s="4" t="s">
        <v>8855</v>
      </c>
      <c r="N1260" s="4"/>
      <c r="O1260" s="4" t="s">
        <v>9143</v>
      </c>
      <c r="P1260" s="2" t="s">
        <v>9568</v>
      </c>
      <c r="Q1260" s="2" t="s">
        <v>9569</v>
      </c>
      <c r="R1260" s="4" t="s">
        <v>65</v>
      </c>
      <c r="S1260" s="4" t="s">
        <v>9570</v>
      </c>
      <c r="T1260" s="4" t="s">
        <v>84</v>
      </c>
      <c r="U1260" s="4"/>
      <c r="V1260" s="4"/>
      <c r="W1260" s="4"/>
      <c r="X1260" s="2" t="s">
        <v>9571</v>
      </c>
      <c r="Y1260" s="4" t="s">
        <v>69</v>
      </c>
      <c r="Z1260" s="4"/>
      <c r="AA1260" s="4"/>
      <c r="AB1260" s="4"/>
    </row>
    <row r="1261" customFormat="false" ht="75" hidden="false" customHeight="true" outlineLevel="0" collapsed="false">
      <c r="A1261" s="4" t="s">
        <v>9572</v>
      </c>
      <c r="B1261" s="4" t="s">
        <v>9485</v>
      </c>
      <c r="C1261" s="4" t="s">
        <v>9573</v>
      </c>
      <c r="D1261" s="4" t="n">
        <v>2015</v>
      </c>
      <c r="E1261" s="4" t="s">
        <v>41</v>
      </c>
      <c r="F1261" s="4" t="s">
        <v>476</v>
      </c>
      <c r="G1261" s="4" t="str">
        <f aca="false">IF(LEFT(I1261,3)="R1 ","L6",IF(D1261&gt;=2014,"L1",IF(D1261&gt;=1998,"L2",IF(D1261&gt;=1987,"L3",IF(D1261&gt;=1978,"L4",IF(D1261&gt;=1965,"L5","L6"))))))</f>
        <v>L1</v>
      </c>
      <c r="H1261" s="4" t="str">
        <f aca="false">IFERROR(INDEX(Lanes!$C$2:$C$60,MATCH(LEFT(I1261,FIND(" ",I1261)-1),Lanes!$A$2:$A$60,0)),"?")</f>
        <v>V</v>
      </c>
      <c r="I1261" s="4" t="s">
        <v>8845</v>
      </c>
      <c r="J1261" s="4"/>
      <c r="K1261" s="4" t="s">
        <v>1016</v>
      </c>
      <c r="L1261" s="4" t="s">
        <v>257</v>
      </c>
      <c r="M1261" s="4" t="s">
        <v>9488</v>
      </c>
      <c r="N1261" s="4"/>
      <c r="O1261" s="4" t="s">
        <v>9574</v>
      </c>
      <c r="P1261" s="2" t="s">
        <v>9575</v>
      </c>
      <c r="Q1261" s="2" t="s">
        <v>9576</v>
      </c>
      <c r="R1261" s="4" t="s">
        <v>65</v>
      </c>
      <c r="S1261" s="4" t="s">
        <v>9577</v>
      </c>
      <c r="T1261" s="4" t="s">
        <v>84</v>
      </c>
      <c r="U1261" s="4"/>
      <c r="V1261" s="4"/>
      <c r="W1261" s="4"/>
      <c r="X1261" s="2" t="s">
        <v>9493</v>
      </c>
      <c r="Y1261" s="4" t="s">
        <v>69</v>
      </c>
      <c r="Z1261" s="4"/>
      <c r="AA1261" s="4"/>
      <c r="AB1261" s="4"/>
    </row>
    <row r="1262" customFormat="false" ht="75" hidden="false" customHeight="true" outlineLevel="0" collapsed="false">
      <c r="A1262" s="4" t="s">
        <v>9578</v>
      </c>
      <c r="B1262" s="4" t="s">
        <v>9579</v>
      </c>
      <c r="C1262" s="4" t="s">
        <v>9579</v>
      </c>
      <c r="D1262" s="4" t="n">
        <v>2015</v>
      </c>
      <c r="E1262" s="4" t="s">
        <v>41</v>
      </c>
      <c r="F1262" s="4" t="s">
        <v>476</v>
      </c>
      <c r="G1262" s="4" t="str">
        <f aca="false">IF(LEFT(I1262,3)="R1 ","L6",IF(D1262&gt;=2014,"L1",IF(D1262&gt;=1998,"L2",IF(D1262&gt;=1987,"L3",IF(D1262&gt;=1978,"L4",IF(D1262&gt;=1965,"L5","L6"))))))</f>
        <v>L1</v>
      </c>
      <c r="H1262" s="4" t="str">
        <f aca="false">IFERROR(INDEX(Lanes!$C$2:$C$60,MATCH(LEFT(I1262,FIND(" ",I1262)-1),Lanes!$A$2:$A$60,0)),"?")</f>
        <v>V</v>
      </c>
      <c r="I1262" s="4" t="s">
        <v>8845</v>
      </c>
      <c r="J1262" s="4" t="s">
        <v>1354</v>
      </c>
      <c r="K1262" s="4" t="s">
        <v>364</v>
      </c>
      <c r="L1262" s="4" t="s">
        <v>193</v>
      </c>
      <c r="M1262" s="4" t="s">
        <v>194</v>
      </c>
      <c r="N1262" s="4" t="s">
        <v>4871</v>
      </c>
      <c r="O1262" s="4" t="s">
        <v>9580</v>
      </c>
      <c r="P1262" s="2" t="s">
        <v>9581</v>
      </c>
      <c r="Q1262" s="2" t="s">
        <v>9582</v>
      </c>
      <c r="R1262" s="4" t="s">
        <v>65</v>
      </c>
      <c r="S1262" s="4" t="s">
        <v>9583</v>
      </c>
      <c r="T1262" s="4" t="s">
        <v>84</v>
      </c>
      <c r="U1262" s="4"/>
      <c r="V1262" s="4"/>
      <c r="W1262" s="4"/>
      <c r="X1262" s="2" t="s">
        <v>9584</v>
      </c>
      <c r="Y1262" s="4" t="s">
        <v>69</v>
      </c>
      <c r="Z1262" s="4"/>
      <c r="AA1262" s="4"/>
      <c r="AB1262" s="4"/>
    </row>
    <row r="1263" customFormat="false" ht="75" hidden="false" customHeight="true" outlineLevel="0" collapsed="false">
      <c r="A1263" s="4" t="s">
        <v>9585</v>
      </c>
      <c r="B1263" s="4" t="s">
        <v>9586</v>
      </c>
      <c r="C1263" s="4" t="s">
        <v>9587</v>
      </c>
      <c r="D1263" s="4" t="n">
        <v>2015</v>
      </c>
      <c r="E1263" s="4" t="s">
        <v>41</v>
      </c>
      <c r="F1263" s="4" t="s">
        <v>42</v>
      </c>
      <c r="G1263" s="4" t="str">
        <f aca="false">IF(LEFT(I1263,3)="R1 ","L6",IF(D1263&gt;=2014,"L1",IF(D1263&gt;=1998,"L2",IF(D1263&gt;=1987,"L3",IF(D1263&gt;=1978,"L4",IF(D1263&gt;=1965,"L5","L6"))))))</f>
        <v>L1</v>
      </c>
      <c r="H1263" s="4" t="str">
        <f aca="false">IFERROR(INDEX(Lanes!$C$2:$C$60,MATCH(LEFT(I1263,FIND(" ",I1263)-1),Lanes!$A$2:$A$60,0)),"?")</f>
        <v>V</v>
      </c>
      <c r="I1263" s="4" t="s">
        <v>8845</v>
      </c>
      <c r="J1263" s="4" t="s">
        <v>1354</v>
      </c>
      <c r="K1263" s="4" t="s">
        <v>211</v>
      </c>
      <c r="L1263" s="4" t="s">
        <v>90</v>
      </c>
      <c r="M1263" s="4" t="s">
        <v>925</v>
      </c>
      <c r="N1263" s="4" t="s">
        <v>2914</v>
      </c>
      <c r="O1263" s="4" t="s">
        <v>9588</v>
      </c>
      <c r="P1263" s="2" t="s">
        <v>9589</v>
      </c>
      <c r="Q1263" s="2" t="s">
        <v>9590</v>
      </c>
      <c r="R1263" s="4" t="s">
        <v>122</v>
      </c>
      <c r="S1263" s="4" t="s">
        <v>9591</v>
      </c>
      <c r="T1263" s="4" t="s">
        <v>84</v>
      </c>
      <c r="U1263" s="4"/>
      <c r="V1263" s="4"/>
      <c r="W1263" s="4"/>
      <c r="X1263" s="2" t="s">
        <v>9592</v>
      </c>
      <c r="Y1263" s="4" t="s">
        <v>69</v>
      </c>
      <c r="Z1263" s="4"/>
      <c r="AA1263" s="4"/>
      <c r="AB1263" s="4"/>
    </row>
    <row r="1264" customFormat="false" ht="75" hidden="false" customHeight="true" outlineLevel="0" collapsed="false">
      <c r="A1264" s="4" t="s">
        <v>9593</v>
      </c>
      <c r="B1264" s="4" t="s">
        <v>9594</v>
      </c>
      <c r="C1264" s="4" t="s">
        <v>9595</v>
      </c>
      <c r="D1264" s="4" t="n">
        <v>2015</v>
      </c>
      <c r="E1264" s="4" t="s">
        <v>41</v>
      </c>
      <c r="F1264" s="4" t="s">
        <v>9596</v>
      </c>
      <c r="G1264" s="4" t="str">
        <f aca="false">IF(LEFT(I1264,3)="R1 ","L6",IF(D1264&gt;=2014,"L1",IF(D1264&gt;=1998,"L2",IF(D1264&gt;=1987,"L3",IF(D1264&gt;=1978,"L4",IF(D1264&gt;=1965,"L5","L6"))))))</f>
        <v>L1</v>
      </c>
      <c r="H1264" s="4" t="str">
        <f aca="false">IFERROR(INDEX(Lanes!$C$2:$C$60,MATCH(LEFT(I1264,FIND(" ",I1264)-1),Lanes!$A$2:$A$60,0)),"?")</f>
        <v>V</v>
      </c>
      <c r="I1264" s="4" t="s">
        <v>8845</v>
      </c>
      <c r="J1264" s="4"/>
      <c r="K1264" s="4" t="s">
        <v>1016</v>
      </c>
      <c r="L1264" s="4" t="s">
        <v>163</v>
      </c>
      <c r="M1264" s="4" t="s">
        <v>164</v>
      </c>
      <c r="N1264" s="4"/>
      <c r="O1264" s="4" t="s">
        <v>9489</v>
      </c>
      <c r="P1264" s="2" t="s">
        <v>9597</v>
      </c>
      <c r="Q1264" s="2" t="s">
        <v>9598</v>
      </c>
      <c r="R1264" s="4" t="s">
        <v>50</v>
      </c>
      <c r="S1264" s="4" t="s">
        <v>9599</v>
      </c>
      <c r="T1264" s="4" t="s">
        <v>84</v>
      </c>
      <c r="U1264" s="4"/>
      <c r="V1264" s="4"/>
      <c r="W1264" s="4"/>
      <c r="X1264" s="2" t="s">
        <v>9600</v>
      </c>
      <c r="Y1264" s="4" t="s">
        <v>69</v>
      </c>
      <c r="Z1264" s="4"/>
      <c r="AA1264" s="4"/>
      <c r="AB1264" s="4"/>
    </row>
    <row r="1265" customFormat="false" ht="75" hidden="false" customHeight="true" outlineLevel="0" collapsed="false">
      <c r="A1265" s="4" t="s">
        <v>9601</v>
      </c>
      <c r="B1265" s="4" t="s">
        <v>9372</v>
      </c>
      <c r="C1265" s="4" t="s">
        <v>9602</v>
      </c>
      <c r="D1265" s="4" t="n">
        <v>2016</v>
      </c>
      <c r="E1265" s="4" t="s">
        <v>41</v>
      </c>
      <c r="F1265" s="4" t="s">
        <v>3325</v>
      </c>
      <c r="G1265" s="4" t="str">
        <f aca="false">IF(LEFT(I1265,3)="R1 ","L6",IF(D1265&gt;=2014,"L1",IF(D1265&gt;=1998,"L2",IF(D1265&gt;=1987,"L3",IF(D1265&gt;=1978,"L4",IF(D1265&gt;=1965,"L5","L6"))))))</f>
        <v>L1</v>
      </c>
      <c r="H1265" s="4" t="str">
        <f aca="false">IFERROR(INDEX(Lanes!$C$2:$C$60,MATCH(LEFT(I1265,FIND(" ",I1265)-1),Lanes!$A$2:$A$60,0)),"?")</f>
        <v>V</v>
      </c>
      <c r="I1265" s="4" t="s">
        <v>8845</v>
      </c>
      <c r="J1265" s="4" t="s">
        <v>7442</v>
      </c>
      <c r="K1265" s="4" t="s">
        <v>364</v>
      </c>
      <c r="L1265" s="4" t="s">
        <v>193</v>
      </c>
      <c r="M1265" s="4" t="s">
        <v>289</v>
      </c>
      <c r="N1265" s="4"/>
      <c r="O1265" s="4" t="s">
        <v>9603</v>
      </c>
      <c r="P1265" s="2" t="s">
        <v>9604</v>
      </c>
      <c r="Q1265" s="2" t="s">
        <v>9605</v>
      </c>
      <c r="R1265" s="4" t="s">
        <v>65</v>
      </c>
      <c r="S1265" s="4" t="s">
        <v>9606</v>
      </c>
      <c r="T1265" s="4" t="s">
        <v>84</v>
      </c>
      <c r="U1265" s="4"/>
      <c r="V1265" s="4"/>
      <c r="W1265" s="4"/>
      <c r="X1265" s="2" t="s">
        <v>9607</v>
      </c>
      <c r="Y1265" s="4" t="s">
        <v>69</v>
      </c>
      <c r="Z1265" s="4"/>
      <c r="AA1265" s="4"/>
      <c r="AB1265" s="4"/>
    </row>
    <row r="1266" customFormat="false" ht="75" hidden="false" customHeight="true" outlineLevel="0" collapsed="false">
      <c r="A1266" s="4" t="s">
        <v>9608</v>
      </c>
      <c r="B1266" s="4" t="s">
        <v>9485</v>
      </c>
      <c r="C1266" s="4" t="s">
        <v>9609</v>
      </c>
      <c r="D1266" s="4" t="n">
        <v>2016</v>
      </c>
      <c r="E1266" s="4" t="s">
        <v>41</v>
      </c>
      <c r="F1266" s="4" t="s">
        <v>476</v>
      </c>
      <c r="G1266" s="4" t="str">
        <f aca="false">IF(LEFT(I1266,3)="R1 ","L6",IF(D1266&gt;=2014,"L1",IF(D1266&gt;=1998,"L2",IF(D1266&gt;=1987,"L3",IF(D1266&gt;=1978,"L4",IF(D1266&gt;=1965,"L5","L6"))))))</f>
        <v>L1</v>
      </c>
      <c r="H1266" s="4" t="str">
        <f aca="false">IFERROR(INDEX(Lanes!$C$2:$C$60,MATCH(LEFT(I1266,FIND(" ",I1266)-1),Lanes!$A$2:$A$60,0)),"?")</f>
        <v>V</v>
      </c>
      <c r="I1266" s="4" t="s">
        <v>8845</v>
      </c>
      <c r="J1266" s="4"/>
      <c r="K1266" s="4" t="s">
        <v>268</v>
      </c>
      <c r="L1266" s="4" t="s">
        <v>257</v>
      </c>
      <c r="M1266" s="4" t="s">
        <v>9488</v>
      </c>
      <c r="N1266" s="4"/>
      <c r="O1266" s="4" t="s">
        <v>9610</v>
      </c>
      <c r="P1266" s="2" t="s">
        <v>9611</v>
      </c>
      <c r="Q1266" s="2" t="s">
        <v>9612</v>
      </c>
      <c r="R1266" s="4" t="s">
        <v>50</v>
      </c>
      <c r="S1266" s="4" t="s">
        <v>9613</v>
      </c>
      <c r="T1266" s="4" t="s">
        <v>84</v>
      </c>
      <c r="U1266" s="4"/>
      <c r="V1266" s="4"/>
      <c r="W1266" s="4"/>
      <c r="X1266" s="2" t="s">
        <v>9493</v>
      </c>
      <c r="Y1266" s="4" t="s">
        <v>69</v>
      </c>
      <c r="Z1266" s="4"/>
      <c r="AA1266" s="4"/>
      <c r="AB1266" s="4"/>
    </row>
    <row r="1267" customFormat="false" ht="75" hidden="false" customHeight="true" outlineLevel="0" collapsed="false">
      <c r="A1267" s="4" t="s">
        <v>9614</v>
      </c>
      <c r="B1267" s="4" t="s">
        <v>9198</v>
      </c>
      <c r="C1267" s="4" t="s">
        <v>9615</v>
      </c>
      <c r="D1267" s="4" t="n">
        <v>2016</v>
      </c>
      <c r="E1267" s="4" t="s">
        <v>41</v>
      </c>
      <c r="F1267" s="4" t="s">
        <v>9616</v>
      </c>
      <c r="G1267" s="4" t="str">
        <f aca="false">IF(LEFT(I1267,3)="R1 ","L6",IF(D1267&gt;=2014,"L1",IF(D1267&gt;=1998,"L2",IF(D1267&gt;=1987,"L3",IF(D1267&gt;=1978,"L4",IF(D1267&gt;=1965,"L5","L6"))))))</f>
        <v>L1</v>
      </c>
      <c r="H1267" s="4" t="str">
        <f aca="false">IFERROR(INDEX(Lanes!$C$2:$C$60,MATCH(LEFT(I1267,FIND(" ",I1267)-1),Lanes!$A$2:$A$60,0)),"?")</f>
        <v>V</v>
      </c>
      <c r="I1267" s="4" t="s">
        <v>8845</v>
      </c>
      <c r="J1267" s="4"/>
      <c r="K1267" s="4" t="s">
        <v>115</v>
      </c>
      <c r="L1267" s="4" t="s">
        <v>193</v>
      </c>
      <c r="M1267" s="4" t="s">
        <v>289</v>
      </c>
      <c r="N1267" s="4"/>
      <c r="O1267" s="4" t="s">
        <v>9617</v>
      </c>
      <c r="P1267" s="2" t="s">
        <v>9618</v>
      </c>
      <c r="Q1267" s="2" t="s">
        <v>9619</v>
      </c>
      <c r="R1267" s="4" t="s">
        <v>65</v>
      </c>
      <c r="S1267" s="4" t="s">
        <v>9620</v>
      </c>
      <c r="T1267" s="4" t="s">
        <v>84</v>
      </c>
      <c r="U1267" s="4"/>
      <c r="V1267" s="4"/>
      <c r="W1267" s="4"/>
      <c r="X1267" s="2" t="s">
        <v>9205</v>
      </c>
      <c r="Y1267" s="4" t="s">
        <v>69</v>
      </c>
      <c r="Z1267" s="4"/>
      <c r="AA1267" s="4"/>
      <c r="AB1267" s="4"/>
    </row>
    <row r="1268" customFormat="false" ht="75" hidden="false" customHeight="true" outlineLevel="0" collapsed="false">
      <c r="A1268" s="4" t="s">
        <v>9621</v>
      </c>
      <c r="B1268" s="4" t="s">
        <v>9081</v>
      </c>
      <c r="C1268" s="4" t="s">
        <v>9622</v>
      </c>
      <c r="D1268" s="4" t="n">
        <v>2016</v>
      </c>
      <c r="E1268" s="4" t="s">
        <v>41</v>
      </c>
      <c r="F1268" s="4" t="s">
        <v>9083</v>
      </c>
      <c r="G1268" s="4" t="str">
        <f aca="false">IF(LEFT(I1268,3)="R1 ","L6",IF(D1268&gt;=2014,"L1",IF(D1268&gt;=1998,"L2",IF(D1268&gt;=1987,"L3",IF(D1268&gt;=1978,"L4",IF(D1268&gt;=1965,"L5","L6"))))))</f>
        <v>L1</v>
      </c>
      <c r="H1268" s="4" t="str">
        <f aca="false">IFERROR(INDEX(Lanes!$C$2:$C$60,MATCH(LEFT(I1268,FIND(" ",I1268)-1),Lanes!$A$2:$A$60,0)),"?")</f>
        <v>V</v>
      </c>
      <c r="I1268" s="4" t="s">
        <v>8845</v>
      </c>
      <c r="J1268" s="4" t="s">
        <v>9084</v>
      </c>
      <c r="K1268" s="4" t="s">
        <v>364</v>
      </c>
      <c r="L1268" s="4" t="s">
        <v>163</v>
      </c>
      <c r="M1268" s="4" t="s">
        <v>9085</v>
      </c>
      <c r="N1268" s="4"/>
      <c r="O1268" s="4" t="s">
        <v>9623</v>
      </c>
      <c r="P1268" s="2" t="s">
        <v>9624</v>
      </c>
      <c r="Q1268" s="2" t="s">
        <v>9625</v>
      </c>
      <c r="R1268" s="4" t="s">
        <v>65</v>
      </c>
      <c r="S1268" s="4" t="s">
        <v>9626</v>
      </c>
      <c r="T1268" s="4" t="s">
        <v>84</v>
      </c>
      <c r="U1268" s="4"/>
      <c r="V1268" s="4"/>
      <c r="W1268" s="4"/>
      <c r="X1268" s="2" t="s">
        <v>9245</v>
      </c>
      <c r="Y1268" s="4" t="s">
        <v>69</v>
      </c>
      <c r="Z1268" s="4"/>
      <c r="AA1268" s="4"/>
      <c r="AB1268" s="4"/>
    </row>
    <row r="1269" customFormat="false" ht="75" hidden="false" customHeight="true" outlineLevel="0" collapsed="false">
      <c r="A1269" s="4" t="s">
        <v>9627</v>
      </c>
      <c r="B1269" s="4" t="s">
        <v>9534</v>
      </c>
      <c r="C1269" s="4" t="s">
        <v>9628</v>
      </c>
      <c r="D1269" s="4" t="n">
        <v>2016</v>
      </c>
      <c r="E1269" s="4" t="s">
        <v>41</v>
      </c>
      <c r="F1269" s="4" t="s">
        <v>9629</v>
      </c>
      <c r="G1269" s="4" t="str">
        <f aca="false">IF(LEFT(I1269,3)="R1 ","L6",IF(D1269&gt;=2014,"L1",IF(D1269&gt;=1998,"L2",IF(D1269&gt;=1987,"L3",IF(D1269&gt;=1978,"L4",IF(D1269&gt;=1965,"L5","L6"))))))</f>
        <v>L1</v>
      </c>
      <c r="H1269" s="4" t="str">
        <f aca="false">IFERROR(INDEX(Lanes!$C$2:$C$60,MATCH(LEFT(I1269,FIND(" ",I1269)-1),Lanes!$A$2:$A$60,0)),"?")</f>
        <v>V</v>
      </c>
      <c r="I1269" s="4" t="s">
        <v>8845</v>
      </c>
      <c r="J1269" s="4" t="s">
        <v>7442</v>
      </c>
      <c r="K1269" s="4" t="s">
        <v>1016</v>
      </c>
      <c r="L1269" s="4" t="s">
        <v>45</v>
      </c>
      <c r="M1269" s="4" t="s">
        <v>9536</v>
      </c>
      <c r="N1269" s="4"/>
      <c r="O1269" s="4" t="s">
        <v>9537</v>
      </c>
      <c r="P1269" s="2" t="s">
        <v>9630</v>
      </c>
      <c r="Q1269" s="2" t="s">
        <v>9631</v>
      </c>
      <c r="R1269" s="4" t="s">
        <v>65</v>
      </c>
      <c r="S1269" s="4" t="s">
        <v>9632</v>
      </c>
      <c r="T1269" s="4" t="s">
        <v>84</v>
      </c>
      <c r="U1269" s="4"/>
      <c r="V1269" s="4"/>
      <c r="W1269" s="4"/>
      <c r="X1269" s="2" t="s">
        <v>9541</v>
      </c>
      <c r="Y1269" s="4" t="s">
        <v>69</v>
      </c>
      <c r="Z1269" s="4"/>
      <c r="AA1269" s="4"/>
      <c r="AB1269" s="4"/>
    </row>
    <row r="1270" customFormat="false" ht="75" hidden="false" customHeight="true" outlineLevel="0" collapsed="false">
      <c r="A1270" s="4" t="s">
        <v>9633</v>
      </c>
      <c r="B1270" s="4" t="s">
        <v>9412</v>
      </c>
      <c r="C1270" s="4" t="s">
        <v>9634</v>
      </c>
      <c r="D1270" s="4" t="n">
        <v>2016</v>
      </c>
      <c r="E1270" s="4" t="s">
        <v>41</v>
      </c>
      <c r="F1270" s="4" t="s">
        <v>1026</v>
      </c>
      <c r="G1270" s="4" t="str">
        <f aca="false">IF(LEFT(I1270,3)="R1 ","L6",IF(D1270&gt;=2014,"L1",IF(D1270&gt;=1998,"L2",IF(D1270&gt;=1987,"L3",IF(D1270&gt;=1978,"L4",IF(D1270&gt;=1965,"L5","L6"))))))</f>
        <v>L1</v>
      </c>
      <c r="H1270" s="4" t="str">
        <f aca="false">IFERROR(INDEX(Lanes!$C$2:$C$60,MATCH(LEFT(I1270,FIND(" ",I1270)-1),Lanes!$A$2:$A$60,0)),"?")</f>
        <v>V</v>
      </c>
      <c r="I1270" s="4" t="s">
        <v>8845</v>
      </c>
      <c r="J1270" s="4"/>
      <c r="K1270" s="4" t="s">
        <v>115</v>
      </c>
      <c r="L1270" s="4" t="s">
        <v>45</v>
      </c>
      <c r="M1270" s="4" t="s">
        <v>346</v>
      </c>
      <c r="N1270" s="4" t="s">
        <v>1386</v>
      </c>
      <c r="O1270" s="4" t="s">
        <v>9635</v>
      </c>
      <c r="P1270" s="2" t="s">
        <v>9636</v>
      </c>
      <c r="Q1270" s="2" t="s">
        <v>9637</v>
      </c>
      <c r="R1270" s="4" t="s">
        <v>122</v>
      </c>
      <c r="S1270" s="4" t="s">
        <v>9638</v>
      </c>
      <c r="T1270" s="4" t="s">
        <v>84</v>
      </c>
      <c r="U1270" s="4"/>
      <c r="V1270" s="4"/>
      <c r="W1270" s="4"/>
      <c r="X1270" s="2" t="s">
        <v>9418</v>
      </c>
      <c r="Y1270" s="4" t="s">
        <v>69</v>
      </c>
      <c r="Z1270" s="4"/>
      <c r="AA1270" s="4"/>
      <c r="AB1270" s="4"/>
    </row>
    <row r="1271" customFormat="false" ht="75" hidden="false" customHeight="true" outlineLevel="0" collapsed="false">
      <c r="A1271" s="4" t="s">
        <v>9639</v>
      </c>
      <c r="B1271" s="4" t="s">
        <v>9106</v>
      </c>
      <c r="C1271" s="4" t="s">
        <v>9640</v>
      </c>
      <c r="D1271" s="4" t="n">
        <v>2016</v>
      </c>
      <c r="E1271" s="4" t="s">
        <v>41</v>
      </c>
      <c r="F1271" s="4" t="s">
        <v>1026</v>
      </c>
      <c r="G1271" s="4" t="str">
        <f aca="false">IF(LEFT(I1271,3)="R1 ","L6",IF(D1271&gt;=2014,"L1",IF(D1271&gt;=1998,"L2",IF(D1271&gt;=1987,"L3",IF(D1271&gt;=1978,"L4",IF(D1271&gt;=1965,"L5","L6"))))))</f>
        <v>L1</v>
      </c>
      <c r="H1271" s="4" t="str">
        <f aca="false">IFERROR(INDEX(Lanes!$C$2:$C$60,MATCH(LEFT(I1271,FIND(" ",I1271)-1),Lanes!$A$2:$A$60,0)),"?")</f>
        <v>V</v>
      </c>
      <c r="I1271" s="4" t="s">
        <v>8845</v>
      </c>
      <c r="J1271" s="4"/>
      <c r="K1271" s="4" t="s">
        <v>364</v>
      </c>
      <c r="L1271" s="4" t="s">
        <v>45</v>
      </c>
      <c r="M1271" s="4" t="s">
        <v>61</v>
      </c>
      <c r="N1271" s="4"/>
      <c r="O1271" s="4" t="s">
        <v>9641</v>
      </c>
      <c r="P1271" s="2" t="s">
        <v>9642</v>
      </c>
      <c r="Q1271" s="2" t="s">
        <v>9643</v>
      </c>
      <c r="R1271" s="4" t="s">
        <v>65</v>
      </c>
      <c r="S1271" s="4" t="s">
        <v>9644</v>
      </c>
      <c r="T1271" s="4" t="s">
        <v>110</v>
      </c>
      <c r="U1271" s="4"/>
      <c r="V1271" s="4"/>
      <c r="W1271" s="4"/>
      <c r="X1271" s="2" t="s">
        <v>9112</v>
      </c>
      <c r="Y1271" s="4" t="s">
        <v>69</v>
      </c>
      <c r="Z1271" s="4"/>
      <c r="AA1271" s="4"/>
      <c r="AB1271" s="4"/>
    </row>
    <row r="1272" customFormat="false" ht="75" hidden="false" customHeight="true" outlineLevel="0" collapsed="false">
      <c r="A1272" s="4" t="s">
        <v>9645</v>
      </c>
      <c r="B1272" s="4" t="s">
        <v>9434</v>
      </c>
      <c r="C1272" s="4" t="s">
        <v>9646</v>
      </c>
      <c r="D1272" s="4" t="n">
        <v>2017</v>
      </c>
      <c r="E1272" s="4" t="s">
        <v>41</v>
      </c>
      <c r="F1272" s="4" t="s">
        <v>256</v>
      </c>
      <c r="G1272" s="4" t="str">
        <f aca="false">IF(LEFT(I1272,3)="R1 ","L6",IF(D1272&gt;=2014,"L1",IF(D1272&gt;=1998,"L2",IF(D1272&gt;=1987,"L3",IF(D1272&gt;=1978,"L4",IF(D1272&gt;=1965,"L5","L6"))))))</f>
        <v>L1</v>
      </c>
      <c r="H1272" s="4" t="str">
        <f aca="false">IFERROR(INDEX(Lanes!$C$2:$C$60,MATCH(LEFT(I1272,FIND(" ",I1272)-1),Lanes!$A$2:$A$60,0)),"?")</f>
        <v>V</v>
      </c>
      <c r="I1272" s="4" t="s">
        <v>8845</v>
      </c>
      <c r="J1272" s="4"/>
      <c r="K1272" s="4" t="s">
        <v>364</v>
      </c>
      <c r="L1272" s="4" t="s">
        <v>193</v>
      </c>
      <c r="M1272" s="4" t="s">
        <v>289</v>
      </c>
      <c r="N1272" s="4"/>
      <c r="O1272" s="4" t="s">
        <v>9647</v>
      </c>
      <c r="P1272" s="2" t="s">
        <v>9648</v>
      </c>
      <c r="Q1272" s="2" t="s">
        <v>9649</v>
      </c>
      <c r="R1272" s="4" t="s">
        <v>65</v>
      </c>
      <c r="S1272" s="4" t="s">
        <v>9650</v>
      </c>
      <c r="T1272" s="4" t="s">
        <v>52</v>
      </c>
      <c r="U1272" s="4"/>
      <c r="V1272" s="4"/>
      <c r="W1272" s="4"/>
      <c r="X1272" s="2" t="s">
        <v>9441</v>
      </c>
      <c r="Y1272" s="4" t="s">
        <v>69</v>
      </c>
      <c r="Z1272" s="4"/>
      <c r="AA1272" s="4"/>
      <c r="AB1272" s="4"/>
    </row>
    <row r="1273" customFormat="false" ht="75" hidden="false" customHeight="true" outlineLevel="0" collapsed="false">
      <c r="A1273" s="4" t="s">
        <v>9651</v>
      </c>
      <c r="B1273" s="4" t="s">
        <v>9485</v>
      </c>
      <c r="C1273" s="4" t="s">
        <v>9652</v>
      </c>
      <c r="D1273" s="4" t="n">
        <v>2017</v>
      </c>
      <c r="E1273" s="4" t="s">
        <v>41</v>
      </c>
      <c r="F1273" s="4" t="s">
        <v>476</v>
      </c>
      <c r="G1273" s="4" t="str">
        <f aca="false">IF(LEFT(I1273,3)="R1 ","L6",IF(D1273&gt;=2014,"L1",IF(D1273&gt;=1998,"L2",IF(D1273&gt;=1987,"L3",IF(D1273&gt;=1978,"L4",IF(D1273&gt;=1965,"L5","L6"))))))</f>
        <v>L1</v>
      </c>
      <c r="H1273" s="4" t="str">
        <f aca="false">IFERROR(INDEX(Lanes!$C$2:$C$60,MATCH(LEFT(I1273,FIND(" ",I1273)-1),Lanes!$A$2:$A$60,0)),"?")</f>
        <v>V</v>
      </c>
      <c r="I1273" s="4" t="s">
        <v>8845</v>
      </c>
      <c r="J1273" s="4"/>
      <c r="K1273" s="4" t="s">
        <v>268</v>
      </c>
      <c r="L1273" s="4" t="s">
        <v>257</v>
      </c>
      <c r="M1273" s="4" t="s">
        <v>9488</v>
      </c>
      <c r="N1273" s="4"/>
      <c r="O1273" s="4" t="s">
        <v>9653</v>
      </c>
      <c r="P1273" s="2" t="s">
        <v>9654</v>
      </c>
      <c r="Q1273" s="2" t="s">
        <v>9655</v>
      </c>
      <c r="R1273" s="4" t="s">
        <v>50</v>
      </c>
      <c r="S1273" s="4" t="s">
        <v>9656</v>
      </c>
      <c r="T1273" s="4" t="s">
        <v>52</v>
      </c>
      <c r="U1273" s="4"/>
      <c r="V1273" s="4"/>
      <c r="W1273" s="4"/>
      <c r="X1273" s="2" t="s">
        <v>9657</v>
      </c>
      <c r="Y1273" s="4" t="s">
        <v>69</v>
      </c>
      <c r="Z1273" s="4"/>
      <c r="AA1273" s="4"/>
      <c r="AB1273" s="4"/>
    </row>
    <row r="1274" customFormat="false" ht="75" hidden="false" customHeight="true" outlineLevel="0" collapsed="false">
      <c r="A1274" s="4" t="s">
        <v>9658</v>
      </c>
      <c r="B1274" s="4" t="s">
        <v>9579</v>
      </c>
      <c r="C1274" s="4" t="s">
        <v>9659</v>
      </c>
      <c r="D1274" s="4" t="n">
        <v>2017</v>
      </c>
      <c r="E1274" s="4" t="s">
        <v>41</v>
      </c>
      <c r="F1274" s="4" t="s">
        <v>476</v>
      </c>
      <c r="G1274" s="4" t="str">
        <f aca="false">IF(LEFT(I1274,3)="R1 ","L6",IF(D1274&gt;=2014,"L1",IF(D1274&gt;=1998,"L2",IF(D1274&gt;=1987,"L3",IF(D1274&gt;=1978,"L4",IF(D1274&gt;=1965,"L5","L6"))))))</f>
        <v>L1</v>
      </c>
      <c r="H1274" s="4" t="str">
        <f aca="false">IFERROR(INDEX(Lanes!$C$2:$C$60,MATCH(LEFT(I1274,FIND(" ",I1274)-1),Lanes!$A$2:$A$60,0)),"?")</f>
        <v>V</v>
      </c>
      <c r="I1274" s="4" t="s">
        <v>8845</v>
      </c>
      <c r="J1274" s="4" t="s">
        <v>1354</v>
      </c>
      <c r="K1274" s="4" t="s">
        <v>364</v>
      </c>
      <c r="L1274" s="4" t="s">
        <v>193</v>
      </c>
      <c r="M1274" s="4" t="s">
        <v>194</v>
      </c>
      <c r="N1274" s="4" t="s">
        <v>4871</v>
      </c>
      <c r="O1274" s="4" t="s">
        <v>9660</v>
      </c>
      <c r="P1274" s="2" t="s">
        <v>9661</v>
      </c>
      <c r="Q1274" s="2" t="s">
        <v>9662</v>
      </c>
      <c r="R1274" s="4" t="s">
        <v>65</v>
      </c>
      <c r="S1274" s="4" t="s">
        <v>9663</v>
      </c>
      <c r="T1274" s="4" t="s">
        <v>52</v>
      </c>
      <c r="U1274" s="4"/>
      <c r="V1274" s="4"/>
      <c r="W1274" s="4"/>
      <c r="X1274" s="2" t="s">
        <v>9584</v>
      </c>
      <c r="Y1274" s="4" t="s">
        <v>69</v>
      </c>
      <c r="Z1274" s="4"/>
      <c r="AA1274" s="4"/>
      <c r="AB1274" s="4"/>
    </row>
    <row r="1275" customFormat="false" ht="75" hidden="false" customHeight="true" outlineLevel="0" collapsed="false">
      <c r="A1275" s="4" t="s">
        <v>9664</v>
      </c>
      <c r="B1275" s="4" t="s">
        <v>9344</v>
      </c>
      <c r="C1275" s="4" t="s">
        <v>9665</v>
      </c>
      <c r="D1275" s="4" t="n">
        <v>2017</v>
      </c>
      <c r="E1275" s="4" t="s">
        <v>41</v>
      </c>
      <c r="F1275" s="4" t="s">
        <v>540</v>
      </c>
      <c r="G1275" s="4" t="str">
        <f aca="false">IF(LEFT(I1275,3)="R1 ","L6",IF(D1275&gt;=2014,"L1",IF(D1275&gt;=1998,"L2",IF(D1275&gt;=1987,"L3",IF(D1275&gt;=1978,"L4",IF(D1275&gt;=1965,"L5","L6"))))))</f>
        <v>L1</v>
      </c>
      <c r="H1275" s="4" t="str">
        <f aca="false">IFERROR(INDEX(Lanes!$C$2:$C$60,MATCH(LEFT(I1275,FIND(" ",I1275)-1),Lanes!$A$2:$A$60,0)),"?")</f>
        <v>V</v>
      </c>
      <c r="I1275" s="4" t="s">
        <v>8845</v>
      </c>
      <c r="J1275" s="4"/>
      <c r="K1275" s="4" t="s">
        <v>364</v>
      </c>
      <c r="L1275" s="4" t="s">
        <v>193</v>
      </c>
      <c r="M1275" s="4" t="s">
        <v>194</v>
      </c>
      <c r="N1275" s="4" t="s">
        <v>4871</v>
      </c>
      <c r="O1275" s="4" t="s">
        <v>9666</v>
      </c>
      <c r="P1275" s="2" t="s">
        <v>9667</v>
      </c>
      <c r="Q1275" s="2" t="s">
        <v>9668</v>
      </c>
      <c r="R1275" s="4" t="s">
        <v>65</v>
      </c>
      <c r="S1275" s="4" t="s">
        <v>9669</v>
      </c>
      <c r="T1275" s="4" t="s">
        <v>110</v>
      </c>
      <c r="U1275" s="4"/>
      <c r="V1275" s="4"/>
      <c r="W1275" s="4"/>
      <c r="X1275" s="2" t="s">
        <v>9350</v>
      </c>
      <c r="Y1275" s="4" t="s">
        <v>69</v>
      </c>
      <c r="Z1275" s="4"/>
      <c r="AA1275" s="4"/>
      <c r="AB1275" s="4"/>
    </row>
    <row r="1276" customFormat="false" ht="75" hidden="false" customHeight="true" outlineLevel="0" collapsed="false">
      <c r="A1276" s="4" t="s">
        <v>9670</v>
      </c>
      <c r="B1276" s="4" t="s">
        <v>9257</v>
      </c>
      <c r="C1276" s="4" t="s">
        <v>9671</v>
      </c>
      <c r="D1276" s="4" t="n">
        <v>2017</v>
      </c>
      <c r="E1276" s="4" t="s">
        <v>41</v>
      </c>
      <c r="F1276" s="4" t="s">
        <v>476</v>
      </c>
      <c r="G1276" s="4" t="str">
        <f aca="false">IF(LEFT(I1276,3)="R1 ","L6",IF(D1276&gt;=2014,"L1",IF(D1276&gt;=1998,"L2",IF(D1276&gt;=1987,"L3",IF(D1276&gt;=1978,"L4",IF(D1276&gt;=1965,"L5","L6"))))))</f>
        <v>L1</v>
      </c>
      <c r="H1276" s="4" t="str">
        <f aca="false">IFERROR(INDEX(Lanes!$C$2:$C$60,MATCH(LEFT(I1276,FIND(" ",I1276)-1),Lanes!$A$2:$A$60,0)),"?")</f>
        <v>V</v>
      </c>
      <c r="I1276" s="4" t="s">
        <v>8845</v>
      </c>
      <c r="J1276" s="4"/>
      <c r="K1276" s="4" t="s">
        <v>364</v>
      </c>
      <c r="L1276" s="4" t="s">
        <v>193</v>
      </c>
      <c r="M1276" s="4" t="s">
        <v>289</v>
      </c>
      <c r="N1276" s="4"/>
      <c r="O1276" s="4" t="s">
        <v>9672</v>
      </c>
      <c r="P1276" s="2" t="s">
        <v>9673</v>
      </c>
      <c r="Q1276" s="2" t="s">
        <v>9674</v>
      </c>
      <c r="R1276" s="4" t="s">
        <v>65</v>
      </c>
      <c r="S1276" s="4" t="s">
        <v>9675</v>
      </c>
      <c r="T1276" s="4" t="s">
        <v>84</v>
      </c>
      <c r="U1276" s="4"/>
      <c r="V1276" s="4"/>
      <c r="W1276" s="4"/>
      <c r="X1276" s="2" t="s">
        <v>9263</v>
      </c>
      <c r="Y1276" s="4" t="s">
        <v>69</v>
      </c>
      <c r="Z1276" s="4"/>
      <c r="AA1276" s="4"/>
      <c r="AB1276" s="4"/>
    </row>
    <row r="1277" customFormat="false" ht="75" hidden="false" customHeight="true" outlineLevel="0" collapsed="false">
      <c r="A1277" s="4" t="s">
        <v>9676</v>
      </c>
      <c r="B1277" s="4" t="s">
        <v>9040</v>
      </c>
      <c r="C1277" s="4" t="s">
        <v>9677</v>
      </c>
      <c r="D1277" s="4" t="n">
        <v>2017</v>
      </c>
      <c r="E1277" s="4" t="s">
        <v>41</v>
      </c>
      <c r="F1277" s="4" t="s">
        <v>3339</v>
      </c>
      <c r="G1277" s="4" t="str">
        <f aca="false">IF(LEFT(I1277,3)="R1 ","L6",IF(D1277&gt;=2014,"L1",IF(D1277&gt;=1998,"L2",IF(D1277&gt;=1987,"L3",IF(D1277&gt;=1978,"L4",IF(D1277&gt;=1965,"L5","L6"))))))</f>
        <v>L1</v>
      </c>
      <c r="H1277" s="4" t="str">
        <f aca="false">IFERROR(INDEX(Lanes!$C$2:$C$60,MATCH(LEFT(I1277,FIND(" ",I1277)-1),Lanes!$A$2:$A$60,0)),"?")</f>
        <v>V</v>
      </c>
      <c r="I1277" s="4" t="s">
        <v>8845</v>
      </c>
      <c r="J1277" s="4"/>
      <c r="K1277" s="4" t="s">
        <v>996</v>
      </c>
      <c r="L1277" s="4" t="s">
        <v>257</v>
      </c>
      <c r="M1277" s="4" t="s">
        <v>750</v>
      </c>
      <c r="N1277" s="4"/>
      <c r="O1277" s="4" t="s">
        <v>9678</v>
      </c>
      <c r="P1277" s="2" t="s">
        <v>9679</v>
      </c>
      <c r="Q1277" s="2" t="s">
        <v>9680</v>
      </c>
      <c r="R1277" s="4" t="s">
        <v>65</v>
      </c>
      <c r="S1277" s="4" t="s">
        <v>9681</v>
      </c>
      <c r="T1277" s="4" t="s">
        <v>84</v>
      </c>
      <c r="U1277" s="4"/>
      <c r="V1277" s="4"/>
      <c r="W1277" s="4"/>
      <c r="X1277" s="2" t="s">
        <v>9682</v>
      </c>
      <c r="Y1277" s="4" t="s">
        <v>69</v>
      </c>
      <c r="Z1277" s="4"/>
      <c r="AA1277" s="4"/>
      <c r="AB1277" s="4"/>
    </row>
    <row r="1278" customFormat="false" ht="75" hidden="false" customHeight="true" outlineLevel="0" collapsed="false">
      <c r="A1278" s="4" t="s">
        <v>9683</v>
      </c>
      <c r="B1278" s="4" t="s">
        <v>9594</v>
      </c>
      <c r="C1278" s="4" t="s">
        <v>9684</v>
      </c>
      <c r="D1278" s="4" t="n">
        <v>2017</v>
      </c>
      <c r="E1278" s="4" t="s">
        <v>41</v>
      </c>
      <c r="F1278" s="4" t="s">
        <v>9685</v>
      </c>
      <c r="G1278" s="4" t="str">
        <f aca="false">IF(LEFT(I1278,3)="R1 ","L6",IF(D1278&gt;=2014,"L1",IF(D1278&gt;=1998,"L2",IF(D1278&gt;=1987,"L3",IF(D1278&gt;=1978,"L4",IF(D1278&gt;=1965,"L5","L6"))))))</f>
        <v>L1</v>
      </c>
      <c r="H1278" s="4" t="str">
        <f aca="false">IFERROR(INDEX(Lanes!$C$2:$C$60,MATCH(LEFT(I1278,FIND(" ",I1278)-1),Lanes!$A$2:$A$60,0)),"?")</f>
        <v>V</v>
      </c>
      <c r="I1278" s="4" t="s">
        <v>8845</v>
      </c>
      <c r="J1278" s="4"/>
      <c r="K1278" s="4" t="s">
        <v>1016</v>
      </c>
      <c r="L1278" s="4" t="s">
        <v>163</v>
      </c>
      <c r="M1278" s="4" t="s">
        <v>164</v>
      </c>
      <c r="N1278" s="4"/>
      <c r="O1278" s="4" t="s">
        <v>8923</v>
      </c>
      <c r="P1278" s="2" t="s">
        <v>9686</v>
      </c>
      <c r="Q1278" s="2" t="s">
        <v>9687</v>
      </c>
      <c r="R1278" s="4" t="s">
        <v>50</v>
      </c>
      <c r="S1278" s="4" t="s">
        <v>9688</v>
      </c>
      <c r="T1278" s="4" t="s">
        <v>84</v>
      </c>
      <c r="U1278" s="4"/>
      <c r="V1278" s="4"/>
      <c r="W1278" s="4"/>
      <c r="X1278" s="2" t="s">
        <v>9600</v>
      </c>
      <c r="Y1278" s="4" t="s">
        <v>69</v>
      </c>
      <c r="Z1278" s="4"/>
      <c r="AA1278" s="4"/>
      <c r="AB1278" s="4"/>
    </row>
    <row r="1279" customFormat="false" ht="75" hidden="false" customHeight="true" outlineLevel="0" collapsed="false">
      <c r="A1279" s="4" t="s">
        <v>9689</v>
      </c>
      <c r="B1279" s="4" t="s">
        <v>8843</v>
      </c>
      <c r="C1279" s="4" t="s">
        <v>9690</v>
      </c>
      <c r="D1279" s="4" t="n">
        <v>2018</v>
      </c>
      <c r="E1279" s="4" t="s">
        <v>41</v>
      </c>
      <c r="F1279" s="4" t="s">
        <v>934</v>
      </c>
      <c r="G1279" s="4" t="str">
        <f aca="false">IF(LEFT(I1279,3)="R1 ","L6",IF(D1279&gt;=2014,"L1",IF(D1279&gt;=1998,"L2",IF(D1279&gt;=1987,"L3",IF(D1279&gt;=1978,"L4",IF(D1279&gt;=1965,"L5","L6"))))))</f>
        <v>L1</v>
      </c>
      <c r="H1279" s="4" t="str">
        <f aca="false">IFERROR(INDEX(Lanes!$C$2:$C$60,MATCH(LEFT(I1279,FIND(" ",I1279)-1),Lanes!$A$2:$A$60,0)),"?")</f>
        <v>V</v>
      </c>
      <c r="I1279" s="4" t="s">
        <v>8845</v>
      </c>
      <c r="J1279" s="4"/>
      <c r="K1279" s="4" t="s">
        <v>115</v>
      </c>
      <c r="L1279" s="4" t="s">
        <v>45</v>
      </c>
      <c r="M1279" s="4" t="s">
        <v>8846</v>
      </c>
      <c r="N1279" s="4"/>
      <c r="O1279" s="4" t="s">
        <v>9691</v>
      </c>
      <c r="P1279" s="2" t="s">
        <v>9692</v>
      </c>
      <c r="Q1279" s="2" t="s">
        <v>9693</v>
      </c>
      <c r="R1279" s="4" t="s">
        <v>65</v>
      </c>
      <c r="S1279" s="4" t="s">
        <v>9694</v>
      </c>
      <c r="T1279" s="4" t="s">
        <v>84</v>
      </c>
      <c r="U1279" s="4"/>
      <c r="V1279" s="4"/>
      <c r="W1279" s="4" t="s">
        <v>53</v>
      </c>
      <c r="X1279" s="2" t="s">
        <v>8934</v>
      </c>
      <c r="Y1279" s="4" t="s">
        <v>69</v>
      </c>
      <c r="Z1279" s="4"/>
      <c r="AA1279" s="4"/>
      <c r="AB1279" s="4"/>
    </row>
    <row r="1280" customFormat="false" ht="75" hidden="false" customHeight="true" outlineLevel="0" collapsed="false">
      <c r="A1280" s="4" t="s">
        <v>9695</v>
      </c>
      <c r="B1280" s="4" t="s">
        <v>9586</v>
      </c>
      <c r="C1280" s="4" t="s">
        <v>9696</v>
      </c>
      <c r="D1280" s="4" t="n">
        <v>2018</v>
      </c>
      <c r="E1280" s="4" t="s">
        <v>41</v>
      </c>
      <c r="F1280" s="4" t="s">
        <v>1026</v>
      </c>
      <c r="G1280" s="4" t="str">
        <f aca="false">IF(LEFT(I1280,3)="R1 ","L6",IF(D1280&gt;=2014,"L1",IF(D1280&gt;=1998,"L2",IF(D1280&gt;=1987,"L3",IF(D1280&gt;=1978,"L4",IF(D1280&gt;=1965,"L5","L6"))))))</f>
        <v>L1</v>
      </c>
      <c r="H1280" s="4" t="str">
        <f aca="false">IFERROR(INDEX(Lanes!$C$2:$C$60,MATCH(LEFT(I1280,FIND(" ",I1280)-1),Lanes!$A$2:$A$60,0)),"?")</f>
        <v>V</v>
      </c>
      <c r="I1280" s="4" t="s">
        <v>8845</v>
      </c>
      <c r="J1280" s="4" t="s">
        <v>1354</v>
      </c>
      <c r="K1280" s="4" t="s">
        <v>211</v>
      </c>
      <c r="L1280" s="4" t="s">
        <v>90</v>
      </c>
      <c r="M1280" s="4" t="s">
        <v>925</v>
      </c>
      <c r="N1280" s="4" t="s">
        <v>2914</v>
      </c>
      <c r="O1280" s="4" t="s">
        <v>9697</v>
      </c>
      <c r="P1280" s="2" t="s">
        <v>9698</v>
      </c>
      <c r="Q1280" s="2" t="s">
        <v>9699</v>
      </c>
      <c r="R1280" s="4" t="s">
        <v>122</v>
      </c>
      <c r="S1280" s="4" t="s">
        <v>9700</v>
      </c>
      <c r="T1280" s="4" t="s">
        <v>84</v>
      </c>
      <c r="U1280" s="4"/>
      <c r="V1280" s="4"/>
      <c r="W1280" s="4"/>
      <c r="X1280" s="2" t="s">
        <v>9592</v>
      </c>
      <c r="Y1280" s="4" t="s">
        <v>69</v>
      </c>
      <c r="Z1280" s="4"/>
      <c r="AA1280" s="4"/>
      <c r="AB1280" s="4"/>
    </row>
    <row r="1281" customFormat="false" ht="75" hidden="false" customHeight="true" outlineLevel="0" collapsed="false">
      <c r="A1281" s="4" t="s">
        <v>9701</v>
      </c>
      <c r="B1281" s="4" t="s">
        <v>9513</v>
      </c>
      <c r="C1281" s="4" t="s">
        <v>9702</v>
      </c>
      <c r="D1281" s="4" t="n">
        <v>2019</v>
      </c>
      <c r="E1281" s="4" t="s">
        <v>41</v>
      </c>
      <c r="F1281" s="4" t="s">
        <v>9099</v>
      </c>
      <c r="G1281" s="4" t="str">
        <f aca="false">IF(LEFT(I1281,3)="R1 ","L6",IF(D1281&gt;=2014,"L1",IF(D1281&gt;=1998,"L2",IF(D1281&gt;=1987,"L3",IF(D1281&gt;=1978,"L4",IF(D1281&gt;=1965,"L5","L6"))))))</f>
        <v>L1</v>
      </c>
      <c r="H1281" s="4" t="str">
        <f aca="false">IFERROR(INDEX(Lanes!$C$2:$C$60,MATCH(LEFT(I1281,FIND(" ",I1281)-1),Lanes!$A$2:$A$60,0)),"?")</f>
        <v>V</v>
      </c>
      <c r="I1281" s="4" t="s">
        <v>8845</v>
      </c>
      <c r="J1281" s="4"/>
      <c r="K1281" s="4" t="s">
        <v>364</v>
      </c>
      <c r="L1281" s="4" t="s">
        <v>603</v>
      </c>
      <c r="M1281" s="4" t="s">
        <v>1528</v>
      </c>
      <c r="N1281" s="4" t="s">
        <v>8949</v>
      </c>
      <c r="O1281" s="4" t="s">
        <v>9515</v>
      </c>
      <c r="P1281" s="2" t="s">
        <v>9703</v>
      </c>
      <c r="Q1281" s="2" t="s">
        <v>9704</v>
      </c>
      <c r="R1281" s="4" t="s">
        <v>65</v>
      </c>
      <c r="S1281" s="4" t="s">
        <v>9705</v>
      </c>
      <c r="T1281" s="4" t="s">
        <v>84</v>
      </c>
      <c r="U1281" s="4"/>
      <c r="V1281" s="4"/>
      <c r="W1281" s="4"/>
      <c r="X1281" s="2" t="s">
        <v>9519</v>
      </c>
      <c r="Y1281" s="4" t="s">
        <v>69</v>
      </c>
      <c r="Z1281" s="4"/>
      <c r="AA1281" s="4"/>
      <c r="AB1281" s="4"/>
    </row>
    <row r="1282" customFormat="false" ht="75" hidden="false" customHeight="true" outlineLevel="0" collapsed="false">
      <c r="A1282" s="4" t="s">
        <v>9706</v>
      </c>
      <c r="B1282" s="4" t="s">
        <v>9707</v>
      </c>
      <c r="C1282" s="4" t="s">
        <v>9708</v>
      </c>
      <c r="D1282" s="4" t="n">
        <v>2019</v>
      </c>
      <c r="E1282" s="4" t="s">
        <v>41</v>
      </c>
      <c r="F1282" s="4" t="s">
        <v>4289</v>
      </c>
      <c r="G1282" s="4" t="str">
        <f aca="false">IF(LEFT(I1282,3)="R1 ","L6",IF(D1282&gt;=2014,"L1",IF(D1282&gt;=1998,"L2",IF(D1282&gt;=1987,"L3",IF(D1282&gt;=1978,"L4",IF(D1282&gt;=1965,"L5","L6"))))))</f>
        <v>L1</v>
      </c>
      <c r="H1282" s="4" t="str">
        <f aca="false">IFERROR(INDEX(Lanes!$C$2:$C$60,MATCH(LEFT(I1282,FIND(" ",I1282)-1),Lanes!$A$2:$A$60,0)),"?")</f>
        <v>V</v>
      </c>
      <c r="I1282" s="4" t="s">
        <v>8845</v>
      </c>
      <c r="J1282" s="4"/>
      <c r="K1282" s="4" t="s">
        <v>364</v>
      </c>
      <c r="L1282" s="4" t="s">
        <v>193</v>
      </c>
      <c r="M1282" s="4" t="s">
        <v>194</v>
      </c>
      <c r="N1282" s="4" t="s">
        <v>4871</v>
      </c>
      <c r="O1282" s="4" t="s">
        <v>9709</v>
      </c>
      <c r="P1282" s="2" t="s">
        <v>9710</v>
      </c>
      <c r="Q1282" s="2" t="s">
        <v>9711</v>
      </c>
      <c r="R1282" s="4" t="s">
        <v>65</v>
      </c>
      <c r="S1282" s="4" t="s">
        <v>9712</v>
      </c>
      <c r="T1282" s="4" t="s">
        <v>84</v>
      </c>
      <c r="U1282" s="4"/>
      <c r="V1282" s="4"/>
      <c r="W1282" s="4"/>
      <c r="X1282" s="2" t="s">
        <v>9713</v>
      </c>
      <c r="Y1282" s="4" t="s">
        <v>69</v>
      </c>
      <c r="Z1282" s="4"/>
      <c r="AA1282" s="4"/>
      <c r="AB1282" s="4"/>
    </row>
    <row r="1283" customFormat="false" ht="75" hidden="false" customHeight="true" outlineLevel="0" collapsed="false">
      <c r="A1283" s="4" t="s">
        <v>9714</v>
      </c>
      <c r="B1283" s="4" t="s">
        <v>9257</v>
      </c>
      <c r="C1283" s="4" t="s">
        <v>9715</v>
      </c>
      <c r="D1283" s="4" t="n">
        <v>2019</v>
      </c>
      <c r="E1283" s="4" t="s">
        <v>41</v>
      </c>
      <c r="F1283" s="4" t="s">
        <v>476</v>
      </c>
      <c r="G1283" s="4" t="str">
        <f aca="false">IF(LEFT(I1283,3)="R1 ","L6",IF(D1283&gt;=2014,"L1",IF(D1283&gt;=1998,"L2",IF(D1283&gt;=1987,"L3",IF(D1283&gt;=1978,"L4",IF(D1283&gt;=1965,"L5","L6"))))))</f>
        <v>L1</v>
      </c>
      <c r="H1283" s="4" t="str">
        <f aca="false">IFERROR(INDEX(Lanes!$C$2:$C$60,MATCH(LEFT(I1283,FIND(" ",I1283)-1),Lanes!$A$2:$A$60,0)),"?")</f>
        <v>V</v>
      </c>
      <c r="I1283" s="4" t="s">
        <v>8845</v>
      </c>
      <c r="J1283" s="4"/>
      <c r="K1283" s="4" t="s">
        <v>364</v>
      </c>
      <c r="L1283" s="4" t="s">
        <v>193</v>
      </c>
      <c r="M1283" s="4" t="s">
        <v>289</v>
      </c>
      <c r="N1283" s="4"/>
      <c r="O1283" s="4" t="s">
        <v>9716</v>
      </c>
      <c r="P1283" s="2" t="s">
        <v>9717</v>
      </c>
      <c r="Q1283" s="2" t="s">
        <v>9718</v>
      </c>
      <c r="R1283" s="4" t="s">
        <v>122</v>
      </c>
      <c r="S1283" s="4" t="s">
        <v>9719</v>
      </c>
      <c r="T1283" s="4" t="s">
        <v>110</v>
      </c>
      <c r="U1283" s="4"/>
      <c r="V1283" s="4"/>
      <c r="W1283" s="4"/>
      <c r="X1283" s="2" t="s">
        <v>9263</v>
      </c>
      <c r="Y1283" s="4" t="s">
        <v>69</v>
      </c>
      <c r="Z1283" s="4"/>
      <c r="AA1283" s="4"/>
      <c r="AB1283" s="4"/>
    </row>
    <row r="1284" customFormat="false" ht="75" hidden="false" customHeight="true" outlineLevel="0" collapsed="false">
      <c r="A1284" s="4" t="s">
        <v>9720</v>
      </c>
      <c r="B1284" s="4" t="s">
        <v>9534</v>
      </c>
      <c r="C1284" s="4" t="s">
        <v>9721</v>
      </c>
      <c r="D1284" s="4" t="n">
        <v>2019</v>
      </c>
      <c r="E1284" s="4" t="s">
        <v>41</v>
      </c>
      <c r="F1284" s="4" t="s">
        <v>602</v>
      </c>
      <c r="G1284" s="4" t="str">
        <f aca="false">IF(LEFT(I1284,3)="R1 ","L6",IF(D1284&gt;=2014,"L1",IF(D1284&gt;=1998,"L2",IF(D1284&gt;=1987,"L3",IF(D1284&gt;=1978,"L4",IF(D1284&gt;=1965,"L5","L6"))))))</f>
        <v>L1</v>
      </c>
      <c r="H1284" s="4" t="str">
        <f aca="false">IFERROR(INDEX(Lanes!$C$2:$C$60,MATCH(LEFT(I1284,FIND(" ",I1284)-1),Lanes!$A$2:$A$60,0)),"?")</f>
        <v>V</v>
      </c>
      <c r="I1284" s="4" t="s">
        <v>8845</v>
      </c>
      <c r="J1284" s="4" t="s">
        <v>7442</v>
      </c>
      <c r="K1284" s="4" t="s">
        <v>1016</v>
      </c>
      <c r="L1284" s="4" t="s">
        <v>45</v>
      </c>
      <c r="M1284" s="4" t="s">
        <v>9536</v>
      </c>
      <c r="N1284" s="4"/>
      <c r="O1284" s="4" t="s">
        <v>9722</v>
      </c>
      <c r="P1284" s="2" t="s">
        <v>9723</v>
      </c>
      <c r="Q1284" s="2" t="s">
        <v>9724</v>
      </c>
      <c r="R1284" s="4" t="s">
        <v>65</v>
      </c>
      <c r="S1284" s="4" t="s">
        <v>9725</v>
      </c>
      <c r="T1284" s="4" t="s">
        <v>110</v>
      </c>
      <c r="U1284" s="4"/>
      <c r="V1284" s="4"/>
      <c r="W1284" s="4"/>
      <c r="X1284" s="2" t="s">
        <v>9541</v>
      </c>
      <c r="Y1284" s="4" t="s">
        <v>69</v>
      </c>
      <c r="Z1284" s="4"/>
      <c r="AA1284" s="4"/>
      <c r="AB1284" s="4"/>
    </row>
    <row r="1285" customFormat="false" ht="75" hidden="false" customHeight="true" outlineLevel="0" collapsed="false">
      <c r="A1285" s="4" t="s">
        <v>9726</v>
      </c>
      <c r="B1285" s="4" t="s">
        <v>9198</v>
      </c>
      <c r="C1285" s="4" t="s">
        <v>9727</v>
      </c>
      <c r="D1285" s="4" t="n">
        <v>2020</v>
      </c>
      <c r="E1285" s="4" t="s">
        <v>41</v>
      </c>
      <c r="F1285" s="4" t="s">
        <v>9616</v>
      </c>
      <c r="G1285" s="4" t="str">
        <f aca="false">IF(LEFT(I1285,3)="R1 ","L6",IF(D1285&gt;=2014,"L1",IF(D1285&gt;=1998,"L2",IF(D1285&gt;=1987,"L3",IF(D1285&gt;=1978,"L4",IF(D1285&gt;=1965,"L5","L6"))))))</f>
        <v>L1</v>
      </c>
      <c r="H1285" s="4" t="str">
        <f aca="false">IFERROR(INDEX(Lanes!$C$2:$C$60,MATCH(LEFT(I1285,FIND(" ",I1285)-1),Lanes!$A$2:$A$60,0)),"?")</f>
        <v>V</v>
      </c>
      <c r="I1285" s="4" t="s">
        <v>8845</v>
      </c>
      <c r="J1285" s="4"/>
      <c r="K1285" s="4" t="s">
        <v>115</v>
      </c>
      <c r="L1285" s="4" t="s">
        <v>193</v>
      </c>
      <c r="M1285" s="4" t="s">
        <v>289</v>
      </c>
      <c r="N1285" s="4"/>
      <c r="O1285" s="4" t="s">
        <v>9728</v>
      </c>
      <c r="P1285" s="2" t="s">
        <v>9729</v>
      </c>
      <c r="Q1285" s="2" t="s">
        <v>9730</v>
      </c>
      <c r="R1285" s="4" t="s">
        <v>65</v>
      </c>
      <c r="S1285" s="4" t="s">
        <v>9731</v>
      </c>
      <c r="T1285" s="4" t="s">
        <v>84</v>
      </c>
      <c r="U1285" s="4"/>
      <c r="V1285" s="4"/>
      <c r="W1285" s="4"/>
      <c r="X1285" s="2" t="s">
        <v>9205</v>
      </c>
      <c r="Y1285" s="4" t="s">
        <v>69</v>
      </c>
      <c r="Z1285" s="4"/>
      <c r="AA1285" s="4"/>
      <c r="AB1285" s="4"/>
    </row>
    <row r="1286" customFormat="false" ht="75" hidden="false" customHeight="true" outlineLevel="0" collapsed="false">
      <c r="A1286" s="4" t="s">
        <v>9732</v>
      </c>
      <c r="B1286" s="4" t="s">
        <v>9412</v>
      </c>
      <c r="C1286" s="4" t="s">
        <v>9733</v>
      </c>
      <c r="D1286" s="4" t="n">
        <v>2020</v>
      </c>
      <c r="E1286" s="4" t="s">
        <v>41</v>
      </c>
      <c r="F1286" s="4" t="s">
        <v>9734</v>
      </c>
      <c r="G1286" s="4" t="str">
        <f aca="false">IF(LEFT(I1286,3)="R1 ","L6",IF(D1286&gt;=2014,"L1",IF(D1286&gt;=1998,"L2",IF(D1286&gt;=1987,"L3",IF(D1286&gt;=1978,"L4",IF(D1286&gt;=1965,"L5","L6"))))))</f>
        <v>L1</v>
      </c>
      <c r="H1286" s="4" t="str">
        <f aca="false">IFERROR(INDEX(Lanes!$C$2:$C$60,MATCH(LEFT(I1286,FIND(" ",I1286)-1),Lanes!$A$2:$A$60,0)),"?")</f>
        <v>V</v>
      </c>
      <c r="I1286" s="4" t="s">
        <v>8845</v>
      </c>
      <c r="J1286" s="4"/>
      <c r="K1286" s="4" t="s">
        <v>115</v>
      </c>
      <c r="L1286" s="4" t="s">
        <v>45</v>
      </c>
      <c r="M1286" s="4" t="s">
        <v>346</v>
      </c>
      <c r="N1286" s="4" t="s">
        <v>1386</v>
      </c>
      <c r="O1286" s="4" t="s">
        <v>9735</v>
      </c>
      <c r="P1286" s="2" t="s">
        <v>9736</v>
      </c>
      <c r="Q1286" s="2" t="s">
        <v>9737</v>
      </c>
      <c r="R1286" s="4" t="s">
        <v>65</v>
      </c>
      <c r="S1286" s="4" t="s">
        <v>9738</v>
      </c>
      <c r="T1286" s="4" t="s">
        <v>84</v>
      </c>
      <c r="U1286" s="4"/>
      <c r="V1286" s="4"/>
      <c r="W1286" s="4"/>
      <c r="X1286" s="2" t="s">
        <v>9418</v>
      </c>
      <c r="Y1286" s="4" t="s">
        <v>69</v>
      </c>
      <c r="Z1286" s="4"/>
      <c r="AA1286" s="4"/>
      <c r="AB1286" s="4"/>
    </row>
    <row r="1287" customFormat="false" ht="75" hidden="false" customHeight="true" outlineLevel="0" collapsed="false">
      <c r="A1287" s="4" t="s">
        <v>9739</v>
      </c>
      <c r="B1287" s="4" t="s">
        <v>9032</v>
      </c>
      <c r="C1287" s="4" t="s">
        <v>9740</v>
      </c>
      <c r="D1287" s="4" t="n">
        <v>2020</v>
      </c>
      <c r="E1287" s="4" t="s">
        <v>41</v>
      </c>
      <c r="F1287" s="4" t="s">
        <v>540</v>
      </c>
      <c r="G1287" s="4" t="str">
        <f aca="false">IF(LEFT(I1287,3)="R1 ","L6",IF(D1287&gt;=2014,"L1",IF(D1287&gt;=1998,"L2",IF(D1287&gt;=1987,"L3",IF(D1287&gt;=1978,"L4",IF(D1287&gt;=1965,"L5","L6"))))))</f>
        <v>L1</v>
      </c>
      <c r="H1287" s="4" t="str">
        <f aca="false">IFERROR(INDEX(Lanes!$C$2:$C$60,MATCH(LEFT(I1287,FIND(" ",I1287)-1),Lanes!$A$2:$A$60,0)),"?")</f>
        <v>V</v>
      </c>
      <c r="I1287" s="4" t="s">
        <v>8845</v>
      </c>
      <c r="J1287" s="4"/>
      <c r="K1287" s="4" t="s">
        <v>115</v>
      </c>
      <c r="L1287" s="4" t="s">
        <v>163</v>
      </c>
      <c r="M1287" s="4" t="s">
        <v>8939</v>
      </c>
      <c r="N1287" s="4"/>
      <c r="O1287" s="4" t="s">
        <v>9741</v>
      </c>
      <c r="P1287" s="2" t="s">
        <v>9742</v>
      </c>
      <c r="Q1287" s="2" t="s">
        <v>9743</v>
      </c>
      <c r="R1287" s="4" t="s">
        <v>65</v>
      </c>
      <c r="S1287" s="4" t="s">
        <v>9744</v>
      </c>
      <c r="T1287" s="4" t="s">
        <v>52</v>
      </c>
      <c r="U1287" s="4"/>
      <c r="V1287" s="4"/>
      <c r="W1287" s="4"/>
      <c r="X1287" s="2" t="s">
        <v>9038</v>
      </c>
      <c r="Y1287" s="4" t="s">
        <v>69</v>
      </c>
      <c r="Z1287" s="4"/>
      <c r="AA1287" s="4"/>
      <c r="AB1287" s="4"/>
    </row>
    <row r="1288" customFormat="false" ht="75" hidden="false" customHeight="true" outlineLevel="0" collapsed="false">
      <c r="A1288" s="4" t="s">
        <v>9745</v>
      </c>
      <c r="B1288" s="4" t="s">
        <v>9707</v>
      </c>
      <c r="C1288" s="4" t="s">
        <v>9746</v>
      </c>
      <c r="D1288" s="4" t="n">
        <v>2021</v>
      </c>
      <c r="E1288" s="4" t="s">
        <v>41</v>
      </c>
      <c r="F1288" s="4" t="s">
        <v>4289</v>
      </c>
      <c r="G1288" s="4" t="str">
        <f aca="false">IF(LEFT(I1288,3)="R1 ","L6",IF(D1288&gt;=2014,"L1",IF(D1288&gt;=1998,"L2",IF(D1288&gt;=1987,"L3",IF(D1288&gt;=1978,"L4",IF(D1288&gt;=1965,"L5","L6"))))))</f>
        <v>L1</v>
      </c>
      <c r="H1288" s="4" t="str">
        <f aca="false">IFERROR(INDEX(Lanes!$C$2:$C$60,MATCH(LEFT(I1288,FIND(" ",I1288)-1),Lanes!$A$2:$A$60,0)),"?")</f>
        <v>V</v>
      </c>
      <c r="I1288" s="4" t="s">
        <v>8845</v>
      </c>
      <c r="J1288" s="4"/>
      <c r="K1288" s="4" t="s">
        <v>364</v>
      </c>
      <c r="L1288" s="4" t="s">
        <v>193</v>
      </c>
      <c r="M1288" s="4" t="s">
        <v>194</v>
      </c>
      <c r="N1288" s="4" t="s">
        <v>4871</v>
      </c>
      <c r="O1288" s="4" t="s">
        <v>9747</v>
      </c>
      <c r="P1288" s="2" t="s">
        <v>9748</v>
      </c>
      <c r="Q1288" s="2" t="s">
        <v>9749</v>
      </c>
      <c r="R1288" s="4" t="s">
        <v>65</v>
      </c>
      <c r="S1288" s="4" t="s">
        <v>9750</v>
      </c>
      <c r="T1288" s="4" t="s">
        <v>84</v>
      </c>
      <c r="U1288" s="4"/>
      <c r="V1288" s="4"/>
      <c r="W1288" s="4"/>
      <c r="X1288" s="2" t="s">
        <v>9713</v>
      </c>
      <c r="Y1288" s="4" t="s">
        <v>69</v>
      </c>
      <c r="Z1288" s="4"/>
      <c r="AA1288" s="4"/>
      <c r="AB1288" s="4"/>
    </row>
    <row r="1289" customFormat="false" ht="75" hidden="false" customHeight="true" outlineLevel="0" collapsed="false">
      <c r="A1289" s="4" t="s">
        <v>9751</v>
      </c>
      <c r="B1289" s="4" t="s">
        <v>9233</v>
      </c>
      <c r="C1289" s="4" t="s">
        <v>9752</v>
      </c>
      <c r="D1289" s="4" t="n">
        <v>2022</v>
      </c>
      <c r="E1289" s="4" t="s">
        <v>41</v>
      </c>
      <c r="F1289" s="4" t="s">
        <v>9753</v>
      </c>
      <c r="G1289" s="4" t="str">
        <f aca="false">IF(LEFT(I1289,3)="R1 ","L6",IF(D1289&gt;=2014,"L1",IF(D1289&gt;=1998,"L2",IF(D1289&gt;=1987,"L3",IF(D1289&gt;=1978,"L4",IF(D1289&gt;=1965,"L5","L6"))))))</f>
        <v>L1</v>
      </c>
      <c r="H1289" s="4" t="str">
        <f aca="false">IFERROR(INDEX(Lanes!$C$2:$C$60,MATCH(LEFT(I1289,FIND(" ",I1289)-1),Lanes!$A$2:$A$60,0)),"?")</f>
        <v>V</v>
      </c>
      <c r="I1289" s="4" t="s">
        <v>8845</v>
      </c>
      <c r="J1289" s="4"/>
      <c r="K1289" s="4" t="s">
        <v>364</v>
      </c>
      <c r="L1289" s="4" t="s">
        <v>193</v>
      </c>
      <c r="M1289" s="4" t="s">
        <v>289</v>
      </c>
      <c r="N1289" s="4"/>
      <c r="O1289" s="4" t="s">
        <v>9754</v>
      </c>
      <c r="P1289" s="2" t="s">
        <v>9755</v>
      </c>
      <c r="Q1289" s="2" t="s">
        <v>9756</v>
      </c>
      <c r="R1289" s="4" t="s">
        <v>65</v>
      </c>
      <c r="S1289" s="4" t="s">
        <v>9757</v>
      </c>
      <c r="T1289" s="4" t="s">
        <v>52</v>
      </c>
      <c r="U1289" s="4"/>
      <c r="V1289" s="4"/>
      <c r="W1289" s="4"/>
      <c r="X1289" s="2" t="s">
        <v>9239</v>
      </c>
      <c r="Y1289" s="4" t="s">
        <v>69</v>
      </c>
      <c r="Z1289" s="4"/>
      <c r="AA1289" s="4"/>
      <c r="AB1289" s="4"/>
    </row>
    <row r="1290" customFormat="false" ht="75" hidden="false" customHeight="true" outlineLevel="0" collapsed="false">
      <c r="A1290" s="4" t="s">
        <v>9758</v>
      </c>
      <c r="B1290" s="4" t="s">
        <v>9513</v>
      </c>
      <c r="C1290" s="4" t="s">
        <v>9759</v>
      </c>
      <c r="D1290" s="4" t="n">
        <v>2022</v>
      </c>
      <c r="E1290" s="4" t="s">
        <v>41</v>
      </c>
      <c r="F1290" s="4" t="s">
        <v>9099</v>
      </c>
      <c r="G1290" s="4" t="str">
        <f aca="false">IF(LEFT(I1290,3)="R1 ","L6",IF(D1290&gt;=2014,"L1",IF(D1290&gt;=1998,"L2",IF(D1290&gt;=1987,"L3",IF(D1290&gt;=1978,"L4",IF(D1290&gt;=1965,"L5","L6"))))))</f>
        <v>L1</v>
      </c>
      <c r="H1290" s="4" t="str">
        <f aca="false">IFERROR(INDEX(Lanes!$C$2:$C$60,MATCH(LEFT(I1290,FIND(" ",I1290)-1),Lanes!$A$2:$A$60,0)),"?")</f>
        <v>V</v>
      </c>
      <c r="I1290" s="4" t="s">
        <v>8845</v>
      </c>
      <c r="J1290" s="4"/>
      <c r="K1290" s="4" t="s">
        <v>364</v>
      </c>
      <c r="L1290" s="4" t="s">
        <v>603</v>
      </c>
      <c r="M1290" s="4" t="s">
        <v>1528</v>
      </c>
      <c r="N1290" s="4" t="s">
        <v>8949</v>
      </c>
      <c r="O1290" s="4" t="s">
        <v>9760</v>
      </c>
      <c r="P1290" s="2" t="s">
        <v>9761</v>
      </c>
      <c r="Q1290" s="2" t="s">
        <v>9762</v>
      </c>
      <c r="R1290" s="4" t="s">
        <v>65</v>
      </c>
      <c r="S1290" s="4" t="s">
        <v>9763</v>
      </c>
      <c r="T1290" s="4" t="s">
        <v>84</v>
      </c>
      <c r="U1290" s="4"/>
      <c r="V1290" s="4"/>
      <c r="W1290" s="4"/>
      <c r="X1290" s="2" t="s">
        <v>9519</v>
      </c>
      <c r="Y1290" s="4" t="s">
        <v>69</v>
      </c>
      <c r="Z1290" s="4"/>
      <c r="AA1290" s="4"/>
      <c r="AB1290" s="4"/>
    </row>
    <row r="1291" customFormat="false" ht="75" hidden="false" customHeight="true" outlineLevel="0" collapsed="false">
      <c r="A1291" s="4" t="s">
        <v>9764</v>
      </c>
      <c r="B1291" s="4" t="s">
        <v>9579</v>
      </c>
      <c r="C1291" s="4" t="s">
        <v>9765</v>
      </c>
      <c r="D1291" s="4" t="n">
        <v>2022</v>
      </c>
      <c r="E1291" s="4" t="s">
        <v>41</v>
      </c>
      <c r="F1291" s="4" t="s">
        <v>476</v>
      </c>
      <c r="G1291" s="4" t="str">
        <f aca="false">IF(LEFT(I1291,3)="R1 ","L6",IF(D1291&gt;=2014,"L1",IF(D1291&gt;=1998,"L2",IF(D1291&gt;=1987,"L3",IF(D1291&gt;=1978,"L4",IF(D1291&gt;=1965,"L5","L6"))))))</f>
        <v>L1</v>
      </c>
      <c r="H1291" s="4" t="str">
        <f aca="false">IFERROR(INDEX(Lanes!$C$2:$C$60,MATCH(LEFT(I1291,FIND(" ",I1291)-1),Lanes!$A$2:$A$60,0)),"?")</f>
        <v>V</v>
      </c>
      <c r="I1291" s="4" t="s">
        <v>8845</v>
      </c>
      <c r="J1291" s="4" t="s">
        <v>1354</v>
      </c>
      <c r="K1291" s="4" t="s">
        <v>364</v>
      </c>
      <c r="L1291" s="4" t="s">
        <v>193</v>
      </c>
      <c r="M1291" s="4" t="s">
        <v>194</v>
      </c>
      <c r="N1291" s="4" t="s">
        <v>4871</v>
      </c>
      <c r="O1291" s="4" t="s">
        <v>9580</v>
      </c>
      <c r="P1291" s="2" t="s">
        <v>9766</v>
      </c>
      <c r="Q1291" s="2" t="s">
        <v>9767</v>
      </c>
      <c r="R1291" s="4" t="s">
        <v>65</v>
      </c>
      <c r="S1291" s="4" t="s">
        <v>9768</v>
      </c>
      <c r="T1291" s="4" t="s">
        <v>52</v>
      </c>
      <c r="U1291" s="4"/>
      <c r="V1291" s="4"/>
      <c r="W1291" s="4"/>
      <c r="X1291" s="2" t="s">
        <v>9584</v>
      </c>
      <c r="Y1291" s="4" t="s">
        <v>69</v>
      </c>
      <c r="Z1291" s="4"/>
      <c r="AA1291" s="4"/>
      <c r="AB1291" s="4"/>
    </row>
    <row r="1292" customFormat="false" ht="75" hidden="false" customHeight="true" outlineLevel="0" collapsed="false">
      <c r="A1292" s="4" t="s">
        <v>9769</v>
      </c>
      <c r="B1292" s="4" t="s">
        <v>9344</v>
      </c>
      <c r="C1292" s="4" t="s">
        <v>9770</v>
      </c>
      <c r="D1292" s="4" t="n">
        <v>2022</v>
      </c>
      <c r="E1292" s="4" t="s">
        <v>41</v>
      </c>
      <c r="F1292" s="4" t="s">
        <v>7713</v>
      </c>
      <c r="G1292" s="4" t="str">
        <f aca="false">IF(LEFT(I1292,3)="R1 ","L6",IF(D1292&gt;=2014,"L1",IF(D1292&gt;=1998,"L2",IF(D1292&gt;=1987,"L3",IF(D1292&gt;=1978,"L4",IF(D1292&gt;=1965,"L5","L6"))))))</f>
        <v>L1</v>
      </c>
      <c r="H1292" s="4" t="str">
        <f aca="false">IFERROR(INDEX(Lanes!$C$2:$C$60,MATCH(LEFT(I1292,FIND(" ",I1292)-1),Lanes!$A$2:$A$60,0)),"?")</f>
        <v>V</v>
      </c>
      <c r="I1292" s="4" t="s">
        <v>8845</v>
      </c>
      <c r="J1292" s="4"/>
      <c r="K1292" s="4" t="s">
        <v>400</v>
      </c>
      <c r="L1292" s="4" t="s">
        <v>193</v>
      </c>
      <c r="M1292" s="4" t="s">
        <v>194</v>
      </c>
      <c r="N1292" s="4" t="s">
        <v>4871</v>
      </c>
      <c r="O1292" s="4" t="s">
        <v>9771</v>
      </c>
      <c r="P1292" s="2" t="s">
        <v>9772</v>
      </c>
      <c r="Q1292" s="2" t="s">
        <v>9773</v>
      </c>
      <c r="R1292" s="4" t="s">
        <v>65</v>
      </c>
      <c r="S1292" s="4" t="s">
        <v>9774</v>
      </c>
      <c r="T1292" s="4" t="s">
        <v>84</v>
      </c>
      <c r="U1292" s="4"/>
      <c r="V1292" s="4" t="s">
        <v>169</v>
      </c>
      <c r="W1292" s="4"/>
      <c r="X1292" s="2" t="s">
        <v>9350</v>
      </c>
      <c r="Y1292" s="4" t="s">
        <v>69</v>
      </c>
      <c r="Z1292" s="4"/>
      <c r="AA1292" s="4"/>
      <c r="AB1292" s="4"/>
    </row>
    <row r="1293" customFormat="false" ht="75" hidden="false" customHeight="true" outlineLevel="0" collapsed="false">
      <c r="A1293" s="4" t="s">
        <v>9775</v>
      </c>
      <c r="B1293" s="4" t="s">
        <v>9040</v>
      </c>
      <c r="C1293" s="4" t="s">
        <v>9776</v>
      </c>
      <c r="D1293" s="4" t="n">
        <v>2022</v>
      </c>
      <c r="E1293" s="4" t="s">
        <v>41</v>
      </c>
      <c r="F1293" s="4" t="s">
        <v>3339</v>
      </c>
      <c r="G1293" s="4" t="str">
        <f aca="false">IF(LEFT(I1293,3)="R1 ","L6",IF(D1293&gt;=2014,"L1",IF(D1293&gt;=1998,"L2",IF(D1293&gt;=1987,"L3",IF(D1293&gt;=1978,"L4",IF(D1293&gt;=1965,"L5","L6"))))))</f>
        <v>L1</v>
      </c>
      <c r="H1293" s="4" t="str">
        <f aca="false">IFERROR(INDEX(Lanes!$C$2:$C$60,MATCH(LEFT(I1293,FIND(" ",I1293)-1),Lanes!$A$2:$A$60,0)),"?")</f>
        <v>V</v>
      </c>
      <c r="I1293" s="4" t="s">
        <v>8845</v>
      </c>
      <c r="J1293" s="4"/>
      <c r="K1293" s="4" t="s">
        <v>996</v>
      </c>
      <c r="L1293" s="4" t="s">
        <v>257</v>
      </c>
      <c r="M1293" s="4" t="s">
        <v>750</v>
      </c>
      <c r="N1293" s="4"/>
      <c r="O1293" s="4" t="s">
        <v>9777</v>
      </c>
      <c r="P1293" s="2" t="s">
        <v>9778</v>
      </c>
      <c r="Q1293" s="2" t="s">
        <v>9779</v>
      </c>
      <c r="R1293" s="4" t="s">
        <v>65</v>
      </c>
      <c r="S1293" s="4" t="s">
        <v>9780</v>
      </c>
      <c r="T1293" s="4" t="s">
        <v>84</v>
      </c>
      <c r="U1293" s="4"/>
      <c r="V1293" s="4"/>
      <c r="W1293" s="4"/>
      <c r="X1293" s="2" t="s">
        <v>9231</v>
      </c>
      <c r="Y1293" s="4" t="s">
        <v>69</v>
      </c>
      <c r="Z1293" s="4"/>
      <c r="AA1293" s="4"/>
      <c r="AB1293" s="4"/>
    </row>
    <row r="1294" customFormat="false" ht="75" hidden="false" customHeight="true" outlineLevel="0" collapsed="false">
      <c r="A1294" s="4" t="s">
        <v>9781</v>
      </c>
      <c r="B1294" s="4" t="s">
        <v>9586</v>
      </c>
      <c r="C1294" s="4" t="s">
        <v>9782</v>
      </c>
      <c r="D1294" s="4" t="n">
        <v>2022</v>
      </c>
      <c r="E1294" s="4" t="s">
        <v>41</v>
      </c>
      <c r="F1294" s="4" t="s">
        <v>2557</v>
      </c>
      <c r="G1294" s="4" t="str">
        <f aca="false">IF(LEFT(I1294,3)="R1 ","L6",IF(D1294&gt;=2014,"L1",IF(D1294&gt;=1998,"L2",IF(D1294&gt;=1987,"L3",IF(D1294&gt;=1978,"L4",IF(D1294&gt;=1965,"L5","L6"))))))</f>
        <v>L1</v>
      </c>
      <c r="H1294" s="4" t="str">
        <f aca="false">IFERROR(INDEX(Lanes!$C$2:$C$60,MATCH(LEFT(I1294,FIND(" ",I1294)-1),Lanes!$A$2:$A$60,0)),"?")</f>
        <v>V</v>
      </c>
      <c r="I1294" s="4" t="s">
        <v>8845</v>
      </c>
      <c r="J1294" s="4" t="s">
        <v>1354</v>
      </c>
      <c r="K1294" s="4" t="s">
        <v>211</v>
      </c>
      <c r="L1294" s="4" t="s">
        <v>90</v>
      </c>
      <c r="M1294" s="4" t="s">
        <v>925</v>
      </c>
      <c r="N1294" s="4" t="s">
        <v>2914</v>
      </c>
      <c r="O1294" s="4" t="s">
        <v>9783</v>
      </c>
      <c r="P1294" s="2" t="s">
        <v>9784</v>
      </c>
      <c r="Q1294" s="2" t="s">
        <v>9785</v>
      </c>
      <c r="R1294" s="4" t="s">
        <v>65</v>
      </c>
      <c r="S1294" s="4" t="s">
        <v>9782</v>
      </c>
      <c r="T1294" s="4" t="s">
        <v>84</v>
      </c>
      <c r="U1294" s="4"/>
      <c r="V1294" s="4"/>
      <c r="W1294" s="4"/>
      <c r="X1294" s="2" t="s">
        <v>9592</v>
      </c>
      <c r="Y1294" s="4" t="s">
        <v>69</v>
      </c>
      <c r="Z1294" s="4"/>
      <c r="AA1294" s="4"/>
      <c r="AB1294" s="4"/>
    </row>
    <row r="1295" customFormat="false" ht="75" hidden="false" customHeight="true" outlineLevel="0" collapsed="false">
      <c r="A1295" s="4" t="s">
        <v>9786</v>
      </c>
      <c r="B1295" s="4" t="s">
        <v>9707</v>
      </c>
      <c r="C1295" s="4" t="s">
        <v>9787</v>
      </c>
      <c r="D1295" s="4" t="n">
        <v>2023</v>
      </c>
      <c r="E1295" s="4" t="s">
        <v>41</v>
      </c>
      <c r="F1295" s="4" t="s">
        <v>476</v>
      </c>
      <c r="G1295" s="4" t="str">
        <f aca="false">IF(LEFT(I1295,3)="R1 ","L6",IF(D1295&gt;=2014,"L1",IF(D1295&gt;=1998,"L2",IF(D1295&gt;=1987,"L3",IF(D1295&gt;=1978,"L4",IF(D1295&gt;=1965,"L5","L6"))))))</f>
        <v>L1</v>
      </c>
      <c r="H1295" s="4" t="str">
        <f aca="false">IFERROR(INDEX(Lanes!$C$2:$C$60,MATCH(LEFT(I1295,FIND(" ",I1295)-1),Lanes!$A$2:$A$60,0)),"?")</f>
        <v>V</v>
      </c>
      <c r="I1295" s="4" t="s">
        <v>8845</v>
      </c>
      <c r="J1295" s="4" t="s">
        <v>1354</v>
      </c>
      <c r="K1295" s="4" t="s">
        <v>115</v>
      </c>
      <c r="L1295" s="4" t="s">
        <v>193</v>
      </c>
      <c r="M1295" s="4" t="s">
        <v>194</v>
      </c>
      <c r="N1295" s="4" t="s">
        <v>4871</v>
      </c>
      <c r="O1295" s="4" t="s">
        <v>9788</v>
      </c>
      <c r="P1295" s="2" t="s">
        <v>9789</v>
      </c>
      <c r="Q1295" s="2" t="s">
        <v>9790</v>
      </c>
      <c r="R1295" s="4" t="s">
        <v>65</v>
      </c>
      <c r="S1295" s="4" t="s">
        <v>9791</v>
      </c>
      <c r="T1295" s="4" t="s">
        <v>84</v>
      </c>
      <c r="U1295" s="4"/>
      <c r="V1295" s="4"/>
      <c r="W1295" s="4"/>
      <c r="X1295" s="2" t="s">
        <v>9713</v>
      </c>
      <c r="Y1295" s="4" t="s">
        <v>69</v>
      </c>
      <c r="Z1295" s="4"/>
      <c r="AA1295" s="4"/>
      <c r="AB1295" s="4"/>
    </row>
    <row r="1296" customFormat="false" ht="75" hidden="false" customHeight="true" outlineLevel="0" collapsed="false">
      <c r="A1296" s="4" t="s">
        <v>9792</v>
      </c>
      <c r="B1296" s="4" t="s">
        <v>9412</v>
      </c>
      <c r="C1296" s="4" t="s">
        <v>9793</v>
      </c>
      <c r="D1296" s="4" t="n">
        <v>2023</v>
      </c>
      <c r="E1296" s="4" t="s">
        <v>41</v>
      </c>
      <c r="F1296" s="4" t="s">
        <v>1026</v>
      </c>
      <c r="G1296" s="4" t="str">
        <f aca="false">IF(LEFT(I1296,3)="R1 ","L6",IF(D1296&gt;=2014,"L1",IF(D1296&gt;=1998,"L2",IF(D1296&gt;=1987,"L3",IF(D1296&gt;=1978,"L4",IF(D1296&gt;=1965,"L5","L6"))))))</f>
        <v>L1</v>
      </c>
      <c r="H1296" s="4" t="str">
        <f aca="false">IFERROR(INDEX(Lanes!$C$2:$C$60,MATCH(LEFT(I1296,FIND(" ",I1296)-1),Lanes!$A$2:$A$60,0)),"?")</f>
        <v>V</v>
      </c>
      <c r="I1296" s="4" t="s">
        <v>8845</v>
      </c>
      <c r="J1296" s="4"/>
      <c r="K1296" s="4" t="s">
        <v>115</v>
      </c>
      <c r="L1296" s="4" t="s">
        <v>45</v>
      </c>
      <c r="M1296" s="4" t="s">
        <v>346</v>
      </c>
      <c r="N1296" s="4" t="s">
        <v>1386</v>
      </c>
      <c r="O1296" s="4" t="s">
        <v>9794</v>
      </c>
      <c r="P1296" s="2" t="s">
        <v>9795</v>
      </c>
      <c r="Q1296" s="2" t="s">
        <v>9796</v>
      </c>
      <c r="R1296" s="4" t="s">
        <v>122</v>
      </c>
      <c r="S1296" s="4" t="s">
        <v>9797</v>
      </c>
      <c r="T1296" s="4" t="s">
        <v>84</v>
      </c>
      <c r="U1296" s="4"/>
      <c r="V1296" s="4"/>
      <c r="W1296" s="4"/>
      <c r="X1296" s="2" t="s">
        <v>9418</v>
      </c>
      <c r="Y1296" s="4" t="s">
        <v>69</v>
      </c>
      <c r="Z1296" s="4"/>
      <c r="AA1296" s="4"/>
      <c r="AB1296" s="4"/>
    </row>
    <row r="1297" customFormat="false" ht="75" hidden="false" customHeight="true" outlineLevel="0" collapsed="false">
      <c r="A1297" s="4" t="s">
        <v>9798</v>
      </c>
      <c r="B1297" s="4" t="s">
        <v>9344</v>
      </c>
      <c r="C1297" s="4" t="s">
        <v>9799</v>
      </c>
      <c r="D1297" s="4" t="n">
        <v>2024</v>
      </c>
      <c r="E1297" s="4" t="s">
        <v>41</v>
      </c>
      <c r="F1297" s="4" t="s">
        <v>7713</v>
      </c>
      <c r="G1297" s="4" t="str">
        <f aca="false">IF(LEFT(I1297,3)="R1 ","L6",IF(D1297&gt;=2014,"L1",IF(D1297&gt;=1998,"L2",IF(D1297&gt;=1987,"L3",IF(D1297&gt;=1978,"L4",IF(D1297&gt;=1965,"L5","L6"))))))</f>
        <v>L1</v>
      </c>
      <c r="H1297" s="4" t="str">
        <f aca="false">IFERROR(INDEX(Lanes!$C$2:$C$60,MATCH(LEFT(I1297,FIND(" ",I1297)-1),Lanes!$A$2:$A$60,0)),"?")</f>
        <v>V</v>
      </c>
      <c r="I1297" s="4" t="s">
        <v>8845</v>
      </c>
      <c r="J1297" s="4"/>
      <c r="K1297" s="4" t="s">
        <v>400</v>
      </c>
      <c r="L1297" s="4" t="s">
        <v>193</v>
      </c>
      <c r="M1297" s="4" t="s">
        <v>194</v>
      </c>
      <c r="N1297" s="4" t="s">
        <v>4871</v>
      </c>
      <c r="O1297" s="4" t="s">
        <v>9800</v>
      </c>
      <c r="P1297" s="2" t="s">
        <v>9801</v>
      </c>
      <c r="Q1297" s="2" t="s">
        <v>9802</v>
      </c>
      <c r="R1297" s="4" t="s">
        <v>65</v>
      </c>
      <c r="S1297" s="4" t="s">
        <v>9803</v>
      </c>
      <c r="T1297" s="4" t="s">
        <v>110</v>
      </c>
      <c r="U1297" s="4"/>
      <c r="V1297" s="4" t="s">
        <v>728</v>
      </c>
      <c r="W1297" s="4"/>
      <c r="X1297" s="2" t="s">
        <v>9350</v>
      </c>
      <c r="Y1297" s="4" t="s">
        <v>69</v>
      </c>
      <c r="Z1297" s="4"/>
      <c r="AA1297" s="4"/>
      <c r="AB1297" s="4"/>
    </row>
    <row r="1298" customFormat="false" ht="75" hidden="false" customHeight="true" outlineLevel="0" collapsed="false">
      <c r="A1298" s="4" t="s">
        <v>9804</v>
      </c>
      <c r="B1298" s="4" t="s">
        <v>9586</v>
      </c>
      <c r="C1298" s="4" t="s">
        <v>9805</v>
      </c>
      <c r="D1298" s="4" t="n">
        <v>2024</v>
      </c>
      <c r="E1298" s="4" t="s">
        <v>41</v>
      </c>
      <c r="F1298" s="4" t="s">
        <v>2557</v>
      </c>
      <c r="G1298" s="4" t="str">
        <f aca="false">IF(LEFT(I1298,3)="R1 ","L6",IF(D1298&gt;=2014,"L1",IF(D1298&gt;=1998,"L2",IF(D1298&gt;=1987,"L3",IF(D1298&gt;=1978,"L4",IF(D1298&gt;=1965,"L5","L6"))))))</f>
        <v>L1</v>
      </c>
      <c r="H1298" s="4" t="str">
        <f aca="false">IFERROR(INDEX(Lanes!$C$2:$C$60,MATCH(LEFT(I1298,FIND(" ",I1298)-1),Lanes!$A$2:$A$60,0)),"?")</f>
        <v>V</v>
      </c>
      <c r="I1298" s="4" t="s">
        <v>8845</v>
      </c>
      <c r="J1298" s="4" t="s">
        <v>1354</v>
      </c>
      <c r="K1298" s="4" t="s">
        <v>211</v>
      </c>
      <c r="L1298" s="4" t="s">
        <v>90</v>
      </c>
      <c r="M1298" s="4" t="s">
        <v>925</v>
      </c>
      <c r="N1298" s="4" t="s">
        <v>2914</v>
      </c>
      <c r="O1298" s="4" t="s">
        <v>9806</v>
      </c>
      <c r="P1298" s="2" t="s">
        <v>9807</v>
      </c>
      <c r="Q1298" s="2" t="s">
        <v>9808</v>
      </c>
      <c r="R1298" s="4" t="s">
        <v>65</v>
      </c>
      <c r="S1298" s="4" t="s">
        <v>9805</v>
      </c>
      <c r="T1298" s="4" t="s">
        <v>84</v>
      </c>
      <c r="U1298" s="4"/>
      <c r="V1298" s="4"/>
      <c r="W1298" s="4"/>
      <c r="X1298" s="2" t="s">
        <v>9592</v>
      </c>
      <c r="Y1298" s="4" t="s">
        <v>69</v>
      </c>
      <c r="Z1298" s="4"/>
      <c r="AA1298" s="4"/>
      <c r="AB1298" s="4"/>
    </row>
    <row r="1299" customFormat="false" ht="75" hidden="false" customHeight="true" outlineLevel="0" collapsed="false">
      <c r="A1299" s="4" t="s">
        <v>9809</v>
      </c>
      <c r="B1299" s="4" t="s">
        <v>9513</v>
      </c>
      <c r="C1299" s="4" t="s">
        <v>9810</v>
      </c>
      <c r="D1299" s="4" t="n">
        <v>2025</v>
      </c>
      <c r="E1299" s="4" t="s">
        <v>41</v>
      </c>
      <c r="F1299" s="4" t="s">
        <v>9099</v>
      </c>
      <c r="G1299" s="4" t="str">
        <f aca="false">IF(LEFT(I1299,3)="R1 ","L6",IF(D1299&gt;=2014,"L1",IF(D1299&gt;=1998,"L2",IF(D1299&gt;=1987,"L3",IF(D1299&gt;=1978,"L4",IF(D1299&gt;=1965,"L5","L6"))))))</f>
        <v>L1</v>
      </c>
      <c r="H1299" s="4" t="str">
        <f aca="false">IFERROR(INDEX(Lanes!$C$2:$C$60,MATCH(LEFT(I1299,FIND(" ",I1299)-1),Lanes!$A$2:$A$60,0)),"?")</f>
        <v>V</v>
      </c>
      <c r="I1299" s="4" t="s">
        <v>8845</v>
      </c>
      <c r="J1299" s="4"/>
      <c r="K1299" s="4" t="s">
        <v>364</v>
      </c>
      <c r="L1299" s="4" t="s">
        <v>603</v>
      </c>
      <c r="M1299" s="4" t="s">
        <v>1528</v>
      </c>
      <c r="N1299" s="4" t="s">
        <v>8949</v>
      </c>
      <c r="O1299" s="4" t="s">
        <v>9811</v>
      </c>
      <c r="P1299" s="2" t="s">
        <v>9812</v>
      </c>
      <c r="Q1299" s="2" t="s">
        <v>9813</v>
      </c>
      <c r="R1299" s="4" t="s">
        <v>65</v>
      </c>
      <c r="S1299" s="4" t="s">
        <v>9814</v>
      </c>
      <c r="T1299" s="4" t="s">
        <v>52</v>
      </c>
      <c r="U1299" s="4"/>
      <c r="V1299" s="4"/>
      <c r="W1299" s="4"/>
      <c r="X1299" s="2" t="s">
        <v>9519</v>
      </c>
      <c r="Y1299" s="4" t="s">
        <v>69</v>
      </c>
      <c r="Z1299" s="4"/>
      <c r="AA1299" s="4"/>
      <c r="AB1299" s="4"/>
    </row>
    <row r="1300" customFormat="false" ht="75" hidden="false" customHeight="true" outlineLevel="0" collapsed="false">
      <c r="A1300" s="4" t="s">
        <v>9815</v>
      </c>
      <c r="B1300" s="4" t="s">
        <v>9707</v>
      </c>
      <c r="C1300" s="4" t="s">
        <v>9816</v>
      </c>
      <c r="D1300" s="4" t="n">
        <v>2025</v>
      </c>
      <c r="E1300" s="4" t="s">
        <v>41</v>
      </c>
      <c r="F1300" s="4" t="s">
        <v>476</v>
      </c>
      <c r="G1300" s="4" t="str">
        <f aca="false">IF(LEFT(I1300,3)="R1 ","L6",IF(D1300&gt;=2014,"L1",IF(D1300&gt;=1998,"L2",IF(D1300&gt;=1987,"L3",IF(D1300&gt;=1978,"L4",IF(D1300&gt;=1965,"L5","L6"))))))</f>
        <v>L1</v>
      </c>
      <c r="H1300" s="4" t="str">
        <f aca="false">IFERROR(INDEX(Lanes!$C$2:$C$60,MATCH(LEFT(I1300,FIND(" ",I1300)-1),Lanes!$A$2:$A$60,0)),"?")</f>
        <v>V</v>
      </c>
      <c r="I1300" s="4" t="s">
        <v>8845</v>
      </c>
      <c r="J1300" s="4" t="s">
        <v>1354</v>
      </c>
      <c r="K1300" s="4" t="s">
        <v>115</v>
      </c>
      <c r="L1300" s="4" t="s">
        <v>193</v>
      </c>
      <c r="M1300" s="4" t="s">
        <v>194</v>
      </c>
      <c r="N1300" s="4" t="s">
        <v>4871</v>
      </c>
      <c r="O1300" s="4" t="s">
        <v>9817</v>
      </c>
      <c r="P1300" s="2" t="s">
        <v>9818</v>
      </c>
      <c r="Q1300" s="2" t="s">
        <v>9819</v>
      </c>
      <c r="R1300" s="4" t="s">
        <v>65</v>
      </c>
      <c r="S1300" s="4" t="s">
        <v>9816</v>
      </c>
      <c r="T1300" s="4" t="s">
        <v>84</v>
      </c>
      <c r="U1300" s="4"/>
      <c r="V1300" s="4"/>
      <c r="W1300" s="4"/>
      <c r="X1300" s="2" t="s">
        <v>9713</v>
      </c>
      <c r="Y1300" s="4" t="s">
        <v>69</v>
      </c>
      <c r="Z1300" s="4"/>
      <c r="AA1300" s="4"/>
      <c r="AB1300" s="4"/>
    </row>
    <row r="1301" customFormat="false" ht="75" hidden="false" customHeight="true" outlineLevel="0" collapsed="false">
      <c r="A1301" s="4" t="s">
        <v>9820</v>
      </c>
      <c r="B1301" s="4" t="s">
        <v>8843</v>
      </c>
      <c r="C1301" s="4" t="s">
        <v>9821</v>
      </c>
      <c r="D1301" s="4" t="n">
        <v>2025</v>
      </c>
      <c r="E1301" s="4" t="s">
        <v>41</v>
      </c>
      <c r="F1301" s="4" t="s">
        <v>934</v>
      </c>
      <c r="G1301" s="4" t="str">
        <f aca="false">IF(LEFT(I1301,3)="R1 ","L6",IF(D1301&gt;=2014,"L1",IF(D1301&gt;=1998,"L2",IF(D1301&gt;=1987,"L3",IF(D1301&gt;=1978,"L4",IF(D1301&gt;=1965,"L5","L6"))))))</f>
        <v>L1</v>
      </c>
      <c r="H1301" s="4" t="str">
        <f aca="false">IFERROR(INDEX(Lanes!$C$2:$C$60,MATCH(LEFT(I1301,FIND(" ",I1301)-1),Lanes!$A$2:$A$60,0)),"?")</f>
        <v>V</v>
      </c>
      <c r="I1301" s="4" t="s">
        <v>8845</v>
      </c>
      <c r="J1301" s="4"/>
      <c r="K1301" s="4" t="s">
        <v>115</v>
      </c>
      <c r="L1301" s="4" t="s">
        <v>45</v>
      </c>
      <c r="M1301" s="4" t="s">
        <v>8846</v>
      </c>
      <c r="N1301" s="4"/>
      <c r="O1301" s="4" t="s">
        <v>9822</v>
      </c>
      <c r="P1301" s="2" t="s">
        <v>9823</v>
      </c>
      <c r="Q1301" s="2" t="s">
        <v>9824</v>
      </c>
      <c r="R1301" s="4" t="s">
        <v>65</v>
      </c>
      <c r="S1301" s="4" t="s">
        <v>9825</v>
      </c>
      <c r="T1301" s="4" t="s">
        <v>84</v>
      </c>
      <c r="U1301" s="4"/>
      <c r="V1301" s="4"/>
      <c r="W1301" s="4" t="s">
        <v>53</v>
      </c>
      <c r="X1301" s="2" t="s">
        <v>8934</v>
      </c>
      <c r="Y1301" s="4" t="s">
        <v>69</v>
      </c>
      <c r="Z1301" s="4"/>
      <c r="AA1301" s="4"/>
      <c r="AB1301" s="4"/>
    </row>
    <row r="1302" customFormat="false" ht="75" hidden="false" customHeight="true" outlineLevel="0" collapsed="false">
      <c r="A1302" s="4" t="s">
        <v>9826</v>
      </c>
      <c r="B1302" s="4" t="s">
        <v>9827</v>
      </c>
      <c r="C1302" s="4" t="s">
        <v>9828</v>
      </c>
      <c r="D1302" s="4" t="n">
        <v>2011</v>
      </c>
      <c r="E1302" s="4" t="s">
        <v>41</v>
      </c>
      <c r="F1302" s="4" t="s">
        <v>9829</v>
      </c>
      <c r="G1302" s="4" t="str">
        <f aca="false">IF(LEFT(I1302,3)="R1 ","L6",IF(D1302&gt;=2014,"L1",IF(D1302&gt;=1998,"L2",IF(D1302&gt;=1987,"L3",IF(D1302&gt;=1978,"L4",IF(D1302&gt;=1965,"L5","L6"))))))</f>
        <v>L2</v>
      </c>
      <c r="H1302" s="4" t="str">
        <f aca="false">IFERROR(INDEX(Lanes!$C$2:$C$60,MATCH(LEFT(I1302,FIND(" ",I1302)-1),Lanes!$A$2:$A$60,0)),"?")</f>
        <v>V</v>
      </c>
      <c r="I1302" s="4" t="s">
        <v>9830</v>
      </c>
      <c r="J1302" s="4"/>
      <c r="K1302" s="4" t="s">
        <v>1016</v>
      </c>
      <c r="L1302" s="4" t="s">
        <v>193</v>
      </c>
      <c r="M1302" s="4" t="s">
        <v>289</v>
      </c>
      <c r="N1302" s="4"/>
      <c r="O1302" s="4" t="s">
        <v>9831</v>
      </c>
      <c r="P1302" s="2" t="s">
        <v>9832</v>
      </c>
      <c r="Q1302" s="2" t="s">
        <v>9833</v>
      </c>
      <c r="R1302" s="4" t="s">
        <v>50</v>
      </c>
      <c r="S1302" s="4" t="s">
        <v>9834</v>
      </c>
      <c r="T1302" s="4" t="s">
        <v>84</v>
      </c>
      <c r="U1302" s="4"/>
      <c r="V1302" s="4"/>
      <c r="W1302" s="4"/>
      <c r="X1302" s="2" t="s">
        <v>9835</v>
      </c>
      <c r="Y1302" s="4" t="s">
        <v>69</v>
      </c>
      <c r="Z1302" s="4"/>
      <c r="AA1302" s="4"/>
      <c r="AB1302" s="4"/>
    </row>
    <row r="1303" customFormat="false" ht="75" hidden="false" customHeight="true" outlineLevel="0" collapsed="false">
      <c r="A1303" s="4" t="s">
        <v>9836</v>
      </c>
      <c r="B1303" s="4" t="s">
        <v>9837</v>
      </c>
      <c r="C1303" s="4" t="s">
        <v>9838</v>
      </c>
      <c r="D1303" s="4" t="n">
        <v>2013</v>
      </c>
      <c r="E1303" s="4" t="s">
        <v>41</v>
      </c>
      <c r="F1303" s="4" t="s">
        <v>9839</v>
      </c>
      <c r="G1303" s="4" t="str">
        <f aca="false">IF(LEFT(I1303,3)="R1 ","L6",IF(D1303&gt;=2014,"L1",IF(D1303&gt;=1998,"L2",IF(D1303&gt;=1987,"L3",IF(D1303&gt;=1978,"L4",IF(D1303&gt;=1965,"L5","L6"))))))</f>
        <v>L2</v>
      </c>
      <c r="H1303" s="4" t="str">
        <f aca="false">IFERROR(INDEX(Lanes!$C$2:$C$60,MATCH(LEFT(I1303,FIND(" ",I1303)-1),Lanes!$A$2:$A$60,0)),"?")</f>
        <v>V</v>
      </c>
      <c r="I1303" s="4" t="s">
        <v>9830</v>
      </c>
      <c r="J1303" s="4"/>
      <c r="K1303" s="4" t="s">
        <v>9840</v>
      </c>
      <c r="L1303" s="4" t="s">
        <v>193</v>
      </c>
      <c r="M1303" s="4" t="s">
        <v>289</v>
      </c>
      <c r="N1303" s="4"/>
      <c r="O1303" s="4" t="s">
        <v>9841</v>
      </c>
      <c r="P1303" s="2" t="s">
        <v>9842</v>
      </c>
      <c r="Q1303" s="2" t="s">
        <v>9843</v>
      </c>
      <c r="R1303" s="4" t="s">
        <v>65</v>
      </c>
      <c r="S1303" s="4" t="s">
        <v>9844</v>
      </c>
      <c r="T1303" s="4" t="s">
        <v>110</v>
      </c>
      <c r="U1303" s="4"/>
      <c r="V1303" s="4"/>
      <c r="W1303" s="4"/>
      <c r="X1303" s="2" t="s">
        <v>9845</v>
      </c>
      <c r="Y1303" s="4" t="s">
        <v>69</v>
      </c>
      <c r="Z1303" s="4"/>
      <c r="AA1303" s="4"/>
      <c r="AB1303" s="4"/>
    </row>
    <row r="1304" customFormat="false" ht="75" hidden="false" customHeight="true" outlineLevel="0" collapsed="false">
      <c r="A1304" s="4" t="s">
        <v>9846</v>
      </c>
      <c r="B1304" s="4" t="s">
        <v>9827</v>
      </c>
      <c r="C1304" s="4" t="s">
        <v>9847</v>
      </c>
      <c r="D1304" s="4" t="n">
        <v>2014</v>
      </c>
      <c r="E1304" s="4" t="s">
        <v>41</v>
      </c>
      <c r="F1304" s="4" t="s">
        <v>476</v>
      </c>
      <c r="G1304" s="4" t="str">
        <f aca="false">IF(LEFT(I1304,3)="R1 ","L6",IF(D1304&gt;=2014,"L1",IF(D1304&gt;=1998,"L2",IF(D1304&gt;=1987,"L3",IF(D1304&gt;=1978,"L4",IF(D1304&gt;=1965,"L5","L6"))))))</f>
        <v>L1</v>
      </c>
      <c r="H1304" s="4" t="str">
        <f aca="false">IFERROR(INDEX(Lanes!$C$2:$C$60,MATCH(LEFT(I1304,FIND(" ",I1304)-1),Lanes!$A$2:$A$60,0)),"?")</f>
        <v>V</v>
      </c>
      <c r="I1304" s="4" t="s">
        <v>9830</v>
      </c>
      <c r="J1304" s="4"/>
      <c r="K1304" s="4" t="s">
        <v>1016</v>
      </c>
      <c r="L1304" s="4" t="s">
        <v>193</v>
      </c>
      <c r="M1304" s="4" t="s">
        <v>289</v>
      </c>
      <c r="N1304" s="4"/>
      <c r="O1304" s="4" t="s">
        <v>9848</v>
      </c>
      <c r="P1304" s="2" t="s">
        <v>9849</v>
      </c>
      <c r="Q1304" s="2" t="s">
        <v>9850</v>
      </c>
      <c r="R1304" s="4" t="s">
        <v>50</v>
      </c>
      <c r="S1304" s="4" t="s">
        <v>9851</v>
      </c>
      <c r="T1304" s="4" t="s">
        <v>110</v>
      </c>
      <c r="U1304" s="4"/>
      <c r="V1304" s="4"/>
      <c r="W1304" s="4"/>
      <c r="X1304" s="2" t="s">
        <v>9835</v>
      </c>
      <c r="Y1304" s="4" t="s">
        <v>69</v>
      </c>
      <c r="Z1304" s="4"/>
      <c r="AA1304" s="4"/>
      <c r="AB1304" s="4"/>
    </row>
    <row r="1305" customFormat="false" ht="75" hidden="false" customHeight="true" outlineLevel="0" collapsed="false">
      <c r="A1305" s="4" t="s">
        <v>9852</v>
      </c>
      <c r="B1305" s="4" t="s">
        <v>9837</v>
      </c>
      <c r="C1305" s="4" t="s">
        <v>9853</v>
      </c>
      <c r="D1305" s="4" t="n">
        <v>2014</v>
      </c>
      <c r="E1305" s="4" t="s">
        <v>41</v>
      </c>
      <c r="F1305" s="4" t="s">
        <v>9839</v>
      </c>
      <c r="G1305" s="4" t="str">
        <f aca="false">IF(LEFT(I1305,3)="R1 ","L6",IF(D1305&gt;=2014,"L1",IF(D1305&gt;=1998,"L2",IF(D1305&gt;=1987,"L3",IF(D1305&gt;=1978,"L4",IF(D1305&gt;=1965,"L5","L6"))))))</f>
        <v>L1</v>
      </c>
      <c r="H1305" s="4" t="str">
        <f aca="false">IFERROR(INDEX(Lanes!$C$2:$C$60,MATCH(LEFT(I1305,FIND(" ",I1305)-1),Lanes!$A$2:$A$60,0)),"?")</f>
        <v>V</v>
      </c>
      <c r="I1305" s="4" t="s">
        <v>9830</v>
      </c>
      <c r="J1305" s="4"/>
      <c r="K1305" s="4" t="s">
        <v>996</v>
      </c>
      <c r="L1305" s="4" t="s">
        <v>193</v>
      </c>
      <c r="M1305" s="4" t="s">
        <v>289</v>
      </c>
      <c r="N1305" s="4"/>
      <c r="O1305" s="4" t="s">
        <v>9854</v>
      </c>
      <c r="P1305" s="2" t="s">
        <v>9855</v>
      </c>
      <c r="Q1305" s="2" t="s">
        <v>9856</v>
      </c>
      <c r="R1305" s="4" t="s">
        <v>122</v>
      </c>
      <c r="S1305" s="4" t="s">
        <v>9857</v>
      </c>
      <c r="T1305" s="4" t="s">
        <v>110</v>
      </c>
      <c r="U1305" s="4" t="s">
        <v>53</v>
      </c>
      <c r="V1305" s="4"/>
      <c r="W1305" s="4"/>
      <c r="X1305" s="2" t="s">
        <v>9845</v>
      </c>
      <c r="Y1305" s="4" t="s">
        <v>69</v>
      </c>
      <c r="Z1305" s="4"/>
      <c r="AA1305" s="4"/>
      <c r="AB1305" s="4"/>
    </row>
    <row r="1306" customFormat="false" ht="75" hidden="false" customHeight="true" outlineLevel="0" collapsed="false">
      <c r="A1306" s="4" t="s">
        <v>9858</v>
      </c>
      <c r="B1306" s="4" t="s">
        <v>9859</v>
      </c>
      <c r="C1306" s="4" t="s">
        <v>9860</v>
      </c>
      <c r="D1306" s="4" t="n">
        <v>2015</v>
      </c>
      <c r="E1306" s="4" t="s">
        <v>41</v>
      </c>
      <c r="F1306" s="4" t="s">
        <v>9861</v>
      </c>
      <c r="G1306" s="4" t="str">
        <f aca="false">IF(LEFT(I1306,3)="R1 ","L6",IF(D1306&gt;=2014,"L1",IF(D1306&gt;=1998,"L2",IF(D1306&gt;=1987,"L3",IF(D1306&gt;=1978,"L4",IF(D1306&gt;=1965,"L5","L6"))))))</f>
        <v>L1</v>
      </c>
      <c r="H1306" s="4" t="str">
        <f aca="false">IFERROR(INDEX(Lanes!$C$2:$C$60,MATCH(LEFT(I1306,FIND(" ",I1306)-1),Lanes!$A$2:$A$60,0)),"?")</f>
        <v>V</v>
      </c>
      <c r="I1306" s="4" t="s">
        <v>9830</v>
      </c>
      <c r="J1306" s="4" t="s">
        <v>9084</v>
      </c>
      <c r="K1306" s="4" t="s">
        <v>364</v>
      </c>
      <c r="L1306" s="4" t="s">
        <v>163</v>
      </c>
      <c r="M1306" s="4" t="s">
        <v>9862</v>
      </c>
      <c r="N1306" s="4"/>
      <c r="O1306" s="4" t="s">
        <v>9863</v>
      </c>
      <c r="P1306" s="2" t="s">
        <v>9864</v>
      </c>
      <c r="Q1306" s="2" t="s">
        <v>9865</v>
      </c>
      <c r="R1306" s="4" t="s">
        <v>65</v>
      </c>
      <c r="S1306" s="4" t="s">
        <v>9866</v>
      </c>
      <c r="T1306" s="4" t="s">
        <v>52</v>
      </c>
      <c r="U1306" s="4"/>
      <c r="V1306" s="4"/>
      <c r="W1306" s="4"/>
      <c r="X1306" s="2" t="s">
        <v>9867</v>
      </c>
      <c r="Y1306" s="4" t="s">
        <v>69</v>
      </c>
      <c r="Z1306" s="4"/>
      <c r="AA1306" s="4"/>
      <c r="AB1306" s="4"/>
    </row>
    <row r="1307" customFormat="false" ht="75" hidden="false" customHeight="true" outlineLevel="0" collapsed="false">
      <c r="A1307" s="4" t="s">
        <v>9868</v>
      </c>
      <c r="B1307" s="4" t="s">
        <v>9869</v>
      </c>
      <c r="C1307" s="4" t="s">
        <v>9870</v>
      </c>
      <c r="D1307" s="4" t="n">
        <v>2015</v>
      </c>
      <c r="E1307" s="4" t="s">
        <v>41</v>
      </c>
      <c r="F1307" s="4" t="s">
        <v>9871</v>
      </c>
      <c r="G1307" s="4" t="str">
        <f aca="false">IF(LEFT(I1307,3)="R1 ","L6",IF(D1307&gt;=2014,"L1",IF(D1307&gt;=1998,"L2",IF(D1307&gt;=1987,"L3",IF(D1307&gt;=1978,"L4",IF(D1307&gt;=1965,"L5","L6"))))))</f>
        <v>L1</v>
      </c>
      <c r="H1307" s="4" t="str">
        <f aca="false">IFERROR(INDEX(Lanes!$C$2:$C$60,MATCH(LEFT(I1307,FIND(" ",I1307)-1),Lanes!$A$2:$A$60,0)),"?")</f>
        <v>V</v>
      </c>
      <c r="I1307" s="4" t="s">
        <v>9830</v>
      </c>
      <c r="J1307" s="4" t="s">
        <v>9084</v>
      </c>
      <c r="K1307" s="4" t="s">
        <v>9840</v>
      </c>
      <c r="L1307" s="4" t="s">
        <v>163</v>
      </c>
      <c r="M1307" s="4" t="s">
        <v>9872</v>
      </c>
      <c r="N1307" s="4"/>
      <c r="O1307" s="4" t="s">
        <v>9873</v>
      </c>
      <c r="P1307" s="2" t="s">
        <v>9874</v>
      </c>
      <c r="Q1307" s="2" t="s">
        <v>9875</v>
      </c>
      <c r="R1307" s="4" t="s">
        <v>50</v>
      </c>
      <c r="S1307" s="4" t="s">
        <v>9876</v>
      </c>
      <c r="T1307" s="4" t="s">
        <v>84</v>
      </c>
      <c r="U1307" s="4"/>
      <c r="V1307" s="4"/>
      <c r="W1307" s="4"/>
      <c r="X1307" s="2" t="s">
        <v>9877</v>
      </c>
      <c r="Y1307" s="4" t="s">
        <v>69</v>
      </c>
      <c r="Z1307" s="4"/>
      <c r="AA1307" s="4"/>
      <c r="AB1307" s="4"/>
    </row>
    <row r="1308" customFormat="false" ht="75" hidden="false" customHeight="true" outlineLevel="0" collapsed="false">
      <c r="A1308" s="4" t="s">
        <v>9878</v>
      </c>
      <c r="B1308" s="4" t="s">
        <v>9879</v>
      </c>
      <c r="C1308" s="4" t="s">
        <v>9880</v>
      </c>
      <c r="D1308" s="4" t="n">
        <v>2015</v>
      </c>
      <c r="E1308" s="4" t="s">
        <v>89</v>
      </c>
      <c r="F1308" s="4" t="s">
        <v>9881</v>
      </c>
      <c r="G1308" s="4" t="str">
        <f aca="false">IF(LEFT(I1308,3)="R1 ","L6",IF(D1308&gt;=2014,"L1",IF(D1308&gt;=1998,"L2",IF(D1308&gt;=1987,"L3",IF(D1308&gt;=1978,"L4",IF(D1308&gt;=1965,"L5","L6"))))))</f>
        <v>L1</v>
      </c>
      <c r="H1308" s="4" t="str">
        <f aca="false">IFERROR(INDEX(Lanes!$C$2:$C$60,MATCH(LEFT(I1308,FIND(" ",I1308)-1),Lanes!$A$2:$A$60,0)),"?")</f>
        <v>V</v>
      </c>
      <c r="I1308" s="4" t="s">
        <v>9830</v>
      </c>
      <c r="J1308" s="4"/>
      <c r="K1308" s="4" t="s">
        <v>364</v>
      </c>
      <c r="L1308" s="4" t="s">
        <v>257</v>
      </c>
      <c r="M1308" s="4" t="s">
        <v>9882</v>
      </c>
      <c r="N1308" s="4"/>
      <c r="O1308" s="4" t="s">
        <v>9883</v>
      </c>
      <c r="P1308" s="2" t="s">
        <v>9884</v>
      </c>
      <c r="Q1308" s="2" t="s">
        <v>9885</v>
      </c>
      <c r="R1308" s="4" t="s">
        <v>50</v>
      </c>
      <c r="S1308" s="4" t="s">
        <v>9886</v>
      </c>
      <c r="T1308" s="4" t="s">
        <v>84</v>
      </c>
      <c r="U1308" s="4"/>
      <c r="V1308" s="4"/>
      <c r="W1308" s="4"/>
      <c r="X1308" s="2" t="s">
        <v>9887</v>
      </c>
      <c r="Y1308" s="4" t="s">
        <v>69</v>
      </c>
      <c r="Z1308" s="4"/>
      <c r="AA1308" s="4"/>
      <c r="AB1308" s="4"/>
    </row>
    <row r="1309" customFormat="false" ht="75" hidden="false" customHeight="true" outlineLevel="0" collapsed="false">
      <c r="A1309" s="4" t="s">
        <v>9888</v>
      </c>
      <c r="B1309" s="4" t="s">
        <v>9889</v>
      </c>
      <c r="C1309" s="4" t="s">
        <v>9890</v>
      </c>
      <c r="D1309" s="4" t="n">
        <v>2015</v>
      </c>
      <c r="E1309" s="4" t="s">
        <v>41</v>
      </c>
      <c r="F1309" s="4" t="s">
        <v>9685</v>
      </c>
      <c r="G1309" s="4" t="str">
        <f aca="false">IF(LEFT(I1309,3)="R1 ","L6",IF(D1309&gt;=2014,"L1",IF(D1309&gt;=1998,"L2",IF(D1309&gt;=1987,"L3",IF(D1309&gt;=1978,"L4",IF(D1309&gt;=1965,"L5","L6"))))))</f>
        <v>L1</v>
      </c>
      <c r="H1309" s="4" t="str">
        <f aca="false">IFERROR(INDEX(Lanes!$C$2:$C$60,MATCH(LEFT(I1309,FIND(" ",I1309)-1),Lanes!$A$2:$A$60,0)),"?")</f>
        <v>V</v>
      </c>
      <c r="I1309" s="4" t="s">
        <v>9830</v>
      </c>
      <c r="J1309" s="4"/>
      <c r="K1309" s="4" t="s">
        <v>268</v>
      </c>
      <c r="L1309" s="4" t="s">
        <v>603</v>
      </c>
      <c r="M1309" s="4" t="s">
        <v>1205</v>
      </c>
      <c r="N1309" s="4"/>
      <c r="O1309" s="4" t="s">
        <v>9891</v>
      </c>
      <c r="P1309" s="2" t="s">
        <v>9892</v>
      </c>
      <c r="Q1309" s="2" t="s">
        <v>9893</v>
      </c>
      <c r="R1309" s="4" t="s">
        <v>50</v>
      </c>
      <c r="S1309" s="4" t="s">
        <v>9894</v>
      </c>
      <c r="T1309" s="4" t="s">
        <v>84</v>
      </c>
      <c r="U1309" s="4"/>
      <c r="V1309" s="4"/>
      <c r="W1309" s="4"/>
      <c r="X1309" s="2" t="s">
        <v>9895</v>
      </c>
      <c r="Y1309" s="4" t="s">
        <v>69</v>
      </c>
      <c r="Z1309" s="4"/>
      <c r="AA1309" s="4"/>
      <c r="AB1309" s="4"/>
    </row>
    <row r="1310" customFormat="false" ht="75" hidden="false" customHeight="true" outlineLevel="0" collapsed="false">
      <c r="A1310" s="4" t="s">
        <v>9896</v>
      </c>
      <c r="B1310" s="4" t="s">
        <v>9897</v>
      </c>
      <c r="C1310" s="4" t="s">
        <v>9898</v>
      </c>
      <c r="D1310" s="4" t="n">
        <v>2015</v>
      </c>
      <c r="E1310" s="4" t="s">
        <v>41</v>
      </c>
      <c r="F1310" s="4" t="s">
        <v>9899</v>
      </c>
      <c r="G1310" s="4" t="str">
        <f aca="false">IF(LEFT(I1310,3)="R1 ","L6",IF(D1310&gt;=2014,"L1",IF(D1310&gt;=1998,"L2",IF(D1310&gt;=1987,"L3",IF(D1310&gt;=1978,"L4",IF(D1310&gt;=1965,"L5","L6"))))))</f>
        <v>L1</v>
      </c>
      <c r="H1310" s="4" t="str">
        <f aca="false">IFERROR(INDEX(Lanes!$C$2:$C$60,MATCH(LEFT(I1310,FIND(" ",I1310)-1),Lanes!$A$2:$A$60,0)),"?")</f>
        <v>V</v>
      </c>
      <c r="I1310" s="4" t="s">
        <v>9830</v>
      </c>
      <c r="J1310" s="4"/>
      <c r="K1310" s="4" t="s">
        <v>1016</v>
      </c>
      <c r="L1310" s="4" t="s">
        <v>45</v>
      </c>
      <c r="M1310" s="4" t="s">
        <v>9900</v>
      </c>
      <c r="N1310" s="4"/>
      <c r="O1310" s="4" t="s">
        <v>9901</v>
      </c>
      <c r="P1310" s="2" t="s">
        <v>9902</v>
      </c>
      <c r="Q1310" s="2" t="s">
        <v>9903</v>
      </c>
      <c r="R1310" s="4" t="s">
        <v>50</v>
      </c>
      <c r="S1310" s="4" t="s">
        <v>9904</v>
      </c>
      <c r="T1310" s="4" t="s">
        <v>84</v>
      </c>
      <c r="U1310" s="4"/>
      <c r="V1310" s="4"/>
      <c r="W1310" s="4"/>
      <c r="X1310" s="2" t="s">
        <v>9905</v>
      </c>
      <c r="Y1310" s="4" t="s">
        <v>69</v>
      </c>
      <c r="Z1310" s="4"/>
      <c r="AA1310" s="4"/>
      <c r="AB1310" s="4"/>
    </row>
    <row r="1311" customFormat="false" ht="75" hidden="false" customHeight="true" outlineLevel="0" collapsed="false">
      <c r="A1311" s="4" t="s">
        <v>9906</v>
      </c>
      <c r="B1311" s="4" t="s">
        <v>9907</v>
      </c>
      <c r="C1311" s="4" t="s">
        <v>9908</v>
      </c>
      <c r="D1311" s="4" t="n">
        <v>2016</v>
      </c>
      <c r="E1311" s="4" t="s">
        <v>41</v>
      </c>
      <c r="F1311" s="4" t="s">
        <v>9909</v>
      </c>
      <c r="G1311" s="4" t="str">
        <f aca="false">IF(LEFT(I1311,3)="R1 ","L6",IF(D1311&gt;=2014,"L1",IF(D1311&gt;=1998,"L2",IF(D1311&gt;=1987,"L3",IF(D1311&gt;=1978,"L4",IF(D1311&gt;=1965,"L5","L6"))))))</f>
        <v>L1</v>
      </c>
      <c r="H1311" s="4" t="str">
        <f aca="false">IFERROR(INDEX(Lanes!$C$2:$C$60,MATCH(LEFT(I1311,FIND(" ",I1311)-1),Lanes!$A$2:$A$60,0)),"?")</f>
        <v>V</v>
      </c>
      <c r="I1311" s="4" t="s">
        <v>9830</v>
      </c>
      <c r="J1311" s="4" t="s">
        <v>9910</v>
      </c>
      <c r="K1311" s="4" t="s">
        <v>451</v>
      </c>
      <c r="L1311" s="4" t="s">
        <v>193</v>
      </c>
      <c r="M1311" s="4" t="s">
        <v>9911</v>
      </c>
      <c r="N1311" s="4"/>
      <c r="O1311" s="4" t="s">
        <v>9912</v>
      </c>
      <c r="P1311" s="2" t="s">
        <v>9913</v>
      </c>
      <c r="Q1311" s="2" t="s">
        <v>9914</v>
      </c>
      <c r="R1311" s="4" t="s">
        <v>50</v>
      </c>
      <c r="S1311" s="4" t="s">
        <v>9915</v>
      </c>
      <c r="T1311" s="4" t="s">
        <v>84</v>
      </c>
      <c r="U1311" s="4"/>
      <c r="V1311" s="4"/>
      <c r="W1311" s="4"/>
      <c r="X1311" s="2" t="s">
        <v>9916</v>
      </c>
      <c r="Y1311" s="4" t="s">
        <v>69</v>
      </c>
      <c r="Z1311" s="4"/>
      <c r="AA1311" s="4"/>
      <c r="AB1311" s="4"/>
    </row>
    <row r="1312" customFormat="false" ht="75" hidden="false" customHeight="true" outlineLevel="0" collapsed="false">
      <c r="A1312" s="4" t="s">
        <v>9917</v>
      </c>
      <c r="B1312" s="4" t="s">
        <v>9869</v>
      </c>
      <c r="C1312" s="4" t="s">
        <v>9918</v>
      </c>
      <c r="D1312" s="4" t="n">
        <v>2016</v>
      </c>
      <c r="E1312" s="4" t="s">
        <v>41</v>
      </c>
      <c r="F1312" s="4" t="s">
        <v>9871</v>
      </c>
      <c r="G1312" s="4" t="str">
        <f aca="false">IF(LEFT(I1312,3)="R1 ","L6",IF(D1312&gt;=2014,"L1",IF(D1312&gt;=1998,"L2",IF(D1312&gt;=1987,"L3",IF(D1312&gt;=1978,"L4",IF(D1312&gt;=1965,"L5","L6"))))))</f>
        <v>L1</v>
      </c>
      <c r="H1312" s="4" t="str">
        <f aca="false">IFERROR(INDEX(Lanes!$C$2:$C$60,MATCH(LEFT(I1312,FIND(" ",I1312)-1),Lanes!$A$2:$A$60,0)),"?")</f>
        <v>V</v>
      </c>
      <c r="I1312" s="4" t="s">
        <v>9830</v>
      </c>
      <c r="J1312" s="4" t="s">
        <v>9084</v>
      </c>
      <c r="K1312" s="4" t="s">
        <v>9840</v>
      </c>
      <c r="L1312" s="4" t="s">
        <v>163</v>
      </c>
      <c r="M1312" s="4" t="s">
        <v>9872</v>
      </c>
      <c r="N1312" s="4"/>
      <c r="O1312" s="4" t="s">
        <v>9919</v>
      </c>
      <c r="P1312" s="2" t="s">
        <v>9920</v>
      </c>
      <c r="Q1312" s="2" t="s">
        <v>9921</v>
      </c>
      <c r="R1312" s="4" t="s">
        <v>122</v>
      </c>
      <c r="S1312" s="4" t="s">
        <v>9922</v>
      </c>
      <c r="T1312" s="4" t="s">
        <v>110</v>
      </c>
      <c r="U1312" s="4"/>
      <c r="V1312" s="4"/>
      <c r="W1312" s="4"/>
      <c r="X1312" s="2" t="s">
        <v>9877</v>
      </c>
      <c r="Y1312" s="4" t="s">
        <v>69</v>
      </c>
      <c r="Z1312" s="4"/>
      <c r="AA1312" s="4"/>
      <c r="AB1312" s="4"/>
    </row>
    <row r="1313" customFormat="false" ht="75" hidden="false" customHeight="true" outlineLevel="0" collapsed="false">
      <c r="A1313" s="4" t="s">
        <v>9923</v>
      </c>
      <c r="B1313" s="4" t="s">
        <v>9924</v>
      </c>
      <c r="C1313" s="4" t="s">
        <v>9925</v>
      </c>
      <c r="D1313" s="4" t="n">
        <v>2016</v>
      </c>
      <c r="E1313" s="4" t="s">
        <v>41</v>
      </c>
      <c r="F1313" s="4" t="s">
        <v>278</v>
      </c>
      <c r="G1313" s="4" t="str">
        <f aca="false">IF(LEFT(I1313,3)="R1 ","L6",IF(D1313&gt;=2014,"L1",IF(D1313&gt;=1998,"L2",IF(D1313&gt;=1987,"L3",IF(D1313&gt;=1978,"L4",IF(D1313&gt;=1965,"L5","L6"))))))</f>
        <v>L1</v>
      </c>
      <c r="H1313" s="4" t="str">
        <f aca="false">IFERROR(INDEX(Lanes!$C$2:$C$60,MATCH(LEFT(I1313,FIND(" ",I1313)-1),Lanes!$A$2:$A$60,0)),"?")</f>
        <v>V</v>
      </c>
      <c r="I1313" s="4" t="s">
        <v>9830</v>
      </c>
      <c r="J1313" s="4"/>
      <c r="K1313" s="4" t="s">
        <v>1016</v>
      </c>
      <c r="L1313" s="4" t="s">
        <v>193</v>
      </c>
      <c r="M1313" s="4" t="s">
        <v>289</v>
      </c>
      <c r="N1313" s="4"/>
      <c r="O1313" s="4" t="s">
        <v>9926</v>
      </c>
      <c r="P1313" s="2" t="s">
        <v>9927</v>
      </c>
      <c r="Q1313" s="2" t="s">
        <v>9928</v>
      </c>
      <c r="R1313" s="4" t="s">
        <v>65</v>
      </c>
      <c r="S1313" s="4" t="s">
        <v>9929</v>
      </c>
      <c r="T1313" s="4" t="s">
        <v>110</v>
      </c>
      <c r="U1313" s="4"/>
      <c r="V1313" s="4"/>
      <c r="W1313" s="4"/>
      <c r="X1313" s="2" t="s">
        <v>9930</v>
      </c>
      <c r="Y1313" s="4" t="s">
        <v>69</v>
      </c>
      <c r="Z1313" s="4"/>
      <c r="AA1313" s="4"/>
      <c r="AB1313" s="4"/>
    </row>
    <row r="1314" customFormat="false" ht="75" hidden="false" customHeight="true" outlineLevel="0" collapsed="false">
      <c r="A1314" s="4" t="s">
        <v>9931</v>
      </c>
      <c r="B1314" s="4" t="s">
        <v>9932</v>
      </c>
      <c r="C1314" s="4" t="s">
        <v>9933</v>
      </c>
      <c r="D1314" s="4" t="n">
        <v>2016</v>
      </c>
      <c r="E1314" s="4" t="s">
        <v>41</v>
      </c>
      <c r="F1314" s="4" t="s">
        <v>1015</v>
      </c>
      <c r="G1314" s="4" t="str">
        <f aca="false">IF(LEFT(I1314,3)="R1 ","L6",IF(D1314&gt;=2014,"L1",IF(D1314&gt;=1998,"L2",IF(D1314&gt;=1987,"L3",IF(D1314&gt;=1978,"L4",IF(D1314&gt;=1965,"L5","L6"))))))</f>
        <v>L1</v>
      </c>
      <c r="H1314" s="4" t="str">
        <f aca="false">IFERROR(INDEX(Lanes!$C$2:$C$60,MATCH(LEFT(I1314,FIND(" ",I1314)-1),Lanes!$A$2:$A$60,0)),"?")</f>
        <v>V</v>
      </c>
      <c r="I1314" s="4" t="s">
        <v>9830</v>
      </c>
      <c r="J1314" s="4"/>
      <c r="K1314" s="4" t="s">
        <v>9840</v>
      </c>
      <c r="L1314" s="4" t="s">
        <v>163</v>
      </c>
      <c r="M1314" s="4" t="s">
        <v>9934</v>
      </c>
      <c r="N1314" s="4"/>
      <c r="O1314" s="4" t="s">
        <v>9935</v>
      </c>
      <c r="P1314" s="2" t="s">
        <v>9936</v>
      </c>
      <c r="Q1314" s="2" t="s">
        <v>9937</v>
      </c>
      <c r="R1314" s="4" t="s">
        <v>65</v>
      </c>
      <c r="S1314" s="4" t="s">
        <v>9938</v>
      </c>
      <c r="T1314" s="4" t="s">
        <v>84</v>
      </c>
      <c r="U1314" s="4"/>
      <c r="V1314" s="4"/>
      <c r="W1314" s="4"/>
      <c r="X1314" s="2" t="s">
        <v>9939</v>
      </c>
      <c r="Y1314" s="4" t="s">
        <v>69</v>
      </c>
      <c r="Z1314" s="4"/>
      <c r="AA1314" s="4"/>
      <c r="AB1314" s="4"/>
    </row>
    <row r="1315" customFormat="false" ht="75" hidden="false" customHeight="true" outlineLevel="0" collapsed="false">
      <c r="A1315" s="4" t="s">
        <v>9940</v>
      </c>
      <c r="B1315" s="4" t="s">
        <v>9837</v>
      </c>
      <c r="C1315" s="4" t="s">
        <v>9941</v>
      </c>
      <c r="D1315" s="4" t="n">
        <v>2016</v>
      </c>
      <c r="E1315" s="4" t="s">
        <v>41</v>
      </c>
      <c r="F1315" s="4" t="s">
        <v>9942</v>
      </c>
      <c r="G1315" s="4" t="str">
        <f aca="false">IF(LEFT(I1315,3)="R1 ","L6",IF(D1315&gt;=2014,"L1",IF(D1315&gt;=1998,"L2",IF(D1315&gt;=1987,"L3",IF(D1315&gt;=1978,"L4",IF(D1315&gt;=1965,"L5","L6"))))))</f>
        <v>L1</v>
      </c>
      <c r="H1315" s="4" t="str">
        <f aca="false">IFERROR(INDEX(Lanes!$C$2:$C$60,MATCH(LEFT(I1315,FIND(" ",I1315)-1),Lanes!$A$2:$A$60,0)),"?")</f>
        <v>V</v>
      </c>
      <c r="I1315" s="4" t="s">
        <v>9830</v>
      </c>
      <c r="J1315" s="4"/>
      <c r="K1315" s="4" t="s">
        <v>268</v>
      </c>
      <c r="L1315" s="4" t="s">
        <v>193</v>
      </c>
      <c r="M1315" s="4" t="s">
        <v>289</v>
      </c>
      <c r="N1315" s="4"/>
      <c r="O1315" s="4" t="s">
        <v>9943</v>
      </c>
      <c r="P1315" s="2" t="s">
        <v>9944</v>
      </c>
      <c r="Q1315" s="2" t="s">
        <v>9945</v>
      </c>
      <c r="R1315" s="4" t="s">
        <v>50</v>
      </c>
      <c r="S1315" s="4" t="s">
        <v>9946</v>
      </c>
      <c r="T1315" s="4" t="s">
        <v>110</v>
      </c>
      <c r="U1315" s="4"/>
      <c r="V1315" s="4"/>
      <c r="W1315" s="4"/>
      <c r="X1315" s="2" t="s">
        <v>9845</v>
      </c>
      <c r="Y1315" s="4" t="s">
        <v>69</v>
      </c>
      <c r="Z1315" s="4"/>
      <c r="AA1315" s="4"/>
      <c r="AB1315" s="4"/>
    </row>
    <row r="1316" customFormat="false" ht="75" hidden="false" customHeight="true" outlineLevel="0" collapsed="false">
      <c r="A1316" s="4" t="s">
        <v>9947</v>
      </c>
      <c r="B1316" s="4" t="s">
        <v>9859</v>
      </c>
      <c r="C1316" s="4" t="s">
        <v>9948</v>
      </c>
      <c r="D1316" s="4" t="n">
        <v>2017</v>
      </c>
      <c r="E1316" s="4" t="s">
        <v>41</v>
      </c>
      <c r="F1316" s="4" t="s">
        <v>2557</v>
      </c>
      <c r="G1316" s="4" t="str">
        <f aca="false">IF(LEFT(I1316,3)="R1 ","L6",IF(D1316&gt;=2014,"L1",IF(D1316&gt;=1998,"L2",IF(D1316&gt;=1987,"L3",IF(D1316&gt;=1978,"L4",IF(D1316&gt;=1965,"L5","L6"))))))</f>
        <v>L1</v>
      </c>
      <c r="H1316" s="4" t="str">
        <f aca="false">IFERROR(INDEX(Lanes!$C$2:$C$60,MATCH(LEFT(I1316,FIND(" ",I1316)-1),Lanes!$A$2:$A$60,0)),"?")</f>
        <v>V</v>
      </c>
      <c r="I1316" s="4" t="s">
        <v>9830</v>
      </c>
      <c r="J1316" s="4" t="s">
        <v>9084</v>
      </c>
      <c r="K1316" s="4" t="s">
        <v>1016</v>
      </c>
      <c r="L1316" s="4" t="s">
        <v>163</v>
      </c>
      <c r="M1316" s="4" t="s">
        <v>9862</v>
      </c>
      <c r="N1316" s="4"/>
      <c r="O1316" s="4" t="s">
        <v>9949</v>
      </c>
      <c r="P1316" s="2" t="s">
        <v>9950</v>
      </c>
      <c r="Q1316" s="2" t="s">
        <v>9951</v>
      </c>
      <c r="R1316" s="4" t="s">
        <v>50</v>
      </c>
      <c r="S1316" s="4" t="s">
        <v>9952</v>
      </c>
      <c r="T1316" s="4" t="s">
        <v>84</v>
      </c>
      <c r="U1316" s="4"/>
      <c r="V1316" s="4"/>
      <c r="W1316" s="4"/>
      <c r="X1316" s="2" t="s">
        <v>9953</v>
      </c>
      <c r="Y1316" s="4" t="s">
        <v>69</v>
      </c>
      <c r="Z1316" s="4"/>
      <c r="AA1316" s="4"/>
      <c r="AB1316" s="4"/>
    </row>
    <row r="1317" customFormat="false" ht="75" hidden="false" customHeight="true" outlineLevel="0" collapsed="false">
      <c r="A1317" s="4" t="s">
        <v>9954</v>
      </c>
      <c r="B1317" s="4" t="s">
        <v>9879</v>
      </c>
      <c r="C1317" s="4" t="s">
        <v>9879</v>
      </c>
      <c r="D1317" s="4" t="n">
        <v>2017</v>
      </c>
      <c r="E1317" s="4" t="s">
        <v>41</v>
      </c>
      <c r="F1317" s="4" t="s">
        <v>9881</v>
      </c>
      <c r="G1317" s="4" t="str">
        <f aca="false">IF(LEFT(I1317,3)="R1 ","L6",IF(D1317&gt;=2014,"L1",IF(D1317&gt;=1998,"L2",IF(D1317&gt;=1987,"L3",IF(D1317&gt;=1978,"L4",IF(D1317&gt;=1965,"L5","L6"))))))</f>
        <v>L1</v>
      </c>
      <c r="H1317" s="4" t="str">
        <f aca="false">IFERROR(INDEX(Lanes!$C$2:$C$60,MATCH(LEFT(I1317,FIND(" ",I1317)-1),Lanes!$A$2:$A$60,0)),"?")</f>
        <v>V</v>
      </c>
      <c r="I1317" s="4" t="s">
        <v>9830</v>
      </c>
      <c r="J1317" s="4"/>
      <c r="K1317" s="4" t="s">
        <v>364</v>
      </c>
      <c r="L1317" s="4" t="s">
        <v>257</v>
      </c>
      <c r="M1317" s="4" t="s">
        <v>9882</v>
      </c>
      <c r="N1317" s="4"/>
      <c r="O1317" s="4" t="s">
        <v>9955</v>
      </c>
      <c r="P1317" s="2" t="s">
        <v>9956</v>
      </c>
      <c r="Q1317" s="2" t="s">
        <v>9957</v>
      </c>
      <c r="R1317" s="4" t="s">
        <v>65</v>
      </c>
      <c r="S1317" s="4" t="s">
        <v>9958</v>
      </c>
      <c r="T1317" s="4" t="s">
        <v>110</v>
      </c>
      <c r="U1317" s="4"/>
      <c r="V1317" s="4"/>
      <c r="W1317" s="4"/>
      <c r="X1317" s="2" t="s">
        <v>9959</v>
      </c>
      <c r="Y1317" s="4" t="s">
        <v>69</v>
      </c>
      <c r="Z1317" s="4"/>
      <c r="AA1317" s="4"/>
      <c r="AB1317" s="4"/>
    </row>
    <row r="1318" customFormat="false" ht="75" hidden="false" customHeight="true" outlineLevel="0" collapsed="false">
      <c r="A1318" s="4" t="s">
        <v>9960</v>
      </c>
      <c r="B1318" s="4" t="s">
        <v>9961</v>
      </c>
      <c r="C1318" s="4" t="s">
        <v>9962</v>
      </c>
      <c r="D1318" s="4" t="n">
        <v>2017</v>
      </c>
      <c r="E1318" s="4" t="s">
        <v>41</v>
      </c>
      <c r="F1318" s="4" t="s">
        <v>9963</v>
      </c>
      <c r="G1318" s="4" t="str">
        <f aca="false">IF(LEFT(I1318,3)="R1 ","L6",IF(D1318&gt;=2014,"L1",IF(D1318&gt;=1998,"L2",IF(D1318&gt;=1987,"L3",IF(D1318&gt;=1978,"L4",IF(D1318&gt;=1965,"L5","L6"))))))</f>
        <v>L1</v>
      </c>
      <c r="H1318" s="4" t="str">
        <f aca="false">IFERROR(INDEX(Lanes!$C$2:$C$60,MATCH(LEFT(I1318,FIND(" ",I1318)-1),Lanes!$A$2:$A$60,0)),"?")</f>
        <v>V</v>
      </c>
      <c r="I1318" s="4" t="s">
        <v>9830</v>
      </c>
      <c r="J1318" s="4"/>
      <c r="K1318" s="4" t="s">
        <v>9840</v>
      </c>
      <c r="L1318" s="4" t="s">
        <v>603</v>
      </c>
      <c r="M1318" s="4" t="s">
        <v>1205</v>
      </c>
      <c r="N1318" s="4"/>
      <c r="O1318" s="4" t="s">
        <v>9964</v>
      </c>
      <c r="P1318" s="2" t="s">
        <v>9965</v>
      </c>
      <c r="Q1318" s="2" t="s">
        <v>9966</v>
      </c>
      <c r="R1318" s="4" t="s">
        <v>50</v>
      </c>
      <c r="S1318" s="4" t="s">
        <v>9967</v>
      </c>
      <c r="T1318" s="4" t="s">
        <v>84</v>
      </c>
      <c r="U1318" s="4"/>
      <c r="V1318" s="4"/>
      <c r="W1318" s="4"/>
      <c r="X1318" s="2" t="s">
        <v>9968</v>
      </c>
      <c r="Y1318" s="4" t="s">
        <v>69</v>
      </c>
      <c r="Z1318" s="4"/>
      <c r="AA1318" s="4"/>
      <c r="AB1318" s="4"/>
    </row>
    <row r="1319" customFormat="false" ht="75" hidden="false" customHeight="true" outlineLevel="0" collapsed="false">
      <c r="A1319" s="4" t="s">
        <v>9969</v>
      </c>
      <c r="B1319" s="4" t="s">
        <v>9924</v>
      </c>
      <c r="C1319" s="4" t="s">
        <v>9970</v>
      </c>
      <c r="D1319" s="4" t="n">
        <v>2017</v>
      </c>
      <c r="E1319" s="4" t="s">
        <v>41</v>
      </c>
      <c r="F1319" s="4" t="s">
        <v>278</v>
      </c>
      <c r="G1319" s="4" t="str">
        <f aca="false">IF(LEFT(I1319,3)="R1 ","L6",IF(D1319&gt;=2014,"L1",IF(D1319&gt;=1998,"L2",IF(D1319&gt;=1987,"L3",IF(D1319&gt;=1978,"L4",IF(D1319&gt;=1965,"L5","L6"))))))</f>
        <v>L1</v>
      </c>
      <c r="H1319" s="4" t="str">
        <f aca="false">IFERROR(INDEX(Lanes!$C$2:$C$60,MATCH(LEFT(I1319,FIND(" ",I1319)-1),Lanes!$A$2:$A$60,0)),"?")</f>
        <v>V</v>
      </c>
      <c r="I1319" s="4" t="s">
        <v>9830</v>
      </c>
      <c r="J1319" s="4"/>
      <c r="K1319" s="4" t="s">
        <v>268</v>
      </c>
      <c r="L1319" s="4" t="s">
        <v>193</v>
      </c>
      <c r="M1319" s="4" t="s">
        <v>289</v>
      </c>
      <c r="N1319" s="4"/>
      <c r="O1319" s="4" t="s">
        <v>9971</v>
      </c>
      <c r="P1319" s="2" t="s">
        <v>9972</v>
      </c>
      <c r="Q1319" s="2" t="s">
        <v>9973</v>
      </c>
      <c r="R1319" s="4" t="s">
        <v>50</v>
      </c>
      <c r="S1319" s="4" t="s">
        <v>9974</v>
      </c>
      <c r="T1319" s="4" t="s">
        <v>110</v>
      </c>
      <c r="U1319" s="4"/>
      <c r="V1319" s="4"/>
      <c r="W1319" s="4"/>
      <c r="X1319" s="2" t="s">
        <v>9930</v>
      </c>
      <c r="Y1319" s="4" t="s">
        <v>69</v>
      </c>
      <c r="Z1319" s="4"/>
      <c r="AA1319" s="4"/>
      <c r="AB1319" s="4"/>
    </row>
    <row r="1320" customFormat="false" ht="75" hidden="false" customHeight="true" outlineLevel="0" collapsed="false">
      <c r="A1320" s="4" t="s">
        <v>9975</v>
      </c>
      <c r="B1320" s="4" t="s">
        <v>9827</v>
      </c>
      <c r="C1320" s="4" t="s">
        <v>9976</v>
      </c>
      <c r="D1320" s="4" t="n">
        <v>2017</v>
      </c>
      <c r="E1320" s="4" t="s">
        <v>41</v>
      </c>
      <c r="F1320" s="4" t="s">
        <v>476</v>
      </c>
      <c r="G1320" s="4" t="str">
        <f aca="false">IF(LEFT(I1320,3)="R1 ","L6",IF(D1320&gt;=2014,"L1",IF(D1320&gt;=1998,"L2",IF(D1320&gt;=1987,"L3",IF(D1320&gt;=1978,"L4",IF(D1320&gt;=1965,"L5","L6"))))))</f>
        <v>L1</v>
      </c>
      <c r="H1320" s="4" t="str">
        <f aca="false">IFERROR(INDEX(Lanes!$C$2:$C$60,MATCH(LEFT(I1320,FIND(" ",I1320)-1),Lanes!$A$2:$A$60,0)),"?")</f>
        <v>V</v>
      </c>
      <c r="I1320" s="4" t="s">
        <v>9830</v>
      </c>
      <c r="J1320" s="4"/>
      <c r="K1320" s="4" t="s">
        <v>996</v>
      </c>
      <c r="L1320" s="4" t="s">
        <v>193</v>
      </c>
      <c r="M1320" s="4" t="s">
        <v>289</v>
      </c>
      <c r="N1320" s="4"/>
      <c r="O1320" s="4" t="s">
        <v>9977</v>
      </c>
      <c r="P1320" s="2" t="s">
        <v>9978</v>
      </c>
      <c r="Q1320" s="2" t="s">
        <v>9979</v>
      </c>
      <c r="R1320" s="4" t="s">
        <v>50</v>
      </c>
      <c r="S1320" s="4" t="s">
        <v>9980</v>
      </c>
      <c r="T1320" s="4" t="s">
        <v>84</v>
      </c>
      <c r="U1320" s="4"/>
      <c r="V1320" s="4"/>
      <c r="W1320" s="4"/>
      <c r="X1320" s="2" t="s">
        <v>9835</v>
      </c>
      <c r="Y1320" s="4" t="s">
        <v>69</v>
      </c>
      <c r="Z1320" s="4"/>
      <c r="AA1320" s="4"/>
      <c r="AB1320" s="4"/>
    </row>
    <row r="1321" customFormat="false" ht="75" hidden="false" customHeight="true" outlineLevel="0" collapsed="false">
      <c r="A1321" s="4" t="s">
        <v>9981</v>
      </c>
      <c r="B1321" s="4" t="s">
        <v>9889</v>
      </c>
      <c r="C1321" s="4" t="s">
        <v>9982</v>
      </c>
      <c r="D1321" s="4" t="n">
        <v>2017</v>
      </c>
      <c r="E1321" s="4" t="s">
        <v>41</v>
      </c>
      <c r="F1321" s="4" t="s">
        <v>9685</v>
      </c>
      <c r="G1321" s="4" t="str">
        <f aca="false">IF(LEFT(I1321,3)="R1 ","L6",IF(D1321&gt;=2014,"L1",IF(D1321&gt;=1998,"L2",IF(D1321&gt;=1987,"L3",IF(D1321&gt;=1978,"L4",IF(D1321&gt;=1965,"L5","L6"))))))</f>
        <v>L1</v>
      </c>
      <c r="H1321" s="4" t="str">
        <f aca="false">IFERROR(INDEX(Lanes!$C$2:$C$60,MATCH(LEFT(I1321,FIND(" ",I1321)-1),Lanes!$A$2:$A$60,0)),"?")</f>
        <v>V</v>
      </c>
      <c r="I1321" s="4" t="s">
        <v>9830</v>
      </c>
      <c r="J1321" s="4"/>
      <c r="K1321" s="4" t="s">
        <v>268</v>
      </c>
      <c r="L1321" s="4" t="s">
        <v>603</v>
      </c>
      <c r="M1321" s="4" t="s">
        <v>1205</v>
      </c>
      <c r="N1321" s="4"/>
      <c r="O1321" s="4" t="s">
        <v>9983</v>
      </c>
      <c r="P1321" s="2" t="s">
        <v>9984</v>
      </c>
      <c r="Q1321" s="2" t="s">
        <v>9985</v>
      </c>
      <c r="R1321" s="4" t="s">
        <v>65</v>
      </c>
      <c r="S1321" s="4" t="s">
        <v>9986</v>
      </c>
      <c r="T1321" s="4" t="s">
        <v>52</v>
      </c>
      <c r="U1321" s="4"/>
      <c r="V1321" s="4"/>
      <c r="W1321" s="4"/>
      <c r="X1321" s="2" t="s">
        <v>9895</v>
      </c>
      <c r="Y1321" s="4" t="s">
        <v>69</v>
      </c>
      <c r="Z1321" s="4"/>
      <c r="AA1321" s="4"/>
      <c r="AB1321" s="4"/>
    </row>
    <row r="1322" customFormat="false" ht="75" hidden="false" customHeight="true" outlineLevel="0" collapsed="false">
      <c r="A1322" s="4" t="s">
        <v>9987</v>
      </c>
      <c r="B1322" s="4" t="s">
        <v>9988</v>
      </c>
      <c r="C1322" s="4" t="s">
        <v>9989</v>
      </c>
      <c r="D1322" s="4" t="n">
        <v>2017</v>
      </c>
      <c r="E1322" s="4" t="s">
        <v>41</v>
      </c>
      <c r="F1322" s="4" t="s">
        <v>9990</v>
      </c>
      <c r="G1322" s="4" t="str">
        <f aca="false">IF(LEFT(I1322,3)="R1 ","L6",IF(D1322&gt;=2014,"L1",IF(D1322&gt;=1998,"L2",IF(D1322&gt;=1987,"L3",IF(D1322&gt;=1978,"L4",IF(D1322&gt;=1965,"L5","L6"))))))</f>
        <v>L1</v>
      </c>
      <c r="H1322" s="4" t="str">
        <f aca="false">IFERROR(INDEX(Lanes!$C$2:$C$60,MATCH(LEFT(I1322,FIND(" ",I1322)-1),Lanes!$A$2:$A$60,0)),"?")</f>
        <v>V</v>
      </c>
      <c r="I1322" s="4" t="s">
        <v>9830</v>
      </c>
      <c r="J1322" s="4"/>
      <c r="K1322" s="4" t="s">
        <v>364</v>
      </c>
      <c r="L1322" s="4" t="s">
        <v>193</v>
      </c>
      <c r="M1322" s="4" t="s">
        <v>9991</v>
      </c>
      <c r="N1322" s="4"/>
      <c r="O1322" s="4" t="s">
        <v>9992</v>
      </c>
      <c r="P1322" s="2" t="s">
        <v>9993</v>
      </c>
      <c r="Q1322" s="2" t="s">
        <v>9994</v>
      </c>
      <c r="R1322" s="4" t="s">
        <v>122</v>
      </c>
      <c r="S1322" s="4" t="s">
        <v>9995</v>
      </c>
      <c r="T1322" s="4" t="s">
        <v>110</v>
      </c>
      <c r="U1322" s="4" t="s">
        <v>53</v>
      </c>
      <c r="V1322" s="4"/>
      <c r="W1322" s="4"/>
      <c r="X1322" s="2" t="s">
        <v>9996</v>
      </c>
      <c r="Y1322" s="4" t="s">
        <v>69</v>
      </c>
      <c r="Z1322" s="4"/>
      <c r="AA1322" s="4"/>
      <c r="AB1322" s="4"/>
    </row>
    <row r="1323" customFormat="false" ht="75" hidden="false" customHeight="true" outlineLevel="0" collapsed="false">
      <c r="A1323" s="4" t="s">
        <v>9997</v>
      </c>
      <c r="B1323" s="4" t="s">
        <v>9998</v>
      </c>
      <c r="C1323" s="4" t="s">
        <v>9999</v>
      </c>
      <c r="D1323" s="4" t="n">
        <v>2017</v>
      </c>
      <c r="E1323" s="4" t="s">
        <v>41</v>
      </c>
      <c r="F1323" s="4" t="s">
        <v>10000</v>
      </c>
      <c r="G1323" s="4" t="str">
        <f aca="false">IF(LEFT(I1323,3)="R1 ","L6",IF(D1323&gt;=2014,"L1",IF(D1323&gt;=1998,"L2",IF(D1323&gt;=1987,"L3",IF(D1323&gt;=1978,"L4",IF(D1323&gt;=1965,"L5","L6"))))))</f>
        <v>L1</v>
      </c>
      <c r="H1323" s="4" t="str">
        <f aca="false">IFERROR(INDEX(Lanes!$C$2:$C$60,MATCH(LEFT(I1323,FIND(" ",I1323)-1),Lanes!$A$2:$A$60,0)),"?")</f>
        <v>V</v>
      </c>
      <c r="I1323" s="4" t="s">
        <v>9830</v>
      </c>
      <c r="J1323" s="4"/>
      <c r="K1323" s="4" t="s">
        <v>1078</v>
      </c>
      <c r="L1323" s="4" t="s">
        <v>152</v>
      </c>
      <c r="M1323" s="4" t="s">
        <v>549</v>
      </c>
      <c r="N1323" s="4"/>
      <c r="O1323" s="4" t="s">
        <v>10001</v>
      </c>
      <c r="P1323" s="2" t="s">
        <v>10002</v>
      </c>
      <c r="Q1323" s="2" t="s">
        <v>10003</v>
      </c>
      <c r="R1323" s="4" t="s">
        <v>65</v>
      </c>
      <c r="S1323" s="4" t="s">
        <v>10004</v>
      </c>
      <c r="T1323" s="4" t="s">
        <v>84</v>
      </c>
      <c r="U1323" s="4"/>
      <c r="V1323" s="4"/>
      <c r="W1323" s="4"/>
      <c r="X1323" s="2" t="s">
        <v>10005</v>
      </c>
      <c r="Y1323" s="4" t="s">
        <v>55</v>
      </c>
      <c r="Z1323" s="4"/>
      <c r="AA1323" s="4"/>
      <c r="AB1323" s="4"/>
    </row>
    <row r="1324" customFormat="false" ht="75" hidden="false" customHeight="true" outlineLevel="0" collapsed="false">
      <c r="A1324" s="4" t="s">
        <v>10006</v>
      </c>
      <c r="B1324" s="4" t="s">
        <v>9907</v>
      </c>
      <c r="C1324" s="4" t="s">
        <v>10007</v>
      </c>
      <c r="D1324" s="4" t="n">
        <v>2018</v>
      </c>
      <c r="E1324" s="4" t="s">
        <v>41</v>
      </c>
      <c r="F1324" s="4" t="s">
        <v>9909</v>
      </c>
      <c r="G1324" s="4" t="str">
        <f aca="false">IF(LEFT(I1324,3)="R1 ","L6",IF(D1324&gt;=2014,"L1",IF(D1324&gt;=1998,"L2",IF(D1324&gt;=1987,"L3",IF(D1324&gt;=1978,"L4",IF(D1324&gt;=1965,"L5","L6"))))))</f>
        <v>L1</v>
      </c>
      <c r="H1324" s="4" t="str">
        <f aca="false">IFERROR(INDEX(Lanes!$C$2:$C$60,MATCH(LEFT(I1324,FIND(" ",I1324)-1),Lanes!$A$2:$A$60,0)),"?")</f>
        <v>V</v>
      </c>
      <c r="I1324" s="4" t="s">
        <v>9830</v>
      </c>
      <c r="J1324" s="4" t="s">
        <v>9910</v>
      </c>
      <c r="K1324" s="4" t="s">
        <v>451</v>
      </c>
      <c r="L1324" s="4" t="s">
        <v>193</v>
      </c>
      <c r="M1324" s="4" t="s">
        <v>9911</v>
      </c>
      <c r="N1324" s="4"/>
      <c r="O1324" s="4" t="s">
        <v>10008</v>
      </c>
      <c r="P1324" s="2" t="s">
        <v>10009</v>
      </c>
      <c r="Q1324" s="2" t="s">
        <v>10010</v>
      </c>
      <c r="R1324" s="4" t="s">
        <v>65</v>
      </c>
      <c r="S1324" s="4" t="s">
        <v>10011</v>
      </c>
      <c r="T1324" s="4" t="s">
        <v>84</v>
      </c>
      <c r="U1324" s="4"/>
      <c r="V1324" s="4"/>
      <c r="W1324" s="4"/>
      <c r="X1324" s="2" t="s">
        <v>9916</v>
      </c>
      <c r="Y1324" s="4" t="s">
        <v>69</v>
      </c>
      <c r="Z1324" s="4"/>
      <c r="AA1324" s="4"/>
      <c r="AB1324" s="4"/>
    </row>
    <row r="1325" customFormat="false" ht="75" hidden="false" customHeight="true" outlineLevel="0" collapsed="false">
      <c r="A1325" s="4" t="s">
        <v>10012</v>
      </c>
      <c r="B1325" s="4" t="s">
        <v>9859</v>
      </c>
      <c r="C1325" s="4" t="s">
        <v>10013</v>
      </c>
      <c r="D1325" s="4" t="n">
        <v>2018</v>
      </c>
      <c r="E1325" s="4" t="s">
        <v>41</v>
      </c>
      <c r="F1325" s="4" t="s">
        <v>9861</v>
      </c>
      <c r="G1325" s="4" t="str">
        <f aca="false">IF(LEFT(I1325,3)="R1 ","L6",IF(D1325&gt;=2014,"L1",IF(D1325&gt;=1998,"L2",IF(D1325&gt;=1987,"L3",IF(D1325&gt;=1978,"L4",IF(D1325&gt;=1965,"L5","L6"))))))</f>
        <v>L1</v>
      </c>
      <c r="H1325" s="4" t="str">
        <f aca="false">IFERROR(INDEX(Lanes!$C$2:$C$60,MATCH(LEFT(I1325,FIND(" ",I1325)-1),Lanes!$A$2:$A$60,0)),"?")</f>
        <v>V</v>
      </c>
      <c r="I1325" s="4" t="s">
        <v>9830</v>
      </c>
      <c r="J1325" s="4" t="s">
        <v>9084</v>
      </c>
      <c r="K1325" s="4" t="s">
        <v>1016</v>
      </c>
      <c r="L1325" s="4" t="s">
        <v>163</v>
      </c>
      <c r="M1325" s="4" t="s">
        <v>9862</v>
      </c>
      <c r="N1325" s="4"/>
      <c r="O1325" s="4" t="s">
        <v>10014</v>
      </c>
      <c r="P1325" s="2" t="s">
        <v>10015</v>
      </c>
      <c r="Q1325" s="2" t="s">
        <v>10016</v>
      </c>
      <c r="R1325" s="4" t="s">
        <v>65</v>
      </c>
      <c r="S1325" s="4" t="s">
        <v>10017</v>
      </c>
      <c r="T1325" s="4" t="s">
        <v>84</v>
      </c>
      <c r="U1325" s="4"/>
      <c r="V1325" s="4"/>
      <c r="W1325" s="4"/>
      <c r="X1325" s="2" t="s">
        <v>9867</v>
      </c>
      <c r="Y1325" s="4" t="s">
        <v>69</v>
      </c>
      <c r="Z1325" s="4"/>
      <c r="AA1325" s="4"/>
      <c r="AB1325" s="4"/>
    </row>
    <row r="1326" customFormat="false" ht="75" hidden="false" customHeight="true" outlineLevel="0" collapsed="false">
      <c r="A1326" s="4" t="s">
        <v>10018</v>
      </c>
      <c r="B1326" s="4" t="s">
        <v>9869</v>
      </c>
      <c r="C1326" s="4" t="s">
        <v>10019</v>
      </c>
      <c r="D1326" s="4" t="n">
        <v>2018</v>
      </c>
      <c r="E1326" s="4" t="s">
        <v>41</v>
      </c>
      <c r="F1326" s="4" t="s">
        <v>870</v>
      </c>
      <c r="G1326" s="4" t="str">
        <f aca="false">IF(LEFT(I1326,3)="R1 ","L6",IF(D1326&gt;=2014,"L1",IF(D1326&gt;=1998,"L2",IF(D1326&gt;=1987,"L3",IF(D1326&gt;=1978,"L4",IF(D1326&gt;=1965,"L5","L6"))))))</f>
        <v>L1</v>
      </c>
      <c r="H1326" s="4" t="str">
        <f aca="false">IFERROR(INDEX(Lanes!$C$2:$C$60,MATCH(LEFT(I1326,FIND(" ",I1326)-1),Lanes!$A$2:$A$60,0)),"?")</f>
        <v>V</v>
      </c>
      <c r="I1326" s="4" t="s">
        <v>9830</v>
      </c>
      <c r="J1326" s="4" t="s">
        <v>9084</v>
      </c>
      <c r="K1326" s="4" t="s">
        <v>9840</v>
      </c>
      <c r="L1326" s="4" t="s">
        <v>163</v>
      </c>
      <c r="M1326" s="4" t="s">
        <v>9872</v>
      </c>
      <c r="N1326" s="4"/>
      <c r="O1326" s="4" t="s">
        <v>10020</v>
      </c>
      <c r="P1326" s="2" t="s">
        <v>10021</v>
      </c>
      <c r="Q1326" s="2" t="s">
        <v>10022</v>
      </c>
      <c r="R1326" s="4" t="s">
        <v>65</v>
      </c>
      <c r="S1326" s="4" t="s">
        <v>10023</v>
      </c>
      <c r="T1326" s="4" t="s">
        <v>84</v>
      </c>
      <c r="U1326" s="4"/>
      <c r="V1326" s="4"/>
      <c r="W1326" s="4"/>
      <c r="X1326" s="2" t="s">
        <v>9877</v>
      </c>
      <c r="Y1326" s="4" t="s">
        <v>69</v>
      </c>
      <c r="Z1326" s="4"/>
      <c r="AA1326" s="4"/>
      <c r="AB1326" s="4"/>
    </row>
    <row r="1327" customFormat="false" ht="75" hidden="false" customHeight="true" outlineLevel="0" collapsed="false">
      <c r="A1327" s="4" t="s">
        <v>10024</v>
      </c>
      <c r="B1327" s="4" t="s">
        <v>9879</v>
      </c>
      <c r="C1327" s="4" t="s">
        <v>10025</v>
      </c>
      <c r="D1327" s="4" t="n">
        <v>2018</v>
      </c>
      <c r="E1327" s="4" t="s">
        <v>41</v>
      </c>
      <c r="F1327" s="4" t="s">
        <v>9881</v>
      </c>
      <c r="G1327" s="4" t="str">
        <f aca="false">IF(LEFT(I1327,3)="R1 ","L6",IF(D1327&gt;=2014,"L1",IF(D1327&gt;=1998,"L2",IF(D1327&gt;=1987,"L3",IF(D1327&gt;=1978,"L4",IF(D1327&gt;=1965,"L5","L6"))))))</f>
        <v>L1</v>
      </c>
      <c r="H1327" s="4" t="str">
        <f aca="false">IFERROR(INDEX(Lanes!$C$2:$C$60,MATCH(LEFT(I1327,FIND(" ",I1327)-1),Lanes!$A$2:$A$60,0)),"?")</f>
        <v>V</v>
      </c>
      <c r="I1327" s="4" t="s">
        <v>9830</v>
      </c>
      <c r="J1327" s="4"/>
      <c r="K1327" s="4" t="s">
        <v>1078</v>
      </c>
      <c r="L1327" s="4" t="s">
        <v>257</v>
      </c>
      <c r="M1327" s="4" t="s">
        <v>9882</v>
      </c>
      <c r="N1327" s="4"/>
      <c r="O1327" s="4" t="s">
        <v>10026</v>
      </c>
      <c r="P1327" s="2" t="s">
        <v>10027</v>
      </c>
      <c r="Q1327" s="2" t="s">
        <v>10028</v>
      </c>
      <c r="R1327" s="4" t="s">
        <v>122</v>
      </c>
      <c r="S1327" s="4" t="s">
        <v>10029</v>
      </c>
      <c r="T1327" s="4" t="s">
        <v>110</v>
      </c>
      <c r="U1327" s="4"/>
      <c r="V1327" s="4"/>
      <c r="W1327" s="4"/>
      <c r="X1327" s="2" t="s">
        <v>9959</v>
      </c>
      <c r="Y1327" s="4" t="s">
        <v>69</v>
      </c>
      <c r="Z1327" s="4"/>
      <c r="AA1327" s="4"/>
      <c r="AB1327" s="4"/>
    </row>
    <row r="1328" customFormat="false" ht="75" hidden="false" customHeight="true" outlineLevel="0" collapsed="false">
      <c r="A1328" s="4" t="s">
        <v>10030</v>
      </c>
      <c r="B1328" s="4" t="s">
        <v>1076</v>
      </c>
      <c r="C1328" s="4" t="s">
        <v>10031</v>
      </c>
      <c r="D1328" s="4" t="n">
        <v>2018</v>
      </c>
      <c r="E1328" s="4" t="s">
        <v>41</v>
      </c>
      <c r="F1328" s="4" t="s">
        <v>278</v>
      </c>
      <c r="G1328" s="4" t="str">
        <f aca="false">IF(LEFT(I1328,3)="R1 ","L6",IF(D1328&gt;=2014,"L1",IF(D1328&gt;=1998,"L2",IF(D1328&gt;=1987,"L3",IF(D1328&gt;=1978,"L4",IF(D1328&gt;=1965,"L5","L6"))))))</f>
        <v>L1</v>
      </c>
      <c r="H1328" s="4" t="str">
        <f aca="false">IFERROR(INDEX(Lanes!$C$2:$C$60,MATCH(LEFT(I1328,FIND(" ",I1328)-1),Lanes!$A$2:$A$60,0)),"?")</f>
        <v>V</v>
      </c>
      <c r="I1328" s="4" t="s">
        <v>9830</v>
      </c>
      <c r="J1328" s="4"/>
      <c r="K1328" s="4" t="s">
        <v>1078</v>
      </c>
      <c r="L1328" s="4" t="s">
        <v>193</v>
      </c>
      <c r="M1328" s="4" t="s">
        <v>289</v>
      </c>
      <c r="N1328" s="4"/>
      <c r="O1328" s="4" t="s">
        <v>10032</v>
      </c>
      <c r="P1328" s="2" t="s">
        <v>10033</v>
      </c>
      <c r="Q1328" s="2" t="s">
        <v>10034</v>
      </c>
      <c r="R1328" s="4" t="s">
        <v>50</v>
      </c>
      <c r="S1328" s="4" t="s">
        <v>10035</v>
      </c>
      <c r="T1328" s="4" t="s">
        <v>84</v>
      </c>
      <c r="U1328" s="4"/>
      <c r="V1328" s="4"/>
      <c r="W1328" s="4"/>
      <c r="X1328" s="2" t="s">
        <v>10036</v>
      </c>
      <c r="Y1328" s="4" t="s">
        <v>69</v>
      </c>
      <c r="Z1328" s="4"/>
      <c r="AA1328" s="4"/>
      <c r="AB1328" s="4"/>
    </row>
    <row r="1329" customFormat="false" ht="75" hidden="false" customHeight="true" outlineLevel="0" collapsed="false">
      <c r="A1329" s="4" t="s">
        <v>10037</v>
      </c>
      <c r="B1329" s="4" t="s">
        <v>9897</v>
      </c>
      <c r="C1329" s="4" t="s">
        <v>10038</v>
      </c>
      <c r="D1329" s="4" t="n">
        <v>2018</v>
      </c>
      <c r="E1329" s="4" t="s">
        <v>41</v>
      </c>
      <c r="F1329" s="4" t="s">
        <v>9899</v>
      </c>
      <c r="G1329" s="4" t="str">
        <f aca="false">IF(LEFT(I1329,3)="R1 ","L6",IF(D1329&gt;=2014,"L1",IF(D1329&gt;=1998,"L2",IF(D1329&gt;=1987,"L3",IF(D1329&gt;=1978,"L4",IF(D1329&gt;=1965,"L5","L6"))))))</f>
        <v>L1</v>
      </c>
      <c r="H1329" s="4" t="str">
        <f aca="false">IFERROR(INDEX(Lanes!$C$2:$C$60,MATCH(LEFT(I1329,FIND(" ",I1329)-1),Lanes!$A$2:$A$60,0)),"?")</f>
        <v>V</v>
      </c>
      <c r="I1329" s="4" t="s">
        <v>9830</v>
      </c>
      <c r="J1329" s="4"/>
      <c r="K1329" s="4" t="s">
        <v>1016</v>
      </c>
      <c r="L1329" s="4" t="s">
        <v>45</v>
      </c>
      <c r="M1329" s="4" t="s">
        <v>9900</v>
      </c>
      <c r="N1329" s="4"/>
      <c r="O1329" s="4" t="s">
        <v>10039</v>
      </c>
      <c r="P1329" s="2" t="s">
        <v>10040</v>
      </c>
      <c r="Q1329" s="2" t="s">
        <v>10041</v>
      </c>
      <c r="R1329" s="4" t="s">
        <v>65</v>
      </c>
      <c r="S1329" s="4" t="s">
        <v>10042</v>
      </c>
      <c r="T1329" s="4" t="s">
        <v>52</v>
      </c>
      <c r="U1329" s="4"/>
      <c r="V1329" s="4"/>
      <c r="W1329" s="4"/>
      <c r="X1329" s="2" t="s">
        <v>9905</v>
      </c>
      <c r="Y1329" s="4" t="s">
        <v>69</v>
      </c>
      <c r="Z1329" s="4"/>
      <c r="AA1329" s="4"/>
      <c r="AB1329" s="4"/>
    </row>
    <row r="1330" customFormat="false" ht="75" hidden="false" customHeight="true" outlineLevel="0" collapsed="false">
      <c r="A1330" s="4" t="s">
        <v>10043</v>
      </c>
      <c r="B1330" s="4" t="s">
        <v>10044</v>
      </c>
      <c r="C1330" s="4" t="s">
        <v>10045</v>
      </c>
      <c r="D1330" s="4" t="n">
        <v>2018</v>
      </c>
      <c r="E1330" s="4" t="s">
        <v>41</v>
      </c>
      <c r="F1330" s="4" t="s">
        <v>42</v>
      </c>
      <c r="G1330" s="4" t="str">
        <f aca="false">IF(LEFT(I1330,3)="R1 ","L6",IF(D1330&gt;=2014,"L1",IF(D1330&gt;=1998,"L2",IF(D1330&gt;=1987,"L3",IF(D1330&gt;=1978,"L4",IF(D1330&gt;=1965,"L5","L6"))))))</f>
        <v>L1</v>
      </c>
      <c r="H1330" s="4" t="str">
        <f aca="false">IFERROR(INDEX(Lanes!$C$2:$C$60,MATCH(LEFT(I1330,FIND(" ",I1330)-1),Lanes!$A$2:$A$60,0)),"?")</f>
        <v>V</v>
      </c>
      <c r="I1330" s="4" t="s">
        <v>9830</v>
      </c>
      <c r="J1330" s="4" t="s">
        <v>399</v>
      </c>
      <c r="K1330" s="4" t="s">
        <v>364</v>
      </c>
      <c r="L1330" s="4" t="s">
        <v>193</v>
      </c>
      <c r="M1330" s="4" t="s">
        <v>715</v>
      </c>
      <c r="N1330" s="4"/>
      <c r="O1330" s="4" t="s">
        <v>10046</v>
      </c>
      <c r="P1330" s="2" t="s">
        <v>10047</v>
      </c>
      <c r="Q1330" s="2" t="s">
        <v>10048</v>
      </c>
      <c r="R1330" s="4" t="s">
        <v>50</v>
      </c>
      <c r="S1330" s="4" t="s">
        <v>10049</v>
      </c>
      <c r="T1330" s="4" t="s">
        <v>52</v>
      </c>
      <c r="U1330" s="4"/>
      <c r="V1330" s="4"/>
      <c r="W1330" s="4"/>
      <c r="X1330" s="2" t="s">
        <v>10050</v>
      </c>
      <c r="Y1330" s="4" t="s">
        <v>69</v>
      </c>
      <c r="Z1330" s="4"/>
      <c r="AA1330" s="4"/>
      <c r="AB1330" s="4"/>
    </row>
    <row r="1331" customFormat="false" ht="75" hidden="false" customHeight="true" outlineLevel="0" collapsed="false">
      <c r="A1331" s="4" t="s">
        <v>10051</v>
      </c>
      <c r="B1331" s="4" t="s">
        <v>10052</v>
      </c>
      <c r="C1331" s="4" t="s">
        <v>10053</v>
      </c>
      <c r="D1331" s="4" t="n">
        <v>2019</v>
      </c>
      <c r="E1331" s="4" t="s">
        <v>41</v>
      </c>
      <c r="F1331" s="4" t="s">
        <v>42</v>
      </c>
      <c r="G1331" s="4" t="str">
        <f aca="false">IF(LEFT(I1331,3)="R1 ","L6",IF(D1331&gt;=2014,"L1",IF(D1331&gt;=1998,"L2",IF(D1331&gt;=1987,"L3",IF(D1331&gt;=1978,"L4",IF(D1331&gt;=1965,"L5","L6"))))))</f>
        <v>L1</v>
      </c>
      <c r="H1331" s="4" t="str">
        <f aca="false">IFERROR(INDEX(Lanes!$C$2:$C$60,MATCH(LEFT(I1331,FIND(" ",I1331)-1),Lanes!$A$2:$A$60,0)),"?")</f>
        <v>V</v>
      </c>
      <c r="I1331" s="4" t="s">
        <v>9830</v>
      </c>
      <c r="J1331" s="4" t="s">
        <v>9084</v>
      </c>
      <c r="K1331" s="4" t="s">
        <v>451</v>
      </c>
      <c r="L1331" s="4" t="s">
        <v>193</v>
      </c>
      <c r="M1331" s="4" t="s">
        <v>10054</v>
      </c>
      <c r="N1331" s="4"/>
      <c r="O1331" s="4" t="s">
        <v>10055</v>
      </c>
      <c r="P1331" s="2" t="s">
        <v>10056</v>
      </c>
      <c r="Q1331" s="2" t="s">
        <v>10057</v>
      </c>
      <c r="R1331" s="4" t="s">
        <v>50</v>
      </c>
      <c r="S1331" s="4" t="s">
        <v>10058</v>
      </c>
      <c r="T1331" s="4" t="s">
        <v>84</v>
      </c>
      <c r="U1331" s="4"/>
      <c r="V1331" s="4"/>
      <c r="W1331" s="4"/>
      <c r="X1331" s="2" t="s">
        <v>10059</v>
      </c>
      <c r="Y1331" s="4" t="s">
        <v>69</v>
      </c>
      <c r="Z1331" s="4"/>
      <c r="AA1331" s="4"/>
      <c r="AB1331" s="4"/>
    </row>
    <row r="1332" customFormat="false" ht="75" hidden="false" customHeight="true" outlineLevel="0" collapsed="false">
      <c r="A1332" s="4" t="s">
        <v>10060</v>
      </c>
      <c r="B1332" s="4" t="s">
        <v>9859</v>
      </c>
      <c r="C1332" s="4" t="s">
        <v>10061</v>
      </c>
      <c r="D1332" s="4" t="n">
        <v>2019</v>
      </c>
      <c r="E1332" s="4" t="s">
        <v>41</v>
      </c>
      <c r="F1332" s="4" t="s">
        <v>9861</v>
      </c>
      <c r="G1332" s="4" t="str">
        <f aca="false">IF(LEFT(I1332,3)="R1 ","L6",IF(D1332&gt;=2014,"L1",IF(D1332&gt;=1998,"L2",IF(D1332&gt;=1987,"L3",IF(D1332&gt;=1978,"L4",IF(D1332&gt;=1965,"L5","L6"))))))</f>
        <v>L1</v>
      </c>
      <c r="H1332" s="4" t="str">
        <f aca="false">IFERROR(INDEX(Lanes!$C$2:$C$60,MATCH(LEFT(I1332,FIND(" ",I1332)-1),Lanes!$A$2:$A$60,0)),"?")</f>
        <v>V</v>
      </c>
      <c r="I1332" s="4" t="s">
        <v>9830</v>
      </c>
      <c r="J1332" s="4" t="s">
        <v>9084</v>
      </c>
      <c r="K1332" s="4" t="s">
        <v>1016</v>
      </c>
      <c r="L1332" s="4" t="s">
        <v>163</v>
      </c>
      <c r="M1332" s="4" t="s">
        <v>9862</v>
      </c>
      <c r="N1332" s="4"/>
      <c r="O1332" s="4" t="s">
        <v>900</v>
      </c>
      <c r="P1332" s="2" t="s">
        <v>10062</v>
      </c>
      <c r="Q1332" s="2" t="s">
        <v>10063</v>
      </c>
      <c r="R1332" s="4" t="s">
        <v>65</v>
      </c>
      <c r="S1332" s="4" t="s">
        <v>10064</v>
      </c>
      <c r="T1332" s="4" t="s">
        <v>84</v>
      </c>
      <c r="U1332" s="4"/>
      <c r="V1332" s="4"/>
      <c r="W1332" s="4"/>
      <c r="X1332" s="2" t="s">
        <v>9867</v>
      </c>
      <c r="Y1332" s="4" t="s">
        <v>69</v>
      </c>
      <c r="Z1332" s="4"/>
      <c r="AA1332" s="4"/>
      <c r="AB1332" s="4"/>
    </row>
    <row r="1333" customFormat="false" ht="75" hidden="false" customHeight="true" outlineLevel="0" collapsed="false">
      <c r="A1333" s="4" t="s">
        <v>10065</v>
      </c>
      <c r="B1333" s="4" t="s">
        <v>10066</v>
      </c>
      <c r="C1333" s="4" t="s">
        <v>10067</v>
      </c>
      <c r="D1333" s="4" t="n">
        <v>2019</v>
      </c>
      <c r="E1333" s="4" t="s">
        <v>41</v>
      </c>
      <c r="F1333" s="4" t="s">
        <v>10068</v>
      </c>
      <c r="G1333" s="4" t="str">
        <f aca="false">IF(LEFT(I1333,3)="R1 ","L6",IF(D1333&gt;=2014,"L1",IF(D1333&gt;=1998,"L2",IF(D1333&gt;=1987,"L3",IF(D1333&gt;=1978,"L4",IF(D1333&gt;=1965,"L5","L6"))))))</f>
        <v>L1</v>
      </c>
      <c r="H1333" s="4" t="str">
        <f aca="false">IFERROR(INDEX(Lanes!$C$2:$C$60,MATCH(LEFT(I1333,FIND(" ",I1333)-1),Lanes!$A$2:$A$60,0)),"?")</f>
        <v>V</v>
      </c>
      <c r="I1333" s="4" t="s">
        <v>9830</v>
      </c>
      <c r="J1333" s="4"/>
      <c r="K1333" s="4" t="s">
        <v>364</v>
      </c>
      <c r="L1333" s="4" t="s">
        <v>193</v>
      </c>
      <c r="M1333" s="4" t="s">
        <v>10069</v>
      </c>
      <c r="N1333" s="4"/>
      <c r="O1333" s="4" t="s">
        <v>10070</v>
      </c>
      <c r="P1333" s="2" t="s">
        <v>10071</v>
      </c>
      <c r="Q1333" s="2" t="s">
        <v>10072</v>
      </c>
      <c r="R1333" s="4" t="s">
        <v>50</v>
      </c>
      <c r="S1333" s="4" t="s">
        <v>10073</v>
      </c>
      <c r="T1333" s="4" t="s">
        <v>110</v>
      </c>
      <c r="U1333" s="4"/>
      <c r="V1333" s="4"/>
      <c r="W1333" s="4"/>
      <c r="X1333" s="2" t="s">
        <v>10074</v>
      </c>
      <c r="Y1333" s="4" t="s">
        <v>69</v>
      </c>
      <c r="Z1333" s="4"/>
      <c r="AA1333" s="4"/>
      <c r="AB1333" s="4"/>
    </row>
    <row r="1334" customFormat="false" ht="75" hidden="false" customHeight="true" outlineLevel="0" collapsed="false">
      <c r="A1334" s="4" t="s">
        <v>10075</v>
      </c>
      <c r="B1334" s="4" t="s">
        <v>10076</v>
      </c>
      <c r="C1334" s="4" t="s">
        <v>10077</v>
      </c>
      <c r="D1334" s="4" t="n">
        <v>2019</v>
      </c>
      <c r="E1334" s="4" t="s">
        <v>41</v>
      </c>
      <c r="F1334" s="4" t="s">
        <v>10078</v>
      </c>
      <c r="G1334" s="4" t="str">
        <f aca="false">IF(LEFT(I1334,3)="R1 ","L6",IF(D1334&gt;=2014,"L1",IF(D1334&gt;=1998,"L2",IF(D1334&gt;=1987,"L3",IF(D1334&gt;=1978,"L4",IF(D1334&gt;=1965,"L5","L6"))))))</f>
        <v>L1</v>
      </c>
      <c r="H1334" s="4" t="str">
        <f aca="false">IFERROR(INDEX(Lanes!$C$2:$C$60,MATCH(LEFT(I1334,FIND(" ",I1334)-1),Lanes!$A$2:$A$60,0)),"?")</f>
        <v>V</v>
      </c>
      <c r="I1334" s="4" t="s">
        <v>9830</v>
      </c>
      <c r="J1334" s="4"/>
      <c r="K1334" s="4" t="s">
        <v>1016</v>
      </c>
      <c r="L1334" s="4" t="s">
        <v>163</v>
      </c>
      <c r="M1334" s="4" t="s">
        <v>8939</v>
      </c>
      <c r="N1334" s="4"/>
      <c r="O1334" s="4" t="s">
        <v>10079</v>
      </c>
      <c r="P1334" s="2" t="s">
        <v>10080</v>
      </c>
      <c r="Q1334" s="2" t="s">
        <v>10081</v>
      </c>
      <c r="R1334" s="4" t="s">
        <v>50</v>
      </c>
      <c r="S1334" s="4" t="s">
        <v>10082</v>
      </c>
      <c r="T1334" s="4" t="s">
        <v>110</v>
      </c>
      <c r="U1334" s="4"/>
      <c r="V1334" s="4"/>
      <c r="W1334" s="4"/>
      <c r="X1334" s="2" t="s">
        <v>10083</v>
      </c>
      <c r="Y1334" s="4" t="s">
        <v>55</v>
      </c>
      <c r="Z1334" s="4"/>
      <c r="AA1334" s="4"/>
      <c r="AB1334" s="4"/>
    </row>
    <row r="1335" customFormat="false" ht="75" hidden="false" customHeight="true" outlineLevel="0" collapsed="false">
      <c r="A1335" s="4" t="s">
        <v>10084</v>
      </c>
      <c r="B1335" s="4" t="s">
        <v>10085</v>
      </c>
      <c r="C1335" s="4" t="s">
        <v>10086</v>
      </c>
      <c r="D1335" s="4" t="n">
        <v>2019</v>
      </c>
      <c r="E1335" s="4" t="s">
        <v>41</v>
      </c>
      <c r="F1335" s="4" t="s">
        <v>42</v>
      </c>
      <c r="G1335" s="4" t="str">
        <f aca="false">IF(LEFT(I1335,3)="R1 ","L6",IF(D1335&gt;=2014,"L1",IF(D1335&gt;=1998,"L2",IF(D1335&gt;=1987,"L3",IF(D1335&gt;=1978,"L4",IF(D1335&gt;=1965,"L5","L6"))))))</f>
        <v>L1</v>
      </c>
      <c r="H1335" s="4" t="str">
        <f aca="false">IFERROR(INDEX(Lanes!$C$2:$C$60,MATCH(LEFT(I1335,FIND(" ",I1335)-1),Lanes!$A$2:$A$60,0)),"?")</f>
        <v>V</v>
      </c>
      <c r="I1335" s="4" t="s">
        <v>9830</v>
      </c>
      <c r="J1335" s="4" t="s">
        <v>1354</v>
      </c>
      <c r="K1335" s="4" t="s">
        <v>1078</v>
      </c>
      <c r="L1335" s="4" t="s">
        <v>193</v>
      </c>
      <c r="M1335" s="4" t="s">
        <v>715</v>
      </c>
      <c r="N1335" s="4"/>
      <c r="O1335" s="4" t="s">
        <v>10087</v>
      </c>
      <c r="P1335" s="2" t="s">
        <v>10088</v>
      </c>
      <c r="Q1335" s="2" t="s">
        <v>10089</v>
      </c>
      <c r="R1335" s="4" t="s">
        <v>65</v>
      </c>
      <c r="S1335" s="4" t="s">
        <v>10090</v>
      </c>
      <c r="T1335" s="4" t="s">
        <v>84</v>
      </c>
      <c r="U1335" s="4"/>
      <c r="V1335" s="4"/>
      <c r="W1335" s="4"/>
      <c r="X1335" s="2" t="s">
        <v>10091</v>
      </c>
      <c r="Y1335" s="4" t="s">
        <v>69</v>
      </c>
      <c r="Z1335" s="4"/>
      <c r="AA1335" s="4"/>
      <c r="AB1335" s="4"/>
    </row>
    <row r="1336" customFormat="false" ht="75" hidden="false" customHeight="true" outlineLevel="0" collapsed="false">
      <c r="A1336" s="4" t="s">
        <v>10092</v>
      </c>
      <c r="B1336" s="4" t="s">
        <v>9932</v>
      </c>
      <c r="C1336" s="4" t="s">
        <v>10093</v>
      </c>
      <c r="D1336" s="4" t="n">
        <v>2019</v>
      </c>
      <c r="E1336" s="4" t="s">
        <v>41</v>
      </c>
      <c r="F1336" s="4" t="s">
        <v>1015</v>
      </c>
      <c r="G1336" s="4" t="str">
        <f aca="false">IF(LEFT(I1336,3)="R1 ","L6",IF(D1336&gt;=2014,"L1",IF(D1336&gt;=1998,"L2",IF(D1336&gt;=1987,"L3",IF(D1336&gt;=1978,"L4",IF(D1336&gt;=1965,"L5","L6"))))))</f>
        <v>L1</v>
      </c>
      <c r="H1336" s="4" t="str">
        <f aca="false">IFERROR(INDEX(Lanes!$C$2:$C$60,MATCH(LEFT(I1336,FIND(" ",I1336)-1),Lanes!$A$2:$A$60,0)),"?")</f>
        <v>V</v>
      </c>
      <c r="I1336" s="4" t="s">
        <v>9830</v>
      </c>
      <c r="J1336" s="4"/>
      <c r="K1336" s="4" t="s">
        <v>9840</v>
      </c>
      <c r="L1336" s="4" t="s">
        <v>163</v>
      </c>
      <c r="M1336" s="4" t="s">
        <v>9934</v>
      </c>
      <c r="N1336" s="4"/>
      <c r="O1336" s="4" t="s">
        <v>10094</v>
      </c>
      <c r="P1336" s="2" t="s">
        <v>10095</v>
      </c>
      <c r="Q1336" s="2" t="s">
        <v>10096</v>
      </c>
      <c r="R1336" s="4" t="s">
        <v>65</v>
      </c>
      <c r="S1336" s="4" t="s">
        <v>10097</v>
      </c>
      <c r="T1336" s="4" t="s">
        <v>84</v>
      </c>
      <c r="U1336" s="4"/>
      <c r="V1336" s="4"/>
      <c r="W1336" s="4"/>
      <c r="X1336" s="2" t="s">
        <v>9939</v>
      </c>
      <c r="Y1336" s="4" t="s">
        <v>69</v>
      </c>
      <c r="Z1336" s="4"/>
      <c r="AA1336" s="4"/>
      <c r="AB1336" s="4"/>
    </row>
    <row r="1337" customFormat="false" ht="75" hidden="false" customHeight="true" outlineLevel="0" collapsed="false">
      <c r="A1337" s="4" t="s">
        <v>10098</v>
      </c>
      <c r="B1337" s="4" t="s">
        <v>9837</v>
      </c>
      <c r="C1337" s="4" t="s">
        <v>10099</v>
      </c>
      <c r="D1337" s="4" t="n">
        <v>2019</v>
      </c>
      <c r="E1337" s="4" t="s">
        <v>41</v>
      </c>
      <c r="F1337" s="4" t="s">
        <v>8938</v>
      </c>
      <c r="G1337" s="4" t="str">
        <f aca="false">IF(LEFT(I1337,3)="R1 ","L6",IF(D1337&gt;=2014,"L1",IF(D1337&gt;=1998,"L2",IF(D1337&gt;=1987,"L3",IF(D1337&gt;=1978,"L4",IF(D1337&gt;=1965,"L5","L6"))))))</f>
        <v>L1</v>
      </c>
      <c r="H1337" s="4" t="str">
        <f aca="false">IFERROR(INDEX(Lanes!$C$2:$C$60,MATCH(LEFT(I1337,FIND(" ",I1337)-1),Lanes!$A$2:$A$60,0)),"?")</f>
        <v>V</v>
      </c>
      <c r="I1337" s="4" t="s">
        <v>9830</v>
      </c>
      <c r="J1337" s="4"/>
      <c r="K1337" s="4" t="s">
        <v>451</v>
      </c>
      <c r="L1337" s="4" t="s">
        <v>193</v>
      </c>
      <c r="M1337" s="4" t="s">
        <v>289</v>
      </c>
      <c r="N1337" s="4"/>
      <c r="O1337" s="4" t="s">
        <v>10100</v>
      </c>
      <c r="P1337" s="2" t="s">
        <v>10101</v>
      </c>
      <c r="Q1337" s="2" t="s">
        <v>10102</v>
      </c>
      <c r="R1337" s="4" t="s">
        <v>50</v>
      </c>
      <c r="S1337" s="4" t="s">
        <v>10103</v>
      </c>
      <c r="T1337" s="4" t="s">
        <v>84</v>
      </c>
      <c r="U1337" s="4"/>
      <c r="V1337" s="4"/>
      <c r="W1337" s="4"/>
      <c r="X1337" s="2" t="s">
        <v>9845</v>
      </c>
      <c r="Y1337" s="4" t="s">
        <v>69</v>
      </c>
      <c r="Z1337" s="4"/>
      <c r="AA1337" s="4"/>
      <c r="AB1337" s="4"/>
    </row>
    <row r="1338" customFormat="false" ht="75" hidden="false" customHeight="true" outlineLevel="0" collapsed="false">
      <c r="A1338" s="4" t="s">
        <v>10104</v>
      </c>
      <c r="B1338" s="4" t="s">
        <v>9988</v>
      </c>
      <c r="C1338" s="4" t="s">
        <v>10105</v>
      </c>
      <c r="D1338" s="4" t="n">
        <v>2019</v>
      </c>
      <c r="E1338" s="4" t="s">
        <v>41</v>
      </c>
      <c r="F1338" s="4" t="s">
        <v>10106</v>
      </c>
      <c r="G1338" s="4" t="str">
        <f aca="false">IF(LEFT(I1338,3)="R1 ","L6",IF(D1338&gt;=2014,"L1",IF(D1338&gt;=1998,"L2",IF(D1338&gt;=1987,"L3",IF(D1338&gt;=1978,"L4",IF(D1338&gt;=1965,"L5","L6"))))))</f>
        <v>L1</v>
      </c>
      <c r="H1338" s="4" t="str">
        <f aca="false">IFERROR(INDEX(Lanes!$C$2:$C$60,MATCH(LEFT(I1338,FIND(" ",I1338)-1),Lanes!$A$2:$A$60,0)),"?")</f>
        <v>V</v>
      </c>
      <c r="I1338" s="4" t="s">
        <v>9830</v>
      </c>
      <c r="J1338" s="4"/>
      <c r="K1338" s="4" t="s">
        <v>268</v>
      </c>
      <c r="L1338" s="4" t="s">
        <v>193</v>
      </c>
      <c r="M1338" s="4" t="s">
        <v>9991</v>
      </c>
      <c r="N1338" s="4"/>
      <c r="O1338" s="4" t="s">
        <v>10107</v>
      </c>
      <c r="P1338" s="2" t="s">
        <v>10108</v>
      </c>
      <c r="Q1338" s="2" t="s">
        <v>10109</v>
      </c>
      <c r="R1338" s="4" t="s">
        <v>65</v>
      </c>
      <c r="S1338" s="4" t="s">
        <v>10110</v>
      </c>
      <c r="T1338" s="4" t="s">
        <v>110</v>
      </c>
      <c r="U1338" s="4"/>
      <c r="V1338" s="4"/>
      <c r="W1338" s="4"/>
      <c r="X1338" s="2" t="s">
        <v>9996</v>
      </c>
      <c r="Y1338" s="4" t="s">
        <v>69</v>
      </c>
      <c r="Z1338" s="4"/>
      <c r="AA1338" s="4"/>
      <c r="AB1338" s="4"/>
    </row>
    <row r="1339" customFormat="false" ht="75" hidden="false" customHeight="true" outlineLevel="0" collapsed="false">
      <c r="A1339" s="4" t="s">
        <v>10111</v>
      </c>
      <c r="B1339" s="4" t="s">
        <v>10112</v>
      </c>
      <c r="C1339" s="4" t="s">
        <v>10113</v>
      </c>
      <c r="D1339" s="4" t="n">
        <v>2019</v>
      </c>
      <c r="E1339" s="4" t="s">
        <v>41</v>
      </c>
      <c r="F1339" s="4" t="s">
        <v>10114</v>
      </c>
      <c r="G1339" s="4" t="str">
        <f aca="false">IF(LEFT(I1339,3)="R1 ","L6",IF(D1339&gt;=2014,"L1",IF(D1339&gt;=1998,"L2",IF(D1339&gt;=1987,"L3",IF(D1339&gt;=1978,"L4",IF(D1339&gt;=1965,"L5","L6"))))))</f>
        <v>L1</v>
      </c>
      <c r="H1339" s="4" t="str">
        <f aca="false">IFERROR(INDEX(Lanes!$C$2:$C$60,MATCH(LEFT(I1339,FIND(" ",I1339)-1),Lanes!$A$2:$A$60,0)),"?")</f>
        <v>V</v>
      </c>
      <c r="I1339" s="4" t="s">
        <v>9830</v>
      </c>
      <c r="J1339" s="4"/>
      <c r="K1339" s="4" t="s">
        <v>364</v>
      </c>
      <c r="L1339" s="4" t="s">
        <v>163</v>
      </c>
      <c r="M1339" s="4" t="s">
        <v>10115</v>
      </c>
      <c r="N1339" s="4"/>
      <c r="O1339" s="4" t="s">
        <v>8880</v>
      </c>
      <c r="P1339" s="2" t="s">
        <v>10116</v>
      </c>
      <c r="Q1339" s="2" t="s">
        <v>10117</v>
      </c>
      <c r="R1339" s="4" t="s">
        <v>50</v>
      </c>
      <c r="S1339" s="4" t="s">
        <v>10118</v>
      </c>
      <c r="T1339" s="4" t="s">
        <v>84</v>
      </c>
      <c r="U1339" s="4"/>
      <c r="V1339" s="4"/>
      <c r="W1339" s="4"/>
      <c r="X1339" s="2" t="s">
        <v>10119</v>
      </c>
      <c r="Y1339" s="4" t="s">
        <v>69</v>
      </c>
      <c r="Z1339" s="4"/>
      <c r="AA1339" s="4"/>
      <c r="AB1339" s="4"/>
    </row>
    <row r="1340" customFormat="false" ht="75" hidden="false" customHeight="true" outlineLevel="0" collapsed="false">
      <c r="A1340" s="4" t="s">
        <v>10120</v>
      </c>
      <c r="B1340" s="4" t="s">
        <v>10121</v>
      </c>
      <c r="C1340" s="4" t="s">
        <v>10122</v>
      </c>
      <c r="D1340" s="4" t="n">
        <v>2020</v>
      </c>
      <c r="E1340" s="4" t="s">
        <v>41</v>
      </c>
      <c r="F1340" s="4" t="s">
        <v>602</v>
      </c>
      <c r="G1340" s="4" t="str">
        <f aca="false">IF(LEFT(I1340,3)="R1 ","L6",IF(D1340&gt;=2014,"L1",IF(D1340&gt;=1998,"L2",IF(D1340&gt;=1987,"L3",IF(D1340&gt;=1978,"L4",IF(D1340&gt;=1965,"L5","L6"))))))</f>
        <v>L1</v>
      </c>
      <c r="H1340" s="4" t="str">
        <f aca="false">IFERROR(INDEX(Lanes!$C$2:$C$60,MATCH(LEFT(I1340,FIND(" ",I1340)-1),Lanes!$A$2:$A$60,0)),"?")</f>
        <v>V</v>
      </c>
      <c r="I1340" s="4" t="s">
        <v>9830</v>
      </c>
      <c r="J1340" s="4" t="s">
        <v>10123</v>
      </c>
      <c r="K1340" s="4" t="s">
        <v>364</v>
      </c>
      <c r="L1340" s="4" t="s">
        <v>45</v>
      </c>
      <c r="M1340" s="4" t="s">
        <v>10124</v>
      </c>
      <c r="N1340" s="4"/>
      <c r="O1340" s="4" t="s">
        <v>10125</v>
      </c>
      <c r="P1340" s="2" t="s">
        <v>10126</v>
      </c>
      <c r="Q1340" s="2" t="s">
        <v>10127</v>
      </c>
      <c r="R1340" s="4" t="s">
        <v>122</v>
      </c>
      <c r="S1340" s="4" t="s">
        <v>10128</v>
      </c>
      <c r="T1340" s="4" t="s">
        <v>110</v>
      </c>
      <c r="U1340" s="4"/>
      <c r="V1340" s="4"/>
      <c r="W1340" s="4"/>
      <c r="X1340" s="2" t="s">
        <v>10129</v>
      </c>
      <c r="Y1340" s="4" t="s">
        <v>69</v>
      </c>
      <c r="Z1340" s="4"/>
      <c r="AA1340" s="4"/>
      <c r="AB1340" s="4"/>
    </row>
    <row r="1341" customFormat="false" ht="75" hidden="false" customHeight="true" outlineLevel="0" collapsed="false">
      <c r="A1341" s="4" t="s">
        <v>10130</v>
      </c>
      <c r="B1341" s="4" t="s">
        <v>10131</v>
      </c>
      <c r="C1341" s="4" t="s">
        <v>10132</v>
      </c>
      <c r="D1341" s="4" t="n">
        <v>2020</v>
      </c>
      <c r="E1341" s="4" t="s">
        <v>41</v>
      </c>
      <c r="F1341" s="4" t="s">
        <v>42</v>
      </c>
      <c r="G1341" s="4" t="str">
        <f aca="false">IF(LEFT(I1341,3)="R1 ","L6",IF(D1341&gt;=2014,"L1",IF(D1341&gt;=1998,"L2",IF(D1341&gt;=1987,"L3",IF(D1341&gt;=1978,"L4",IF(D1341&gt;=1965,"L5","L6"))))))</f>
        <v>L1</v>
      </c>
      <c r="H1341" s="4" t="str">
        <f aca="false">IFERROR(INDEX(Lanes!$C$2:$C$60,MATCH(LEFT(I1341,FIND(" ",I1341)-1),Lanes!$A$2:$A$60,0)),"?")</f>
        <v>V</v>
      </c>
      <c r="I1341" s="4" t="s">
        <v>9830</v>
      </c>
      <c r="J1341" s="4" t="s">
        <v>10133</v>
      </c>
      <c r="K1341" s="4" t="s">
        <v>364</v>
      </c>
      <c r="L1341" s="4" t="s">
        <v>45</v>
      </c>
      <c r="M1341" s="4" t="s">
        <v>289</v>
      </c>
      <c r="N1341" s="4"/>
      <c r="O1341" s="4" t="s">
        <v>10134</v>
      </c>
      <c r="P1341" s="2" t="s">
        <v>10135</v>
      </c>
      <c r="Q1341" s="2" t="s">
        <v>10136</v>
      </c>
      <c r="R1341" s="4" t="s">
        <v>65</v>
      </c>
      <c r="S1341" s="4" t="s">
        <v>10137</v>
      </c>
      <c r="T1341" s="4" t="s">
        <v>84</v>
      </c>
      <c r="U1341" s="4"/>
      <c r="V1341" s="4"/>
      <c r="W1341" s="4"/>
      <c r="X1341" s="2" t="s">
        <v>10138</v>
      </c>
      <c r="Y1341" s="4" t="s">
        <v>55</v>
      </c>
      <c r="Z1341" s="4"/>
      <c r="AA1341" s="4"/>
      <c r="AB1341" s="4"/>
    </row>
    <row r="1342" customFormat="false" ht="75" hidden="false" customHeight="true" outlineLevel="0" collapsed="false">
      <c r="A1342" s="4" t="s">
        <v>10139</v>
      </c>
      <c r="B1342" s="4" t="s">
        <v>9859</v>
      </c>
      <c r="C1342" s="4" t="s">
        <v>10140</v>
      </c>
      <c r="D1342" s="4" t="n">
        <v>2020</v>
      </c>
      <c r="E1342" s="4" t="s">
        <v>41</v>
      </c>
      <c r="F1342" s="4" t="s">
        <v>9861</v>
      </c>
      <c r="G1342" s="4" t="str">
        <f aca="false">IF(LEFT(I1342,3)="R1 ","L6",IF(D1342&gt;=2014,"L1",IF(D1342&gt;=1998,"L2",IF(D1342&gt;=1987,"L3",IF(D1342&gt;=1978,"L4",IF(D1342&gt;=1965,"L5","L6"))))))</f>
        <v>L1</v>
      </c>
      <c r="H1342" s="4" t="str">
        <f aca="false">IFERROR(INDEX(Lanes!$C$2:$C$60,MATCH(LEFT(I1342,FIND(" ",I1342)-1),Lanes!$A$2:$A$60,0)),"?")</f>
        <v>V</v>
      </c>
      <c r="I1342" s="4" t="s">
        <v>9830</v>
      </c>
      <c r="J1342" s="4" t="s">
        <v>9084</v>
      </c>
      <c r="K1342" s="4" t="s">
        <v>1016</v>
      </c>
      <c r="L1342" s="4" t="s">
        <v>163</v>
      </c>
      <c r="M1342" s="4" t="s">
        <v>9862</v>
      </c>
      <c r="N1342" s="4"/>
      <c r="O1342" s="4" t="s">
        <v>10141</v>
      </c>
      <c r="P1342" s="2" t="s">
        <v>10142</v>
      </c>
      <c r="Q1342" s="2" t="s">
        <v>10143</v>
      </c>
      <c r="R1342" s="4" t="s">
        <v>65</v>
      </c>
      <c r="S1342" s="4" t="s">
        <v>10144</v>
      </c>
      <c r="T1342" s="4" t="s">
        <v>110</v>
      </c>
      <c r="U1342" s="4"/>
      <c r="V1342" s="4"/>
      <c r="W1342" s="4"/>
      <c r="X1342" s="2" t="s">
        <v>9867</v>
      </c>
      <c r="Y1342" s="4" t="s">
        <v>69</v>
      </c>
      <c r="Z1342" s="4"/>
      <c r="AA1342" s="4"/>
      <c r="AB1342" s="4"/>
    </row>
    <row r="1343" customFormat="false" ht="75" hidden="false" customHeight="true" outlineLevel="0" collapsed="false">
      <c r="A1343" s="4" t="s">
        <v>10145</v>
      </c>
      <c r="B1343" s="4" t="s">
        <v>9879</v>
      </c>
      <c r="C1343" s="4" t="s">
        <v>10146</v>
      </c>
      <c r="D1343" s="4" t="n">
        <v>2020</v>
      </c>
      <c r="E1343" s="4" t="s">
        <v>41</v>
      </c>
      <c r="F1343" s="4" t="s">
        <v>10114</v>
      </c>
      <c r="G1343" s="4" t="str">
        <f aca="false">IF(LEFT(I1343,3)="R1 ","L6",IF(D1343&gt;=2014,"L1",IF(D1343&gt;=1998,"L2",IF(D1343&gt;=1987,"L3",IF(D1343&gt;=1978,"L4",IF(D1343&gt;=1965,"L5","L6"))))))</f>
        <v>L1</v>
      </c>
      <c r="H1343" s="4" t="str">
        <f aca="false">IFERROR(INDEX(Lanes!$C$2:$C$60,MATCH(LEFT(I1343,FIND(" ",I1343)-1),Lanes!$A$2:$A$60,0)),"?")</f>
        <v>V</v>
      </c>
      <c r="I1343" s="4" t="s">
        <v>9830</v>
      </c>
      <c r="J1343" s="4"/>
      <c r="K1343" s="4" t="s">
        <v>1078</v>
      </c>
      <c r="L1343" s="4" t="s">
        <v>257</v>
      </c>
      <c r="M1343" s="4" t="s">
        <v>9882</v>
      </c>
      <c r="N1343" s="4"/>
      <c r="O1343" s="4" t="s">
        <v>10147</v>
      </c>
      <c r="P1343" s="2" t="s">
        <v>10148</v>
      </c>
      <c r="Q1343" s="2" t="s">
        <v>10149</v>
      </c>
      <c r="R1343" s="4" t="s">
        <v>50</v>
      </c>
      <c r="S1343" s="4" t="s">
        <v>10150</v>
      </c>
      <c r="T1343" s="4" t="s">
        <v>84</v>
      </c>
      <c r="U1343" s="4"/>
      <c r="V1343" s="4"/>
      <c r="W1343" s="4"/>
      <c r="X1343" s="2" t="s">
        <v>9959</v>
      </c>
      <c r="Y1343" s="4" t="s">
        <v>69</v>
      </c>
      <c r="Z1343" s="4"/>
      <c r="AA1343" s="4"/>
      <c r="AB1343" s="4"/>
    </row>
    <row r="1344" customFormat="false" ht="75" hidden="false" customHeight="true" outlineLevel="0" collapsed="false">
      <c r="A1344" s="4" t="s">
        <v>10151</v>
      </c>
      <c r="B1344" s="4" t="s">
        <v>9961</v>
      </c>
      <c r="C1344" s="4" t="s">
        <v>10152</v>
      </c>
      <c r="D1344" s="4" t="n">
        <v>2020</v>
      </c>
      <c r="E1344" s="4" t="s">
        <v>41</v>
      </c>
      <c r="F1344" s="4" t="s">
        <v>476</v>
      </c>
      <c r="G1344" s="4" t="str">
        <f aca="false">IF(LEFT(I1344,3)="R1 ","L6",IF(D1344&gt;=2014,"L1",IF(D1344&gt;=1998,"L2",IF(D1344&gt;=1987,"L3",IF(D1344&gt;=1978,"L4",IF(D1344&gt;=1965,"L5","L6"))))))</f>
        <v>L1</v>
      </c>
      <c r="H1344" s="4" t="str">
        <f aca="false">IFERROR(INDEX(Lanes!$C$2:$C$60,MATCH(LEFT(I1344,FIND(" ",I1344)-1),Lanes!$A$2:$A$60,0)),"?")</f>
        <v>V</v>
      </c>
      <c r="I1344" s="4" t="s">
        <v>9830</v>
      </c>
      <c r="J1344" s="4"/>
      <c r="K1344" s="4" t="s">
        <v>996</v>
      </c>
      <c r="L1344" s="4" t="s">
        <v>603</v>
      </c>
      <c r="M1344" s="4" t="s">
        <v>1205</v>
      </c>
      <c r="N1344" s="4"/>
      <c r="O1344" s="4" t="s">
        <v>10153</v>
      </c>
      <c r="P1344" s="2" t="s">
        <v>10154</v>
      </c>
      <c r="Q1344" s="2" t="s">
        <v>10155</v>
      </c>
      <c r="R1344" s="4" t="s">
        <v>65</v>
      </c>
      <c r="S1344" s="4" t="s">
        <v>10156</v>
      </c>
      <c r="T1344" s="4" t="s">
        <v>110</v>
      </c>
      <c r="U1344" s="4"/>
      <c r="V1344" s="4"/>
      <c r="W1344" s="4"/>
      <c r="X1344" s="2" t="s">
        <v>10157</v>
      </c>
      <c r="Y1344" s="4" t="s">
        <v>69</v>
      </c>
      <c r="Z1344" s="4"/>
      <c r="AA1344" s="4"/>
      <c r="AB1344" s="4"/>
    </row>
    <row r="1345" customFormat="false" ht="75" hidden="false" customHeight="true" outlineLevel="0" collapsed="false">
      <c r="A1345" s="4" t="s">
        <v>10158</v>
      </c>
      <c r="B1345" s="4" t="s">
        <v>10076</v>
      </c>
      <c r="C1345" s="4" t="s">
        <v>10159</v>
      </c>
      <c r="D1345" s="4" t="n">
        <v>2020</v>
      </c>
      <c r="E1345" s="4" t="s">
        <v>41</v>
      </c>
      <c r="F1345" s="4" t="s">
        <v>10078</v>
      </c>
      <c r="G1345" s="4" t="str">
        <f aca="false">IF(LEFT(I1345,3)="R1 ","L6",IF(D1345&gt;=2014,"L1",IF(D1345&gt;=1998,"L2",IF(D1345&gt;=1987,"L3",IF(D1345&gt;=1978,"L4",IF(D1345&gt;=1965,"L5","L6"))))))</f>
        <v>L1</v>
      </c>
      <c r="H1345" s="4" t="str">
        <f aca="false">IFERROR(INDEX(Lanes!$C$2:$C$60,MATCH(LEFT(I1345,FIND(" ",I1345)-1),Lanes!$A$2:$A$60,0)),"?")</f>
        <v>V</v>
      </c>
      <c r="I1345" s="4" t="s">
        <v>9830</v>
      </c>
      <c r="J1345" s="4"/>
      <c r="K1345" s="4" t="s">
        <v>1016</v>
      </c>
      <c r="L1345" s="4" t="s">
        <v>163</v>
      </c>
      <c r="M1345" s="4" t="s">
        <v>8939</v>
      </c>
      <c r="N1345" s="4"/>
      <c r="O1345" s="4" t="s">
        <v>10160</v>
      </c>
      <c r="P1345" s="2" t="s">
        <v>10161</v>
      </c>
      <c r="Q1345" s="2" t="s">
        <v>10162</v>
      </c>
      <c r="R1345" s="4" t="s">
        <v>65</v>
      </c>
      <c r="S1345" s="4" t="s">
        <v>10163</v>
      </c>
      <c r="T1345" s="4" t="s">
        <v>84</v>
      </c>
      <c r="U1345" s="4"/>
      <c r="V1345" s="4"/>
      <c r="W1345" s="4"/>
      <c r="X1345" s="2" t="s">
        <v>10083</v>
      </c>
      <c r="Y1345" s="4" t="s">
        <v>55</v>
      </c>
      <c r="Z1345" s="4"/>
      <c r="AA1345" s="4"/>
      <c r="AB1345" s="4"/>
    </row>
    <row r="1346" customFormat="false" ht="75" hidden="false" customHeight="true" outlineLevel="0" collapsed="false">
      <c r="A1346" s="4" t="s">
        <v>10164</v>
      </c>
      <c r="B1346" s="4" t="s">
        <v>9924</v>
      </c>
      <c r="C1346" s="4" t="s">
        <v>10165</v>
      </c>
      <c r="D1346" s="4" t="n">
        <v>2020</v>
      </c>
      <c r="E1346" s="4" t="s">
        <v>41</v>
      </c>
      <c r="F1346" s="4" t="s">
        <v>10166</v>
      </c>
      <c r="G1346" s="4" t="str">
        <f aca="false">IF(LEFT(I1346,3)="R1 ","L6",IF(D1346&gt;=2014,"L1",IF(D1346&gt;=1998,"L2",IF(D1346&gt;=1987,"L3",IF(D1346&gt;=1978,"L4",IF(D1346&gt;=1965,"L5","L6"))))))</f>
        <v>L1</v>
      </c>
      <c r="H1346" s="4" t="str">
        <f aca="false">IFERROR(INDEX(Lanes!$C$2:$C$60,MATCH(LEFT(I1346,FIND(" ",I1346)-1),Lanes!$A$2:$A$60,0)),"?")</f>
        <v>V</v>
      </c>
      <c r="I1346" s="4" t="s">
        <v>9830</v>
      </c>
      <c r="J1346" s="4"/>
      <c r="K1346" s="4" t="s">
        <v>268</v>
      </c>
      <c r="L1346" s="4" t="s">
        <v>193</v>
      </c>
      <c r="M1346" s="4" t="s">
        <v>289</v>
      </c>
      <c r="N1346" s="4"/>
      <c r="O1346" s="4" t="s">
        <v>10167</v>
      </c>
      <c r="P1346" s="2" t="s">
        <v>10168</v>
      </c>
      <c r="Q1346" s="2" t="s">
        <v>10169</v>
      </c>
      <c r="R1346" s="4" t="s">
        <v>65</v>
      </c>
      <c r="S1346" s="4" t="s">
        <v>10170</v>
      </c>
      <c r="T1346" s="4" t="s">
        <v>84</v>
      </c>
      <c r="U1346" s="4"/>
      <c r="V1346" s="4"/>
      <c r="W1346" s="4"/>
      <c r="X1346" s="2" t="s">
        <v>10171</v>
      </c>
      <c r="Y1346" s="4" t="s">
        <v>69</v>
      </c>
      <c r="Z1346" s="4"/>
      <c r="AA1346" s="4"/>
      <c r="AB1346" s="4"/>
    </row>
    <row r="1347" customFormat="false" ht="75" hidden="false" customHeight="true" outlineLevel="0" collapsed="false">
      <c r="A1347" s="4" t="s">
        <v>10172</v>
      </c>
      <c r="B1347" s="4" t="s">
        <v>9837</v>
      </c>
      <c r="C1347" s="4" t="s">
        <v>10173</v>
      </c>
      <c r="D1347" s="4" t="n">
        <v>2020</v>
      </c>
      <c r="E1347" s="4" t="s">
        <v>41</v>
      </c>
      <c r="F1347" s="4" t="s">
        <v>10174</v>
      </c>
      <c r="G1347" s="4" t="str">
        <f aca="false">IF(LEFT(I1347,3)="R1 ","L6",IF(D1347&gt;=2014,"L1",IF(D1347&gt;=1998,"L2",IF(D1347&gt;=1987,"L3",IF(D1347&gt;=1978,"L4",IF(D1347&gt;=1965,"L5","L6"))))))</f>
        <v>L1</v>
      </c>
      <c r="H1347" s="4" t="str">
        <f aca="false">IFERROR(INDEX(Lanes!$C$2:$C$60,MATCH(LEFT(I1347,FIND(" ",I1347)-1),Lanes!$A$2:$A$60,0)),"?")</f>
        <v>V</v>
      </c>
      <c r="I1347" s="4" t="s">
        <v>9830</v>
      </c>
      <c r="J1347" s="4" t="s">
        <v>10133</v>
      </c>
      <c r="K1347" s="4" t="s">
        <v>950</v>
      </c>
      <c r="L1347" s="4" t="s">
        <v>193</v>
      </c>
      <c r="M1347" s="4" t="s">
        <v>289</v>
      </c>
      <c r="N1347" s="4"/>
      <c r="O1347" s="4" t="s">
        <v>10175</v>
      </c>
      <c r="P1347" s="2" t="s">
        <v>10176</v>
      </c>
      <c r="Q1347" s="2" t="s">
        <v>10177</v>
      </c>
      <c r="R1347" s="4" t="s">
        <v>122</v>
      </c>
      <c r="S1347" s="4" t="s">
        <v>10178</v>
      </c>
      <c r="T1347" s="4" t="s">
        <v>84</v>
      </c>
      <c r="U1347" s="4"/>
      <c r="V1347" s="4"/>
      <c r="W1347" s="4"/>
      <c r="X1347" s="2" t="s">
        <v>9845</v>
      </c>
      <c r="Y1347" s="4" t="s">
        <v>69</v>
      </c>
      <c r="Z1347" s="4"/>
      <c r="AA1347" s="4"/>
      <c r="AB1347" s="4"/>
    </row>
    <row r="1348" customFormat="false" ht="75" hidden="false" customHeight="true" outlineLevel="0" collapsed="false">
      <c r="A1348" s="4" t="s">
        <v>10179</v>
      </c>
      <c r="B1348" s="4" t="s">
        <v>9837</v>
      </c>
      <c r="C1348" s="4" t="s">
        <v>10180</v>
      </c>
      <c r="D1348" s="4" t="n">
        <v>2020</v>
      </c>
      <c r="E1348" s="4" t="s">
        <v>41</v>
      </c>
      <c r="F1348" s="4" t="s">
        <v>10174</v>
      </c>
      <c r="G1348" s="4" t="str">
        <f aca="false">IF(LEFT(I1348,3)="R1 ","L6",IF(D1348&gt;=2014,"L1",IF(D1348&gt;=1998,"L2",IF(D1348&gt;=1987,"L3",IF(D1348&gt;=1978,"L4",IF(D1348&gt;=1965,"L5","L6"))))))</f>
        <v>L1</v>
      </c>
      <c r="H1348" s="4" t="str">
        <f aca="false">IFERROR(INDEX(Lanes!$C$2:$C$60,MATCH(LEFT(I1348,FIND(" ",I1348)-1),Lanes!$A$2:$A$60,0)),"?")</f>
        <v>V</v>
      </c>
      <c r="I1348" s="4" t="s">
        <v>9830</v>
      </c>
      <c r="J1348" s="4" t="s">
        <v>10133</v>
      </c>
      <c r="K1348" s="4" t="s">
        <v>950</v>
      </c>
      <c r="L1348" s="4" t="s">
        <v>193</v>
      </c>
      <c r="M1348" s="4" t="s">
        <v>289</v>
      </c>
      <c r="N1348" s="4"/>
      <c r="O1348" s="4" t="s">
        <v>10181</v>
      </c>
      <c r="P1348" s="2" t="s">
        <v>10182</v>
      </c>
      <c r="Q1348" s="2" t="s">
        <v>10183</v>
      </c>
      <c r="R1348" s="4" t="s">
        <v>65</v>
      </c>
      <c r="S1348" s="4" t="s">
        <v>10184</v>
      </c>
      <c r="T1348" s="4" t="s">
        <v>52</v>
      </c>
      <c r="U1348" s="4"/>
      <c r="V1348" s="4"/>
      <c r="W1348" s="4"/>
      <c r="X1348" s="2" t="s">
        <v>9845</v>
      </c>
      <c r="Y1348" s="4" t="s">
        <v>69</v>
      </c>
      <c r="Z1348" s="4"/>
      <c r="AA1348" s="4"/>
      <c r="AB1348" s="4"/>
    </row>
    <row r="1349" customFormat="false" ht="75" hidden="false" customHeight="true" outlineLevel="0" collapsed="false">
      <c r="A1349" s="4" t="s">
        <v>10185</v>
      </c>
      <c r="B1349" s="4" t="s">
        <v>9988</v>
      </c>
      <c r="C1349" s="4" t="s">
        <v>10186</v>
      </c>
      <c r="D1349" s="4" t="n">
        <v>2020</v>
      </c>
      <c r="E1349" s="4" t="s">
        <v>41</v>
      </c>
      <c r="F1349" s="4" t="s">
        <v>10106</v>
      </c>
      <c r="G1349" s="4" t="str">
        <f aca="false">IF(LEFT(I1349,3)="R1 ","L6",IF(D1349&gt;=2014,"L1",IF(D1349&gt;=1998,"L2",IF(D1349&gt;=1987,"L3",IF(D1349&gt;=1978,"L4",IF(D1349&gt;=1965,"L5","L6"))))))</f>
        <v>L1</v>
      </c>
      <c r="H1349" s="4" t="str">
        <f aca="false">IFERROR(INDEX(Lanes!$C$2:$C$60,MATCH(LEFT(I1349,FIND(" ",I1349)-1),Lanes!$A$2:$A$60,0)),"?")</f>
        <v>V</v>
      </c>
      <c r="I1349" s="4" t="s">
        <v>9830</v>
      </c>
      <c r="J1349" s="4"/>
      <c r="K1349" s="4" t="s">
        <v>364</v>
      </c>
      <c r="L1349" s="4" t="s">
        <v>193</v>
      </c>
      <c r="M1349" s="4" t="s">
        <v>9991</v>
      </c>
      <c r="N1349" s="4"/>
      <c r="O1349" s="4" t="s">
        <v>10187</v>
      </c>
      <c r="P1349" s="2" t="s">
        <v>10188</v>
      </c>
      <c r="Q1349" s="2" t="s">
        <v>10189</v>
      </c>
      <c r="R1349" s="4" t="s">
        <v>65</v>
      </c>
      <c r="S1349" s="4" t="s">
        <v>10190</v>
      </c>
      <c r="T1349" s="4" t="s">
        <v>84</v>
      </c>
      <c r="U1349" s="4"/>
      <c r="V1349" s="4"/>
      <c r="W1349" s="4"/>
      <c r="X1349" s="2" t="s">
        <v>9996</v>
      </c>
      <c r="Y1349" s="4" t="s">
        <v>69</v>
      </c>
      <c r="Z1349" s="4"/>
      <c r="AA1349" s="4"/>
      <c r="AB1349" s="4"/>
    </row>
    <row r="1350" customFormat="false" ht="75" hidden="false" customHeight="true" outlineLevel="0" collapsed="false">
      <c r="A1350" s="4" t="s">
        <v>10191</v>
      </c>
      <c r="B1350" s="4" t="s">
        <v>9998</v>
      </c>
      <c r="C1350" s="4" t="s">
        <v>10192</v>
      </c>
      <c r="D1350" s="4" t="n">
        <v>2020</v>
      </c>
      <c r="E1350" s="4" t="s">
        <v>41</v>
      </c>
      <c r="F1350" s="4" t="s">
        <v>10000</v>
      </c>
      <c r="G1350" s="4" t="str">
        <f aca="false">IF(LEFT(I1350,3)="R1 ","L6",IF(D1350&gt;=2014,"L1",IF(D1350&gt;=1998,"L2",IF(D1350&gt;=1987,"L3",IF(D1350&gt;=1978,"L4",IF(D1350&gt;=1965,"L5","L6"))))))</f>
        <v>L1</v>
      </c>
      <c r="H1350" s="4" t="str">
        <f aca="false">IFERROR(INDEX(Lanes!$C$2:$C$60,MATCH(LEFT(I1350,FIND(" ",I1350)-1),Lanes!$A$2:$A$60,0)),"?")</f>
        <v>V</v>
      </c>
      <c r="I1350" s="4" t="s">
        <v>9830</v>
      </c>
      <c r="J1350" s="4"/>
      <c r="K1350" s="4" t="s">
        <v>1078</v>
      </c>
      <c r="L1350" s="4" t="s">
        <v>152</v>
      </c>
      <c r="M1350" s="4" t="s">
        <v>549</v>
      </c>
      <c r="N1350" s="4"/>
      <c r="O1350" s="4" t="s">
        <v>10193</v>
      </c>
      <c r="P1350" s="2" t="s">
        <v>10194</v>
      </c>
      <c r="Q1350" s="2" t="s">
        <v>10195</v>
      </c>
      <c r="R1350" s="4" t="s">
        <v>65</v>
      </c>
      <c r="S1350" s="4" t="s">
        <v>10196</v>
      </c>
      <c r="T1350" s="4" t="s">
        <v>84</v>
      </c>
      <c r="U1350" s="4"/>
      <c r="V1350" s="4"/>
      <c r="W1350" s="4"/>
      <c r="X1350" s="2" t="s">
        <v>10197</v>
      </c>
      <c r="Y1350" s="4" t="s">
        <v>55</v>
      </c>
      <c r="Z1350" s="4"/>
      <c r="AA1350" s="4"/>
      <c r="AB1350" s="4"/>
    </row>
    <row r="1351" customFormat="false" ht="75" hidden="false" customHeight="true" outlineLevel="0" collapsed="false">
      <c r="A1351" s="4" t="s">
        <v>10198</v>
      </c>
      <c r="B1351" s="4" t="s">
        <v>10052</v>
      </c>
      <c r="C1351" s="4" t="s">
        <v>10199</v>
      </c>
      <c r="D1351" s="4" t="n">
        <v>2021</v>
      </c>
      <c r="E1351" s="4" t="s">
        <v>41</v>
      </c>
      <c r="F1351" s="4" t="s">
        <v>42</v>
      </c>
      <c r="G1351" s="4" t="str">
        <f aca="false">IF(LEFT(I1351,3)="R1 ","L6",IF(D1351&gt;=2014,"L1",IF(D1351&gt;=1998,"L2",IF(D1351&gt;=1987,"L3",IF(D1351&gt;=1978,"L4",IF(D1351&gt;=1965,"L5","L6"))))))</f>
        <v>L1</v>
      </c>
      <c r="H1351" s="4" t="str">
        <f aca="false">IFERROR(INDEX(Lanes!$C$2:$C$60,MATCH(LEFT(I1351,FIND(" ",I1351)-1),Lanes!$A$2:$A$60,0)),"?")</f>
        <v>V</v>
      </c>
      <c r="I1351" s="4" t="s">
        <v>9830</v>
      </c>
      <c r="J1351" s="4" t="s">
        <v>9084</v>
      </c>
      <c r="K1351" s="4" t="s">
        <v>451</v>
      </c>
      <c r="L1351" s="4" t="s">
        <v>193</v>
      </c>
      <c r="M1351" s="4" t="s">
        <v>10054</v>
      </c>
      <c r="N1351" s="4"/>
      <c r="O1351" s="4" t="s">
        <v>10200</v>
      </c>
      <c r="P1351" s="2" t="s">
        <v>10201</v>
      </c>
      <c r="Q1351" s="2" t="s">
        <v>10202</v>
      </c>
      <c r="R1351" s="4" t="s">
        <v>50</v>
      </c>
      <c r="S1351" s="4" t="s">
        <v>10203</v>
      </c>
      <c r="T1351" s="4" t="s">
        <v>84</v>
      </c>
      <c r="U1351" s="4"/>
      <c r="V1351" s="4"/>
      <c r="W1351" s="4"/>
      <c r="X1351" s="2" t="s">
        <v>10204</v>
      </c>
      <c r="Y1351" s="4" t="s">
        <v>69</v>
      </c>
      <c r="Z1351" s="4"/>
      <c r="AA1351" s="4"/>
      <c r="AB1351" s="4"/>
    </row>
    <row r="1352" customFormat="false" ht="75" hidden="false" customHeight="true" outlineLevel="0" collapsed="false">
      <c r="A1352" s="4" t="s">
        <v>10205</v>
      </c>
      <c r="B1352" s="4" t="s">
        <v>10076</v>
      </c>
      <c r="C1352" s="4" t="s">
        <v>10206</v>
      </c>
      <c r="D1352" s="4" t="n">
        <v>2021</v>
      </c>
      <c r="E1352" s="4" t="s">
        <v>41</v>
      </c>
      <c r="F1352" s="4" t="s">
        <v>10078</v>
      </c>
      <c r="G1352" s="4" t="str">
        <f aca="false">IF(LEFT(I1352,3)="R1 ","L6",IF(D1352&gt;=2014,"L1",IF(D1352&gt;=1998,"L2",IF(D1352&gt;=1987,"L3",IF(D1352&gt;=1978,"L4",IF(D1352&gt;=1965,"L5","L6"))))))</f>
        <v>L1</v>
      </c>
      <c r="H1352" s="4" t="str">
        <f aca="false">IFERROR(INDEX(Lanes!$C$2:$C$60,MATCH(LEFT(I1352,FIND(" ",I1352)-1),Lanes!$A$2:$A$60,0)),"?")</f>
        <v>V</v>
      </c>
      <c r="I1352" s="4" t="s">
        <v>9830</v>
      </c>
      <c r="J1352" s="4"/>
      <c r="K1352" s="4" t="s">
        <v>1016</v>
      </c>
      <c r="L1352" s="4" t="s">
        <v>163</v>
      </c>
      <c r="M1352" s="4" t="s">
        <v>8939</v>
      </c>
      <c r="N1352" s="4"/>
      <c r="O1352" s="4" t="s">
        <v>10207</v>
      </c>
      <c r="P1352" s="2" t="s">
        <v>10208</v>
      </c>
      <c r="Q1352" s="2" t="s">
        <v>10209</v>
      </c>
      <c r="R1352" s="4" t="s">
        <v>65</v>
      </c>
      <c r="S1352" s="4" t="s">
        <v>10210</v>
      </c>
      <c r="T1352" s="4" t="s">
        <v>84</v>
      </c>
      <c r="U1352" s="4"/>
      <c r="V1352" s="4"/>
      <c r="W1352" s="4"/>
      <c r="X1352" s="2" t="s">
        <v>10083</v>
      </c>
      <c r="Y1352" s="4" t="s">
        <v>55</v>
      </c>
      <c r="Z1352" s="4"/>
      <c r="AA1352" s="4"/>
      <c r="AB1352" s="4"/>
    </row>
    <row r="1353" customFormat="false" ht="75" hidden="false" customHeight="true" outlineLevel="0" collapsed="false">
      <c r="A1353" s="4" t="s">
        <v>10211</v>
      </c>
      <c r="B1353" s="4" t="s">
        <v>10085</v>
      </c>
      <c r="C1353" s="4" t="s">
        <v>10212</v>
      </c>
      <c r="D1353" s="4" t="n">
        <v>2021</v>
      </c>
      <c r="E1353" s="4" t="s">
        <v>41</v>
      </c>
      <c r="F1353" s="4" t="s">
        <v>759</v>
      </c>
      <c r="G1353" s="4" t="str">
        <f aca="false">IF(LEFT(I1353,3)="R1 ","L6",IF(D1353&gt;=2014,"L1",IF(D1353&gt;=1998,"L2",IF(D1353&gt;=1987,"L3",IF(D1353&gt;=1978,"L4",IF(D1353&gt;=1965,"L5","L6"))))))</f>
        <v>L1</v>
      </c>
      <c r="H1353" s="4" t="str">
        <f aca="false">IFERROR(INDEX(Lanes!$C$2:$C$60,MATCH(LEFT(I1353,FIND(" ",I1353)-1),Lanes!$A$2:$A$60,0)),"?")</f>
        <v>V</v>
      </c>
      <c r="I1353" s="4" t="s">
        <v>9830</v>
      </c>
      <c r="J1353" s="4" t="s">
        <v>1354</v>
      </c>
      <c r="K1353" s="4" t="s">
        <v>1078</v>
      </c>
      <c r="L1353" s="4" t="s">
        <v>193</v>
      </c>
      <c r="M1353" s="4" t="s">
        <v>715</v>
      </c>
      <c r="N1353" s="4"/>
      <c r="O1353" s="4" t="s">
        <v>10213</v>
      </c>
      <c r="P1353" s="2" t="s">
        <v>10214</v>
      </c>
      <c r="Q1353" s="2" t="s">
        <v>10215</v>
      </c>
      <c r="R1353" s="4" t="s">
        <v>65</v>
      </c>
      <c r="S1353" s="4" t="s">
        <v>10216</v>
      </c>
      <c r="T1353" s="4" t="s">
        <v>84</v>
      </c>
      <c r="U1353" s="4"/>
      <c r="V1353" s="4"/>
      <c r="W1353" s="4"/>
      <c r="X1353" s="2" t="s">
        <v>10091</v>
      </c>
      <c r="Y1353" s="4" t="s">
        <v>69</v>
      </c>
      <c r="Z1353" s="4"/>
      <c r="AA1353" s="4"/>
      <c r="AB1353" s="4"/>
    </row>
    <row r="1354" customFormat="false" ht="75" hidden="false" customHeight="true" outlineLevel="0" collapsed="false">
      <c r="A1354" s="4" t="s">
        <v>10217</v>
      </c>
      <c r="B1354" s="4" t="s">
        <v>10218</v>
      </c>
      <c r="C1354" s="4" t="s">
        <v>10218</v>
      </c>
      <c r="D1354" s="4" t="n">
        <v>2021</v>
      </c>
      <c r="E1354" s="4" t="s">
        <v>41</v>
      </c>
      <c r="F1354" s="4" t="s">
        <v>10219</v>
      </c>
      <c r="G1354" s="4" t="str">
        <f aca="false">IF(LEFT(I1354,3)="R1 ","L6",IF(D1354&gt;=2014,"L1",IF(D1354&gt;=1998,"L2",IF(D1354&gt;=1987,"L3",IF(D1354&gt;=1978,"L4",IF(D1354&gt;=1965,"L5","L6"))))))</f>
        <v>L1</v>
      </c>
      <c r="H1354" s="4" t="str">
        <f aca="false">IFERROR(INDEX(Lanes!$C$2:$C$60,MATCH(LEFT(I1354,FIND(" ",I1354)-1),Lanes!$A$2:$A$60,0)),"?")</f>
        <v>V</v>
      </c>
      <c r="I1354" s="4" t="s">
        <v>9830</v>
      </c>
      <c r="J1354" s="4"/>
      <c r="K1354" s="4" t="s">
        <v>364</v>
      </c>
      <c r="L1354" s="4" t="s">
        <v>603</v>
      </c>
      <c r="M1354" s="4" t="s">
        <v>10220</v>
      </c>
      <c r="N1354" s="4"/>
      <c r="O1354" s="4" t="s">
        <v>10221</v>
      </c>
      <c r="P1354" s="2" t="s">
        <v>10222</v>
      </c>
      <c r="Q1354" s="2" t="s">
        <v>10223</v>
      </c>
      <c r="R1354" s="4" t="s">
        <v>50</v>
      </c>
      <c r="S1354" s="4" t="s">
        <v>10224</v>
      </c>
      <c r="T1354" s="4" t="s">
        <v>84</v>
      </c>
      <c r="U1354" s="4"/>
      <c r="V1354" s="4"/>
      <c r="W1354" s="4"/>
      <c r="X1354" s="2" t="s">
        <v>10225</v>
      </c>
      <c r="Y1354" s="4" t="s">
        <v>55</v>
      </c>
      <c r="Z1354" s="4"/>
      <c r="AA1354" s="4"/>
      <c r="AB1354" s="4"/>
    </row>
    <row r="1355" customFormat="false" ht="75" hidden="false" customHeight="true" outlineLevel="0" collapsed="false">
      <c r="A1355" s="4" t="s">
        <v>10226</v>
      </c>
      <c r="B1355" s="4" t="s">
        <v>9837</v>
      </c>
      <c r="C1355" s="4" t="s">
        <v>10227</v>
      </c>
      <c r="D1355" s="4" t="n">
        <v>2021</v>
      </c>
      <c r="E1355" s="4" t="s">
        <v>41</v>
      </c>
      <c r="F1355" s="4" t="s">
        <v>10174</v>
      </c>
      <c r="G1355" s="4" t="str">
        <f aca="false">IF(LEFT(I1355,3)="R1 ","L6",IF(D1355&gt;=2014,"L1",IF(D1355&gt;=1998,"L2",IF(D1355&gt;=1987,"L3",IF(D1355&gt;=1978,"L4",IF(D1355&gt;=1965,"L5","L6"))))))</f>
        <v>L1</v>
      </c>
      <c r="H1355" s="4" t="str">
        <f aca="false">IFERROR(INDEX(Lanes!$C$2:$C$60,MATCH(LEFT(I1355,FIND(" ",I1355)-1),Lanes!$A$2:$A$60,0)),"?")</f>
        <v>V</v>
      </c>
      <c r="I1355" s="4" t="s">
        <v>9830</v>
      </c>
      <c r="J1355" s="4"/>
      <c r="K1355" s="4" t="s">
        <v>1078</v>
      </c>
      <c r="L1355" s="4" t="s">
        <v>193</v>
      </c>
      <c r="M1355" s="4" t="s">
        <v>289</v>
      </c>
      <c r="N1355" s="4"/>
      <c r="O1355" s="4" t="s">
        <v>10228</v>
      </c>
      <c r="P1355" s="2" t="s">
        <v>10229</v>
      </c>
      <c r="Q1355" s="2" t="s">
        <v>10230</v>
      </c>
      <c r="R1355" s="4" t="s">
        <v>65</v>
      </c>
      <c r="S1355" s="4" t="s">
        <v>10231</v>
      </c>
      <c r="T1355" s="4" t="s">
        <v>84</v>
      </c>
      <c r="U1355" s="4"/>
      <c r="V1355" s="4"/>
      <c r="W1355" s="4"/>
      <c r="X1355" s="2" t="s">
        <v>9845</v>
      </c>
      <c r="Y1355" s="4" t="s">
        <v>69</v>
      </c>
      <c r="Z1355" s="4"/>
      <c r="AA1355" s="4"/>
      <c r="AB1355" s="4"/>
    </row>
    <row r="1356" customFormat="false" ht="75" hidden="false" customHeight="true" outlineLevel="0" collapsed="false">
      <c r="A1356" s="4" t="s">
        <v>10232</v>
      </c>
      <c r="B1356" s="4" t="s">
        <v>2109</v>
      </c>
      <c r="C1356" s="4" t="s">
        <v>10233</v>
      </c>
      <c r="D1356" s="4" t="n">
        <v>2021</v>
      </c>
      <c r="E1356" s="4" t="s">
        <v>41</v>
      </c>
      <c r="F1356" s="4" t="s">
        <v>10234</v>
      </c>
      <c r="G1356" s="4" t="str">
        <f aca="false">IF(LEFT(I1356,3)="R1 ","L6",IF(D1356&gt;=2014,"L1",IF(D1356&gt;=1998,"L2",IF(D1356&gt;=1987,"L3",IF(D1356&gt;=1978,"L4",IF(D1356&gt;=1965,"L5","L6"))))))</f>
        <v>L1</v>
      </c>
      <c r="H1356" s="4" t="str">
        <f aca="false">IFERROR(INDEX(Lanes!$C$2:$C$60,MATCH(LEFT(I1356,FIND(" ",I1356)-1),Lanes!$A$2:$A$60,0)),"?")</f>
        <v>V</v>
      </c>
      <c r="I1356" s="4" t="s">
        <v>9830</v>
      </c>
      <c r="J1356" s="4" t="s">
        <v>2964</v>
      </c>
      <c r="K1356" s="4" t="s">
        <v>364</v>
      </c>
      <c r="L1356" s="4" t="s">
        <v>193</v>
      </c>
      <c r="M1356" s="4" t="s">
        <v>289</v>
      </c>
      <c r="N1356" s="4"/>
      <c r="O1356" s="4" t="s">
        <v>10235</v>
      </c>
      <c r="P1356" s="2" t="s">
        <v>10236</v>
      </c>
      <c r="Q1356" s="2" t="s">
        <v>10237</v>
      </c>
      <c r="R1356" s="4" t="s">
        <v>122</v>
      </c>
      <c r="S1356" s="4" t="s">
        <v>10238</v>
      </c>
      <c r="T1356" s="4" t="s">
        <v>84</v>
      </c>
      <c r="U1356" s="4"/>
      <c r="V1356" s="4"/>
      <c r="W1356" s="4"/>
      <c r="X1356" s="2" t="s">
        <v>10239</v>
      </c>
      <c r="Y1356" s="4" t="s">
        <v>55</v>
      </c>
      <c r="Z1356" s="4"/>
      <c r="AA1356" s="4"/>
      <c r="AB1356" s="4"/>
    </row>
    <row r="1357" customFormat="false" ht="75" hidden="false" customHeight="true" outlineLevel="0" collapsed="false">
      <c r="A1357" s="4" t="s">
        <v>10240</v>
      </c>
      <c r="B1357" s="4" t="s">
        <v>10112</v>
      </c>
      <c r="C1357" s="4" t="s">
        <v>10112</v>
      </c>
      <c r="D1357" s="4" t="n">
        <v>2021</v>
      </c>
      <c r="E1357" s="4" t="s">
        <v>41</v>
      </c>
      <c r="F1357" s="4" t="s">
        <v>10114</v>
      </c>
      <c r="G1357" s="4" t="str">
        <f aca="false">IF(LEFT(I1357,3)="R1 ","L6",IF(D1357&gt;=2014,"L1",IF(D1357&gt;=1998,"L2",IF(D1357&gt;=1987,"L3",IF(D1357&gt;=1978,"L4",IF(D1357&gt;=1965,"L5","L6"))))))</f>
        <v>L1</v>
      </c>
      <c r="H1357" s="4" t="str">
        <f aca="false">IFERROR(INDEX(Lanes!$C$2:$C$60,MATCH(LEFT(I1357,FIND(" ",I1357)-1),Lanes!$A$2:$A$60,0)),"?")</f>
        <v>V</v>
      </c>
      <c r="I1357" s="4" t="s">
        <v>9830</v>
      </c>
      <c r="J1357" s="4"/>
      <c r="K1357" s="4" t="s">
        <v>364</v>
      </c>
      <c r="L1357" s="4" t="s">
        <v>163</v>
      </c>
      <c r="M1357" s="4" t="s">
        <v>10115</v>
      </c>
      <c r="N1357" s="4"/>
      <c r="O1357" s="4" t="s">
        <v>10241</v>
      </c>
      <c r="P1357" s="2" t="s">
        <v>10242</v>
      </c>
      <c r="Q1357" s="2" t="s">
        <v>10243</v>
      </c>
      <c r="R1357" s="4" t="s">
        <v>122</v>
      </c>
      <c r="S1357" s="4" t="s">
        <v>10244</v>
      </c>
      <c r="T1357" s="4" t="s">
        <v>110</v>
      </c>
      <c r="U1357" s="4"/>
      <c r="V1357" s="4"/>
      <c r="W1357" s="4"/>
      <c r="X1357" s="2" t="s">
        <v>10245</v>
      </c>
      <c r="Y1357" s="4" t="s">
        <v>69</v>
      </c>
      <c r="Z1357" s="4"/>
      <c r="AA1357" s="4"/>
      <c r="AB1357" s="4"/>
    </row>
    <row r="1358" customFormat="false" ht="75" hidden="false" customHeight="true" outlineLevel="0" collapsed="false">
      <c r="A1358" s="4" t="s">
        <v>10246</v>
      </c>
      <c r="B1358" s="4" t="s">
        <v>10121</v>
      </c>
      <c r="C1358" s="4" t="s">
        <v>10247</v>
      </c>
      <c r="D1358" s="4" t="n">
        <v>2022</v>
      </c>
      <c r="E1358" s="4" t="s">
        <v>41</v>
      </c>
      <c r="F1358" s="4" t="s">
        <v>602</v>
      </c>
      <c r="G1358" s="4" t="str">
        <f aca="false">IF(LEFT(I1358,3)="R1 ","L6",IF(D1358&gt;=2014,"L1",IF(D1358&gt;=1998,"L2",IF(D1358&gt;=1987,"L3",IF(D1358&gt;=1978,"L4",IF(D1358&gt;=1965,"L5","L6"))))))</f>
        <v>L1</v>
      </c>
      <c r="H1358" s="4" t="str">
        <f aca="false">IFERROR(INDEX(Lanes!$C$2:$C$60,MATCH(LEFT(I1358,FIND(" ",I1358)-1),Lanes!$A$2:$A$60,0)),"?")</f>
        <v>V</v>
      </c>
      <c r="I1358" s="4" t="s">
        <v>9830</v>
      </c>
      <c r="J1358" s="4" t="s">
        <v>10123</v>
      </c>
      <c r="K1358" s="4" t="s">
        <v>364</v>
      </c>
      <c r="L1358" s="4" t="s">
        <v>45</v>
      </c>
      <c r="M1358" s="4" t="s">
        <v>10124</v>
      </c>
      <c r="N1358" s="4"/>
      <c r="O1358" s="4" t="s">
        <v>10248</v>
      </c>
      <c r="P1358" s="2" t="s">
        <v>10249</v>
      </c>
      <c r="Q1358" s="2" t="s">
        <v>10250</v>
      </c>
      <c r="R1358" s="4" t="s">
        <v>122</v>
      </c>
      <c r="S1358" s="4" t="s">
        <v>10251</v>
      </c>
      <c r="T1358" s="4" t="s">
        <v>84</v>
      </c>
      <c r="U1358" s="4"/>
      <c r="V1358" s="4"/>
      <c r="W1358" s="4"/>
      <c r="X1358" s="2" t="s">
        <v>10129</v>
      </c>
      <c r="Y1358" s="4" t="s">
        <v>69</v>
      </c>
      <c r="Z1358" s="4"/>
      <c r="AA1358" s="4"/>
      <c r="AB1358" s="4"/>
    </row>
    <row r="1359" customFormat="false" ht="75" hidden="false" customHeight="true" outlineLevel="0" collapsed="false">
      <c r="A1359" s="4" t="s">
        <v>10252</v>
      </c>
      <c r="B1359" s="4" t="s">
        <v>10131</v>
      </c>
      <c r="C1359" s="4" t="s">
        <v>10253</v>
      </c>
      <c r="D1359" s="4" t="n">
        <v>2022</v>
      </c>
      <c r="E1359" s="4" t="s">
        <v>41</v>
      </c>
      <c r="F1359" s="4" t="s">
        <v>1792</v>
      </c>
      <c r="G1359" s="4" t="str">
        <f aca="false">IF(LEFT(I1359,3)="R1 ","L6",IF(D1359&gt;=2014,"L1",IF(D1359&gt;=1998,"L2",IF(D1359&gt;=1987,"L3",IF(D1359&gt;=1978,"L4",IF(D1359&gt;=1965,"L5","L6"))))))</f>
        <v>L1</v>
      </c>
      <c r="H1359" s="4" t="str">
        <f aca="false">IFERROR(INDEX(Lanes!$C$2:$C$60,MATCH(LEFT(I1359,FIND(" ",I1359)-1),Lanes!$A$2:$A$60,0)),"?")</f>
        <v>V</v>
      </c>
      <c r="I1359" s="4" t="s">
        <v>9830</v>
      </c>
      <c r="J1359" s="4" t="s">
        <v>10133</v>
      </c>
      <c r="K1359" s="4" t="s">
        <v>1078</v>
      </c>
      <c r="L1359" s="4" t="s">
        <v>45</v>
      </c>
      <c r="M1359" s="4" t="s">
        <v>289</v>
      </c>
      <c r="N1359" s="4"/>
      <c r="O1359" s="4" t="s">
        <v>10254</v>
      </c>
      <c r="P1359" s="2" t="s">
        <v>10255</v>
      </c>
      <c r="Q1359" s="2" t="s">
        <v>10256</v>
      </c>
      <c r="R1359" s="4" t="s">
        <v>65</v>
      </c>
      <c r="S1359" s="4" t="s">
        <v>10257</v>
      </c>
      <c r="T1359" s="4" t="s">
        <v>84</v>
      </c>
      <c r="U1359" s="4"/>
      <c r="V1359" s="4"/>
      <c r="W1359" s="4"/>
      <c r="X1359" s="2" t="s">
        <v>10258</v>
      </c>
      <c r="Y1359" s="4" t="s">
        <v>69</v>
      </c>
      <c r="Z1359" s="4"/>
      <c r="AA1359" s="4"/>
      <c r="AB1359" s="4"/>
    </row>
    <row r="1360" customFormat="false" ht="75" hidden="false" customHeight="true" outlineLevel="0" collapsed="false">
      <c r="A1360" s="4" t="s">
        <v>10259</v>
      </c>
      <c r="B1360" s="4" t="s">
        <v>9859</v>
      </c>
      <c r="C1360" s="4" t="s">
        <v>10260</v>
      </c>
      <c r="D1360" s="4" t="n">
        <v>2022</v>
      </c>
      <c r="E1360" s="4" t="s">
        <v>41</v>
      </c>
      <c r="F1360" s="4" t="s">
        <v>9861</v>
      </c>
      <c r="G1360" s="4" t="str">
        <f aca="false">IF(LEFT(I1360,3)="R1 ","L6",IF(D1360&gt;=2014,"L1",IF(D1360&gt;=1998,"L2",IF(D1360&gt;=1987,"L3",IF(D1360&gt;=1978,"L4",IF(D1360&gt;=1965,"L5","L6"))))))</f>
        <v>L1</v>
      </c>
      <c r="H1360" s="4" t="str">
        <f aca="false">IFERROR(INDEX(Lanes!$C$2:$C$60,MATCH(LEFT(I1360,FIND(" ",I1360)-1),Lanes!$A$2:$A$60,0)),"?")</f>
        <v>V</v>
      </c>
      <c r="I1360" s="4" t="s">
        <v>9830</v>
      </c>
      <c r="J1360" s="4" t="s">
        <v>9084</v>
      </c>
      <c r="K1360" s="4" t="s">
        <v>1078</v>
      </c>
      <c r="L1360" s="4" t="s">
        <v>163</v>
      </c>
      <c r="M1360" s="4" t="s">
        <v>9862</v>
      </c>
      <c r="N1360" s="4"/>
      <c r="O1360" s="4" t="s">
        <v>10261</v>
      </c>
      <c r="P1360" s="2" t="s">
        <v>10262</v>
      </c>
      <c r="Q1360" s="2" t="s">
        <v>10263</v>
      </c>
      <c r="R1360" s="4" t="s">
        <v>50</v>
      </c>
      <c r="S1360" s="4" t="s">
        <v>10264</v>
      </c>
      <c r="T1360" s="4" t="s">
        <v>110</v>
      </c>
      <c r="U1360" s="4"/>
      <c r="V1360" s="4"/>
      <c r="W1360" s="4"/>
      <c r="X1360" s="2" t="s">
        <v>9867</v>
      </c>
      <c r="Y1360" s="4" t="s">
        <v>69</v>
      </c>
      <c r="Z1360" s="4"/>
      <c r="AA1360" s="4"/>
      <c r="AB1360" s="4"/>
    </row>
    <row r="1361" customFormat="false" ht="75" hidden="false" customHeight="true" outlineLevel="0" collapsed="false">
      <c r="A1361" s="4" t="s">
        <v>10265</v>
      </c>
      <c r="B1361" s="4" t="s">
        <v>1121</v>
      </c>
      <c r="C1361" s="4" t="s">
        <v>10266</v>
      </c>
      <c r="D1361" s="4" t="n">
        <v>2022</v>
      </c>
      <c r="E1361" s="4" t="s">
        <v>41</v>
      </c>
      <c r="F1361" s="4" t="s">
        <v>10267</v>
      </c>
      <c r="G1361" s="4" t="str">
        <f aca="false">IF(LEFT(I1361,3)="R1 ","L6",IF(D1361&gt;=2014,"L1",IF(D1361&gt;=1998,"L2",IF(D1361&gt;=1987,"L3",IF(D1361&gt;=1978,"L4",IF(D1361&gt;=1965,"L5","L6"))))))</f>
        <v>L1</v>
      </c>
      <c r="H1361" s="4" t="str">
        <f aca="false">IFERROR(INDEX(Lanes!$C$2:$C$60,MATCH(LEFT(I1361,FIND(" ",I1361)-1),Lanes!$A$2:$A$60,0)),"?")</f>
        <v>V</v>
      </c>
      <c r="I1361" s="4" t="s">
        <v>9830</v>
      </c>
      <c r="J1361" s="4" t="s">
        <v>1354</v>
      </c>
      <c r="K1361" s="4" t="s">
        <v>1016</v>
      </c>
      <c r="L1361" s="4" t="s">
        <v>193</v>
      </c>
      <c r="M1361" s="4" t="s">
        <v>289</v>
      </c>
      <c r="N1361" s="4"/>
      <c r="O1361" s="4" t="s">
        <v>9964</v>
      </c>
      <c r="P1361" s="2" t="s">
        <v>10268</v>
      </c>
      <c r="Q1361" s="2" t="s">
        <v>10269</v>
      </c>
      <c r="R1361" s="4" t="s">
        <v>50</v>
      </c>
      <c r="S1361" s="4" t="s">
        <v>10270</v>
      </c>
      <c r="T1361" s="4" t="s">
        <v>84</v>
      </c>
      <c r="U1361" s="4"/>
      <c r="V1361" s="4"/>
      <c r="W1361" s="4"/>
      <c r="X1361" s="2" t="s">
        <v>10271</v>
      </c>
      <c r="Y1361" s="4" t="s">
        <v>69</v>
      </c>
      <c r="Z1361" s="4"/>
      <c r="AA1361" s="4"/>
      <c r="AB1361" s="4"/>
    </row>
    <row r="1362" customFormat="false" ht="75" hidden="false" customHeight="true" outlineLevel="0" collapsed="false">
      <c r="A1362" s="4" t="s">
        <v>10272</v>
      </c>
      <c r="B1362" s="4" t="s">
        <v>10066</v>
      </c>
      <c r="C1362" s="4" t="s">
        <v>10273</v>
      </c>
      <c r="D1362" s="4" t="n">
        <v>2022</v>
      </c>
      <c r="E1362" s="4" t="s">
        <v>41</v>
      </c>
      <c r="F1362" s="4" t="s">
        <v>2557</v>
      </c>
      <c r="G1362" s="4" t="str">
        <f aca="false">IF(LEFT(I1362,3)="R1 ","L6",IF(D1362&gt;=2014,"L1",IF(D1362&gt;=1998,"L2",IF(D1362&gt;=1987,"L3",IF(D1362&gt;=1978,"L4",IF(D1362&gt;=1965,"L5","L6"))))))</f>
        <v>L1</v>
      </c>
      <c r="H1362" s="4" t="str">
        <f aca="false">IFERROR(INDEX(Lanes!$C$2:$C$60,MATCH(LEFT(I1362,FIND(" ",I1362)-1),Lanes!$A$2:$A$60,0)),"?")</f>
        <v>V</v>
      </c>
      <c r="I1362" s="4" t="s">
        <v>9830</v>
      </c>
      <c r="J1362" s="4"/>
      <c r="K1362" s="4" t="s">
        <v>268</v>
      </c>
      <c r="L1362" s="4" t="s">
        <v>193</v>
      </c>
      <c r="M1362" s="4" t="s">
        <v>10069</v>
      </c>
      <c r="N1362" s="4"/>
      <c r="O1362" s="4" t="s">
        <v>10274</v>
      </c>
      <c r="P1362" s="2" t="s">
        <v>10275</v>
      </c>
      <c r="Q1362" s="2" t="s">
        <v>10276</v>
      </c>
      <c r="R1362" s="4" t="s">
        <v>50</v>
      </c>
      <c r="S1362" s="4" t="s">
        <v>10277</v>
      </c>
      <c r="T1362" s="4" t="s">
        <v>84</v>
      </c>
      <c r="U1362" s="4"/>
      <c r="V1362" s="4"/>
      <c r="W1362" s="4"/>
      <c r="X1362" s="2" t="s">
        <v>10074</v>
      </c>
      <c r="Y1362" s="4" t="s">
        <v>69</v>
      </c>
      <c r="Z1362" s="4"/>
      <c r="AA1362" s="4"/>
      <c r="AB1362" s="4"/>
    </row>
    <row r="1363" customFormat="false" ht="75" hidden="false" customHeight="true" outlineLevel="0" collapsed="false">
      <c r="A1363" s="4" t="s">
        <v>10278</v>
      </c>
      <c r="B1363" s="4" t="s">
        <v>1076</v>
      </c>
      <c r="C1363" s="4" t="s">
        <v>10279</v>
      </c>
      <c r="D1363" s="4" t="n">
        <v>2022</v>
      </c>
      <c r="E1363" s="4" t="s">
        <v>41</v>
      </c>
      <c r="F1363" s="4" t="s">
        <v>476</v>
      </c>
      <c r="G1363" s="4" t="str">
        <f aca="false">IF(LEFT(I1363,3)="R1 ","L6",IF(D1363&gt;=2014,"L1",IF(D1363&gt;=1998,"L2",IF(D1363&gt;=1987,"L3",IF(D1363&gt;=1978,"L4",IF(D1363&gt;=1965,"L5","L6"))))))</f>
        <v>L1</v>
      </c>
      <c r="H1363" s="4" t="str">
        <f aca="false">IFERROR(INDEX(Lanes!$C$2:$C$60,MATCH(LEFT(I1363,FIND(" ",I1363)-1),Lanes!$A$2:$A$60,0)),"?")</f>
        <v>V</v>
      </c>
      <c r="I1363" s="4" t="s">
        <v>9830</v>
      </c>
      <c r="J1363" s="4"/>
      <c r="K1363" s="4" t="s">
        <v>1078</v>
      </c>
      <c r="L1363" s="4" t="s">
        <v>193</v>
      </c>
      <c r="M1363" s="4" t="s">
        <v>289</v>
      </c>
      <c r="N1363" s="4"/>
      <c r="O1363" s="4" t="s">
        <v>9489</v>
      </c>
      <c r="P1363" s="2" t="s">
        <v>10280</v>
      </c>
      <c r="Q1363" s="2" t="s">
        <v>10281</v>
      </c>
      <c r="R1363" s="4" t="s">
        <v>65</v>
      </c>
      <c r="S1363" s="4" t="s">
        <v>10282</v>
      </c>
      <c r="T1363" s="4" t="s">
        <v>84</v>
      </c>
      <c r="U1363" s="4"/>
      <c r="V1363" s="4"/>
      <c r="W1363" s="4"/>
      <c r="X1363" s="2" t="s">
        <v>10036</v>
      </c>
      <c r="Y1363" s="4" t="s">
        <v>69</v>
      </c>
      <c r="Z1363" s="4"/>
      <c r="AA1363" s="4"/>
      <c r="AB1363" s="4"/>
    </row>
    <row r="1364" customFormat="false" ht="75" hidden="false" customHeight="true" outlineLevel="0" collapsed="false">
      <c r="A1364" s="4" t="s">
        <v>10283</v>
      </c>
      <c r="B1364" s="4" t="s">
        <v>10284</v>
      </c>
      <c r="C1364" s="4" t="s">
        <v>10285</v>
      </c>
      <c r="D1364" s="4" t="n">
        <v>2022</v>
      </c>
      <c r="E1364" s="4" t="s">
        <v>41</v>
      </c>
      <c r="F1364" s="4" t="s">
        <v>10286</v>
      </c>
      <c r="G1364" s="4" t="str">
        <f aca="false">IF(LEFT(I1364,3)="R1 ","L6",IF(D1364&gt;=2014,"L1",IF(D1364&gt;=1998,"L2",IF(D1364&gt;=1987,"L3",IF(D1364&gt;=1978,"L4",IF(D1364&gt;=1965,"L5","L6"))))))</f>
        <v>L1</v>
      </c>
      <c r="H1364" s="4" t="str">
        <f aca="false">IFERROR(INDEX(Lanes!$C$2:$C$60,MATCH(LEFT(I1364,FIND(" ",I1364)-1),Lanes!$A$2:$A$60,0)),"?")</f>
        <v>V</v>
      </c>
      <c r="I1364" s="4" t="s">
        <v>9830</v>
      </c>
      <c r="J1364" s="4" t="s">
        <v>9084</v>
      </c>
      <c r="K1364" s="4" t="s">
        <v>268</v>
      </c>
      <c r="L1364" s="4" t="s">
        <v>193</v>
      </c>
      <c r="M1364" s="4" t="s">
        <v>289</v>
      </c>
      <c r="N1364" s="4"/>
      <c r="O1364" s="4" t="s">
        <v>1044</v>
      </c>
      <c r="P1364" s="2" t="s">
        <v>10287</v>
      </c>
      <c r="Q1364" s="2" t="s">
        <v>10288</v>
      </c>
      <c r="R1364" s="4" t="s">
        <v>50</v>
      </c>
      <c r="S1364" s="4" t="s">
        <v>10289</v>
      </c>
      <c r="T1364" s="4" t="s">
        <v>52</v>
      </c>
      <c r="U1364" s="4"/>
      <c r="V1364" s="4"/>
      <c r="W1364" s="4"/>
      <c r="X1364" s="2" t="s">
        <v>10290</v>
      </c>
      <c r="Y1364" s="4" t="s">
        <v>69</v>
      </c>
      <c r="Z1364" s="4"/>
      <c r="AA1364" s="4"/>
      <c r="AB1364" s="4"/>
    </row>
    <row r="1365" customFormat="false" ht="75" hidden="false" customHeight="true" outlineLevel="0" collapsed="false">
      <c r="A1365" s="4" t="s">
        <v>10291</v>
      </c>
      <c r="B1365" s="4" t="s">
        <v>9534</v>
      </c>
      <c r="C1365" s="4" t="s">
        <v>10292</v>
      </c>
      <c r="D1365" s="4" t="n">
        <v>2022</v>
      </c>
      <c r="E1365" s="4" t="s">
        <v>41</v>
      </c>
      <c r="F1365" s="4" t="s">
        <v>602</v>
      </c>
      <c r="G1365" s="4" t="str">
        <f aca="false">IF(LEFT(I1365,3)="R1 ","L6",IF(D1365&gt;=2014,"L1",IF(D1365&gt;=1998,"L2",IF(D1365&gt;=1987,"L3",IF(D1365&gt;=1978,"L4",IF(D1365&gt;=1965,"L5","L6"))))))</f>
        <v>L1</v>
      </c>
      <c r="H1365" s="4" t="str">
        <f aca="false">IFERROR(INDEX(Lanes!$C$2:$C$60,MATCH(LEFT(I1365,FIND(" ",I1365)-1),Lanes!$A$2:$A$60,0)),"?")</f>
        <v>V</v>
      </c>
      <c r="I1365" s="4" t="s">
        <v>9830</v>
      </c>
      <c r="J1365" s="4"/>
      <c r="K1365" s="4" t="s">
        <v>1078</v>
      </c>
      <c r="L1365" s="4" t="s">
        <v>193</v>
      </c>
      <c r="M1365" s="4" t="s">
        <v>9536</v>
      </c>
      <c r="N1365" s="4"/>
      <c r="O1365" s="4" t="s">
        <v>10293</v>
      </c>
      <c r="P1365" s="2" t="s">
        <v>10294</v>
      </c>
      <c r="Q1365" s="2" t="s">
        <v>10295</v>
      </c>
      <c r="R1365" s="4" t="s">
        <v>65</v>
      </c>
      <c r="S1365" s="4" t="s">
        <v>10296</v>
      </c>
      <c r="T1365" s="4" t="s">
        <v>84</v>
      </c>
      <c r="U1365" s="4"/>
      <c r="V1365" s="4"/>
      <c r="W1365" s="4"/>
      <c r="X1365" s="2" t="s">
        <v>9541</v>
      </c>
      <c r="Y1365" s="4" t="s">
        <v>69</v>
      </c>
      <c r="Z1365" s="4"/>
      <c r="AA1365" s="4"/>
      <c r="AB1365" s="4"/>
    </row>
    <row r="1366" customFormat="false" ht="75" hidden="false" customHeight="true" outlineLevel="0" collapsed="false">
      <c r="A1366" s="4" t="s">
        <v>10297</v>
      </c>
      <c r="B1366" s="4" t="s">
        <v>10298</v>
      </c>
      <c r="C1366" s="4" t="s">
        <v>10299</v>
      </c>
      <c r="D1366" s="4" t="n">
        <v>2022</v>
      </c>
      <c r="E1366" s="4" t="s">
        <v>41</v>
      </c>
      <c r="F1366" s="4" t="s">
        <v>2557</v>
      </c>
      <c r="G1366" s="4" t="str">
        <f aca="false">IF(LEFT(I1366,3)="R1 ","L6",IF(D1366&gt;=2014,"L1",IF(D1366&gt;=1998,"L2",IF(D1366&gt;=1987,"L3",IF(D1366&gt;=1978,"L4",IF(D1366&gt;=1965,"L5","L6"))))))</f>
        <v>L1</v>
      </c>
      <c r="H1366" s="4" t="str">
        <f aca="false">IFERROR(INDEX(Lanes!$C$2:$C$60,MATCH(LEFT(I1366,FIND(" ",I1366)-1),Lanes!$A$2:$A$60,0)),"?")</f>
        <v>V</v>
      </c>
      <c r="I1366" s="4" t="s">
        <v>9830</v>
      </c>
      <c r="J1366" s="4" t="s">
        <v>10133</v>
      </c>
      <c r="K1366" s="4" t="s">
        <v>1078</v>
      </c>
      <c r="L1366" s="4" t="s">
        <v>193</v>
      </c>
      <c r="M1366" s="4" t="s">
        <v>289</v>
      </c>
      <c r="N1366" s="4"/>
      <c r="O1366" s="4" t="s">
        <v>10300</v>
      </c>
      <c r="P1366" s="2" t="s">
        <v>10301</v>
      </c>
      <c r="Q1366" s="2" t="s">
        <v>10302</v>
      </c>
      <c r="R1366" s="4" t="s">
        <v>50</v>
      </c>
      <c r="S1366" s="4" t="s">
        <v>10303</v>
      </c>
      <c r="T1366" s="4" t="s">
        <v>84</v>
      </c>
      <c r="U1366" s="4"/>
      <c r="V1366" s="4"/>
      <c r="W1366" s="4"/>
      <c r="X1366" s="2" t="s">
        <v>10304</v>
      </c>
      <c r="Y1366" s="4" t="s">
        <v>69</v>
      </c>
      <c r="Z1366" s="4"/>
      <c r="AA1366" s="4"/>
      <c r="AB1366" s="4"/>
    </row>
    <row r="1367" customFormat="false" ht="75" hidden="false" customHeight="true" outlineLevel="0" collapsed="false">
      <c r="A1367" s="4" t="s">
        <v>10305</v>
      </c>
      <c r="B1367" s="4" t="s">
        <v>9827</v>
      </c>
      <c r="C1367" s="4" t="s">
        <v>10306</v>
      </c>
      <c r="D1367" s="4" t="n">
        <v>2022</v>
      </c>
      <c r="E1367" s="4" t="s">
        <v>41</v>
      </c>
      <c r="F1367" s="4" t="s">
        <v>476</v>
      </c>
      <c r="G1367" s="4" t="str">
        <f aca="false">IF(LEFT(I1367,3)="R1 ","L6",IF(D1367&gt;=2014,"L1",IF(D1367&gt;=1998,"L2",IF(D1367&gt;=1987,"L3",IF(D1367&gt;=1978,"L4",IF(D1367&gt;=1965,"L5","L6"))))))</f>
        <v>L1</v>
      </c>
      <c r="H1367" s="4" t="str">
        <f aca="false">IFERROR(INDEX(Lanes!$C$2:$C$60,MATCH(LEFT(I1367,FIND(" ",I1367)-1),Lanes!$A$2:$A$60,0)),"?")</f>
        <v>V</v>
      </c>
      <c r="I1367" s="4" t="s">
        <v>9830</v>
      </c>
      <c r="J1367" s="4"/>
      <c r="K1367" s="4" t="s">
        <v>1016</v>
      </c>
      <c r="L1367" s="4" t="s">
        <v>193</v>
      </c>
      <c r="M1367" s="4" t="s">
        <v>289</v>
      </c>
      <c r="N1367" s="4"/>
      <c r="O1367" s="4" t="s">
        <v>10307</v>
      </c>
      <c r="P1367" s="2" t="s">
        <v>10308</v>
      </c>
      <c r="Q1367" s="2" t="s">
        <v>10309</v>
      </c>
      <c r="R1367" s="4" t="s">
        <v>65</v>
      </c>
      <c r="S1367" s="4" t="s">
        <v>10310</v>
      </c>
      <c r="T1367" s="4" t="s">
        <v>84</v>
      </c>
      <c r="U1367" s="4"/>
      <c r="V1367" s="4"/>
      <c r="W1367" s="4"/>
      <c r="X1367" s="2" t="s">
        <v>9835</v>
      </c>
      <c r="Y1367" s="4" t="s">
        <v>69</v>
      </c>
      <c r="Z1367" s="4"/>
      <c r="AA1367" s="4"/>
      <c r="AB1367" s="4"/>
    </row>
    <row r="1368" customFormat="false" ht="75" hidden="false" customHeight="true" outlineLevel="0" collapsed="false">
      <c r="A1368" s="4" t="s">
        <v>10311</v>
      </c>
      <c r="B1368" s="4" t="s">
        <v>9988</v>
      </c>
      <c r="C1368" s="4" t="s">
        <v>10312</v>
      </c>
      <c r="D1368" s="4" t="n">
        <v>2022</v>
      </c>
      <c r="E1368" s="4" t="s">
        <v>41</v>
      </c>
      <c r="F1368" s="4" t="s">
        <v>10106</v>
      </c>
      <c r="G1368" s="4" t="str">
        <f aca="false">IF(LEFT(I1368,3)="R1 ","L6",IF(D1368&gt;=2014,"L1",IF(D1368&gt;=1998,"L2",IF(D1368&gt;=1987,"L3",IF(D1368&gt;=1978,"L4",IF(D1368&gt;=1965,"L5","L6"))))))</f>
        <v>L1</v>
      </c>
      <c r="H1368" s="4" t="str">
        <f aca="false">IFERROR(INDEX(Lanes!$C$2:$C$60,MATCH(LEFT(I1368,FIND(" ",I1368)-1),Lanes!$A$2:$A$60,0)),"?")</f>
        <v>V</v>
      </c>
      <c r="I1368" s="4" t="s">
        <v>9830</v>
      </c>
      <c r="J1368" s="4"/>
      <c r="K1368" s="4" t="s">
        <v>268</v>
      </c>
      <c r="L1368" s="4" t="s">
        <v>193</v>
      </c>
      <c r="M1368" s="4" t="s">
        <v>9991</v>
      </c>
      <c r="N1368" s="4"/>
      <c r="O1368" s="4" t="s">
        <v>10313</v>
      </c>
      <c r="P1368" s="2" t="s">
        <v>10314</v>
      </c>
      <c r="Q1368" s="2" t="s">
        <v>10315</v>
      </c>
      <c r="R1368" s="4" t="s">
        <v>122</v>
      </c>
      <c r="S1368" s="4" t="s">
        <v>10316</v>
      </c>
      <c r="T1368" s="4" t="s">
        <v>110</v>
      </c>
      <c r="U1368" s="4"/>
      <c r="V1368" s="4" t="s">
        <v>169</v>
      </c>
      <c r="W1368" s="4"/>
      <c r="X1368" s="2" t="s">
        <v>9996</v>
      </c>
      <c r="Y1368" s="4" t="s">
        <v>69</v>
      </c>
      <c r="Z1368" s="4"/>
      <c r="AA1368" s="4"/>
      <c r="AB1368" s="4"/>
    </row>
    <row r="1369" customFormat="false" ht="75" hidden="false" customHeight="true" outlineLevel="0" collapsed="false">
      <c r="A1369" s="4" t="s">
        <v>10317</v>
      </c>
      <c r="B1369" s="4" t="s">
        <v>10044</v>
      </c>
      <c r="C1369" s="4" t="s">
        <v>10318</v>
      </c>
      <c r="D1369" s="4" t="n">
        <v>2022</v>
      </c>
      <c r="E1369" s="4" t="s">
        <v>41</v>
      </c>
      <c r="F1369" s="4" t="s">
        <v>1484</v>
      </c>
      <c r="G1369" s="4" t="str">
        <f aca="false">IF(LEFT(I1369,3)="R1 ","L6",IF(D1369&gt;=2014,"L1",IF(D1369&gt;=1998,"L2",IF(D1369&gt;=1987,"L3",IF(D1369&gt;=1978,"L4",IF(D1369&gt;=1965,"L5","L6"))))))</f>
        <v>L1</v>
      </c>
      <c r="H1369" s="4" t="str">
        <f aca="false">IFERROR(INDEX(Lanes!$C$2:$C$60,MATCH(LEFT(I1369,FIND(" ",I1369)-1),Lanes!$A$2:$A$60,0)),"?")</f>
        <v>V</v>
      </c>
      <c r="I1369" s="4" t="s">
        <v>9830</v>
      </c>
      <c r="J1369" s="4" t="s">
        <v>1354</v>
      </c>
      <c r="K1369" s="4" t="s">
        <v>364</v>
      </c>
      <c r="L1369" s="4" t="s">
        <v>193</v>
      </c>
      <c r="M1369" s="4" t="s">
        <v>715</v>
      </c>
      <c r="N1369" s="4"/>
      <c r="O1369" s="4" t="s">
        <v>10319</v>
      </c>
      <c r="P1369" s="2" t="s">
        <v>10320</v>
      </c>
      <c r="Q1369" s="2" t="s">
        <v>10321</v>
      </c>
      <c r="R1369" s="4" t="s">
        <v>50</v>
      </c>
      <c r="S1369" s="4" t="s">
        <v>10322</v>
      </c>
      <c r="T1369" s="4" t="s">
        <v>110</v>
      </c>
      <c r="U1369" s="4"/>
      <c r="V1369" s="4"/>
      <c r="W1369" s="4"/>
      <c r="X1369" s="2" t="s">
        <v>10050</v>
      </c>
      <c r="Y1369" s="4" t="s">
        <v>69</v>
      </c>
      <c r="Z1369" s="4"/>
      <c r="AA1369" s="4"/>
      <c r="AB1369" s="4"/>
    </row>
    <row r="1370" customFormat="false" ht="75" hidden="false" customHeight="true" outlineLevel="0" collapsed="false">
      <c r="A1370" s="4" t="s">
        <v>10323</v>
      </c>
      <c r="B1370" s="4" t="s">
        <v>9907</v>
      </c>
      <c r="C1370" s="4" t="s">
        <v>10324</v>
      </c>
      <c r="D1370" s="4" t="n">
        <v>2023</v>
      </c>
      <c r="E1370" s="4" t="s">
        <v>41</v>
      </c>
      <c r="F1370" s="4" t="s">
        <v>10325</v>
      </c>
      <c r="G1370" s="4" t="str">
        <f aca="false">IF(LEFT(I1370,3)="R1 ","L6",IF(D1370&gt;=2014,"L1",IF(D1370&gt;=1998,"L2",IF(D1370&gt;=1987,"L3",IF(D1370&gt;=1978,"L4",IF(D1370&gt;=1965,"L5","L6"))))))</f>
        <v>L1</v>
      </c>
      <c r="H1370" s="4" t="str">
        <f aca="false">IFERROR(INDEX(Lanes!$C$2:$C$60,MATCH(LEFT(I1370,FIND(" ",I1370)-1),Lanes!$A$2:$A$60,0)),"?")</f>
        <v>V</v>
      </c>
      <c r="I1370" s="4" t="s">
        <v>9830</v>
      </c>
      <c r="J1370" s="4" t="s">
        <v>9910</v>
      </c>
      <c r="K1370" s="4" t="s">
        <v>451</v>
      </c>
      <c r="L1370" s="4" t="s">
        <v>193</v>
      </c>
      <c r="M1370" s="4" t="s">
        <v>9911</v>
      </c>
      <c r="N1370" s="4"/>
      <c r="O1370" s="4" t="s">
        <v>10326</v>
      </c>
      <c r="P1370" s="2" t="s">
        <v>10327</v>
      </c>
      <c r="Q1370" s="2" t="s">
        <v>10328</v>
      </c>
      <c r="R1370" s="4" t="s">
        <v>50</v>
      </c>
      <c r="S1370" s="4" t="s">
        <v>10329</v>
      </c>
      <c r="T1370" s="4" t="s">
        <v>110</v>
      </c>
      <c r="U1370" s="4"/>
      <c r="V1370" s="4" t="s">
        <v>207</v>
      </c>
      <c r="W1370" s="4"/>
      <c r="X1370" s="2" t="s">
        <v>9916</v>
      </c>
      <c r="Y1370" s="4" t="s">
        <v>69</v>
      </c>
      <c r="Z1370" s="4"/>
      <c r="AA1370" s="4"/>
      <c r="AB1370" s="4"/>
    </row>
    <row r="1371" customFormat="false" ht="75" hidden="false" customHeight="true" outlineLevel="0" collapsed="false">
      <c r="A1371" s="4" t="s">
        <v>10330</v>
      </c>
      <c r="B1371" s="4" t="s">
        <v>10052</v>
      </c>
      <c r="C1371" s="4" t="s">
        <v>10331</v>
      </c>
      <c r="D1371" s="4" t="n">
        <v>2023</v>
      </c>
      <c r="E1371" s="4" t="s">
        <v>41</v>
      </c>
      <c r="F1371" s="4" t="s">
        <v>10332</v>
      </c>
      <c r="G1371" s="4" t="str">
        <f aca="false">IF(LEFT(I1371,3)="R1 ","L6",IF(D1371&gt;=2014,"L1",IF(D1371&gt;=1998,"L2",IF(D1371&gt;=1987,"L3",IF(D1371&gt;=1978,"L4",IF(D1371&gt;=1965,"L5","L6"))))))</f>
        <v>L1</v>
      </c>
      <c r="H1371" s="4" t="str">
        <f aca="false">IFERROR(INDEX(Lanes!$C$2:$C$60,MATCH(LEFT(I1371,FIND(" ",I1371)-1),Lanes!$A$2:$A$60,0)),"?")</f>
        <v>V</v>
      </c>
      <c r="I1371" s="4" t="s">
        <v>9830</v>
      </c>
      <c r="J1371" s="4" t="s">
        <v>9084</v>
      </c>
      <c r="K1371" s="4" t="s">
        <v>451</v>
      </c>
      <c r="L1371" s="4" t="s">
        <v>193</v>
      </c>
      <c r="M1371" s="4" t="s">
        <v>10054</v>
      </c>
      <c r="N1371" s="4"/>
      <c r="O1371" s="4" t="s">
        <v>10333</v>
      </c>
      <c r="P1371" s="2" t="s">
        <v>10334</v>
      </c>
      <c r="Q1371" s="2" t="s">
        <v>10335</v>
      </c>
      <c r="R1371" s="4" t="s">
        <v>50</v>
      </c>
      <c r="S1371" s="4" t="s">
        <v>10336</v>
      </c>
      <c r="T1371" s="4" t="s">
        <v>84</v>
      </c>
      <c r="U1371" s="4"/>
      <c r="V1371" s="4"/>
      <c r="W1371" s="4"/>
      <c r="X1371" s="2" t="s">
        <v>10059</v>
      </c>
      <c r="Y1371" s="4" t="s">
        <v>69</v>
      </c>
      <c r="Z1371" s="4"/>
      <c r="AA1371" s="4"/>
      <c r="AB1371" s="4"/>
    </row>
    <row r="1372" customFormat="false" ht="75" hidden="false" customHeight="true" outlineLevel="0" collapsed="false">
      <c r="A1372" s="4" t="s">
        <v>10337</v>
      </c>
      <c r="B1372" s="4" t="s">
        <v>9879</v>
      </c>
      <c r="C1372" s="4" t="s">
        <v>10338</v>
      </c>
      <c r="D1372" s="4" t="n">
        <v>2023</v>
      </c>
      <c r="E1372" s="4" t="s">
        <v>41</v>
      </c>
      <c r="F1372" s="4" t="s">
        <v>10339</v>
      </c>
      <c r="G1372" s="4" t="str">
        <f aca="false">IF(LEFT(I1372,3)="R1 ","L6",IF(D1372&gt;=2014,"L1",IF(D1372&gt;=1998,"L2",IF(D1372&gt;=1987,"L3",IF(D1372&gt;=1978,"L4",IF(D1372&gt;=1965,"L5","L6"))))))</f>
        <v>L1</v>
      </c>
      <c r="H1372" s="4" t="str">
        <f aca="false">IFERROR(INDEX(Lanes!$C$2:$C$60,MATCH(LEFT(I1372,FIND(" ",I1372)-1),Lanes!$A$2:$A$60,0)),"?")</f>
        <v>V</v>
      </c>
      <c r="I1372" s="4" t="s">
        <v>9830</v>
      </c>
      <c r="J1372" s="4"/>
      <c r="K1372" s="4" t="s">
        <v>1078</v>
      </c>
      <c r="L1372" s="4" t="s">
        <v>257</v>
      </c>
      <c r="M1372" s="4" t="s">
        <v>9882</v>
      </c>
      <c r="N1372" s="4"/>
      <c r="O1372" s="4" t="s">
        <v>10340</v>
      </c>
      <c r="P1372" s="2" t="s">
        <v>10341</v>
      </c>
      <c r="Q1372" s="2" t="s">
        <v>10342</v>
      </c>
      <c r="R1372" s="4" t="s">
        <v>65</v>
      </c>
      <c r="S1372" s="4" t="s">
        <v>10343</v>
      </c>
      <c r="T1372" s="4" t="s">
        <v>84</v>
      </c>
      <c r="U1372" s="4"/>
      <c r="V1372" s="4"/>
      <c r="W1372" s="4"/>
      <c r="X1372" s="2" t="s">
        <v>9959</v>
      </c>
      <c r="Y1372" s="4" t="s">
        <v>69</v>
      </c>
      <c r="Z1372" s="4"/>
      <c r="AA1372" s="4"/>
      <c r="AB1372" s="4"/>
    </row>
    <row r="1373" customFormat="false" ht="75" hidden="false" customHeight="true" outlineLevel="0" collapsed="false">
      <c r="A1373" s="4" t="s">
        <v>10344</v>
      </c>
      <c r="B1373" s="4" t="s">
        <v>9961</v>
      </c>
      <c r="C1373" s="4" t="s">
        <v>10345</v>
      </c>
      <c r="D1373" s="4" t="n">
        <v>2023</v>
      </c>
      <c r="E1373" s="4" t="s">
        <v>41</v>
      </c>
      <c r="F1373" s="4" t="s">
        <v>476</v>
      </c>
      <c r="G1373" s="4" t="str">
        <f aca="false">IF(LEFT(I1373,3)="R1 ","L6",IF(D1373&gt;=2014,"L1",IF(D1373&gt;=1998,"L2",IF(D1373&gt;=1987,"L3",IF(D1373&gt;=1978,"L4",IF(D1373&gt;=1965,"L5","L6"))))))</f>
        <v>L1</v>
      </c>
      <c r="H1373" s="4" t="str">
        <f aca="false">IFERROR(INDEX(Lanes!$C$2:$C$60,MATCH(LEFT(I1373,FIND(" ",I1373)-1),Lanes!$A$2:$A$60,0)),"?")</f>
        <v>V</v>
      </c>
      <c r="I1373" s="4" t="s">
        <v>9830</v>
      </c>
      <c r="J1373" s="4"/>
      <c r="K1373" s="4" t="s">
        <v>268</v>
      </c>
      <c r="L1373" s="4" t="s">
        <v>603</v>
      </c>
      <c r="M1373" s="4" t="s">
        <v>1205</v>
      </c>
      <c r="N1373" s="4"/>
      <c r="O1373" s="4" t="s">
        <v>10346</v>
      </c>
      <c r="P1373" s="2" t="s">
        <v>10347</v>
      </c>
      <c r="Q1373" s="2" t="s">
        <v>10348</v>
      </c>
      <c r="R1373" s="4" t="s">
        <v>50</v>
      </c>
      <c r="S1373" s="4" t="s">
        <v>10349</v>
      </c>
      <c r="T1373" s="4" t="s">
        <v>84</v>
      </c>
      <c r="U1373" s="4"/>
      <c r="V1373" s="4"/>
      <c r="W1373" s="4"/>
      <c r="X1373" s="2" t="s">
        <v>10157</v>
      </c>
      <c r="Y1373" s="4" t="s">
        <v>69</v>
      </c>
      <c r="Z1373" s="4"/>
      <c r="AA1373" s="4"/>
      <c r="AB1373" s="4"/>
    </row>
    <row r="1374" customFormat="false" ht="75" hidden="false" customHeight="true" outlineLevel="0" collapsed="false">
      <c r="A1374" s="4" t="s">
        <v>10350</v>
      </c>
      <c r="B1374" s="4" t="s">
        <v>9924</v>
      </c>
      <c r="C1374" s="4" t="s">
        <v>10351</v>
      </c>
      <c r="D1374" s="4" t="n">
        <v>2023</v>
      </c>
      <c r="E1374" s="4" t="s">
        <v>41</v>
      </c>
      <c r="F1374" s="4" t="s">
        <v>10166</v>
      </c>
      <c r="G1374" s="4" t="str">
        <f aca="false">IF(LEFT(I1374,3)="R1 ","L6",IF(D1374&gt;=2014,"L1",IF(D1374&gt;=1998,"L2",IF(D1374&gt;=1987,"L3",IF(D1374&gt;=1978,"L4",IF(D1374&gt;=1965,"L5","L6"))))))</f>
        <v>L1</v>
      </c>
      <c r="H1374" s="4" t="str">
        <f aca="false">IFERROR(INDEX(Lanes!$C$2:$C$60,MATCH(LEFT(I1374,FIND(" ",I1374)-1),Lanes!$A$2:$A$60,0)),"?")</f>
        <v>V</v>
      </c>
      <c r="I1374" s="4" t="s">
        <v>9830</v>
      </c>
      <c r="J1374" s="4"/>
      <c r="K1374" s="4" t="s">
        <v>268</v>
      </c>
      <c r="L1374" s="4" t="s">
        <v>193</v>
      </c>
      <c r="M1374" s="4" t="s">
        <v>289</v>
      </c>
      <c r="N1374" s="4"/>
      <c r="O1374" s="4" t="s">
        <v>10352</v>
      </c>
      <c r="P1374" s="2" t="s">
        <v>10353</v>
      </c>
      <c r="Q1374" s="2" t="s">
        <v>10354</v>
      </c>
      <c r="R1374" s="4" t="s">
        <v>65</v>
      </c>
      <c r="S1374" s="4" t="s">
        <v>10355</v>
      </c>
      <c r="T1374" s="4" t="s">
        <v>84</v>
      </c>
      <c r="U1374" s="4"/>
      <c r="V1374" s="4"/>
      <c r="W1374" s="4"/>
      <c r="X1374" s="2" t="s">
        <v>9930</v>
      </c>
      <c r="Y1374" s="4" t="s">
        <v>69</v>
      </c>
      <c r="Z1374" s="4"/>
      <c r="AA1374" s="4"/>
      <c r="AB1374" s="4"/>
    </row>
    <row r="1375" customFormat="false" ht="75" hidden="false" customHeight="true" outlineLevel="0" collapsed="false">
      <c r="A1375" s="4" t="s">
        <v>10356</v>
      </c>
      <c r="B1375" s="4" t="s">
        <v>10085</v>
      </c>
      <c r="C1375" s="4" t="s">
        <v>10357</v>
      </c>
      <c r="D1375" s="4" t="n">
        <v>2023</v>
      </c>
      <c r="E1375" s="4" t="s">
        <v>41</v>
      </c>
      <c r="F1375" s="4" t="s">
        <v>759</v>
      </c>
      <c r="G1375" s="4" t="str">
        <f aca="false">IF(LEFT(I1375,3)="R1 ","L6",IF(D1375&gt;=2014,"L1",IF(D1375&gt;=1998,"L2",IF(D1375&gt;=1987,"L3",IF(D1375&gt;=1978,"L4",IF(D1375&gt;=1965,"L5","L6"))))))</f>
        <v>L1</v>
      </c>
      <c r="H1375" s="4" t="str">
        <f aca="false">IFERROR(INDEX(Lanes!$C$2:$C$60,MATCH(LEFT(I1375,FIND(" ",I1375)-1),Lanes!$A$2:$A$60,0)),"?")</f>
        <v>V</v>
      </c>
      <c r="I1375" s="4" t="s">
        <v>9830</v>
      </c>
      <c r="J1375" s="4" t="s">
        <v>1354</v>
      </c>
      <c r="K1375" s="4" t="s">
        <v>1078</v>
      </c>
      <c r="L1375" s="4" t="s">
        <v>193</v>
      </c>
      <c r="M1375" s="4" t="s">
        <v>715</v>
      </c>
      <c r="N1375" s="4"/>
      <c r="O1375" s="4" t="s">
        <v>10358</v>
      </c>
      <c r="P1375" s="2" t="s">
        <v>10359</v>
      </c>
      <c r="Q1375" s="2" t="s">
        <v>10360</v>
      </c>
      <c r="R1375" s="4" t="s">
        <v>65</v>
      </c>
      <c r="S1375" s="4" t="s">
        <v>10361</v>
      </c>
      <c r="T1375" s="4" t="s">
        <v>84</v>
      </c>
      <c r="U1375" s="4"/>
      <c r="V1375" s="4"/>
      <c r="W1375" s="4"/>
      <c r="X1375" s="2" t="s">
        <v>10091</v>
      </c>
      <c r="Y1375" s="4" t="s">
        <v>69</v>
      </c>
      <c r="Z1375" s="4"/>
      <c r="AA1375" s="4"/>
      <c r="AB1375" s="4"/>
    </row>
    <row r="1376" customFormat="false" ht="75" hidden="false" customHeight="true" outlineLevel="0" collapsed="false">
      <c r="A1376" s="4" t="s">
        <v>10362</v>
      </c>
      <c r="B1376" s="4" t="s">
        <v>10363</v>
      </c>
      <c r="C1376" s="4" t="s">
        <v>10364</v>
      </c>
      <c r="D1376" s="4" t="n">
        <v>2023</v>
      </c>
      <c r="E1376" s="4" t="s">
        <v>41</v>
      </c>
      <c r="F1376" s="4" t="s">
        <v>10365</v>
      </c>
      <c r="G1376" s="4" t="str">
        <f aca="false">IF(LEFT(I1376,3)="R1 ","L6",IF(D1376&gt;=2014,"L1",IF(D1376&gt;=1998,"L2",IF(D1376&gt;=1987,"L3",IF(D1376&gt;=1978,"L4",IF(D1376&gt;=1965,"L5","L6"))))))</f>
        <v>L1</v>
      </c>
      <c r="H1376" s="4" t="str">
        <f aca="false">IFERROR(INDEX(Lanes!$C$2:$C$60,MATCH(LEFT(I1376,FIND(" ",I1376)-1),Lanes!$A$2:$A$60,0)),"?")</f>
        <v>V</v>
      </c>
      <c r="I1376" s="4" t="s">
        <v>9830</v>
      </c>
      <c r="J1376" s="4"/>
      <c r="K1376" s="4" t="s">
        <v>1016</v>
      </c>
      <c r="L1376" s="4" t="s">
        <v>163</v>
      </c>
      <c r="M1376" s="4" t="s">
        <v>9872</v>
      </c>
      <c r="N1376" s="4"/>
      <c r="O1376" s="4" t="s">
        <v>10366</v>
      </c>
      <c r="P1376" s="2" t="s">
        <v>10367</v>
      </c>
      <c r="Q1376" s="2" t="s">
        <v>10368</v>
      </c>
      <c r="R1376" s="4" t="s">
        <v>50</v>
      </c>
      <c r="S1376" s="4" t="s">
        <v>10369</v>
      </c>
      <c r="T1376" s="4" t="s">
        <v>84</v>
      </c>
      <c r="U1376" s="4"/>
      <c r="V1376" s="4"/>
      <c r="W1376" s="4"/>
      <c r="X1376" s="2" t="s">
        <v>10370</v>
      </c>
      <c r="Y1376" s="4" t="s">
        <v>55</v>
      </c>
      <c r="Z1376" s="4"/>
      <c r="AA1376" s="4"/>
      <c r="AB1376" s="4"/>
    </row>
    <row r="1377" customFormat="false" ht="75" hidden="false" customHeight="true" outlineLevel="0" collapsed="false">
      <c r="A1377" s="4" t="s">
        <v>10371</v>
      </c>
      <c r="B1377" s="4" t="s">
        <v>9988</v>
      </c>
      <c r="C1377" s="4" t="s">
        <v>10372</v>
      </c>
      <c r="D1377" s="4" t="n">
        <v>2023</v>
      </c>
      <c r="E1377" s="4" t="s">
        <v>41</v>
      </c>
      <c r="F1377" s="4" t="s">
        <v>10106</v>
      </c>
      <c r="G1377" s="4" t="str">
        <f aca="false">IF(LEFT(I1377,3)="R1 ","L6",IF(D1377&gt;=2014,"L1",IF(D1377&gt;=1998,"L2",IF(D1377&gt;=1987,"L3",IF(D1377&gt;=1978,"L4",IF(D1377&gt;=1965,"L5","L6"))))))</f>
        <v>L1</v>
      </c>
      <c r="H1377" s="4" t="str">
        <f aca="false">IFERROR(INDEX(Lanes!$C$2:$C$60,MATCH(LEFT(I1377,FIND(" ",I1377)-1),Lanes!$A$2:$A$60,0)),"?")</f>
        <v>V</v>
      </c>
      <c r="I1377" s="4" t="s">
        <v>9830</v>
      </c>
      <c r="J1377" s="4"/>
      <c r="K1377" s="4" t="s">
        <v>364</v>
      </c>
      <c r="L1377" s="4" t="s">
        <v>193</v>
      </c>
      <c r="M1377" s="4" t="s">
        <v>9991</v>
      </c>
      <c r="N1377" s="4"/>
      <c r="O1377" s="4" t="s">
        <v>10373</v>
      </c>
      <c r="P1377" s="2" t="s">
        <v>10374</v>
      </c>
      <c r="Q1377" s="2" t="s">
        <v>10375</v>
      </c>
      <c r="R1377" s="4" t="s">
        <v>65</v>
      </c>
      <c r="S1377" s="4" t="s">
        <v>10376</v>
      </c>
      <c r="T1377" s="4" t="s">
        <v>84</v>
      </c>
      <c r="U1377" s="4"/>
      <c r="V1377" s="4" t="s">
        <v>207</v>
      </c>
      <c r="W1377" s="4"/>
      <c r="X1377" s="2" t="s">
        <v>9996</v>
      </c>
      <c r="Y1377" s="4" t="s">
        <v>69</v>
      </c>
      <c r="Z1377" s="4"/>
      <c r="AA1377" s="4"/>
      <c r="AB1377" s="4"/>
    </row>
    <row r="1378" customFormat="false" ht="75" hidden="false" customHeight="true" outlineLevel="0" collapsed="false">
      <c r="A1378" s="4" t="s">
        <v>10377</v>
      </c>
      <c r="B1378" s="4" t="s">
        <v>10112</v>
      </c>
      <c r="C1378" s="4" t="s">
        <v>10378</v>
      </c>
      <c r="D1378" s="4" t="n">
        <v>2023</v>
      </c>
      <c r="E1378" s="4" t="s">
        <v>41</v>
      </c>
      <c r="F1378" s="4" t="s">
        <v>10379</v>
      </c>
      <c r="G1378" s="4" t="str">
        <f aca="false">IF(LEFT(I1378,3)="R1 ","L6",IF(D1378&gt;=2014,"L1",IF(D1378&gt;=1998,"L2",IF(D1378&gt;=1987,"L3",IF(D1378&gt;=1978,"L4",IF(D1378&gt;=1965,"L5","L6"))))))</f>
        <v>L1</v>
      </c>
      <c r="H1378" s="4" t="str">
        <f aca="false">IFERROR(INDEX(Lanes!$C$2:$C$60,MATCH(LEFT(I1378,FIND(" ",I1378)-1),Lanes!$A$2:$A$60,0)),"?")</f>
        <v>V</v>
      </c>
      <c r="I1378" s="4" t="s">
        <v>9830</v>
      </c>
      <c r="J1378" s="4"/>
      <c r="K1378" s="4" t="s">
        <v>268</v>
      </c>
      <c r="L1378" s="4" t="s">
        <v>163</v>
      </c>
      <c r="M1378" s="4" t="s">
        <v>10115</v>
      </c>
      <c r="N1378" s="4"/>
      <c r="O1378" s="4" t="s">
        <v>10380</v>
      </c>
      <c r="P1378" s="2" t="s">
        <v>10381</v>
      </c>
      <c r="Q1378" s="2" t="s">
        <v>10382</v>
      </c>
      <c r="R1378" s="4" t="s">
        <v>65</v>
      </c>
      <c r="S1378" s="4" t="s">
        <v>10383</v>
      </c>
      <c r="T1378" s="4" t="s">
        <v>84</v>
      </c>
      <c r="U1378" s="4"/>
      <c r="V1378" s="4"/>
      <c r="W1378" s="4"/>
      <c r="X1378" s="2" t="s">
        <v>10384</v>
      </c>
      <c r="Y1378" s="4" t="s">
        <v>69</v>
      </c>
      <c r="Z1378" s="4"/>
      <c r="AA1378" s="4"/>
      <c r="AB1378" s="4"/>
    </row>
    <row r="1379" customFormat="false" ht="75" hidden="false" customHeight="true" outlineLevel="0" collapsed="false">
      <c r="A1379" s="4" t="s">
        <v>10385</v>
      </c>
      <c r="B1379" s="4" t="s">
        <v>9859</v>
      </c>
      <c r="C1379" s="4" t="s">
        <v>10386</v>
      </c>
      <c r="D1379" s="4" t="n">
        <v>2024</v>
      </c>
      <c r="E1379" s="4" t="s">
        <v>41</v>
      </c>
      <c r="F1379" s="4" t="s">
        <v>9861</v>
      </c>
      <c r="G1379" s="4" t="str">
        <f aca="false">IF(LEFT(I1379,3)="R1 ","L6",IF(D1379&gt;=2014,"L1",IF(D1379&gt;=1998,"L2",IF(D1379&gt;=1987,"L3",IF(D1379&gt;=1978,"L4",IF(D1379&gt;=1965,"L5","L6"))))))</f>
        <v>L1</v>
      </c>
      <c r="H1379" s="4" t="str">
        <f aca="false">IFERROR(INDEX(Lanes!$C$2:$C$60,MATCH(LEFT(I1379,FIND(" ",I1379)-1),Lanes!$A$2:$A$60,0)),"?")</f>
        <v>V</v>
      </c>
      <c r="I1379" s="4" t="s">
        <v>9830</v>
      </c>
      <c r="J1379" s="4" t="s">
        <v>9084</v>
      </c>
      <c r="K1379" s="4" t="s">
        <v>1078</v>
      </c>
      <c r="L1379" s="4" t="s">
        <v>163</v>
      </c>
      <c r="M1379" s="4" t="s">
        <v>9862</v>
      </c>
      <c r="N1379" s="4"/>
      <c r="O1379" s="4" t="s">
        <v>10387</v>
      </c>
      <c r="P1379" s="2" t="s">
        <v>10388</v>
      </c>
      <c r="Q1379" s="2" t="s">
        <v>10389</v>
      </c>
      <c r="R1379" s="4" t="s">
        <v>65</v>
      </c>
      <c r="S1379" s="4" t="s">
        <v>10390</v>
      </c>
      <c r="T1379" s="4" t="s">
        <v>84</v>
      </c>
      <c r="U1379" s="4"/>
      <c r="V1379" s="4"/>
      <c r="W1379" s="4"/>
      <c r="X1379" s="2" t="s">
        <v>9867</v>
      </c>
      <c r="Y1379" s="4" t="s">
        <v>69</v>
      </c>
      <c r="Z1379" s="4"/>
      <c r="AA1379" s="4"/>
      <c r="AB1379" s="4"/>
    </row>
    <row r="1380" customFormat="false" ht="75" hidden="false" customHeight="true" outlineLevel="0" collapsed="false">
      <c r="A1380" s="4" t="s">
        <v>10391</v>
      </c>
      <c r="B1380" s="4" t="s">
        <v>1121</v>
      </c>
      <c r="C1380" s="4" t="s">
        <v>10392</v>
      </c>
      <c r="D1380" s="4" t="n">
        <v>2024</v>
      </c>
      <c r="E1380" s="4" t="s">
        <v>41</v>
      </c>
      <c r="F1380" s="4" t="s">
        <v>476</v>
      </c>
      <c r="G1380" s="4" t="str">
        <f aca="false">IF(LEFT(I1380,3)="R1 ","L6",IF(D1380&gt;=2014,"L1",IF(D1380&gt;=1998,"L2",IF(D1380&gt;=1987,"L3",IF(D1380&gt;=1978,"L4",IF(D1380&gt;=1965,"L5","L6"))))))</f>
        <v>L1</v>
      </c>
      <c r="H1380" s="4" t="str">
        <f aca="false">IFERROR(INDEX(Lanes!$C$2:$C$60,MATCH(LEFT(I1380,FIND(" ",I1380)-1),Lanes!$A$2:$A$60,0)),"?")</f>
        <v>V</v>
      </c>
      <c r="I1380" s="4" t="s">
        <v>9830</v>
      </c>
      <c r="J1380" s="4" t="s">
        <v>1354</v>
      </c>
      <c r="K1380" s="4" t="s">
        <v>1016</v>
      </c>
      <c r="L1380" s="4" t="s">
        <v>193</v>
      </c>
      <c r="M1380" s="4" t="s">
        <v>289</v>
      </c>
      <c r="N1380" s="4"/>
      <c r="O1380" s="4" t="s">
        <v>10393</v>
      </c>
      <c r="P1380" s="2" t="s">
        <v>10394</v>
      </c>
      <c r="Q1380" s="2" t="s">
        <v>10395</v>
      </c>
      <c r="R1380" s="4" t="s">
        <v>65</v>
      </c>
      <c r="S1380" s="4" t="s">
        <v>10396</v>
      </c>
      <c r="T1380" s="4" t="s">
        <v>84</v>
      </c>
      <c r="U1380" s="4"/>
      <c r="V1380" s="4"/>
      <c r="W1380" s="4"/>
      <c r="X1380" s="2" t="s">
        <v>10397</v>
      </c>
      <c r="Y1380" s="4" t="s">
        <v>69</v>
      </c>
      <c r="Z1380" s="4"/>
      <c r="AA1380" s="4"/>
      <c r="AB1380" s="4"/>
    </row>
    <row r="1381" customFormat="false" ht="75" hidden="false" customHeight="true" outlineLevel="0" collapsed="false">
      <c r="A1381" s="4" t="s">
        <v>10398</v>
      </c>
      <c r="B1381" s="4" t="s">
        <v>10399</v>
      </c>
      <c r="C1381" s="4" t="s">
        <v>10400</v>
      </c>
      <c r="D1381" s="4" t="n">
        <v>2024</v>
      </c>
      <c r="E1381" s="4" t="s">
        <v>41</v>
      </c>
      <c r="F1381" s="4" t="s">
        <v>9839</v>
      </c>
      <c r="G1381" s="4" t="str">
        <f aca="false">IF(LEFT(I1381,3)="R1 ","L6",IF(D1381&gt;=2014,"L1",IF(D1381&gt;=1998,"L2",IF(D1381&gt;=1987,"L3",IF(D1381&gt;=1978,"L4",IF(D1381&gt;=1965,"L5","L6"))))))</f>
        <v>L1</v>
      </c>
      <c r="H1381" s="4" t="str">
        <f aca="false">IFERROR(INDEX(Lanes!$C$2:$C$60,MATCH(LEFT(I1381,FIND(" ",I1381)-1),Lanes!$A$2:$A$60,0)),"?")</f>
        <v>V</v>
      </c>
      <c r="I1381" s="4" t="s">
        <v>9830</v>
      </c>
      <c r="J1381" s="4"/>
      <c r="K1381" s="4" t="s">
        <v>268</v>
      </c>
      <c r="L1381" s="4" t="s">
        <v>193</v>
      </c>
      <c r="M1381" s="4" t="s">
        <v>289</v>
      </c>
      <c r="N1381" s="4"/>
      <c r="O1381" s="4" t="s">
        <v>10401</v>
      </c>
      <c r="P1381" s="2" t="s">
        <v>10402</v>
      </c>
      <c r="Q1381" s="2" t="s">
        <v>10403</v>
      </c>
      <c r="R1381" s="4" t="s">
        <v>65</v>
      </c>
      <c r="S1381" s="4" t="s">
        <v>10404</v>
      </c>
      <c r="T1381" s="4" t="s">
        <v>84</v>
      </c>
      <c r="U1381" s="4"/>
      <c r="V1381" s="4" t="s">
        <v>2271</v>
      </c>
      <c r="W1381" s="4"/>
      <c r="X1381" s="2" t="s">
        <v>10405</v>
      </c>
      <c r="Y1381" s="4" t="s">
        <v>69</v>
      </c>
      <c r="Z1381" s="4"/>
      <c r="AA1381" s="4"/>
      <c r="AB1381" s="4"/>
    </row>
    <row r="1382" customFormat="false" ht="75" hidden="false" customHeight="true" outlineLevel="0" collapsed="false">
      <c r="A1382" s="4" t="s">
        <v>10406</v>
      </c>
      <c r="B1382" s="4" t="s">
        <v>10284</v>
      </c>
      <c r="C1382" s="4" t="s">
        <v>10407</v>
      </c>
      <c r="D1382" s="4" t="n">
        <v>2024</v>
      </c>
      <c r="E1382" s="4" t="s">
        <v>41</v>
      </c>
      <c r="F1382" s="4" t="s">
        <v>10286</v>
      </c>
      <c r="G1382" s="4" t="str">
        <f aca="false">IF(LEFT(I1382,3)="R1 ","L6",IF(D1382&gt;=2014,"L1",IF(D1382&gt;=1998,"L2",IF(D1382&gt;=1987,"L3",IF(D1382&gt;=1978,"L4",IF(D1382&gt;=1965,"L5","L6"))))))</f>
        <v>L1</v>
      </c>
      <c r="H1382" s="4" t="str">
        <f aca="false">IFERROR(INDEX(Lanes!$C$2:$C$60,MATCH(LEFT(I1382,FIND(" ",I1382)-1),Lanes!$A$2:$A$60,0)),"?")</f>
        <v>V</v>
      </c>
      <c r="I1382" s="4" t="s">
        <v>9830</v>
      </c>
      <c r="J1382" s="4" t="s">
        <v>9084</v>
      </c>
      <c r="K1382" s="4" t="s">
        <v>268</v>
      </c>
      <c r="L1382" s="4" t="s">
        <v>193</v>
      </c>
      <c r="M1382" s="4" t="s">
        <v>289</v>
      </c>
      <c r="N1382" s="4"/>
      <c r="O1382" s="4" t="s">
        <v>10408</v>
      </c>
      <c r="P1382" s="2" t="s">
        <v>10409</v>
      </c>
      <c r="Q1382" s="2" t="s">
        <v>10410</v>
      </c>
      <c r="R1382" s="4" t="s">
        <v>50</v>
      </c>
      <c r="S1382" s="4" t="s">
        <v>10411</v>
      </c>
      <c r="T1382" s="4" t="s">
        <v>84</v>
      </c>
      <c r="U1382" s="4"/>
      <c r="V1382" s="4"/>
      <c r="W1382" s="4"/>
      <c r="X1382" s="2" t="s">
        <v>10412</v>
      </c>
      <c r="Y1382" s="4" t="s">
        <v>69</v>
      </c>
      <c r="Z1382" s="4"/>
      <c r="AA1382" s="4"/>
      <c r="AB1382" s="4"/>
    </row>
    <row r="1383" customFormat="false" ht="75" hidden="false" customHeight="true" outlineLevel="0" collapsed="false">
      <c r="A1383" s="4" t="s">
        <v>10413</v>
      </c>
      <c r="B1383" s="4" t="s">
        <v>10044</v>
      </c>
      <c r="C1383" s="4" t="s">
        <v>10414</v>
      </c>
      <c r="D1383" s="4" t="n">
        <v>2024</v>
      </c>
      <c r="E1383" s="4" t="s">
        <v>41</v>
      </c>
      <c r="F1383" s="4" t="s">
        <v>1792</v>
      </c>
      <c r="G1383" s="4" t="str">
        <f aca="false">IF(LEFT(I1383,3)="R1 ","L6",IF(D1383&gt;=2014,"L1",IF(D1383&gt;=1998,"L2",IF(D1383&gt;=1987,"L3",IF(D1383&gt;=1978,"L4",IF(D1383&gt;=1965,"L5","L6"))))))</f>
        <v>L1</v>
      </c>
      <c r="H1383" s="4" t="str">
        <f aca="false">IFERROR(INDEX(Lanes!$C$2:$C$60,MATCH(LEFT(I1383,FIND(" ",I1383)-1),Lanes!$A$2:$A$60,0)),"?")</f>
        <v>V</v>
      </c>
      <c r="I1383" s="4" t="s">
        <v>9830</v>
      </c>
      <c r="J1383" s="4" t="s">
        <v>1354</v>
      </c>
      <c r="K1383" s="4" t="s">
        <v>364</v>
      </c>
      <c r="L1383" s="4" t="s">
        <v>193</v>
      </c>
      <c r="M1383" s="4" t="s">
        <v>715</v>
      </c>
      <c r="N1383" s="4"/>
      <c r="O1383" s="4" t="s">
        <v>10415</v>
      </c>
      <c r="P1383" s="2" t="s">
        <v>10416</v>
      </c>
      <c r="Q1383" s="2" t="s">
        <v>10417</v>
      </c>
      <c r="R1383" s="4" t="s">
        <v>65</v>
      </c>
      <c r="S1383" s="4" t="s">
        <v>10418</v>
      </c>
      <c r="T1383" s="4" t="s">
        <v>110</v>
      </c>
      <c r="U1383" s="4"/>
      <c r="V1383" s="4"/>
      <c r="W1383" s="4"/>
      <c r="X1383" s="2" t="s">
        <v>10050</v>
      </c>
      <c r="Y1383" s="4" t="s">
        <v>69</v>
      </c>
      <c r="Z1383" s="4"/>
      <c r="AA1383" s="4"/>
      <c r="AB1383" s="4"/>
    </row>
    <row r="1384" customFormat="false" ht="75" hidden="false" customHeight="true" outlineLevel="0" collapsed="false">
      <c r="A1384" s="4" t="s">
        <v>10419</v>
      </c>
      <c r="B1384" s="4" t="s">
        <v>10420</v>
      </c>
      <c r="C1384" s="4" t="s">
        <v>10421</v>
      </c>
      <c r="D1384" s="4" t="n">
        <v>2024</v>
      </c>
      <c r="E1384" s="4" t="s">
        <v>41</v>
      </c>
      <c r="F1384" s="4" t="s">
        <v>10422</v>
      </c>
      <c r="G1384" s="4" t="str">
        <f aca="false">IF(LEFT(I1384,3)="R1 ","L6",IF(D1384&gt;=2014,"L1",IF(D1384&gt;=1998,"L2",IF(D1384&gt;=1987,"L3",IF(D1384&gt;=1978,"L4",IF(D1384&gt;=1965,"L5","L6"))))))</f>
        <v>L1</v>
      </c>
      <c r="H1384" s="4" t="str">
        <f aca="false">IFERROR(INDEX(Lanes!$C$2:$C$60,MATCH(LEFT(I1384,FIND(" ",I1384)-1),Lanes!$A$2:$A$60,0)),"?")</f>
        <v>V</v>
      </c>
      <c r="I1384" s="4" t="s">
        <v>9830</v>
      </c>
      <c r="J1384" s="4"/>
      <c r="K1384" s="4" t="s">
        <v>1078</v>
      </c>
      <c r="L1384" s="4" t="s">
        <v>603</v>
      </c>
      <c r="M1384" s="4" t="s">
        <v>10423</v>
      </c>
      <c r="N1384" s="4"/>
      <c r="O1384" s="4" t="s">
        <v>10424</v>
      </c>
      <c r="P1384" s="2" t="s">
        <v>10425</v>
      </c>
      <c r="Q1384" s="2" t="s">
        <v>10426</v>
      </c>
      <c r="R1384" s="4" t="s">
        <v>50</v>
      </c>
      <c r="S1384" s="4" t="s">
        <v>10427</v>
      </c>
      <c r="T1384" s="4" t="s">
        <v>110</v>
      </c>
      <c r="U1384" s="4"/>
      <c r="V1384" s="4" t="s">
        <v>728</v>
      </c>
      <c r="W1384" s="4"/>
      <c r="X1384" s="2" t="s">
        <v>10428</v>
      </c>
      <c r="Y1384" s="4" t="s">
        <v>69</v>
      </c>
      <c r="Z1384" s="4"/>
      <c r="AA1384" s="4"/>
      <c r="AB1384" s="4"/>
    </row>
    <row r="1385" customFormat="false" ht="75" hidden="false" customHeight="true" outlineLevel="0" collapsed="false">
      <c r="A1385" s="4" t="s">
        <v>10429</v>
      </c>
      <c r="B1385" s="4" t="s">
        <v>9859</v>
      </c>
      <c r="C1385" s="4" t="s">
        <v>10430</v>
      </c>
      <c r="D1385" s="4" t="n">
        <v>2025</v>
      </c>
      <c r="E1385" s="4" t="s">
        <v>41</v>
      </c>
      <c r="F1385" s="4" t="s">
        <v>10431</v>
      </c>
      <c r="G1385" s="4" t="str">
        <f aca="false">IF(LEFT(I1385,3)="R1 ","L6",IF(D1385&gt;=2014,"L1",IF(D1385&gt;=1998,"L2",IF(D1385&gt;=1987,"L3",IF(D1385&gt;=1978,"L4",IF(D1385&gt;=1965,"L5","L6"))))))</f>
        <v>L1</v>
      </c>
      <c r="H1385" s="4" t="str">
        <f aca="false">IFERROR(INDEX(Lanes!$C$2:$C$60,MATCH(LEFT(I1385,FIND(" ",I1385)-1),Lanes!$A$2:$A$60,0)),"?")</f>
        <v>V</v>
      </c>
      <c r="I1385" s="4" t="s">
        <v>9830</v>
      </c>
      <c r="J1385" s="4" t="s">
        <v>9084</v>
      </c>
      <c r="K1385" s="4" t="s">
        <v>1078</v>
      </c>
      <c r="L1385" s="4" t="s">
        <v>163</v>
      </c>
      <c r="M1385" s="4" t="s">
        <v>9862</v>
      </c>
      <c r="N1385" s="4"/>
      <c r="O1385" s="4" t="s">
        <v>10432</v>
      </c>
      <c r="P1385" s="2" t="s">
        <v>10433</v>
      </c>
      <c r="Q1385" s="2" t="s">
        <v>10434</v>
      </c>
      <c r="R1385" s="4" t="s">
        <v>65</v>
      </c>
      <c r="S1385" s="4" t="s">
        <v>10430</v>
      </c>
      <c r="T1385" s="4" t="s">
        <v>84</v>
      </c>
      <c r="U1385" s="4"/>
      <c r="V1385" s="4" t="s">
        <v>351</v>
      </c>
      <c r="W1385" s="4"/>
      <c r="X1385" s="2" t="s">
        <v>10435</v>
      </c>
      <c r="Y1385" s="4" t="s">
        <v>69</v>
      </c>
      <c r="Z1385" s="4"/>
      <c r="AA1385" s="4"/>
      <c r="AB1385" s="4"/>
    </row>
    <row r="1386" customFormat="false" ht="75" hidden="false" customHeight="true" outlineLevel="0" collapsed="false">
      <c r="A1386" s="4" t="s">
        <v>10436</v>
      </c>
      <c r="B1386" s="4" t="s">
        <v>9924</v>
      </c>
      <c r="C1386" s="4" t="s">
        <v>10437</v>
      </c>
      <c r="D1386" s="4" t="n">
        <v>2025</v>
      </c>
      <c r="E1386" s="4" t="s">
        <v>41</v>
      </c>
      <c r="F1386" s="4" t="s">
        <v>10166</v>
      </c>
      <c r="G1386" s="4" t="str">
        <f aca="false">IF(LEFT(I1386,3)="R1 ","L6",IF(D1386&gt;=2014,"L1",IF(D1386&gt;=1998,"L2",IF(D1386&gt;=1987,"L3",IF(D1386&gt;=1978,"L4",IF(D1386&gt;=1965,"L5","L6"))))))</f>
        <v>L1</v>
      </c>
      <c r="H1386" s="4" t="str">
        <f aca="false">IFERROR(INDEX(Lanes!$C$2:$C$60,MATCH(LEFT(I1386,FIND(" ",I1386)-1),Lanes!$A$2:$A$60,0)),"?")</f>
        <v>V</v>
      </c>
      <c r="I1386" s="4" t="s">
        <v>9830</v>
      </c>
      <c r="J1386" s="4"/>
      <c r="K1386" s="4" t="s">
        <v>268</v>
      </c>
      <c r="L1386" s="4" t="s">
        <v>193</v>
      </c>
      <c r="M1386" s="4" t="s">
        <v>289</v>
      </c>
      <c r="N1386" s="4"/>
      <c r="O1386" s="4" t="s">
        <v>1044</v>
      </c>
      <c r="P1386" s="2" t="s">
        <v>10438</v>
      </c>
      <c r="Q1386" s="2" t="s">
        <v>10439</v>
      </c>
      <c r="R1386" s="4" t="s">
        <v>65</v>
      </c>
      <c r="S1386" s="4" t="s">
        <v>10437</v>
      </c>
      <c r="T1386" s="4" t="s">
        <v>84</v>
      </c>
      <c r="U1386" s="4"/>
      <c r="V1386" s="4" t="s">
        <v>351</v>
      </c>
      <c r="W1386" s="4"/>
      <c r="X1386" s="2" t="s">
        <v>9930</v>
      </c>
      <c r="Y1386" s="4" t="s">
        <v>69</v>
      </c>
      <c r="Z1386" s="4"/>
      <c r="AA1386" s="4"/>
      <c r="AB1386" s="4"/>
    </row>
    <row r="1387" customFormat="false" ht="75" hidden="false" customHeight="true" outlineLevel="0" collapsed="false">
      <c r="A1387" s="4" t="s">
        <v>10440</v>
      </c>
      <c r="B1387" s="4" t="s">
        <v>9988</v>
      </c>
      <c r="C1387" s="4" t="s">
        <v>10441</v>
      </c>
      <c r="D1387" s="4" t="n">
        <v>2025</v>
      </c>
      <c r="E1387" s="4" t="s">
        <v>41</v>
      </c>
      <c r="F1387" s="4" t="s">
        <v>10106</v>
      </c>
      <c r="G1387" s="4" t="str">
        <f aca="false">IF(LEFT(I1387,3)="R1 ","L6",IF(D1387&gt;=2014,"L1",IF(D1387&gt;=1998,"L2",IF(D1387&gt;=1987,"L3",IF(D1387&gt;=1978,"L4",IF(D1387&gt;=1965,"L5","L6"))))))</f>
        <v>L1</v>
      </c>
      <c r="H1387" s="4" t="str">
        <f aca="false">IFERROR(INDEX(Lanes!$C$2:$C$60,MATCH(LEFT(I1387,FIND(" ",I1387)-1),Lanes!$A$2:$A$60,0)),"?")</f>
        <v>V</v>
      </c>
      <c r="I1387" s="4" t="s">
        <v>9830</v>
      </c>
      <c r="J1387" s="4"/>
      <c r="K1387" s="4" t="s">
        <v>268</v>
      </c>
      <c r="L1387" s="4" t="s">
        <v>193</v>
      </c>
      <c r="M1387" s="4" t="s">
        <v>9991</v>
      </c>
      <c r="N1387" s="4"/>
      <c r="O1387" s="4" t="s">
        <v>10442</v>
      </c>
      <c r="P1387" s="2" t="s">
        <v>10443</v>
      </c>
      <c r="Q1387" s="2" t="s">
        <v>10444</v>
      </c>
      <c r="R1387" s="4" t="s">
        <v>65</v>
      </c>
      <c r="S1387" s="4" t="s">
        <v>10445</v>
      </c>
      <c r="T1387" s="4" t="s">
        <v>84</v>
      </c>
      <c r="U1387" s="4"/>
      <c r="V1387" s="4" t="s">
        <v>351</v>
      </c>
      <c r="W1387" s="4"/>
      <c r="X1387" s="2" t="s">
        <v>9996</v>
      </c>
      <c r="Y1387" s="4" t="s">
        <v>69</v>
      </c>
      <c r="Z1387" s="4"/>
      <c r="AA1387" s="4"/>
      <c r="AB1387" s="4"/>
    </row>
    <row r="1388" customFormat="false" ht="75" hidden="false" customHeight="true" outlineLevel="0" collapsed="false">
      <c r="A1388" s="4" t="s">
        <v>10446</v>
      </c>
      <c r="B1388" s="4" t="s">
        <v>10044</v>
      </c>
      <c r="C1388" s="4" t="s">
        <v>10447</v>
      </c>
      <c r="D1388" s="4" t="n">
        <v>2025</v>
      </c>
      <c r="E1388" s="4" t="s">
        <v>41</v>
      </c>
      <c r="F1388" s="4" t="s">
        <v>1792</v>
      </c>
      <c r="G1388" s="4" t="str">
        <f aca="false">IF(LEFT(I1388,3)="R1 ","L6",IF(D1388&gt;=2014,"L1",IF(D1388&gt;=1998,"L2",IF(D1388&gt;=1987,"L3",IF(D1388&gt;=1978,"L4",IF(D1388&gt;=1965,"L5","L6"))))))</f>
        <v>L1</v>
      </c>
      <c r="H1388" s="4" t="str">
        <f aca="false">IFERROR(INDEX(Lanes!$C$2:$C$60,MATCH(LEFT(I1388,FIND(" ",I1388)-1),Lanes!$A$2:$A$60,0)),"?")</f>
        <v>V</v>
      </c>
      <c r="I1388" s="4" t="s">
        <v>9830</v>
      </c>
      <c r="J1388" s="4" t="s">
        <v>1354</v>
      </c>
      <c r="K1388" s="4" t="s">
        <v>364</v>
      </c>
      <c r="L1388" s="4" t="s">
        <v>193</v>
      </c>
      <c r="M1388" s="4" t="s">
        <v>715</v>
      </c>
      <c r="N1388" s="4"/>
      <c r="O1388" s="4" t="s">
        <v>10448</v>
      </c>
      <c r="P1388" s="2" t="s">
        <v>10449</v>
      </c>
      <c r="Q1388" s="2" t="s">
        <v>10450</v>
      </c>
      <c r="R1388" s="4" t="s">
        <v>50</v>
      </c>
      <c r="S1388" s="4" t="s">
        <v>10447</v>
      </c>
      <c r="T1388" s="4" t="s">
        <v>84</v>
      </c>
      <c r="U1388" s="4"/>
      <c r="V1388" s="4"/>
      <c r="W1388" s="4"/>
      <c r="X1388" s="2" t="s">
        <v>10050</v>
      </c>
      <c r="Y1388" s="4" t="s">
        <v>69</v>
      </c>
      <c r="Z1388" s="4"/>
      <c r="AA1388" s="4"/>
      <c r="AB1388" s="4"/>
    </row>
    <row r="1389" customFormat="false" ht="75" hidden="false" customHeight="true" outlineLevel="0" collapsed="false">
      <c r="A1389" s="4" t="s">
        <v>10451</v>
      </c>
      <c r="B1389" s="4" t="s">
        <v>10452</v>
      </c>
      <c r="C1389" s="4" t="s">
        <v>10453</v>
      </c>
      <c r="D1389" s="4" t="n">
        <v>1959</v>
      </c>
      <c r="E1389" s="4" t="s">
        <v>41</v>
      </c>
      <c r="F1389" s="4" t="s">
        <v>10454</v>
      </c>
      <c r="G1389" s="4" t="str">
        <f aca="false">IF(LEFT(I1389,3)="R1 ","L6",IF(D1389&gt;=2014,"L1",IF(D1389&gt;=1998,"L2",IF(D1389&gt;=1987,"L3",IF(D1389&gt;=1978,"L4",IF(D1389&gt;=1965,"L5","L6"))))))</f>
        <v>L6</v>
      </c>
      <c r="H1389" s="4" t="str">
        <f aca="false">IFERROR(INDEX(Lanes!$C$2:$C$60,MATCH(LEFT(I1389,FIND(" ",I1389)-1),Lanes!$A$2:$A$60,0)),"?")</f>
        <v>V</v>
      </c>
      <c r="I1389" s="4" t="s">
        <v>10455</v>
      </c>
      <c r="J1389" s="4"/>
      <c r="K1389" s="4" t="s">
        <v>364</v>
      </c>
      <c r="L1389" s="4" t="s">
        <v>193</v>
      </c>
      <c r="M1389" s="4" t="s">
        <v>10456</v>
      </c>
      <c r="N1389" s="4" t="s">
        <v>10454</v>
      </c>
      <c r="O1389" s="4" t="s">
        <v>10457</v>
      </c>
      <c r="P1389" s="2" t="s">
        <v>10458</v>
      </c>
      <c r="Q1389" s="2" t="s">
        <v>10459</v>
      </c>
      <c r="R1389" s="4" t="s">
        <v>65</v>
      </c>
      <c r="S1389" s="4" t="s">
        <v>10460</v>
      </c>
      <c r="T1389" s="4" t="s">
        <v>110</v>
      </c>
      <c r="U1389" s="4"/>
      <c r="V1389" s="4"/>
      <c r="W1389" s="4"/>
      <c r="X1389" s="2" t="s">
        <v>10461</v>
      </c>
      <c r="Y1389" s="4" t="s">
        <v>69</v>
      </c>
      <c r="Z1389" s="4"/>
      <c r="AA1389" s="4"/>
      <c r="AB1389" s="4"/>
    </row>
    <row r="1390" customFormat="false" ht="75" hidden="false" customHeight="true" outlineLevel="0" collapsed="false">
      <c r="A1390" s="4" t="s">
        <v>10462</v>
      </c>
      <c r="B1390" s="4" t="s">
        <v>10452</v>
      </c>
      <c r="C1390" s="4" t="s">
        <v>10463</v>
      </c>
      <c r="D1390" s="4" t="n">
        <v>1963</v>
      </c>
      <c r="E1390" s="4" t="s">
        <v>41</v>
      </c>
      <c r="F1390" s="4" t="s">
        <v>10454</v>
      </c>
      <c r="G1390" s="4" t="str">
        <f aca="false">IF(LEFT(I1390,3)="R1 ","L6",IF(D1390&gt;=2014,"L1",IF(D1390&gt;=1998,"L2",IF(D1390&gt;=1987,"L3",IF(D1390&gt;=1978,"L4",IF(D1390&gt;=1965,"L5","L6"))))))</f>
        <v>L6</v>
      </c>
      <c r="H1390" s="4" t="str">
        <f aca="false">IFERROR(INDEX(Lanes!$C$2:$C$60,MATCH(LEFT(I1390,FIND(" ",I1390)-1),Lanes!$A$2:$A$60,0)),"?")</f>
        <v>V</v>
      </c>
      <c r="I1390" s="4" t="s">
        <v>10455</v>
      </c>
      <c r="J1390" s="4"/>
      <c r="K1390" s="4" t="s">
        <v>364</v>
      </c>
      <c r="L1390" s="4" t="s">
        <v>193</v>
      </c>
      <c r="M1390" s="4" t="s">
        <v>10456</v>
      </c>
      <c r="N1390" s="4" t="s">
        <v>10454</v>
      </c>
      <c r="O1390" s="4" t="s">
        <v>10464</v>
      </c>
      <c r="P1390" s="2" t="s">
        <v>10465</v>
      </c>
      <c r="Q1390" s="2" t="s">
        <v>10466</v>
      </c>
      <c r="R1390" s="4" t="s">
        <v>65</v>
      </c>
      <c r="S1390" s="4" t="s">
        <v>10467</v>
      </c>
      <c r="T1390" s="4" t="s">
        <v>84</v>
      </c>
      <c r="U1390" s="4"/>
      <c r="V1390" s="4"/>
      <c r="W1390" s="4"/>
      <c r="X1390" s="2" t="s">
        <v>10461</v>
      </c>
      <c r="Y1390" s="4" t="s">
        <v>69</v>
      </c>
      <c r="Z1390" s="4"/>
      <c r="AA1390" s="4"/>
      <c r="AB1390" s="4"/>
    </row>
    <row r="1391" customFormat="false" ht="75" hidden="false" customHeight="true" outlineLevel="0" collapsed="false">
      <c r="A1391" s="4" t="s">
        <v>10468</v>
      </c>
      <c r="B1391" s="4" t="s">
        <v>10469</v>
      </c>
      <c r="C1391" s="4" t="s">
        <v>10470</v>
      </c>
      <c r="D1391" s="4" t="n">
        <v>1963</v>
      </c>
      <c r="E1391" s="4" t="s">
        <v>41</v>
      </c>
      <c r="F1391" s="4" t="s">
        <v>10471</v>
      </c>
      <c r="G1391" s="4" t="str">
        <f aca="false">IF(LEFT(I1391,3)="R1 ","L6",IF(D1391&gt;=2014,"L1",IF(D1391&gt;=1998,"L2",IF(D1391&gt;=1987,"L3",IF(D1391&gt;=1978,"L4",IF(D1391&gt;=1965,"L5","L6"))))))</f>
        <v>L6</v>
      </c>
      <c r="H1391" s="4" t="str">
        <f aca="false">IFERROR(INDEX(Lanes!$C$2:$C$60,MATCH(LEFT(I1391,FIND(" ",I1391)-1),Lanes!$A$2:$A$60,0)),"?")</f>
        <v>V</v>
      </c>
      <c r="I1391" s="4" t="s">
        <v>10455</v>
      </c>
      <c r="J1391" s="4"/>
      <c r="K1391" s="4" t="s">
        <v>364</v>
      </c>
      <c r="L1391" s="4" t="s">
        <v>152</v>
      </c>
      <c r="M1391" s="4" t="s">
        <v>153</v>
      </c>
      <c r="N1391" s="4"/>
      <c r="O1391" s="4" t="s">
        <v>10472</v>
      </c>
      <c r="P1391" s="2" t="s">
        <v>10473</v>
      </c>
      <c r="Q1391" s="2" t="s">
        <v>10474</v>
      </c>
      <c r="R1391" s="4" t="s">
        <v>50</v>
      </c>
      <c r="S1391" s="4" t="s">
        <v>10475</v>
      </c>
      <c r="T1391" s="4" t="s">
        <v>84</v>
      </c>
      <c r="U1391" s="4"/>
      <c r="V1391" s="4"/>
      <c r="W1391" s="4"/>
      <c r="X1391" s="2" t="s">
        <v>10476</v>
      </c>
      <c r="Y1391" s="4" t="s">
        <v>69</v>
      </c>
      <c r="Z1391" s="4"/>
      <c r="AA1391" s="4"/>
      <c r="AB1391" s="4"/>
    </row>
    <row r="1392" customFormat="false" ht="75" hidden="false" customHeight="true" outlineLevel="0" collapsed="false">
      <c r="A1392" s="4" t="s">
        <v>10477</v>
      </c>
      <c r="B1392" s="4" t="s">
        <v>10452</v>
      </c>
      <c r="C1392" s="4" t="s">
        <v>10478</v>
      </c>
      <c r="D1392" s="4" t="n">
        <v>1964</v>
      </c>
      <c r="E1392" s="4" t="s">
        <v>41</v>
      </c>
      <c r="F1392" s="4" t="s">
        <v>10454</v>
      </c>
      <c r="G1392" s="4" t="str">
        <f aca="false">IF(LEFT(I1392,3)="R1 ","L6",IF(D1392&gt;=2014,"L1",IF(D1392&gt;=1998,"L2",IF(D1392&gt;=1987,"L3",IF(D1392&gt;=1978,"L4",IF(D1392&gt;=1965,"L5","L6"))))))</f>
        <v>L6</v>
      </c>
      <c r="H1392" s="4" t="str">
        <f aca="false">IFERROR(INDEX(Lanes!$C$2:$C$60,MATCH(LEFT(I1392,FIND(" ",I1392)-1),Lanes!$A$2:$A$60,0)),"?")</f>
        <v>V</v>
      </c>
      <c r="I1392" s="4" t="s">
        <v>10455</v>
      </c>
      <c r="J1392" s="4"/>
      <c r="K1392" s="4" t="s">
        <v>364</v>
      </c>
      <c r="L1392" s="4" t="s">
        <v>193</v>
      </c>
      <c r="M1392" s="4" t="s">
        <v>10456</v>
      </c>
      <c r="N1392" s="4" t="s">
        <v>10454</v>
      </c>
      <c r="O1392" s="4" t="s">
        <v>10479</v>
      </c>
      <c r="P1392" s="2" t="s">
        <v>10480</v>
      </c>
      <c r="Q1392" s="2" t="s">
        <v>10481</v>
      </c>
      <c r="R1392" s="4" t="s">
        <v>122</v>
      </c>
      <c r="S1392" s="4" t="s">
        <v>10482</v>
      </c>
      <c r="T1392" s="4" t="s">
        <v>52</v>
      </c>
      <c r="U1392" s="4"/>
      <c r="V1392" s="4"/>
      <c r="W1392" s="4"/>
      <c r="X1392" s="2" t="s">
        <v>10461</v>
      </c>
      <c r="Y1392" s="4" t="s">
        <v>69</v>
      </c>
      <c r="Z1392" s="4"/>
      <c r="AA1392" s="4"/>
      <c r="AB1392" s="4"/>
    </row>
    <row r="1393" customFormat="false" ht="75" hidden="false" customHeight="true" outlineLevel="0" collapsed="false">
      <c r="A1393" s="4" t="s">
        <v>10483</v>
      </c>
      <c r="B1393" s="4" t="s">
        <v>10484</v>
      </c>
      <c r="C1393" s="4" t="s">
        <v>10485</v>
      </c>
      <c r="D1393" s="4" t="n">
        <v>1965</v>
      </c>
      <c r="E1393" s="4" t="s">
        <v>41</v>
      </c>
      <c r="F1393" s="4" t="s">
        <v>42</v>
      </c>
      <c r="G1393" s="4" t="str">
        <f aca="false">IF(LEFT(I1393,3)="R1 ","L6",IF(D1393&gt;=2014,"L1",IF(D1393&gt;=1998,"L2",IF(D1393&gt;=1987,"L3",IF(D1393&gt;=1978,"L4",IF(D1393&gt;=1965,"L5","L6"))))))</f>
        <v>L5</v>
      </c>
      <c r="H1393" s="4" t="str">
        <f aca="false">IFERROR(INDEX(Lanes!$C$2:$C$60,MATCH(LEFT(I1393,FIND(" ",I1393)-1),Lanes!$A$2:$A$60,0)),"?")</f>
        <v>V</v>
      </c>
      <c r="I1393" s="4" t="s">
        <v>10455</v>
      </c>
      <c r="J1393" s="4"/>
      <c r="K1393" s="4" t="s">
        <v>364</v>
      </c>
      <c r="L1393" s="4" t="s">
        <v>603</v>
      </c>
      <c r="M1393" s="4" t="s">
        <v>10486</v>
      </c>
      <c r="N1393" s="4" t="s">
        <v>10454</v>
      </c>
      <c r="O1393" s="4" t="s">
        <v>10487</v>
      </c>
      <c r="P1393" s="2" t="s">
        <v>10488</v>
      </c>
      <c r="Q1393" s="2" t="s">
        <v>10489</v>
      </c>
      <c r="R1393" s="4" t="s">
        <v>65</v>
      </c>
      <c r="S1393" s="4" t="s">
        <v>10490</v>
      </c>
      <c r="T1393" s="4" t="s">
        <v>52</v>
      </c>
      <c r="U1393" s="4"/>
      <c r="V1393" s="4"/>
      <c r="W1393" s="4"/>
      <c r="X1393" s="2" t="s">
        <v>10491</v>
      </c>
      <c r="Y1393" s="4" t="s">
        <v>69</v>
      </c>
      <c r="Z1393" s="4"/>
      <c r="AA1393" s="4"/>
      <c r="AB1393" s="4"/>
    </row>
    <row r="1394" customFormat="false" ht="75" hidden="false" customHeight="true" outlineLevel="0" collapsed="false">
      <c r="A1394" s="4" t="s">
        <v>10492</v>
      </c>
      <c r="B1394" s="4" t="s">
        <v>10452</v>
      </c>
      <c r="C1394" s="4" t="s">
        <v>10493</v>
      </c>
      <c r="D1394" s="4" t="n">
        <v>1965</v>
      </c>
      <c r="E1394" s="4" t="s">
        <v>41</v>
      </c>
      <c r="F1394" s="4" t="s">
        <v>10494</v>
      </c>
      <c r="G1394" s="4" t="str">
        <f aca="false">IF(LEFT(I1394,3)="R1 ","L6",IF(D1394&gt;=2014,"L1",IF(D1394&gt;=1998,"L2",IF(D1394&gt;=1987,"L3",IF(D1394&gt;=1978,"L4",IF(D1394&gt;=1965,"L5","L6"))))))</f>
        <v>L5</v>
      </c>
      <c r="H1394" s="4" t="str">
        <f aca="false">IFERROR(INDEX(Lanes!$C$2:$C$60,MATCH(LEFT(I1394,FIND(" ",I1394)-1),Lanes!$A$2:$A$60,0)),"?")</f>
        <v>V</v>
      </c>
      <c r="I1394" s="4" t="s">
        <v>10455</v>
      </c>
      <c r="J1394" s="4"/>
      <c r="K1394" s="4" t="s">
        <v>364</v>
      </c>
      <c r="L1394" s="4" t="s">
        <v>193</v>
      </c>
      <c r="M1394" s="4" t="s">
        <v>10456</v>
      </c>
      <c r="N1394" s="4" t="s">
        <v>10454</v>
      </c>
      <c r="O1394" s="4" t="s">
        <v>10495</v>
      </c>
      <c r="P1394" s="2" t="s">
        <v>10496</v>
      </c>
      <c r="Q1394" s="2" t="s">
        <v>10497</v>
      </c>
      <c r="R1394" s="4" t="s">
        <v>122</v>
      </c>
      <c r="S1394" s="4" t="s">
        <v>10498</v>
      </c>
      <c r="T1394" s="4" t="s">
        <v>110</v>
      </c>
      <c r="U1394" s="4" t="s">
        <v>53</v>
      </c>
      <c r="V1394" s="4"/>
      <c r="W1394" s="4"/>
      <c r="X1394" s="2" t="s">
        <v>10499</v>
      </c>
      <c r="Y1394" s="4" t="s">
        <v>69</v>
      </c>
      <c r="Z1394" s="4"/>
      <c r="AA1394" s="4"/>
      <c r="AB1394" s="4"/>
    </row>
    <row r="1395" customFormat="false" ht="75" hidden="false" customHeight="true" outlineLevel="0" collapsed="false">
      <c r="A1395" s="4" t="s">
        <v>10500</v>
      </c>
      <c r="B1395" s="4" t="s">
        <v>10501</v>
      </c>
      <c r="C1395" s="4" t="s">
        <v>10502</v>
      </c>
      <c r="D1395" s="4" t="n">
        <v>1965</v>
      </c>
      <c r="E1395" s="4" t="s">
        <v>41</v>
      </c>
      <c r="F1395" s="4" t="s">
        <v>10454</v>
      </c>
      <c r="G1395" s="4" t="str">
        <f aca="false">IF(LEFT(I1395,3)="R1 ","L6",IF(D1395&gt;=2014,"L1",IF(D1395&gt;=1998,"L2",IF(D1395&gt;=1987,"L3",IF(D1395&gt;=1978,"L4",IF(D1395&gt;=1965,"L5","L6"))))))</f>
        <v>L5</v>
      </c>
      <c r="H1395" s="4" t="str">
        <f aca="false">IFERROR(INDEX(Lanes!$C$2:$C$60,MATCH(LEFT(I1395,FIND(" ",I1395)-1),Lanes!$A$2:$A$60,0)),"?")</f>
        <v>V</v>
      </c>
      <c r="I1395" s="4" t="s">
        <v>10455</v>
      </c>
      <c r="J1395" s="4"/>
      <c r="K1395" s="4" t="s">
        <v>364</v>
      </c>
      <c r="L1395" s="4" t="s">
        <v>603</v>
      </c>
      <c r="M1395" s="4" t="s">
        <v>10503</v>
      </c>
      <c r="N1395" s="4" t="s">
        <v>10454</v>
      </c>
      <c r="O1395" s="4" t="s">
        <v>10504</v>
      </c>
      <c r="P1395" s="2" t="s">
        <v>10505</v>
      </c>
      <c r="Q1395" s="2" t="s">
        <v>10506</v>
      </c>
      <c r="R1395" s="4" t="s">
        <v>122</v>
      </c>
      <c r="S1395" s="4" t="s">
        <v>10507</v>
      </c>
      <c r="T1395" s="4" t="s">
        <v>110</v>
      </c>
      <c r="U1395" s="4"/>
      <c r="V1395" s="4"/>
      <c r="W1395" s="4"/>
      <c r="X1395" s="2" t="s">
        <v>10508</v>
      </c>
      <c r="Y1395" s="4" t="s">
        <v>69</v>
      </c>
      <c r="Z1395" s="4"/>
      <c r="AA1395" s="4"/>
      <c r="AB1395" s="4"/>
    </row>
    <row r="1396" customFormat="false" ht="75" hidden="false" customHeight="true" outlineLevel="0" collapsed="false">
      <c r="A1396" s="4" t="s">
        <v>10509</v>
      </c>
      <c r="B1396" s="4" t="s">
        <v>10452</v>
      </c>
      <c r="C1396" s="4" t="s">
        <v>10510</v>
      </c>
      <c r="D1396" s="4" t="n">
        <v>1967</v>
      </c>
      <c r="E1396" s="4" t="s">
        <v>41</v>
      </c>
      <c r="F1396" s="4" t="s">
        <v>10471</v>
      </c>
      <c r="G1396" s="4" t="str">
        <f aca="false">IF(LEFT(I1396,3)="R1 ","L6",IF(D1396&gt;=2014,"L1",IF(D1396&gt;=1998,"L2",IF(D1396&gt;=1987,"L3",IF(D1396&gt;=1978,"L4",IF(D1396&gt;=1965,"L5","L6"))))))</f>
        <v>L5</v>
      </c>
      <c r="H1396" s="4" t="str">
        <f aca="false">IFERROR(INDEX(Lanes!$C$2:$C$60,MATCH(LEFT(I1396,FIND(" ",I1396)-1),Lanes!$A$2:$A$60,0)),"?")</f>
        <v>V</v>
      </c>
      <c r="I1396" s="4" t="s">
        <v>10455</v>
      </c>
      <c r="J1396" s="4"/>
      <c r="K1396" s="4" t="s">
        <v>364</v>
      </c>
      <c r="L1396" s="4" t="s">
        <v>193</v>
      </c>
      <c r="M1396" s="4" t="s">
        <v>10456</v>
      </c>
      <c r="N1396" s="4"/>
      <c r="O1396" s="4" t="s">
        <v>10511</v>
      </c>
      <c r="P1396" s="2" t="s">
        <v>10512</v>
      </c>
      <c r="Q1396" s="2" t="s">
        <v>10513</v>
      </c>
      <c r="R1396" s="4" t="s">
        <v>122</v>
      </c>
      <c r="S1396" s="4" t="s">
        <v>10514</v>
      </c>
      <c r="T1396" s="4" t="s">
        <v>84</v>
      </c>
      <c r="U1396" s="4"/>
      <c r="V1396" s="4"/>
      <c r="W1396" s="4"/>
      <c r="X1396" s="2" t="s">
        <v>10515</v>
      </c>
      <c r="Y1396" s="4" t="s">
        <v>69</v>
      </c>
      <c r="Z1396" s="4"/>
      <c r="AA1396" s="4"/>
      <c r="AB1396" s="4"/>
    </row>
    <row r="1397" customFormat="false" ht="75" hidden="false" customHeight="true" outlineLevel="0" collapsed="false">
      <c r="A1397" s="4" t="s">
        <v>10516</v>
      </c>
      <c r="B1397" s="4" t="s">
        <v>10452</v>
      </c>
      <c r="C1397" s="4" t="s">
        <v>10517</v>
      </c>
      <c r="D1397" s="4" t="n">
        <v>1968</v>
      </c>
      <c r="E1397" s="4" t="s">
        <v>41</v>
      </c>
      <c r="F1397" s="4" t="s">
        <v>10471</v>
      </c>
      <c r="G1397" s="4" t="str">
        <f aca="false">IF(LEFT(I1397,3)="R1 ","L6",IF(D1397&gt;=2014,"L1",IF(D1397&gt;=1998,"L2",IF(D1397&gt;=1987,"L3",IF(D1397&gt;=1978,"L4",IF(D1397&gt;=1965,"L5","L6"))))))</f>
        <v>L5</v>
      </c>
      <c r="H1397" s="4" t="str">
        <f aca="false">IFERROR(INDEX(Lanes!$C$2:$C$60,MATCH(LEFT(I1397,FIND(" ",I1397)-1),Lanes!$A$2:$A$60,0)),"?")</f>
        <v>V</v>
      </c>
      <c r="I1397" s="4" t="s">
        <v>10455</v>
      </c>
      <c r="J1397" s="4"/>
      <c r="K1397" s="4" t="s">
        <v>364</v>
      </c>
      <c r="L1397" s="4" t="s">
        <v>193</v>
      </c>
      <c r="M1397" s="4" t="s">
        <v>10456</v>
      </c>
      <c r="N1397" s="4"/>
      <c r="O1397" s="4" t="s">
        <v>10518</v>
      </c>
      <c r="P1397" s="2" t="s">
        <v>10519</v>
      </c>
      <c r="Q1397" s="2" t="s">
        <v>10520</v>
      </c>
      <c r="R1397" s="4" t="s">
        <v>122</v>
      </c>
      <c r="S1397" s="4" t="s">
        <v>10521</v>
      </c>
      <c r="T1397" s="4" t="s">
        <v>84</v>
      </c>
      <c r="U1397" s="4"/>
      <c r="V1397" s="4"/>
      <c r="W1397" s="4"/>
      <c r="X1397" s="2" t="s">
        <v>10461</v>
      </c>
      <c r="Y1397" s="4" t="s">
        <v>69</v>
      </c>
      <c r="Z1397" s="4"/>
      <c r="AA1397" s="4"/>
      <c r="AB1397" s="4"/>
    </row>
    <row r="1398" customFormat="false" ht="75" hidden="false" customHeight="true" outlineLevel="0" collapsed="false">
      <c r="A1398" s="4" t="s">
        <v>10522</v>
      </c>
      <c r="B1398" s="4" t="s">
        <v>10523</v>
      </c>
      <c r="C1398" s="4" t="s">
        <v>10524</v>
      </c>
      <c r="D1398" s="4" t="n">
        <v>1969</v>
      </c>
      <c r="E1398" s="4" t="s">
        <v>41</v>
      </c>
      <c r="F1398" s="4" t="s">
        <v>10454</v>
      </c>
      <c r="G1398" s="4" t="str">
        <f aca="false">IF(LEFT(I1398,3)="R1 ","L6",IF(D1398&gt;=2014,"L1",IF(D1398&gt;=1998,"L2",IF(D1398&gt;=1987,"L3",IF(D1398&gt;=1978,"L4",IF(D1398&gt;=1965,"L5","L6"))))))</f>
        <v>L5</v>
      </c>
      <c r="H1398" s="4" t="str">
        <f aca="false">IFERROR(INDEX(Lanes!$C$2:$C$60,MATCH(LEFT(I1398,FIND(" ",I1398)-1),Lanes!$A$2:$A$60,0)),"?")</f>
        <v>V</v>
      </c>
      <c r="I1398" s="4" t="s">
        <v>10455</v>
      </c>
      <c r="J1398" s="4"/>
      <c r="K1398" s="4" t="s">
        <v>364</v>
      </c>
      <c r="L1398" s="4" t="s">
        <v>45</v>
      </c>
      <c r="M1398" s="4" t="s">
        <v>1338</v>
      </c>
      <c r="N1398" s="4" t="s">
        <v>10454</v>
      </c>
      <c r="O1398" s="4" t="s">
        <v>10525</v>
      </c>
      <c r="P1398" s="2" t="s">
        <v>10526</v>
      </c>
      <c r="Q1398" s="2" t="s">
        <v>10527</v>
      </c>
      <c r="R1398" s="4" t="s">
        <v>122</v>
      </c>
      <c r="S1398" s="4" t="s">
        <v>10528</v>
      </c>
      <c r="T1398" s="4" t="s">
        <v>110</v>
      </c>
      <c r="U1398" s="4"/>
      <c r="V1398" s="4"/>
      <c r="W1398" s="4"/>
      <c r="X1398" s="2" t="s">
        <v>10529</v>
      </c>
      <c r="Y1398" s="4" t="s">
        <v>69</v>
      </c>
      <c r="Z1398" s="4"/>
      <c r="AA1398" s="4"/>
      <c r="AB1398" s="4"/>
    </row>
    <row r="1399" customFormat="false" ht="75" hidden="false" customHeight="true" outlineLevel="0" collapsed="false">
      <c r="A1399" s="4" t="s">
        <v>10530</v>
      </c>
      <c r="B1399" s="4" t="s">
        <v>10501</v>
      </c>
      <c r="C1399" s="4" t="s">
        <v>10531</v>
      </c>
      <c r="D1399" s="4" t="n">
        <v>1969</v>
      </c>
      <c r="E1399" s="4" t="s">
        <v>41</v>
      </c>
      <c r="F1399" s="4" t="s">
        <v>10532</v>
      </c>
      <c r="G1399" s="4" t="str">
        <f aca="false">IF(LEFT(I1399,3)="R1 ","L6",IF(D1399&gt;=2014,"L1",IF(D1399&gt;=1998,"L2",IF(D1399&gt;=1987,"L3",IF(D1399&gt;=1978,"L4",IF(D1399&gt;=1965,"L5","L6"))))))</f>
        <v>L5</v>
      </c>
      <c r="H1399" s="4" t="str">
        <f aca="false">IFERROR(INDEX(Lanes!$C$2:$C$60,MATCH(LEFT(I1399,FIND(" ",I1399)-1),Lanes!$A$2:$A$60,0)),"?")</f>
        <v>V</v>
      </c>
      <c r="I1399" s="4" t="s">
        <v>10455</v>
      </c>
      <c r="J1399" s="4"/>
      <c r="K1399" s="4" t="s">
        <v>364</v>
      </c>
      <c r="L1399" s="4" t="s">
        <v>603</v>
      </c>
      <c r="M1399" s="4" t="s">
        <v>10503</v>
      </c>
      <c r="N1399" s="4"/>
      <c r="O1399" s="4" t="s">
        <v>10533</v>
      </c>
      <c r="P1399" s="2" t="s">
        <v>10534</v>
      </c>
      <c r="Q1399" s="2" t="s">
        <v>10535</v>
      </c>
      <c r="R1399" s="4" t="s">
        <v>122</v>
      </c>
      <c r="S1399" s="4" t="s">
        <v>10536</v>
      </c>
      <c r="T1399" s="4" t="s">
        <v>84</v>
      </c>
      <c r="U1399" s="4"/>
      <c r="V1399" s="4"/>
      <c r="W1399" s="4"/>
      <c r="X1399" s="2" t="s">
        <v>10508</v>
      </c>
      <c r="Y1399" s="4" t="s">
        <v>69</v>
      </c>
      <c r="Z1399" s="4"/>
      <c r="AA1399" s="4"/>
      <c r="AB1399" s="4"/>
    </row>
    <row r="1400" customFormat="false" ht="75" hidden="false" customHeight="true" outlineLevel="0" collapsed="false">
      <c r="A1400" s="4" t="s">
        <v>10537</v>
      </c>
      <c r="B1400" s="4" t="s">
        <v>10452</v>
      </c>
      <c r="C1400" s="4" t="s">
        <v>10538</v>
      </c>
      <c r="D1400" s="4" t="n">
        <v>1971</v>
      </c>
      <c r="E1400" s="4" t="s">
        <v>41</v>
      </c>
      <c r="F1400" s="4" t="s">
        <v>10454</v>
      </c>
      <c r="G1400" s="4" t="str">
        <f aca="false">IF(LEFT(I1400,3)="R1 ","L6",IF(D1400&gt;=2014,"L1",IF(D1400&gt;=1998,"L2",IF(D1400&gt;=1987,"L3",IF(D1400&gt;=1978,"L4",IF(D1400&gt;=1965,"L5","L6"))))))</f>
        <v>L5</v>
      </c>
      <c r="H1400" s="4" t="str">
        <f aca="false">IFERROR(INDEX(Lanes!$C$2:$C$60,MATCH(LEFT(I1400,FIND(" ",I1400)-1),Lanes!$A$2:$A$60,0)),"?")</f>
        <v>V</v>
      </c>
      <c r="I1400" s="4" t="s">
        <v>10455</v>
      </c>
      <c r="J1400" s="4"/>
      <c r="K1400" s="4" t="s">
        <v>364</v>
      </c>
      <c r="L1400" s="4" t="s">
        <v>193</v>
      </c>
      <c r="M1400" s="4" t="s">
        <v>10456</v>
      </c>
      <c r="N1400" s="4" t="s">
        <v>10454</v>
      </c>
      <c r="O1400" s="4" t="s">
        <v>10539</v>
      </c>
      <c r="P1400" s="2" t="s">
        <v>10540</v>
      </c>
      <c r="Q1400" s="2" t="s">
        <v>10541</v>
      </c>
      <c r="R1400" s="4" t="s">
        <v>50</v>
      </c>
      <c r="S1400" s="4" t="s">
        <v>10542</v>
      </c>
      <c r="T1400" s="4" t="s">
        <v>84</v>
      </c>
      <c r="U1400" s="4"/>
      <c r="V1400" s="4"/>
      <c r="W1400" s="4"/>
      <c r="X1400" s="2" t="s">
        <v>10543</v>
      </c>
      <c r="Y1400" s="4" t="s">
        <v>69</v>
      </c>
      <c r="Z1400" s="4"/>
      <c r="AA1400" s="4"/>
      <c r="AB1400" s="4"/>
    </row>
    <row r="1401" customFormat="false" ht="75" hidden="false" customHeight="true" outlineLevel="0" collapsed="false">
      <c r="A1401" s="4" t="s">
        <v>10544</v>
      </c>
      <c r="B1401" s="4" t="s">
        <v>10452</v>
      </c>
      <c r="C1401" s="4" t="s">
        <v>10545</v>
      </c>
      <c r="D1401" s="4" t="n">
        <v>1973</v>
      </c>
      <c r="E1401" s="4" t="s">
        <v>41</v>
      </c>
      <c r="F1401" s="4" t="s">
        <v>10454</v>
      </c>
      <c r="G1401" s="4" t="str">
        <f aca="false">IF(LEFT(I1401,3)="R1 ","L6",IF(D1401&gt;=2014,"L1",IF(D1401&gt;=1998,"L2",IF(D1401&gt;=1987,"L3",IF(D1401&gt;=1978,"L4",IF(D1401&gt;=1965,"L5","L6"))))))</f>
        <v>L5</v>
      </c>
      <c r="H1401" s="4" t="str">
        <f aca="false">IFERROR(INDEX(Lanes!$C$2:$C$60,MATCH(LEFT(I1401,FIND(" ",I1401)-1),Lanes!$A$2:$A$60,0)),"?")</f>
        <v>V</v>
      </c>
      <c r="I1401" s="4" t="s">
        <v>10455</v>
      </c>
      <c r="J1401" s="4"/>
      <c r="K1401" s="4" t="s">
        <v>364</v>
      </c>
      <c r="L1401" s="4" t="s">
        <v>193</v>
      </c>
      <c r="M1401" s="4" t="s">
        <v>10456</v>
      </c>
      <c r="N1401" s="4" t="s">
        <v>10454</v>
      </c>
      <c r="O1401" s="4" t="s">
        <v>10546</v>
      </c>
      <c r="P1401" s="2" t="s">
        <v>10547</v>
      </c>
      <c r="Q1401" s="2" t="s">
        <v>10548</v>
      </c>
      <c r="R1401" s="4" t="s">
        <v>122</v>
      </c>
      <c r="S1401" s="4" t="s">
        <v>10549</v>
      </c>
      <c r="T1401" s="4" t="s">
        <v>84</v>
      </c>
      <c r="U1401" s="4"/>
      <c r="V1401" s="4"/>
      <c r="W1401" s="4"/>
      <c r="X1401" s="2" t="s">
        <v>10461</v>
      </c>
      <c r="Y1401" s="4" t="s">
        <v>69</v>
      </c>
      <c r="Z1401" s="4"/>
      <c r="AA1401" s="4"/>
      <c r="AB1401" s="4"/>
    </row>
    <row r="1402" customFormat="false" ht="75" hidden="false" customHeight="true" outlineLevel="0" collapsed="false">
      <c r="A1402" s="4" t="s">
        <v>10550</v>
      </c>
      <c r="B1402" s="4" t="s">
        <v>10452</v>
      </c>
      <c r="C1402" s="4" t="s">
        <v>10551</v>
      </c>
      <c r="D1402" s="4" t="n">
        <v>1975</v>
      </c>
      <c r="E1402" s="4" t="s">
        <v>41</v>
      </c>
      <c r="F1402" s="4" t="s">
        <v>10454</v>
      </c>
      <c r="G1402" s="4" t="str">
        <f aca="false">IF(LEFT(I1402,3)="R1 ","L6",IF(D1402&gt;=2014,"L1",IF(D1402&gt;=1998,"L2",IF(D1402&gt;=1987,"L3",IF(D1402&gt;=1978,"L4",IF(D1402&gt;=1965,"L5","L6"))))))</f>
        <v>L5</v>
      </c>
      <c r="H1402" s="4" t="str">
        <f aca="false">IFERROR(INDEX(Lanes!$C$2:$C$60,MATCH(LEFT(I1402,FIND(" ",I1402)-1),Lanes!$A$2:$A$60,0)),"?")</f>
        <v>V</v>
      </c>
      <c r="I1402" s="4" t="s">
        <v>10455</v>
      </c>
      <c r="J1402" s="4"/>
      <c r="K1402" s="4" t="s">
        <v>364</v>
      </c>
      <c r="L1402" s="4" t="s">
        <v>193</v>
      </c>
      <c r="M1402" s="4" t="s">
        <v>10456</v>
      </c>
      <c r="N1402" s="4" t="s">
        <v>10454</v>
      </c>
      <c r="O1402" s="4" t="s">
        <v>10552</v>
      </c>
      <c r="P1402" s="2" t="s">
        <v>10553</v>
      </c>
      <c r="Q1402" s="2" t="s">
        <v>10554</v>
      </c>
      <c r="R1402" s="4" t="s">
        <v>65</v>
      </c>
      <c r="S1402" s="4" t="s">
        <v>10555</v>
      </c>
      <c r="T1402" s="4" t="s">
        <v>52</v>
      </c>
      <c r="U1402" s="4"/>
      <c r="V1402" s="4"/>
      <c r="W1402" s="4"/>
      <c r="X1402" s="2" t="s">
        <v>10556</v>
      </c>
      <c r="Y1402" s="4" t="s">
        <v>55</v>
      </c>
      <c r="Z1402" s="4"/>
      <c r="AA1402" s="4"/>
      <c r="AB1402" s="4"/>
    </row>
    <row r="1403" customFormat="false" ht="75" hidden="false" customHeight="true" outlineLevel="0" collapsed="false">
      <c r="A1403" s="4" t="s">
        <v>10557</v>
      </c>
      <c r="B1403" s="4" t="s">
        <v>10501</v>
      </c>
      <c r="C1403" s="4" t="s">
        <v>10558</v>
      </c>
      <c r="D1403" s="4" t="n">
        <v>1978</v>
      </c>
      <c r="E1403" s="4" t="s">
        <v>41</v>
      </c>
      <c r="F1403" s="4" t="s">
        <v>10559</v>
      </c>
      <c r="G1403" s="4" t="str">
        <f aca="false">IF(LEFT(I1403,3)="R1 ","L6",IF(D1403&gt;=2014,"L1",IF(D1403&gt;=1998,"L2",IF(D1403&gt;=1987,"L3",IF(D1403&gt;=1978,"L4",IF(D1403&gt;=1965,"L5","L6"))))))</f>
        <v>L4</v>
      </c>
      <c r="H1403" s="4" t="str">
        <f aca="false">IFERROR(INDEX(Lanes!$C$2:$C$60,MATCH(LEFT(I1403,FIND(" ",I1403)-1),Lanes!$A$2:$A$60,0)),"?")</f>
        <v>V</v>
      </c>
      <c r="I1403" s="4" t="s">
        <v>10455</v>
      </c>
      <c r="J1403" s="4"/>
      <c r="K1403" s="4" t="s">
        <v>364</v>
      </c>
      <c r="L1403" s="4" t="s">
        <v>603</v>
      </c>
      <c r="M1403" s="4" t="s">
        <v>10503</v>
      </c>
      <c r="N1403" s="4"/>
      <c r="O1403" s="4" t="s">
        <v>10560</v>
      </c>
      <c r="P1403" s="2" t="s">
        <v>10561</v>
      </c>
      <c r="Q1403" s="2" t="s">
        <v>10562</v>
      </c>
      <c r="R1403" s="4" t="s">
        <v>65</v>
      </c>
      <c r="S1403" s="4" t="s">
        <v>10563</v>
      </c>
      <c r="T1403" s="4" t="s">
        <v>110</v>
      </c>
      <c r="U1403" s="4"/>
      <c r="V1403" s="4"/>
      <c r="W1403" s="4"/>
      <c r="X1403" s="2" t="s">
        <v>10508</v>
      </c>
      <c r="Y1403" s="4" t="s">
        <v>69</v>
      </c>
      <c r="Z1403" s="4"/>
      <c r="AA1403" s="4"/>
      <c r="AB1403" s="4"/>
    </row>
    <row r="1404" customFormat="false" ht="75" hidden="false" customHeight="true" outlineLevel="0" collapsed="false">
      <c r="A1404" s="4" t="s">
        <v>10564</v>
      </c>
      <c r="B1404" s="4" t="s">
        <v>6742</v>
      </c>
      <c r="C1404" s="4" t="s">
        <v>10565</v>
      </c>
      <c r="D1404" s="4" t="n">
        <v>1997</v>
      </c>
      <c r="E1404" s="4" t="s">
        <v>41</v>
      </c>
      <c r="F1404" s="4" t="s">
        <v>583</v>
      </c>
      <c r="G1404" s="4" t="str">
        <f aca="false">IF(LEFT(I1404,3)="R1 ","L6",IF(D1404&gt;=2014,"L1",IF(D1404&gt;=1998,"L2",IF(D1404&gt;=1987,"L3",IF(D1404&gt;=1978,"L4",IF(D1404&gt;=1965,"L5","L6"))))))</f>
        <v>L3</v>
      </c>
      <c r="H1404" s="4" t="str">
        <f aca="false">IFERROR(INDEX(Lanes!$C$2:$C$60,MATCH(LEFT(I1404,FIND(" ",I1404)-1),Lanes!$A$2:$A$60,0)),"?")</f>
        <v>V</v>
      </c>
      <c r="I1404" s="4" t="s">
        <v>10455</v>
      </c>
      <c r="J1404" s="4"/>
      <c r="K1404" s="4" t="s">
        <v>787</v>
      </c>
      <c r="L1404" s="4" t="s">
        <v>45</v>
      </c>
      <c r="M1404" s="4" t="s">
        <v>61</v>
      </c>
      <c r="N1404" s="4"/>
      <c r="O1404" s="4" t="s">
        <v>10566</v>
      </c>
      <c r="P1404" s="2" t="s">
        <v>10567</v>
      </c>
      <c r="Q1404" s="2" t="s">
        <v>10568</v>
      </c>
      <c r="R1404" s="4" t="s">
        <v>65</v>
      </c>
      <c r="S1404" s="4" t="s">
        <v>10569</v>
      </c>
      <c r="T1404" s="4" t="s">
        <v>110</v>
      </c>
      <c r="U1404" s="4"/>
      <c r="V1404" s="4"/>
      <c r="W1404" s="4"/>
      <c r="X1404" s="2" t="s">
        <v>10570</v>
      </c>
      <c r="Y1404" s="4" t="s">
        <v>69</v>
      </c>
      <c r="Z1404" s="4"/>
      <c r="AA1404" s="4"/>
      <c r="AB1404" s="4"/>
    </row>
    <row r="1405" customFormat="false" ht="75" hidden="false" customHeight="true" outlineLevel="0" collapsed="false">
      <c r="A1405" s="4" t="s">
        <v>10571</v>
      </c>
      <c r="B1405" s="4" t="s">
        <v>10452</v>
      </c>
      <c r="C1405" s="4" t="s">
        <v>10572</v>
      </c>
      <c r="D1405" s="4" t="n">
        <v>1997</v>
      </c>
      <c r="E1405" s="4" t="s">
        <v>41</v>
      </c>
      <c r="F1405" s="4" t="s">
        <v>10573</v>
      </c>
      <c r="G1405" s="4" t="str">
        <f aca="false">IF(LEFT(I1405,3)="R1 ","L6",IF(D1405&gt;=2014,"L1",IF(D1405&gt;=1998,"L2",IF(D1405&gt;=1987,"L3",IF(D1405&gt;=1978,"L4",IF(D1405&gt;=1965,"L5","L6"))))))</f>
        <v>L3</v>
      </c>
      <c r="H1405" s="4" t="str">
        <f aca="false">IFERROR(INDEX(Lanes!$C$2:$C$60,MATCH(LEFT(I1405,FIND(" ",I1405)-1),Lanes!$A$2:$A$60,0)),"?")</f>
        <v>V</v>
      </c>
      <c r="I1405" s="4" t="s">
        <v>10455</v>
      </c>
      <c r="J1405" s="4"/>
      <c r="K1405" s="4" t="s">
        <v>4576</v>
      </c>
      <c r="L1405" s="4" t="s">
        <v>603</v>
      </c>
      <c r="M1405" s="4" t="s">
        <v>10574</v>
      </c>
      <c r="N1405" s="4"/>
      <c r="O1405" s="4" t="s">
        <v>10575</v>
      </c>
      <c r="P1405" s="2" t="s">
        <v>10576</v>
      </c>
      <c r="Q1405" s="2" t="s">
        <v>10577</v>
      </c>
      <c r="R1405" s="4" t="s">
        <v>65</v>
      </c>
      <c r="S1405" s="4" t="s">
        <v>10578</v>
      </c>
      <c r="T1405" s="4" t="s">
        <v>52</v>
      </c>
      <c r="U1405" s="4"/>
      <c r="V1405" s="4"/>
      <c r="W1405" s="4"/>
      <c r="X1405" s="2" t="s">
        <v>10556</v>
      </c>
      <c r="Y1405" s="4" t="s">
        <v>55</v>
      </c>
      <c r="Z1405" s="4"/>
      <c r="AA1405" s="4"/>
      <c r="AB1405" s="4"/>
    </row>
    <row r="1406" customFormat="false" ht="75" hidden="false" customHeight="true" outlineLevel="0" collapsed="false">
      <c r="A1406" s="4" t="s">
        <v>10579</v>
      </c>
      <c r="B1406" s="4" t="s">
        <v>10580</v>
      </c>
      <c r="C1406" s="4" t="s">
        <v>10581</v>
      </c>
      <c r="D1406" s="4" t="n">
        <v>2002</v>
      </c>
      <c r="E1406" s="4" t="s">
        <v>41</v>
      </c>
      <c r="F1406" s="4" t="s">
        <v>10582</v>
      </c>
      <c r="G1406" s="4" t="str">
        <f aca="false">IF(LEFT(I1406,3)="R1 ","L6",IF(D1406&gt;=2014,"L1",IF(D1406&gt;=1998,"L2",IF(D1406&gt;=1987,"L3",IF(D1406&gt;=1978,"L4",IF(D1406&gt;=1965,"L5","L6"))))))</f>
        <v>L2</v>
      </c>
      <c r="H1406" s="4" t="str">
        <f aca="false">IFERROR(INDEX(Lanes!$C$2:$C$60,MATCH(LEFT(I1406,FIND(" ",I1406)-1),Lanes!$A$2:$A$60,0)),"?")</f>
        <v>V</v>
      </c>
      <c r="I1406" s="4" t="s">
        <v>10455</v>
      </c>
      <c r="J1406" s="4"/>
      <c r="K1406" s="4" t="s">
        <v>364</v>
      </c>
      <c r="L1406" s="4" t="s">
        <v>116</v>
      </c>
      <c r="M1406" s="4" t="s">
        <v>117</v>
      </c>
      <c r="N1406" s="4" t="s">
        <v>10583</v>
      </c>
      <c r="O1406" s="4" t="s">
        <v>10584</v>
      </c>
      <c r="P1406" s="2" t="s">
        <v>10585</v>
      </c>
      <c r="Q1406" s="2" t="s">
        <v>10586</v>
      </c>
      <c r="R1406" s="4" t="s">
        <v>65</v>
      </c>
      <c r="S1406" s="4" t="s">
        <v>10581</v>
      </c>
      <c r="T1406" s="4" t="s">
        <v>84</v>
      </c>
      <c r="U1406" s="4"/>
      <c r="V1406" s="4"/>
      <c r="W1406" s="4"/>
      <c r="X1406" s="2" t="s">
        <v>10587</v>
      </c>
      <c r="Y1406" s="4" t="s">
        <v>69</v>
      </c>
      <c r="Z1406" s="4"/>
      <c r="AA1406" s="4"/>
      <c r="AB1406" s="4"/>
    </row>
    <row r="1407" customFormat="false" ht="75" hidden="false" customHeight="true" outlineLevel="0" collapsed="false">
      <c r="A1407" s="4" t="s">
        <v>10588</v>
      </c>
      <c r="B1407" s="4" t="s">
        <v>10589</v>
      </c>
      <c r="C1407" s="4" t="s">
        <v>10590</v>
      </c>
      <c r="D1407" s="4" t="n">
        <v>2004</v>
      </c>
      <c r="E1407" s="4" t="s">
        <v>41</v>
      </c>
      <c r="F1407" s="4" t="s">
        <v>10591</v>
      </c>
      <c r="G1407" s="4" t="str">
        <f aca="false">IF(LEFT(I1407,3)="R1 ","L6",IF(D1407&gt;=2014,"L1",IF(D1407&gt;=1998,"L2",IF(D1407&gt;=1987,"L3",IF(D1407&gt;=1978,"L4",IF(D1407&gt;=1965,"L5","L6"))))))</f>
        <v>L2</v>
      </c>
      <c r="H1407" s="4" t="str">
        <f aca="false">IFERROR(INDEX(Lanes!$C$2:$C$60,MATCH(LEFT(I1407,FIND(" ",I1407)-1),Lanes!$A$2:$A$60,0)),"?")</f>
        <v>V</v>
      </c>
      <c r="I1407" s="4" t="s">
        <v>10455</v>
      </c>
      <c r="J1407" s="4"/>
      <c r="K1407" s="4" t="s">
        <v>364</v>
      </c>
      <c r="L1407" s="4" t="s">
        <v>152</v>
      </c>
      <c r="M1407" s="4" t="s">
        <v>5431</v>
      </c>
      <c r="N1407" s="4" t="s">
        <v>10583</v>
      </c>
      <c r="O1407" s="4" t="s">
        <v>10592</v>
      </c>
      <c r="P1407" s="2" t="s">
        <v>10593</v>
      </c>
      <c r="Q1407" s="2" t="s">
        <v>10594</v>
      </c>
      <c r="R1407" s="4" t="s">
        <v>65</v>
      </c>
      <c r="S1407" s="4" t="s">
        <v>10595</v>
      </c>
      <c r="T1407" s="4" t="s">
        <v>84</v>
      </c>
      <c r="U1407" s="4"/>
      <c r="V1407" s="4"/>
      <c r="W1407" s="4"/>
      <c r="X1407" s="2" t="s">
        <v>10596</v>
      </c>
      <c r="Y1407" s="4" t="s">
        <v>69</v>
      </c>
      <c r="Z1407" s="4"/>
      <c r="AA1407" s="4"/>
      <c r="AB1407" s="4"/>
    </row>
    <row r="1408" customFormat="false" ht="75" hidden="false" customHeight="true" outlineLevel="0" collapsed="false">
      <c r="A1408" s="4" t="s">
        <v>10597</v>
      </c>
      <c r="B1408" s="4" t="s">
        <v>10580</v>
      </c>
      <c r="C1408" s="4" t="s">
        <v>10598</v>
      </c>
      <c r="D1408" s="4" t="n">
        <v>2004</v>
      </c>
      <c r="E1408" s="4" t="s">
        <v>41</v>
      </c>
      <c r="F1408" s="4" t="s">
        <v>10582</v>
      </c>
      <c r="G1408" s="4" t="str">
        <f aca="false">IF(LEFT(I1408,3)="R1 ","L6",IF(D1408&gt;=2014,"L1",IF(D1408&gt;=1998,"L2",IF(D1408&gt;=1987,"L3",IF(D1408&gt;=1978,"L4",IF(D1408&gt;=1965,"L5","L6"))))))</f>
        <v>L2</v>
      </c>
      <c r="H1408" s="4" t="str">
        <f aca="false">IFERROR(INDEX(Lanes!$C$2:$C$60,MATCH(LEFT(I1408,FIND(" ",I1408)-1),Lanes!$A$2:$A$60,0)),"?")</f>
        <v>V</v>
      </c>
      <c r="I1408" s="4" t="s">
        <v>10455</v>
      </c>
      <c r="J1408" s="4"/>
      <c r="K1408" s="4" t="s">
        <v>364</v>
      </c>
      <c r="L1408" s="4" t="s">
        <v>116</v>
      </c>
      <c r="M1408" s="4" t="s">
        <v>117</v>
      </c>
      <c r="N1408" s="4" t="s">
        <v>10583</v>
      </c>
      <c r="O1408" s="4" t="s">
        <v>10599</v>
      </c>
      <c r="P1408" s="2" t="s">
        <v>10600</v>
      </c>
      <c r="Q1408" s="2" t="s">
        <v>10601</v>
      </c>
      <c r="R1408" s="4" t="s">
        <v>122</v>
      </c>
      <c r="S1408" s="4" t="s">
        <v>10602</v>
      </c>
      <c r="T1408" s="4" t="s">
        <v>52</v>
      </c>
      <c r="U1408" s="4"/>
      <c r="V1408" s="4"/>
      <c r="W1408" s="4"/>
      <c r="X1408" s="2" t="s">
        <v>10603</v>
      </c>
      <c r="Y1408" s="4" t="s">
        <v>55</v>
      </c>
      <c r="Z1408" s="4"/>
      <c r="AA1408" s="4"/>
      <c r="AB1408" s="4"/>
    </row>
    <row r="1409" customFormat="false" ht="75" hidden="false" customHeight="true" outlineLevel="0" collapsed="false">
      <c r="A1409" s="4" t="s">
        <v>10604</v>
      </c>
      <c r="B1409" s="4" t="s">
        <v>10580</v>
      </c>
      <c r="C1409" s="4" t="s">
        <v>10605</v>
      </c>
      <c r="D1409" s="4" t="n">
        <v>2005</v>
      </c>
      <c r="E1409" s="4" t="s">
        <v>41</v>
      </c>
      <c r="F1409" s="4" t="s">
        <v>10606</v>
      </c>
      <c r="G1409" s="4" t="str">
        <f aca="false">IF(LEFT(I1409,3)="R1 ","L6",IF(D1409&gt;=2014,"L1",IF(D1409&gt;=1998,"L2",IF(D1409&gt;=1987,"L3",IF(D1409&gt;=1978,"L4",IF(D1409&gt;=1965,"L5","L6"))))))</f>
        <v>L2</v>
      </c>
      <c r="H1409" s="4" t="str">
        <f aca="false">IFERROR(INDEX(Lanes!$C$2:$C$60,MATCH(LEFT(I1409,FIND(" ",I1409)-1),Lanes!$A$2:$A$60,0)),"?")</f>
        <v>V</v>
      </c>
      <c r="I1409" s="4" t="s">
        <v>10455</v>
      </c>
      <c r="J1409" s="4"/>
      <c r="K1409" s="4" t="s">
        <v>364</v>
      </c>
      <c r="L1409" s="4" t="s">
        <v>116</v>
      </c>
      <c r="M1409" s="4" t="s">
        <v>117</v>
      </c>
      <c r="N1409" s="4" t="s">
        <v>10583</v>
      </c>
      <c r="O1409" s="4" t="s">
        <v>10607</v>
      </c>
      <c r="P1409" s="2" t="s">
        <v>10608</v>
      </c>
      <c r="Q1409" s="2" t="s">
        <v>10609</v>
      </c>
      <c r="R1409" s="4" t="s">
        <v>122</v>
      </c>
      <c r="S1409" s="4" t="s">
        <v>10610</v>
      </c>
      <c r="T1409" s="4" t="s">
        <v>110</v>
      </c>
      <c r="U1409" s="4" t="s">
        <v>53</v>
      </c>
      <c r="V1409" s="4"/>
      <c r="W1409" s="4"/>
      <c r="X1409" s="2" t="s">
        <v>10611</v>
      </c>
      <c r="Y1409" s="4" t="s">
        <v>69</v>
      </c>
      <c r="Z1409" s="4"/>
      <c r="AA1409" s="4"/>
      <c r="AB1409" s="4"/>
    </row>
    <row r="1410" customFormat="false" ht="75" hidden="false" customHeight="true" outlineLevel="0" collapsed="false">
      <c r="A1410" s="4" t="s">
        <v>10612</v>
      </c>
      <c r="B1410" s="4" t="s">
        <v>10613</v>
      </c>
      <c r="C1410" s="4" t="s">
        <v>10614</v>
      </c>
      <c r="D1410" s="4" t="n">
        <v>2007</v>
      </c>
      <c r="E1410" s="4" t="s">
        <v>41</v>
      </c>
      <c r="F1410" s="4" t="s">
        <v>3354</v>
      </c>
      <c r="G1410" s="4" t="str">
        <f aca="false">IF(LEFT(I1410,3)="R1 ","L6",IF(D1410&gt;=2014,"L1",IF(D1410&gt;=1998,"L2",IF(D1410&gt;=1987,"L3",IF(D1410&gt;=1978,"L4",IF(D1410&gt;=1965,"L5","L6"))))))</f>
        <v>L2</v>
      </c>
      <c r="H1410" s="4" t="str">
        <f aca="false">IFERROR(INDEX(Lanes!$C$2:$C$60,MATCH(LEFT(I1410,FIND(" ",I1410)-1),Lanes!$A$2:$A$60,0)),"?")</f>
        <v>V</v>
      </c>
      <c r="I1410" s="4" t="s">
        <v>10455</v>
      </c>
      <c r="J1410" s="4"/>
      <c r="K1410" s="4" t="s">
        <v>400</v>
      </c>
      <c r="L1410" s="4" t="s">
        <v>257</v>
      </c>
      <c r="M1410" s="4" t="s">
        <v>852</v>
      </c>
      <c r="N1410" s="4"/>
      <c r="O1410" s="4" t="s">
        <v>10615</v>
      </c>
      <c r="P1410" s="2" t="s">
        <v>10616</v>
      </c>
      <c r="Q1410" s="2" t="s">
        <v>10617</v>
      </c>
      <c r="R1410" s="4" t="s">
        <v>122</v>
      </c>
      <c r="S1410" s="4" t="s">
        <v>10618</v>
      </c>
      <c r="T1410" s="4" t="s">
        <v>84</v>
      </c>
      <c r="U1410" s="4"/>
      <c r="V1410" s="4"/>
      <c r="W1410" s="4"/>
      <c r="X1410" s="2" t="s">
        <v>10619</v>
      </c>
      <c r="Y1410" s="4" t="s">
        <v>69</v>
      </c>
      <c r="Z1410" s="4"/>
      <c r="AA1410" s="4"/>
      <c r="AB1410" s="4"/>
    </row>
    <row r="1411" customFormat="false" ht="75" hidden="false" customHeight="true" outlineLevel="0" collapsed="false">
      <c r="A1411" s="4" t="s">
        <v>10620</v>
      </c>
      <c r="B1411" s="4" t="s">
        <v>10589</v>
      </c>
      <c r="C1411" s="4" t="s">
        <v>10621</v>
      </c>
      <c r="D1411" s="4" t="n">
        <v>2009</v>
      </c>
      <c r="E1411" s="4" t="s">
        <v>41</v>
      </c>
      <c r="F1411" s="4" t="s">
        <v>10591</v>
      </c>
      <c r="G1411" s="4" t="str">
        <f aca="false">IF(LEFT(I1411,3)="R1 ","L6",IF(D1411&gt;=2014,"L1",IF(D1411&gt;=1998,"L2",IF(D1411&gt;=1987,"L3",IF(D1411&gt;=1978,"L4",IF(D1411&gt;=1965,"L5","L6"))))))</f>
        <v>L2</v>
      </c>
      <c r="H1411" s="4" t="str">
        <f aca="false">IFERROR(INDEX(Lanes!$C$2:$C$60,MATCH(LEFT(I1411,FIND(" ",I1411)-1),Lanes!$A$2:$A$60,0)),"?")</f>
        <v>V</v>
      </c>
      <c r="I1411" s="4" t="s">
        <v>10455</v>
      </c>
      <c r="J1411" s="4"/>
      <c r="K1411" s="4" t="s">
        <v>364</v>
      </c>
      <c r="L1411" s="4" t="s">
        <v>152</v>
      </c>
      <c r="M1411" s="4" t="s">
        <v>5431</v>
      </c>
      <c r="N1411" s="4" t="s">
        <v>10583</v>
      </c>
      <c r="O1411" s="4" t="s">
        <v>10622</v>
      </c>
      <c r="P1411" s="2" t="s">
        <v>10623</v>
      </c>
      <c r="Q1411" s="2" t="s">
        <v>10624</v>
      </c>
      <c r="R1411" s="4" t="s">
        <v>50</v>
      </c>
      <c r="S1411" s="4" t="s">
        <v>10625</v>
      </c>
      <c r="T1411" s="4" t="s">
        <v>84</v>
      </c>
      <c r="U1411" s="4"/>
      <c r="V1411" s="4"/>
      <c r="W1411" s="4"/>
      <c r="X1411" s="2" t="s">
        <v>10626</v>
      </c>
      <c r="Y1411" s="4" t="s">
        <v>69</v>
      </c>
      <c r="Z1411" s="4"/>
      <c r="AA1411" s="4"/>
      <c r="AB1411" s="4"/>
    </row>
    <row r="1412" customFormat="false" ht="75" hidden="false" customHeight="true" outlineLevel="0" collapsed="false">
      <c r="A1412" s="4" t="s">
        <v>10627</v>
      </c>
      <c r="B1412" s="4" t="s">
        <v>2888</v>
      </c>
      <c r="C1412" s="4" t="s">
        <v>10628</v>
      </c>
      <c r="D1412" s="4" t="n">
        <v>2009</v>
      </c>
      <c r="E1412" s="4" t="s">
        <v>41</v>
      </c>
      <c r="F1412" s="4" t="s">
        <v>10629</v>
      </c>
      <c r="G1412" s="4" t="str">
        <f aca="false">IF(LEFT(I1412,3)="R1 ","L6",IF(D1412&gt;=2014,"L1",IF(D1412&gt;=1998,"L2",IF(D1412&gt;=1987,"L3",IF(D1412&gt;=1978,"L4",IF(D1412&gt;=1965,"L5","L6"))))))</f>
        <v>L2</v>
      </c>
      <c r="H1412" s="4" t="str">
        <f aca="false">IFERROR(INDEX(Lanes!$C$2:$C$60,MATCH(LEFT(I1412,FIND(" ",I1412)-1),Lanes!$A$2:$A$60,0)),"?")</f>
        <v>V</v>
      </c>
      <c r="I1412" s="4" t="s">
        <v>10455</v>
      </c>
      <c r="J1412" s="4" t="s">
        <v>648</v>
      </c>
      <c r="K1412" s="4" t="s">
        <v>364</v>
      </c>
      <c r="L1412" s="4" t="s">
        <v>152</v>
      </c>
      <c r="M1412" s="4" t="s">
        <v>549</v>
      </c>
      <c r="N1412" s="4"/>
      <c r="O1412" s="4" t="s">
        <v>10630</v>
      </c>
      <c r="P1412" s="2" t="s">
        <v>10631</v>
      </c>
      <c r="Q1412" s="2" t="s">
        <v>10632</v>
      </c>
      <c r="R1412" s="4" t="s">
        <v>122</v>
      </c>
      <c r="S1412" s="4" t="s">
        <v>10633</v>
      </c>
      <c r="T1412" s="4" t="s">
        <v>84</v>
      </c>
      <c r="U1412" s="4"/>
      <c r="V1412" s="4"/>
      <c r="W1412" s="4"/>
      <c r="X1412" s="2" t="s">
        <v>10634</v>
      </c>
      <c r="Y1412" s="4" t="s">
        <v>69</v>
      </c>
      <c r="Z1412" s="4"/>
      <c r="AA1412" s="4"/>
      <c r="AB1412" s="4"/>
    </row>
    <row r="1413" customFormat="false" ht="75" hidden="false" customHeight="true" outlineLevel="0" collapsed="false">
      <c r="A1413" s="4" t="s">
        <v>10635</v>
      </c>
      <c r="B1413" s="4" t="s">
        <v>10580</v>
      </c>
      <c r="C1413" s="4" t="s">
        <v>10636</v>
      </c>
      <c r="D1413" s="4" t="n">
        <v>2010</v>
      </c>
      <c r="E1413" s="4" t="s">
        <v>41</v>
      </c>
      <c r="F1413" s="4" t="s">
        <v>3254</v>
      </c>
      <c r="G1413" s="4" t="str">
        <f aca="false">IF(LEFT(I1413,3)="R1 ","L6",IF(D1413&gt;=2014,"L1",IF(D1413&gt;=1998,"L2",IF(D1413&gt;=1987,"L3",IF(D1413&gt;=1978,"L4",IF(D1413&gt;=1965,"L5","L6"))))))</f>
        <v>L2</v>
      </c>
      <c r="H1413" s="4" t="str">
        <f aca="false">IFERROR(INDEX(Lanes!$C$2:$C$60,MATCH(LEFT(I1413,FIND(" ",I1413)-1),Lanes!$A$2:$A$60,0)),"?")</f>
        <v>V</v>
      </c>
      <c r="I1413" s="4" t="s">
        <v>10455</v>
      </c>
      <c r="J1413" s="4"/>
      <c r="K1413" s="4" t="s">
        <v>364</v>
      </c>
      <c r="L1413" s="4" t="s">
        <v>116</v>
      </c>
      <c r="M1413" s="4" t="s">
        <v>117</v>
      </c>
      <c r="N1413" s="4" t="s">
        <v>10583</v>
      </c>
      <c r="O1413" s="4" t="s">
        <v>10637</v>
      </c>
      <c r="P1413" s="2" t="s">
        <v>10638</v>
      </c>
      <c r="Q1413" s="2" t="s">
        <v>10639</v>
      </c>
      <c r="R1413" s="4" t="s">
        <v>122</v>
      </c>
      <c r="S1413" s="4" t="s">
        <v>10640</v>
      </c>
      <c r="T1413" s="4" t="s">
        <v>110</v>
      </c>
      <c r="U1413" s="4"/>
      <c r="V1413" s="4"/>
      <c r="W1413" s="4"/>
      <c r="X1413" s="2" t="s">
        <v>10641</v>
      </c>
      <c r="Y1413" s="4" t="s">
        <v>69</v>
      </c>
      <c r="Z1413" s="4"/>
      <c r="AA1413" s="4"/>
      <c r="AB1413" s="4"/>
    </row>
    <row r="1414" customFormat="false" ht="75" hidden="false" customHeight="true" outlineLevel="0" collapsed="false">
      <c r="A1414" s="4" t="s">
        <v>10642</v>
      </c>
      <c r="B1414" s="4" t="s">
        <v>10643</v>
      </c>
      <c r="C1414" s="4" t="s">
        <v>10644</v>
      </c>
      <c r="D1414" s="4" t="n">
        <v>2010</v>
      </c>
      <c r="E1414" s="4" t="s">
        <v>41</v>
      </c>
      <c r="F1414" s="4" t="s">
        <v>3354</v>
      </c>
      <c r="G1414" s="4" t="str">
        <f aca="false">IF(LEFT(I1414,3)="R1 ","L6",IF(D1414&gt;=2014,"L1",IF(D1414&gt;=1998,"L2",IF(D1414&gt;=1987,"L3",IF(D1414&gt;=1978,"L4",IF(D1414&gt;=1965,"L5","L6"))))))</f>
        <v>L2</v>
      </c>
      <c r="H1414" s="4" t="str">
        <f aca="false">IFERROR(INDEX(Lanes!$C$2:$C$60,MATCH(LEFT(I1414,FIND(" ",I1414)-1),Lanes!$A$2:$A$60,0)),"?")</f>
        <v>V</v>
      </c>
      <c r="I1414" s="4" t="s">
        <v>10455</v>
      </c>
      <c r="J1414" s="4" t="s">
        <v>648</v>
      </c>
      <c r="K1414" s="4" t="s">
        <v>400</v>
      </c>
      <c r="L1414" s="4" t="s">
        <v>193</v>
      </c>
      <c r="M1414" s="4" t="s">
        <v>289</v>
      </c>
      <c r="N1414" s="4"/>
      <c r="O1414" s="4" t="s">
        <v>10645</v>
      </c>
      <c r="P1414" s="2" t="s">
        <v>10646</v>
      </c>
      <c r="Q1414" s="2" t="s">
        <v>10647</v>
      </c>
      <c r="R1414" s="4" t="s">
        <v>65</v>
      </c>
      <c r="S1414" s="4" t="s">
        <v>10648</v>
      </c>
      <c r="T1414" s="4" t="s">
        <v>110</v>
      </c>
      <c r="U1414" s="4"/>
      <c r="V1414" s="4"/>
      <c r="W1414" s="4"/>
      <c r="X1414" s="2" t="s">
        <v>10649</v>
      </c>
      <c r="Y1414" s="4" t="s">
        <v>69</v>
      </c>
      <c r="Z1414" s="4"/>
      <c r="AA1414" s="4"/>
      <c r="AB1414" s="4"/>
    </row>
    <row r="1415" customFormat="false" ht="75" hidden="false" customHeight="true" outlineLevel="0" collapsed="false">
      <c r="A1415" s="4" t="s">
        <v>10650</v>
      </c>
      <c r="B1415" s="4" t="s">
        <v>10651</v>
      </c>
      <c r="C1415" s="4" t="s">
        <v>10652</v>
      </c>
      <c r="D1415" s="4" t="n">
        <v>2011</v>
      </c>
      <c r="E1415" s="4" t="s">
        <v>41</v>
      </c>
      <c r="F1415" s="4" t="s">
        <v>10653</v>
      </c>
      <c r="G1415" s="4" t="str">
        <f aca="false">IF(LEFT(I1415,3)="R1 ","L6",IF(D1415&gt;=2014,"L1",IF(D1415&gt;=1998,"L2",IF(D1415&gt;=1987,"L3",IF(D1415&gt;=1978,"L4",IF(D1415&gt;=1965,"L5","L6"))))))</f>
        <v>L2</v>
      </c>
      <c r="H1415" s="4" t="str">
        <f aca="false">IFERROR(INDEX(Lanes!$C$2:$C$60,MATCH(LEFT(I1415,FIND(" ",I1415)-1),Lanes!$A$2:$A$60,0)),"?")</f>
        <v>V</v>
      </c>
      <c r="I1415" s="4" t="s">
        <v>10455</v>
      </c>
      <c r="J1415" s="4"/>
      <c r="K1415" s="4" t="s">
        <v>4576</v>
      </c>
      <c r="L1415" s="4" t="s">
        <v>603</v>
      </c>
      <c r="M1415" s="4" t="s">
        <v>3596</v>
      </c>
      <c r="N1415" s="4"/>
      <c r="O1415" s="4" t="s">
        <v>10654</v>
      </c>
      <c r="P1415" s="2" t="s">
        <v>10655</v>
      </c>
      <c r="Q1415" s="2" t="s">
        <v>10656</v>
      </c>
      <c r="R1415" s="4" t="s">
        <v>50</v>
      </c>
      <c r="S1415" s="4" t="s">
        <v>10657</v>
      </c>
      <c r="T1415" s="4" t="s">
        <v>84</v>
      </c>
      <c r="U1415" s="4"/>
      <c r="V1415" s="4"/>
      <c r="W1415" s="4"/>
      <c r="X1415" s="2" t="s">
        <v>10658</v>
      </c>
      <c r="Y1415" s="4" t="s">
        <v>69</v>
      </c>
      <c r="Z1415" s="4"/>
      <c r="AA1415" s="4"/>
      <c r="AB1415" s="4"/>
    </row>
    <row r="1416" customFormat="false" ht="75" hidden="false" customHeight="true" outlineLevel="0" collapsed="false">
      <c r="A1416" s="4" t="s">
        <v>10659</v>
      </c>
      <c r="B1416" s="4" t="s">
        <v>10660</v>
      </c>
      <c r="C1416" s="4" t="s">
        <v>10661</v>
      </c>
      <c r="D1416" s="4" t="n">
        <v>2011</v>
      </c>
      <c r="E1416" s="4" t="s">
        <v>41</v>
      </c>
      <c r="F1416" s="4" t="s">
        <v>10606</v>
      </c>
      <c r="G1416" s="4" t="str">
        <f aca="false">IF(LEFT(I1416,3)="R1 ","L6",IF(D1416&gt;=2014,"L1",IF(D1416&gt;=1998,"L2",IF(D1416&gt;=1987,"L3",IF(D1416&gt;=1978,"L4",IF(D1416&gt;=1965,"L5","L6"))))))</f>
        <v>L2</v>
      </c>
      <c r="H1416" s="4" t="str">
        <f aca="false">IFERROR(INDEX(Lanes!$C$2:$C$60,MATCH(LEFT(I1416,FIND(" ",I1416)-1),Lanes!$A$2:$A$60,0)),"?")</f>
        <v>V</v>
      </c>
      <c r="I1416" s="4" t="s">
        <v>10455</v>
      </c>
      <c r="J1416" s="4"/>
      <c r="K1416" s="4" t="s">
        <v>364</v>
      </c>
      <c r="L1416" s="4" t="s">
        <v>257</v>
      </c>
      <c r="M1416" s="4" t="s">
        <v>10662</v>
      </c>
      <c r="N1416" s="4"/>
      <c r="O1416" s="4" t="s">
        <v>10663</v>
      </c>
      <c r="P1416" s="2" t="s">
        <v>10664</v>
      </c>
      <c r="Q1416" s="2" t="s">
        <v>10665</v>
      </c>
      <c r="R1416" s="4" t="s">
        <v>122</v>
      </c>
      <c r="S1416" s="4" t="s">
        <v>10666</v>
      </c>
      <c r="T1416" s="4" t="s">
        <v>52</v>
      </c>
      <c r="U1416" s="4"/>
      <c r="V1416" s="4"/>
      <c r="W1416" s="4"/>
      <c r="X1416" s="2" t="s">
        <v>10667</v>
      </c>
      <c r="Y1416" s="4" t="s">
        <v>69</v>
      </c>
      <c r="Z1416" s="4"/>
      <c r="AA1416" s="4"/>
      <c r="AB1416" s="4"/>
    </row>
    <row r="1417" customFormat="false" ht="75" hidden="false" customHeight="true" outlineLevel="0" collapsed="false">
      <c r="A1417" s="4" t="s">
        <v>10668</v>
      </c>
      <c r="B1417" s="4" t="s">
        <v>10589</v>
      </c>
      <c r="C1417" s="4" t="s">
        <v>10669</v>
      </c>
      <c r="D1417" s="4" t="n">
        <v>2011</v>
      </c>
      <c r="E1417" s="4" t="s">
        <v>41</v>
      </c>
      <c r="F1417" s="4" t="s">
        <v>3254</v>
      </c>
      <c r="G1417" s="4" t="str">
        <f aca="false">IF(LEFT(I1417,3)="R1 ","L6",IF(D1417&gt;=2014,"L1",IF(D1417&gt;=1998,"L2",IF(D1417&gt;=1987,"L3",IF(D1417&gt;=1978,"L4",IF(D1417&gt;=1965,"L5","L6"))))))</f>
        <v>L2</v>
      </c>
      <c r="H1417" s="4" t="str">
        <f aca="false">IFERROR(INDEX(Lanes!$C$2:$C$60,MATCH(LEFT(I1417,FIND(" ",I1417)-1),Lanes!$A$2:$A$60,0)),"?")</f>
        <v>V</v>
      </c>
      <c r="I1417" s="4" t="s">
        <v>10455</v>
      </c>
      <c r="J1417" s="4"/>
      <c r="K1417" s="4" t="s">
        <v>364</v>
      </c>
      <c r="L1417" s="4" t="s">
        <v>152</v>
      </c>
      <c r="M1417" s="4" t="s">
        <v>5431</v>
      </c>
      <c r="N1417" s="4"/>
      <c r="O1417" s="4" t="s">
        <v>10670</v>
      </c>
      <c r="P1417" s="2" t="s">
        <v>10671</v>
      </c>
      <c r="Q1417" s="2" t="s">
        <v>10672</v>
      </c>
      <c r="R1417" s="4" t="s">
        <v>65</v>
      </c>
      <c r="S1417" s="4" t="s">
        <v>10673</v>
      </c>
      <c r="T1417" s="4" t="s">
        <v>52</v>
      </c>
      <c r="U1417" s="4"/>
      <c r="V1417" s="4"/>
      <c r="W1417" s="4"/>
      <c r="X1417" s="2" t="s">
        <v>10596</v>
      </c>
      <c r="Y1417" s="4" t="s">
        <v>69</v>
      </c>
      <c r="Z1417" s="4"/>
      <c r="AA1417" s="4"/>
      <c r="AB1417" s="4"/>
    </row>
    <row r="1418" customFormat="false" ht="75" hidden="false" customHeight="true" outlineLevel="0" collapsed="false">
      <c r="A1418" s="4" t="s">
        <v>10674</v>
      </c>
      <c r="B1418" s="4" t="s">
        <v>10675</v>
      </c>
      <c r="C1418" s="4" t="s">
        <v>10676</v>
      </c>
      <c r="D1418" s="4" t="n">
        <v>2011</v>
      </c>
      <c r="E1418" s="4" t="s">
        <v>41</v>
      </c>
      <c r="F1418" s="4" t="s">
        <v>1378</v>
      </c>
      <c r="G1418" s="4" t="str">
        <f aca="false">IF(LEFT(I1418,3)="R1 ","L6",IF(D1418&gt;=2014,"L1",IF(D1418&gt;=1998,"L2",IF(D1418&gt;=1987,"L3",IF(D1418&gt;=1978,"L4",IF(D1418&gt;=1965,"L5","L6"))))))</f>
        <v>L2</v>
      </c>
      <c r="H1418" s="4" t="str">
        <f aca="false">IFERROR(INDEX(Lanes!$C$2:$C$60,MATCH(LEFT(I1418,FIND(" ",I1418)-1),Lanes!$A$2:$A$60,0)),"?")</f>
        <v>V</v>
      </c>
      <c r="I1418" s="4" t="s">
        <v>10455</v>
      </c>
      <c r="J1418" s="4"/>
      <c r="K1418" s="4" t="s">
        <v>364</v>
      </c>
      <c r="L1418" s="4" t="s">
        <v>193</v>
      </c>
      <c r="M1418" s="4" t="s">
        <v>530</v>
      </c>
      <c r="N1418" s="4"/>
      <c r="O1418" s="4" t="s">
        <v>10677</v>
      </c>
      <c r="P1418" s="2" t="s">
        <v>10678</v>
      </c>
      <c r="Q1418" s="2" t="s">
        <v>10679</v>
      </c>
      <c r="R1418" s="4" t="s">
        <v>122</v>
      </c>
      <c r="S1418" s="4" t="s">
        <v>10680</v>
      </c>
      <c r="T1418" s="4" t="s">
        <v>84</v>
      </c>
      <c r="U1418" s="4"/>
      <c r="V1418" s="4"/>
      <c r="W1418" s="4"/>
      <c r="X1418" s="2" t="s">
        <v>10681</v>
      </c>
      <c r="Y1418" s="4" t="s">
        <v>69</v>
      </c>
      <c r="Z1418" s="4"/>
      <c r="AA1418" s="4"/>
      <c r="AB1418" s="4"/>
    </row>
    <row r="1419" customFormat="false" ht="75" hidden="false" customHeight="true" outlineLevel="0" collapsed="false">
      <c r="A1419" s="4" t="s">
        <v>10682</v>
      </c>
      <c r="B1419" s="4" t="s">
        <v>10683</v>
      </c>
      <c r="C1419" s="4" t="s">
        <v>10684</v>
      </c>
      <c r="D1419" s="4" t="n">
        <v>2012</v>
      </c>
      <c r="E1419" s="4" t="s">
        <v>41</v>
      </c>
      <c r="F1419" s="4" t="s">
        <v>3354</v>
      </c>
      <c r="G1419" s="4" t="str">
        <f aca="false">IF(LEFT(I1419,3)="R1 ","L6",IF(D1419&gt;=2014,"L1",IF(D1419&gt;=1998,"L2",IF(D1419&gt;=1987,"L3",IF(D1419&gt;=1978,"L4",IF(D1419&gt;=1965,"L5","L6"))))))</f>
        <v>L2</v>
      </c>
      <c r="H1419" s="4" t="str">
        <f aca="false">IFERROR(INDEX(Lanes!$C$2:$C$60,MATCH(LEFT(I1419,FIND(" ",I1419)-1),Lanes!$A$2:$A$60,0)),"?")</f>
        <v>V</v>
      </c>
      <c r="I1419" s="4" t="s">
        <v>10455</v>
      </c>
      <c r="J1419" s="4"/>
      <c r="K1419" s="4" t="s">
        <v>364</v>
      </c>
      <c r="L1419" s="4" t="s">
        <v>193</v>
      </c>
      <c r="M1419" s="4" t="s">
        <v>10685</v>
      </c>
      <c r="N1419" s="4"/>
      <c r="O1419" s="4" t="s">
        <v>10686</v>
      </c>
      <c r="P1419" s="2" t="s">
        <v>10687</v>
      </c>
      <c r="Q1419" s="2" t="s">
        <v>10688</v>
      </c>
      <c r="R1419" s="4" t="s">
        <v>122</v>
      </c>
      <c r="S1419" s="4" t="s">
        <v>10689</v>
      </c>
      <c r="T1419" s="4" t="s">
        <v>110</v>
      </c>
      <c r="U1419" s="4"/>
      <c r="V1419" s="4"/>
      <c r="W1419" s="4"/>
      <c r="X1419" s="2" t="s">
        <v>10690</v>
      </c>
      <c r="Y1419" s="4" t="s">
        <v>69</v>
      </c>
      <c r="Z1419" s="4"/>
      <c r="AA1419" s="4"/>
      <c r="AB1419" s="4"/>
    </row>
    <row r="1420" customFormat="false" ht="75" hidden="false" customHeight="true" outlineLevel="0" collapsed="false">
      <c r="A1420" s="4" t="s">
        <v>10691</v>
      </c>
      <c r="B1420" s="4" t="s">
        <v>10675</v>
      </c>
      <c r="C1420" s="4" t="s">
        <v>10692</v>
      </c>
      <c r="D1420" s="4" t="n">
        <v>2013</v>
      </c>
      <c r="E1420" s="4" t="s">
        <v>41</v>
      </c>
      <c r="F1420" s="4" t="s">
        <v>1378</v>
      </c>
      <c r="G1420" s="4" t="str">
        <f aca="false">IF(LEFT(I1420,3)="R1 ","L6",IF(D1420&gt;=2014,"L1",IF(D1420&gt;=1998,"L2",IF(D1420&gt;=1987,"L3",IF(D1420&gt;=1978,"L4",IF(D1420&gt;=1965,"L5","L6"))))))</f>
        <v>L2</v>
      </c>
      <c r="H1420" s="4" t="str">
        <f aca="false">IFERROR(INDEX(Lanes!$C$2:$C$60,MATCH(LEFT(I1420,FIND(" ",I1420)-1),Lanes!$A$2:$A$60,0)),"?")</f>
        <v>V</v>
      </c>
      <c r="I1420" s="4" t="s">
        <v>10455</v>
      </c>
      <c r="J1420" s="4"/>
      <c r="K1420" s="4" t="s">
        <v>364</v>
      </c>
      <c r="L1420" s="4" t="s">
        <v>193</v>
      </c>
      <c r="M1420" s="4" t="s">
        <v>530</v>
      </c>
      <c r="N1420" s="4"/>
      <c r="O1420" s="4" t="s">
        <v>10693</v>
      </c>
      <c r="P1420" s="2" t="s">
        <v>10694</v>
      </c>
      <c r="Q1420" s="2" t="s">
        <v>10695</v>
      </c>
      <c r="R1420" s="4" t="s">
        <v>122</v>
      </c>
      <c r="S1420" s="4" t="s">
        <v>10696</v>
      </c>
      <c r="T1420" s="4" t="s">
        <v>84</v>
      </c>
      <c r="U1420" s="4"/>
      <c r="V1420" s="4"/>
      <c r="W1420" s="4"/>
      <c r="X1420" s="2" t="s">
        <v>10681</v>
      </c>
      <c r="Y1420" s="4" t="s">
        <v>69</v>
      </c>
      <c r="Z1420" s="4"/>
      <c r="AA1420" s="4"/>
      <c r="AB1420" s="4"/>
    </row>
    <row r="1421" customFormat="false" ht="75" hidden="false" customHeight="true" outlineLevel="0" collapsed="false">
      <c r="A1421" s="4" t="s">
        <v>10697</v>
      </c>
      <c r="B1421" s="4" t="s">
        <v>10643</v>
      </c>
      <c r="C1421" s="4" t="s">
        <v>10698</v>
      </c>
      <c r="D1421" s="4" t="n">
        <v>2013</v>
      </c>
      <c r="E1421" s="4" t="s">
        <v>41</v>
      </c>
      <c r="F1421" s="4" t="s">
        <v>1052</v>
      </c>
      <c r="G1421" s="4" t="str">
        <f aca="false">IF(LEFT(I1421,3)="R1 ","L6",IF(D1421&gt;=2014,"L1",IF(D1421&gt;=1998,"L2",IF(D1421&gt;=1987,"L3",IF(D1421&gt;=1978,"L4",IF(D1421&gt;=1965,"L5","L6"))))))</f>
        <v>L2</v>
      </c>
      <c r="H1421" s="4" t="str">
        <f aca="false">IFERROR(INDEX(Lanes!$C$2:$C$60,MATCH(LEFT(I1421,FIND(" ",I1421)-1),Lanes!$A$2:$A$60,0)),"?")</f>
        <v>V</v>
      </c>
      <c r="I1421" s="4" t="s">
        <v>10455</v>
      </c>
      <c r="J1421" s="4"/>
      <c r="K1421" s="4" t="s">
        <v>400</v>
      </c>
      <c r="L1421" s="4" t="s">
        <v>193</v>
      </c>
      <c r="M1421" s="4" t="s">
        <v>289</v>
      </c>
      <c r="N1421" s="4"/>
      <c r="O1421" s="4" t="s">
        <v>10699</v>
      </c>
      <c r="P1421" s="2" t="s">
        <v>10700</v>
      </c>
      <c r="Q1421" s="2" t="s">
        <v>10701</v>
      </c>
      <c r="R1421" s="4" t="s">
        <v>122</v>
      </c>
      <c r="S1421" s="4" t="s">
        <v>10702</v>
      </c>
      <c r="T1421" s="4" t="s">
        <v>110</v>
      </c>
      <c r="U1421" s="4"/>
      <c r="V1421" s="4"/>
      <c r="W1421" s="4"/>
      <c r="X1421" s="2" t="s">
        <v>10649</v>
      </c>
      <c r="Y1421" s="4" t="s">
        <v>69</v>
      </c>
      <c r="Z1421" s="4"/>
      <c r="AA1421" s="4"/>
      <c r="AB1421" s="4"/>
    </row>
    <row r="1422" customFormat="false" ht="75" hidden="false" customHeight="true" outlineLevel="0" collapsed="false">
      <c r="A1422" s="4" t="s">
        <v>10703</v>
      </c>
      <c r="B1422" s="4" t="s">
        <v>10704</v>
      </c>
      <c r="C1422" s="4" t="s">
        <v>10705</v>
      </c>
      <c r="D1422" s="4" t="n">
        <v>2015</v>
      </c>
      <c r="E1422" s="4" t="s">
        <v>41</v>
      </c>
      <c r="F1422" s="4" t="s">
        <v>10706</v>
      </c>
      <c r="G1422" s="4" t="str">
        <f aca="false">IF(LEFT(I1422,3)="R1 ","L6",IF(D1422&gt;=2014,"L1",IF(D1422&gt;=1998,"L2",IF(D1422&gt;=1987,"L3",IF(D1422&gt;=1978,"L4",IF(D1422&gt;=1965,"L5","L6"))))))</f>
        <v>L1</v>
      </c>
      <c r="H1422" s="4" t="str">
        <f aca="false">IFERROR(INDEX(Lanes!$C$2:$C$60,MATCH(LEFT(I1422,FIND(" ",I1422)-1),Lanes!$A$2:$A$60,0)),"?")</f>
        <v>V</v>
      </c>
      <c r="I1422" s="4" t="s">
        <v>10455</v>
      </c>
      <c r="J1422" s="4" t="s">
        <v>648</v>
      </c>
      <c r="K1422" s="4" t="s">
        <v>996</v>
      </c>
      <c r="L1422" s="4" t="s">
        <v>603</v>
      </c>
      <c r="M1422" s="4" t="s">
        <v>788</v>
      </c>
      <c r="N1422" s="4"/>
      <c r="O1422" s="4" t="s">
        <v>10707</v>
      </c>
      <c r="P1422" s="2" t="s">
        <v>10708</v>
      </c>
      <c r="Q1422" s="2" t="s">
        <v>10709</v>
      </c>
      <c r="R1422" s="4" t="s">
        <v>50</v>
      </c>
      <c r="S1422" s="4" t="s">
        <v>10710</v>
      </c>
      <c r="T1422" s="4" t="s">
        <v>52</v>
      </c>
      <c r="U1422" s="4"/>
      <c r="V1422" s="4"/>
      <c r="W1422" s="4"/>
      <c r="X1422" s="2" t="s">
        <v>10711</v>
      </c>
      <c r="Y1422" s="4" t="s">
        <v>69</v>
      </c>
      <c r="Z1422" s="4"/>
      <c r="AA1422" s="4"/>
      <c r="AB1422" s="4"/>
    </row>
    <row r="1423" customFormat="false" ht="75" hidden="false" customHeight="true" outlineLevel="0" collapsed="false">
      <c r="A1423" s="4" t="s">
        <v>10712</v>
      </c>
      <c r="B1423" s="4" t="s">
        <v>10713</v>
      </c>
      <c r="C1423" s="4" t="s">
        <v>10714</v>
      </c>
      <c r="D1423" s="4" t="n">
        <v>2016</v>
      </c>
      <c r="E1423" s="4" t="s">
        <v>41</v>
      </c>
      <c r="F1423" s="4" t="s">
        <v>10715</v>
      </c>
      <c r="G1423" s="4" t="str">
        <f aca="false">IF(LEFT(I1423,3)="R1 ","L6",IF(D1423&gt;=2014,"L1",IF(D1423&gt;=1998,"L2",IF(D1423&gt;=1987,"L3",IF(D1423&gt;=1978,"L4",IF(D1423&gt;=1965,"L5","L6"))))))</f>
        <v>L1</v>
      </c>
      <c r="H1423" s="4" t="str">
        <f aca="false">IFERROR(INDEX(Lanes!$C$2:$C$60,MATCH(LEFT(I1423,FIND(" ",I1423)-1),Lanes!$A$2:$A$60,0)),"?")</f>
        <v>V</v>
      </c>
      <c r="I1423" s="4" t="s">
        <v>10455</v>
      </c>
      <c r="J1423" s="4"/>
      <c r="K1423" s="4" t="s">
        <v>364</v>
      </c>
      <c r="L1423" s="4" t="s">
        <v>603</v>
      </c>
      <c r="M1423" s="4" t="s">
        <v>1528</v>
      </c>
      <c r="N1423" s="4"/>
      <c r="O1423" s="4" t="s">
        <v>10716</v>
      </c>
      <c r="P1423" s="2" t="s">
        <v>10717</v>
      </c>
      <c r="Q1423" s="2" t="s">
        <v>10718</v>
      </c>
      <c r="R1423" s="4" t="s">
        <v>50</v>
      </c>
      <c r="S1423" s="4" t="s">
        <v>10719</v>
      </c>
      <c r="T1423" s="4" t="s">
        <v>110</v>
      </c>
      <c r="U1423" s="4"/>
      <c r="V1423" s="4"/>
      <c r="W1423" s="4"/>
      <c r="X1423" s="2" t="s">
        <v>10720</v>
      </c>
      <c r="Y1423" s="4" t="s">
        <v>69</v>
      </c>
      <c r="Z1423" s="4"/>
      <c r="AA1423" s="4"/>
      <c r="AB1423" s="4"/>
    </row>
    <row r="1424" customFormat="false" ht="75" hidden="false" customHeight="true" outlineLevel="0" collapsed="false">
      <c r="A1424" s="4" t="s">
        <v>10721</v>
      </c>
      <c r="B1424" s="4" t="s">
        <v>10643</v>
      </c>
      <c r="C1424" s="4" t="s">
        <v>10722</v>
      </c>
      <c r="D1424" s="4" t="n">
        <v>2016</v>
      </c>
      <c r="E1424" s="4" t="s">
        <v>41</v>
      </c>
      <c r="F1424" s="4" t="s">
        <v>1052</v>
      </c>
      <c r="G1424" s="4" t="str">
        <f aca="false">IF(LEFT(I1424,3)="R1 ","L6",IF(D1424&gt;=2014,"L1",IF(D1424&gt;=1998,"L2",IF(D1424&gt;=1987,"L3",IF(D1424&gt;=1978,"L4",IF(D1424&gt;=1965,"L5","L6"))))))</f>
        <v>L1</v>
      </c>
      <c r="H1424" s="4" t="str">
        <f aca="false">IFERROR(INDEX(Lanes!$C$2:$C$60,MATCH(LEFT(I1424,FIND(" ",I1424)-1),Lanes!$A$2:$A$60,0)),"?")</f>
        <v>V</v>
      </c>
      <c r="I1424" s="4" t="s">
        <v>10455</v>
      </c>
      <c r="J1424" s="4" t="s">
        <v>648</v>
      </c>
      <c r="K1424" s="4" t="s">
        <v>400</v>
      </c>
      <c r="L1424" s="4" t="s">
        <v>193</v>
      </c>
      <c r="M1424" s="4" t="s">
        <v>289</v>
      </c>
      <c r="N1424" s="4"/>
      <c r="O1424" s="4" t="s">
        <v>10723</v>
      </c>
      <c r="P1424" s="2" t="s">
        <v>10724</v>
      </c>
      <c r="Q1424" s="2" t="s">
        <v>10725</v>
      </c>
      <c r="R1424" s="4" t="s">
        <v>122</v>
      </c>
      <c r="S1424" s="4" t="s">
        <v>10726</v>
      </c>
      <c r="T1424" s="4" t="s">
        <v>110</v>
      </c>
      <c r="U1424" s="4"/>
      <c r="V1424" s="4"/>
      <c r="W1424" s="4"/>
      <c r="X1424" s="2" t="s">
        <v>10649</v>
      </c>
      <c r="Y1424" s="4" t="s">
        <v>69</v>
      </c>
      <c r="Z1424" s="4"/>
      <c r="AA1424" s="4"/>
      <c r="AB1424" s="4"/>
    </row>
    <row r="1425" customFormat="false" ht="75" hidden="false" customHeight="true" outlineLevel="0" collapsed="false">
      <c r="A1425" s="4" t="s">
        <v>10727</v>
      </c>
      <c r="B1425" s="4" t="s">
        <v>10728</v>
      </c>
      <c r="C1425" s="4" t="s">
        <v>10729</v>
      </c>
      <c r="D1425" s="4" t="n">
        <v>2017</v>
      </c>
      <c r="E1425" s="4" t="s">
        <v>41</v>
      </c>
      <c r="F1425" s="4" t="s">
        <v>10730</v>
      </c>
      <c r="G1425" s="4" t="str">
        <f aca="false">IF(LEFT(I1425,3)="R1 ","L6",IF(D1425&gt;=2014,"L1",IF(D1425&gt;=1998,"L2",IF(D1425&gt;=1987,"L3",IF(D1425&gt;=1978,"L4",IF(D1425&gt;=1965,"L5","L6"))))))</f>
        <v>L1</v>
      </c>
      <c r="H1425" s="4" t="str">
        <f aca="false">IFERROR(INDEX(Lanes!$C$2:$C$60,MATCH(LEFT(I1425,FIND(" ",I1425)-1),Lanes!$A$2:$A$60,0)),"?")</f>
        <v>V</v>
      </c>
      <c r="I1425" s="4" t="s">
        <v>10455</v>
      </c>
      <c r="J1425" s="4"/>
      <c r="K1425" s="4" t="s">
        <v>364</v>
      </c>
      <c r="L1425" s="4" t="s">
        <v>163</v>
      </c>
      <c r="M1425" s="4" t="s">
        <v>10731</v>
      </c>
      <c r="N1425" s="4"/>
      <c r="O1425" s="4" t="s">
        <v>10732</v>
      </c>
      <c r="P1425" s="2" t="s">
        <v>10733</v>
      </c>
      <c r="Q1425" s="2" t="s">
        <v>10734</v>
      </c>
      <c r="R1425" s="4" t="s">
        <v>50</v>
      </c>
      <c r="S1425" s="4" t="s">
        <v>10735</v>
      </c>
      <c r="T1425" s="4" t="s">
        <v>52</v>
      </c>
      <c r="U1425" s="4"/>
      <c r="V1425" s="4"/>
      <c r="W1425" s="4"/>
      <c r="X1425" s="2" t="s">
        <v>10736</v>
      </c>
      <c r="Y1425" s="4" t="s">
        <v>69</v>
      </c>
      <c r="Z1425" s="4"/>
      <c r="AA1425" s="4"/>
      <c r="AB1425" s="4"/>
    </row>
    <row r="1426" customFormat="false" ht="75" hidden="false" customHeight="true" outlineLevel="0" collapsed="false">
      <c r="A1426" s="4" t="s">
        <v>10737</v>
      </c>
      <c r="B1426" s="4" t="s">
        <v>10738</v>
      </c>
      <c r="C1426" s="4" t="s">
        <v>10739</v>
      </c>
      <c r="D1426" s="4" t="n">
        <v>2017</v>
      </c>
      <c r="E1426" s="4" t="s">
        <v>41</v>
      </c>
      <c r="F1426" s="4" t="s">
        <v>1776</v>
      </c>
      <c r="G1426" s="4" t="str">
        <f aca="false">IF(LEFT(I1426,3)="R1 ","L6",IF(D1426&gt;=2014,"L1",IF(D1426&gt;=1998,"L2",IF(D1426&gt;=1987,"L3",IF(D1426&gt;=1978,"L4",IF(D1426&gt;=1965,"L5","L6"))))))</f>
        <v>L1</v>
      </c>
      <c r="H1426" s="4" t="str">
        <f aca="false">IFERROR(INDEX(Lanes!$C$2:$C$60,MATCH(LEFT(I1426,FIND(" ",I1426)-1),Lanes!$A$2:$A$60,0)),"?")</f>
        <v>V</v>
      </c>
      <c r="I1426" s="4" t="s">
        <v>10455</v>
      </c>
      <c r="J1426" s="4"/>
      <c r="K1426" s="4" t="s">
        <v>787</v>
      </c>
      <c r="L1426" s="4" t="s">
        <v>257</v>
      </c>
      <c r="M1426" s="4" t="s">
        <v>10740</v>
      </c>
      <c r="N1426" s="4"/>
      <c r="O1426" s="4" t="s">
        <v>10741</v>
      </c>
      <c r="P1426" s="2" t="s">
        <v>10742</v>
      </c>
      <c r="Q1426" s="2" t="s">
        <v>10743</v>
      </c>
      <c r="R1426" s="4" t="s">
        <v>65</v>
      </c>
      <c r="S1426" s="4" t="s">
        <v>10744</v>
      </c>
      <c r="T1426" s="4" t="s">
        <v>52</v>
      </c>
      <c r="U1426" s="4"/>
      <c r="V1426" s="4"/>
      <c r="W1426" s="4"/>
      <c r="X1426" s="2" t="s">
        <v>10745</v>
      </c>
      <c r="Y1426" s="4" t="s">
        <v>69</v>
      </c>
      <c r="Z1426" s="4"/>
      <c r="AA1426" s="4"/>
      <c r="AB1426" s="4"/>
    </row>
    <row r="1427" customFormat="false" ht="75" hidden="false" customHeight="true" outlineLevel="0" collapsed="false">
      <c r="A1427" s="4" t="s">
        <v>10746</v>
      </c>
      <c r="B1427" s="4" t="s">
        <v>10683</v>
      </c>
      <c r="C1427" s="4" t="s">
        <v>10747</v>
      </c>
      <c r="D1427" s="4" t="n">
        <v>2018</v>
      </c>
      <c r="E1427" s="4" t="s">
        <v>41</v>
      </c>
      <c r="F1427" s="4" t="s">
        <v>10629</v>
      </c>
      <c r="G1427" s="4" t="str">
        <f aca="false">IF(LEFT(I1427,3)="R1 ","L6",IF(D1427&gt;=2014,"L1",IF(D1427&gt;=1998,"L2",IF(D1427&gt;=1987,"L3",IF(D1427&gt;=1978,"L4",IF(D1427&gt;=1965,"L5","L6"))))))</f>
        <v>L1</v>
      </c>
      <c r="H1427" s="4" t="str">
        <f aca="false">IFERROR(INDEX(Lanes!$C$2:$C$60,MATCH(LEFT(I1427,FIND(" ",I1427)-1),Lanes!$A$2:$A$60,0)),"?")</f>
        <v>V</v>
      </c>
      <c r="I1427" s="4" t="s">
        <v>10455</v>
      </c>
      <c r="J1427" s="4"/>
      <c r="K1427" s="4" t="s">
        <v>4576</v>
      </c>
      <c r="L1427" s="4" t="s">
        <v>193</v>
      </c>
      <c r="M1427" s="4" t="s">
        <v>10685</v>
      </c>
      <c r="N1427" s="4"/>
      <c r="O1427" s="4" t="s">
        <v>10748</v>
      </c>
      <c r="P1427" s="2" t="s">
        <v>10749</v>
      </c>
      <c r="Q1427" s="2" t="s">
        <v>10750</v>
      </c>
      <c r="R1427" s="4" t="s">
        <v>50</v>
      </c>
      <c r="S1427" s="4" t="s">
        <v>10751</v>
      </c>
      <c r="T1427" s="4" t="s">
        <v>110</v>
      </c>
      <c r="U1427" s="4"/>
      <c r="V1427" s="4"/>
      <c r="W1427" s="4"/>
      <c r="X1427" s="2" t="s">
        <v>10690</v>
      </c>
      <c r="Y1427" s="4" t="s">
        <v>69</v>
      </c>
      <c r="Z1427" s="4"/>
      <c r="AA1427" s="4"/>
      <c r="AB1427" s="4"/>
    </row>
    <row r="1428" customFormat="false" ht="75" hidden="false" customHeight="true" outlineLevel="0" collapsed="false">
      <c r="A1428" s="4" t="s">
        <v>10752</v>
      </c>
      <c r="B1428" s="4" t="s">
        <v>10753</v>
      </c>
      <c r="C1428" s="4" t="s">
        <v>10754</v>
      </c>
      <c r="D1428" s="4" t="n">
        <v>2018</v>
      </c>
      <c r="E1428" s="4" t="s">
        <v>41</v>
      </c>
      <c r="F1428" s="4" t="s">
        <v>3354</v>
      </c>
      <c r="G1428" s="4" t="str">
        <f aca="false">IF(LEFT(I1428,3)="R1 ","L6",IF(D1428&gt;=2014,"L1",IF(D1428&gt;=1998,"L2",IF(D1428&gt;=1987,"L3",IF(D1428&gt;=1978,"L4",IF(D1428&gt;=1965,"L5","L6"))))))</f>
        <v>L1</v>
      </c>
      <c r="H1428" s="4" t="str">
        <f aca="false">IFERROR(INDEX(Lanes!$C$2:$C$60,MATCH(LEFT(I1428,FIND(" ",I1428)-1),Lanes!$A$2:$A$60,0)),"?")</f>
        <v>V</v>
      </c>
      <c r="I1428" s="4" t="s">
        <v>10455</v>
      </c>
      <c r="J1428" s="4"/>
      <c r="K1428" s="4" t="s">
        <v>364</v>
      </c>
      <c r="L1428" s="4" t="s">
        <v>257</v>
      </c>
      <c r="M1428" s="4" t="s">
        <v>10755</v>
      </c>
      <c r="N1428" s="4"/>
      <c r="O1428" s="4" t="s">
        <v>10756</v>
      </c>
      <c r="P1428" s="2" t="s">
        <v>10757</v>
      </c>
      <c r="Q1428" s="2" t="s">
        <v>10758</v>
      </c>
      <c r="R1428" s="4" t="s">
        <v>122</v>
      </c>
      <c r="S1428" s="4" t="s">
        <v>10759</v>
      </c>
      <c r="T1428" s="4" t="s">
        <v>110</v>
      </c>
      <c r="U1428" s="4"/>
      <c r="V1428" s="4"/>
      <c r="W1428" s="4"/>
      <c r="X1428" s="2" t="s">
        <v>10760</v>
      </c>
      <c r="Y1428" s="4" t="s">
        <v>69</v>
      </c>
      <c r="Z1428" s="4"/>
      <c r="AA1428" s="4"/>
      <c r="AB1428" s="4"/>
    </row>
    <row r="1429" customFormat="false" ht="75" hidden="false" customHeight="true" outlineLevel="0" collapsed="false">
      <c r="A1429" s="4" t="s">
        <v>10761</v>
      </c>
      <c r="B1429" s="4" t="s">
        <v>10713</v>
      </c>
      <c r="C1429" s="4" t="s">
        <v>10762</v>
      </c>
      <c r="D1429" s="4" t="n">
        <v>2018</v>
      </c>
      <c r="E1429" s="4" t="s">
        <v>41</v>
      </c>
      <c r="F1429" s="4" t="s">
        <v>3254</v>
      </c>
      <c r="G1429" s="4" t="str">
        <f aca="false">IF(LEFT(I1429,3)="R1 ","L6",IF(D1429&gt;=2014,"L1",IF(D1429&gt;=1998,"L2",IF(D1429&gt;=1987,"L3",IF(D1429&gt;=1978,"L4",IF(D1429&gt;=1965,"L5","L6"))))))</f>
        <v>L1</v>
      </c>
      <c r="H1429" s="4" t="str">
        <f aca="false">IFERROR(INDEX(Lanes!$C$2:$C$60,MATCH(LEFT(I1429,FIND(" ",I1429)-1),Lanes!$A$2:$A$60,0)),"?")</f>
        <v>V</v>
      </c>
      <c r="I1429" s="4" t="s">
        <v>10455</v>
      </c>
      <c r="J1429" s="4"/>
      <c r="K1429" s="4" t="s">
        <v>364</v>
      </c>
      <c r="L1429" s="4" t="s">
        <v>603</v>
      </c>
      <c r="M1429" s="4" t="s">
        <v>1528</v>
      </c>
      <c r="N1429" s="4"/>
      <c r="O1429" s="4" t="s">
        <v>10763</v>
      </c>
      <c r="P1429" s="2" t="s">
        <v>10764</v>
      </c>
      <c r="Q1429" s="2" t="s">
        <v>10765</v>
      </c>
      <c r="R1429" s="4" t="s">
        <v>50</v>
      </c>
      <c r="S1429" s="4" t="s">
        <v>10766</v>
      </c>
      <c r="T1429" s="4" t="s">
        <v>110</v>
      </c>
      <c r="U1429" s="4"/>
      <c r="V1429" s="4"/>
      <c r="W1429" s="4"/>
      <c r="X1429" s="2" t="s">
        <v>10767</v>
      </c>
      <c r="Y1429" s="4" t="s">
        <v>69</v>
      </c>
      <c r="Z1429" s="4"/>
      <c r="AA1429" s="4"/>
      <c r="AB1429" s="4"/>
    </row>
    <row r="1430" customFormat="false" ht="75" hidden="false" customHeight="true" outlineLevel="0" collapsed="false">
      <c r="A1430" s="4" t="s">
        <v>10768</v>
      </c>
      <c r="B1430" s="4" t="s">
        <v>10675</v>
      </c>
      <c r="C1430" s="4" t="s">
        <v>10769</v>
      </c>
      <c r="D1430" s="4" t="n">
        <v>2018</v>
      </c>
      <c r="E1430" s="4" t="s">
        <v>41</v>
      </c>
      <c r="F1430" s="4" t="s">
        <v>1378</v>
      </c>
      <c r="G1430" s="4" t="str">
        <f aca="false">IF(LEFT(I1430,3)="R1 ","L6",IF(D1430&gt;=2014,"L1",IF(D1430&gt;=1998,"L2",IF(D1430&gt;=1987,"L3",IF(D1430&gt;=1978,"L4",IF(D1430&gt;=1965,"L5","L6"))))))</f>
        <v>L1</v>
      </c>
      <c r="H1430" s="4" t="str">
        <f aca="false">IFERROR(INDEX(Lanes!$C$2:$C$60,MATCH(LEFT(I1430,FIND(" ",I1430)-1),Lanes!$A$2:$A$60,0)),"?")</f>
        <v>V</v>
      </c>
      <c r="I1430" s="4" t="s">
        <v>10455</v>
      </c>
      <c r="J1430" s="4"/>
      <c r="K1430" s="4" t="s">
        <v>364</v>
      </c>
      <c r="L1430" s="4" t="s">
        <v>193</v>
      </c>
      <c r="M1430" s="4" t="s">
        <v>530</v>
      </c>
      <c r="N1430" s="4"/>
      <c r="O1430" s="4" t="s">
        <v>10770</v>
      </c>
      <c r="P1430" s="2" t="s">
        <v>10771</v>
      </c>
      <c r="Q1430" s="2" t="s">
        <v>10772</v>
      </c>
      <c r="R1430" s="4" t="s">
        <v>65</v>
      </c>
      <c r="S1430" s="4" t="s">
        <v>10773</v>
      </c>
      <c r="T1430" s="4" t="s">
        <v>84</v>
      </c>
      <c r="U1430" s="4"/>
      <c r="V1430" s="4"/>
      <c r="W1430" s="4"/>
      <c r="X1430" s="2" t="s">
        <v>10681</v>
      </c>
      <c r="Y1430" s="4" t="s">
        <v>69</v>
      </c>
      <c r="Z1430" s="4"/>
      <c r="AA1430" s="4"/>
      <c r="AB1430" s="4"/>
    </row>
    <row r="1431" customFormat="false" ht="75" hidden="false" customHeight="true" outlineLevel="0" collapsed="false">
      <c r="A1431" s="4" t="s">
        <v>10774</v>
      </c>
      <c r="B1431" s="4" t="s">
        <v>10775</v>
      </c>
      <c r="C1431" s="4" t="s">
        <v>10776</v>
      </c>
      <c r="D1431" s="4" t="n">
        <v>2018</v>
      </c>
      <c r="E1431" s="4" t="s">
        <v>41</v>
      </c>
      <c r="F1431" s="4" t="s">
        <v>42</v>
      </c>
      <c r="G1431" s="4" t="str">
        <f aca="false">IF(LEFT(I1431,3)="R1 ","L6",IF(D1431&gt;=2014,"L1",IF(D1431&gt;=1998,"L2",IF(D1431&gt;=1987,"L3",IF(D1431&gt;=1978,"L4",IF(D1431&gt;=1965,"L5","L6"))))))</f>
        <v>L1</v>
      </c>
      <c r="H1431" s="4" t="str">
        <f aca="false">IFERROR(INDEX(Lanes!$C$2:$C$60,MATCH(LEFT(I1431,FIND(" ",I1431)-1),Lanes!$A$2:$A$60,0)),"?")</f>
        <v>V</v>
      </c>
      <c r="I1431" s="4" t="s">
        <v>10455</v>
      </c>
      <c r="J1431" s="4"/>
      <c r="K1431" s="4" t="s">
        <v>364</v>
      </c>
      <c r="L1431" s="4" t="s">
        <v>193</v>
      </c>
      <c r="M1431" s="4" t="s">
        <v>10777</v>
      </c>
      <c r="N1431" s="4"/>
      <c r="O1431" s="4" t="s">
        <v>10778</v>
      </c>
      <c r="P1431" s="2" t="s">
        <v>10779</v>
      </c>
      <c r="Q1431" s="2" t="s">
        <v>10780</v>
      </c>
      <c r="R1431" s="4" t="s">
        <v>50</v>
      </c>
      <c r="S1431" s="4" t="s">
        <v>10781</v>
      </c>
      <c r="T1431" s="4" t="s">
        <v>84</v>
      </c>
      <c r="U1431" s="4"/>
      <c r="V1431" s="4"/>
      <c r="W1431" s="4"/>
      <c r="X1431" s="2" t="s">
        <v>10782</v>
      </c>
      <c r="Y1431" s="4" t="s">
        <v>69</v>
      </c>
      <c r="Z1431" s="4"/>
      <c r="AA1431" s="4"/>
      <c r="AB1431" s="4"/>
    </row>
    <row r="1432" customFormat="false" ht="75" hidden="false" customHeight="true" outlineLevel="0" collapsed="false">
      <c r="A1432" s="4" t="s">
        <v>10783</v>
      </c>
      <c r="B1432" s="4" t="s">
        <v>10643</v>
      </c>
      <c r="C1432" s="4" t="s">
        <v>10784</v>
      </c>
      <c r="D1432" s="4" t="n">
        <v>2019</v>
      </c>
      <c r="E1432" s="4" t="s">
        <v>41</v>
      </c>
      <c r="F1432" s="4" t="s">
        <v>1052</v>
      </c>
      <c r="G1432" s="4" t="str">
        <f aca="false">IF(LEFT(I1432,3)="R1 ","L6",IF(D1432&gt;=2014,"L1",IF(D1432&gt;=1998,"L2",IF(D1432&gt;=1987,"L3",IF(D1432&gt;=1978,"L4",IF(D1432&gt;=1965,"L5","L6"))))))</f>
        <v>L1</v>
      </c>
      <c r="H1432" s="4" t="str">
        <f aca="false">IFERROR(INDEX(Lanes!$C$2:$C$60,MATCH(LEFT(I1432,FIND(" ",I1432)-1),Lanes!$A$2:$A$60,0)),"?")</f>
        <v>V</v>
      </c>
      <c r="I1432" s="4" t="s">
        <v>10455</v>
      </c>
      <c r="J1432" s="4"/>
      <c r="K1432" s="4" t="s">
        <v>400</v>
      </c>
      <c r="L1432" s="4" t="s">
        <v>193</v>
      </c>
      <c r="M1432" s="4" t="s">
        <v>289</v>
      </c>
      <c r="N1432" s="4"/>
      <c r="O1432" s="4" t="s">
        <v>10785</v>
      </c>
      <c r="P1432" s="2" t="s">
        <v>10786</v>
      </c>
      <c r="Q1432" s="2" t="s">
        <v>10787</v>
      </c>
      <c r="R1432" s="4" t="s">
        <v>122</v>
      </c>
      <c r="S1432" s="4" t="s">
        <v>10788</v>
      </c>
      <c r="T1432" s="4" t="s">
        <v>84</v>
      </c>
      <c r="U1432" s="4"/>
      <c r="V1432" s="4"/>
      <c r="W1432" s="4"/>
      <c r="X1432" s="2" t="s">
        <v>10649</v>
      </c>
      <c r="Y1432" s="4" t="s">
        <v>69</v>
      </c>
      <c r="Z1432" s="4"/>
      <c r="AA1432" s="4"/>
      <c r="AB1432" s="4"/>
    </row>
    <row r="1433" customFormat="false" ht="75" hidden="false" customHeight="true" outlineLevel="0" collapsed="false">
      <c r="A1433" s="4" t="s">
        <v>10789</v>
      </c>
      <c r="B1433" s="4" t="s">
        <v>10728</v>
      </c>
      <c r="C1433" s="4" t="s">
        <v>10790</v>
      </c>
      <c r="D1433" s="4" t="n">
        <v>2021</v>
      </c>
      <c r="E1433" s="4" t="s">
        <v>41</v>
      </c>
      <c r="F1433" s="4" t="s">
        <v>2226</v>
      </c>
      <c r="G1433" s="4" t="str">
        <f aca="false">IF(LEFT(I1433,3)="R1 ","L6",IF(D1433&gt;=2014,"L1",IF(D1433&gt;=1998,"L2",IF(D1433&gt;=1987,"L3",IF(D1433&gt;=1978,"L4",IF(D1433&gt;=1965,"L5","L6"))))))</f>
        <v>L1</v>
      </c>
      <c r="H1433" s="4" t="str">
        <f aca="false">IFERROR(INDEX(Lanes!$C$2:$C$60,MATCH(LEFT(I1433,FIND(" ",I1433)-1),Lanes!$A$2:$A$60,0)),"?")</f>
        <v>V</v>
      </c>
      <c r="I1433" s="4" t="s">
        <v>10455</v>
      </c>
      <c r="J1433" s="4"/>
      <c r="K1433" s="4" t="s">
        <v>400</v>
      </c>
      <c r="L1433" s="4" t="s">
        <v>163</v>
      </c>
      <c r="M1433" s="4" t="s">
        <v>10731</v>
      </c>
      <c r="N1433" s="4"/>
      <c r="O1433" s="4" t="s">
        <v>10791</v>
      </c>
      <c r="P1433" s="2" t="s">
        <v>10792</v>
      </c>
      <c r="Q1433" s="2" t="s">
        <v>10793</v>
      </c>
      <c r="R1433" s="4" t="s">
        <v>122</v>
      </c>
      <c r="S1433" s="4" t="s">
        <v>10794</v>
      </c>
      <c r="T1433" s="4" t="s">
        <v>110</v>
      </c>
      <c r="U1433" s="4"/>
      <c r="V1433" s="4"/>
      <c r="W1433" s="4"/>
      <c r="X1433" s="2" t="s">
        <v>10736</v>
      </c>
      <c r="Y1433" s="4" t="s">
        <v>69</v>
      </c>
      <c r="Z1433" s="4"/>
      <c r="AA1433" s="4"/>
      <c r="AB1433" s="4"/>
    </row>
    <row r="1434" customFormat="false" ht="75" hidden="false" customHeight="true" outlineLevel="0" collapsed="false">
      <c r="A1434" s="4" t="s">
        <v>10795</v>
      </c>
      <c r="B1434" s="4" t="s">
        <v>10775</v>
      </c>
      <c r="C1434" s="4" t="s">
        <v>10796</v>
      </c>
      <c r="D1434" s="4" t="n">
        <v>2021</v>
      </c>
      <c r="E1434" s="4" t="s">
        <v>41</v>
      </c>
      <c r="F1434" s="4" t="s">
        <v>3420</v>
      </c>
      <c r="G1434" s="4" t="str">
        <f aca="false">IF(LEFT(I1434,3)="R1 ","L6",IF(D1434&gt;=2014,"L1",IF(D1434&gt;=1998,"L2",IF(D1434&gt;=1987,"L3",IF(D1434&gt;=1978,"L4",IF(D1434&gt;=1965,"L5","L6"))))))</f>
        <v>L1</v>
      </c>
      <c r="H1434" s="4" t="str">
        <f aca="false">IFERROR(INDEX(Lanes!$C$2:$C$60,MATCH(LEFT(I1434,FIND(" ",I1434)-1),Lanes!$A$2:$A$60,0)),"?")</f>
        <v>V</v>
      </c>
      <c r="I1434" s="4" t="s">
        <v>10455</v>
      </c>
      <c r="J1434" s="4"/>
      <c r="K1434" s="4" t="s">
        <v>364</v>
      </c>
      <c r="L1434" s="4" t="s">
        <v>193</v>
      </c>
      <c r="M1434" s="4" t="s">
        <v>10777</v>
      </c>
      <c r="N1434" s="4"/>
      <c r="O1434" s="4" t="s">
        <v>10797</v>
      </c>
      <c r="P1434" s="2" t="s">
        <v>10798</v>
      </c>
      <c r="Q1434" s="2" t="s">
        <v>10799</v>
      </c>
      <c r="R1434" s="4" t="s">
        <v>50</v>
      </c>
      <c r="S1434" s="4" t="s">
        <v>10800</v>
      </c>
      <c r="T1434" s="4" t="s">
        <v>110</v>
      </c>
      <c r="U1434" s="4"/>
      <c r="V1434" s="4"/>
      <c r="W1434" s="4"/>
      <c r="X1434" s="2" t="s">
        <v>10782</v>
      </c>
      <c r="Y1434" s="4" t="s">
        <v>69</v>
      </c>
      <c r="Z1434" s="4"/>
      <c r="AA1434" s="4"/>
      <c r="AB1434" s="4"/>
    </row>
    <row r="1435" customFormat="false" ht="75" hidden="false" customHeight="true" outlineLevel="0" collapsed="false">
      <c r="A1435" s="4" t="s">
        <v>10801</v>
      </c>
      <c r="B1435" s="4" t="s">
        <v>10802</v>
      </c>
      <c r="C1435" s="4" t="s">
        <v>10802</v>
      </c>
      <c r="D1435" s="4" t="n">
        <v>2022</v>
      </c>
      <c r="E1435" s="4" t="s">
        <v>41</v>
      </c>
      <c r="F1435" s="4" t="s">
        <v>10629</v>
      </c>
      <c r="G1435" s="4" t="str">
        <f aca="false">IF(LEFT(I1435,3)="R1 ","L6",IF(D1435&gt;=2014,"L1",IF(D1435&gt;=1998,"L2",IF(D1435&gt;=1987,"L3",IF(D1435&gt;=1978,"L4",IF(D1435&gt;=1965,"L5","L6"))))))</f>
        <v>L1</v>
      </c>
      <c r="H1435" s="4" t="str">
        <f aca="false">IFERROR(INDEX(Lanes!$C$2:$C$60,MATCH(LEFT(I1435,FIND(" ",I1435)-1),Lanes!$A$2:$A$60,0)),"?")</f>
        <v>V</v>
      </c>
      <c r="I1435" s="4" t="s">
        <v>10455</v>
      </c>
      <c r="J1435" s="4"/>
      <c r="K1435" s="4" t="s">
        <v>400</v>
      </c>
      <c r="L1435" s="4" t="s">
        <v>45</v>
      </c>
      <c r="M1435" s="4" t="s">
        <v>61</v>
      </c>
      <c r="N1435" s="4"/>
      <c r="O1435" s="4" t="s">
        <v>10803</v>
      </c>
      <c r="P1435" s="2" t="s">
        <v>10804</v>
      </c>
      <c r="Q1435" s="2" t="s">
        <v>10805</v>
      </c>
      <c r="R1435" s="4" t="s">
        <v>50</v>
      </c>
      <c r="S1435" s="4" t="s">
        <v>10806</v>
      </c>
      <c r="T1435" s="4" t="s">
        <v>110</v>
      </c>
      <c r="U1435" s="4"/>
      <c r="V1435" s="4" t="s">
        <v>3450</v>
      </c>
      <c r="W1435" s="4"/>
      <c r="X1435" s="2" t="s">
        <v>10807</v>
      </c>
      <c r="Y1435" s="4" t="s">
        <v>69</v>
      </c>
      <c r="Z1435" s="4"/>
      <c r="AA1435" s="4"/>
      <c r="AB1435" s="4"/>
    </row>
    <row r="1436" customFormat="false" ht="75" hidden="false" customHeight="true" outlineLevel="0" collapsed="false">
      <c r="A1436" s="4" t="s">
        <v>10808</v>
      </c>
      <c r="B1436" s="4" t="s">
        <v>10713</v>
      </c>
      <c r="C1436" s="4" t="s">
        <v>10809</v>
      </c>
      <c r="D1436" s="4" t="n">
        <v>2022</v>
      </c>
      <c r="E1436" s="4" t="s">
        <v>41</v>
      </c>
      <c r="F1436" s="4" t="s">
        <v>3254</v>
      </c>
      <c r="G1436" s="4" t="str">
        <f aca="false">IF(LEFT(I1436,3)="R1 ","L6",IF(D1436&gt;=2014,"L1",IF(D1436&gt;=1998,"L2",IF(D1436&gt;=1987,"L3",IF(D1436&gt;=1978,"L4",IF(D1436&gt;=1965,"L5","L6"))))))</f>
        <v>L1</v>
      </c>
      <c r="H1436" s="4" t="str">
        <f aca="false">IFERROR(INDEX(Lanes!$C$2:$C$60,MATCH(LEFT(I1436,FIND(" ",I1436)-1),Lanes!$A$2:$A$60,0)),"?")</f>
        <v>V</v>
      </c>
      <c r="I1436" s="4" t="s">
        <v>10455</v>
      </c>
      <c r="J1436" s="4"/>
      <c r="K1436" s="4" t="s">
        <v>364</v>
      </c>
      <c r="L1436" s="4" t="s">
        <v>603</v>
      </c>
      <c r="M1436" s="4" t="s">
        <v>1528</v>
      </c>
      <c r="N1436" s="4"/>
      <c r="O1436" s="4" t="s">
        <v>10810</v>
      </c>
      <c r="P1436" s="2" t="s">
        <v>10811</v>
      </c>
      <c r="Q1436" s="2" t="s">
        <v>10812</v>
      </c>
      <c r="R1436" s="4" t="s">
        <v>50</v>
      </c>
      <c r="S1436" s="4" t="s">
        <v>10813</v>
      </c>
      <c r="T1436" s="4" t="s">
        <v>84</v>
      </c>
      <c r="U1436" s="4"/>
      <c r="V1436" s="4"/>
      <c r="W1436" s="4"/>
      <c r="X1436" s="2" t="s">
        <v>10767</v>
      </c>
      <c r="Y1436" s="4" t="s">
        <v>69</v>
      </c>
      <c r="Z1436" s="4"/>
      <c r="AA1436" s="4"/>
      <c r="AB1436" s="4"/>
    </row>
    <row r="1437" customFormat="false" ht="75" hidden="false" customHeight="true" outlineLevel="0" collapsed="false">
      <c r="A1437" s="4" t="s">
        <v>10814</v>
      </c>
      <c r="B1437" s="4" t="s">
        <v>10728</v>
      </c>
      <c r="C1437" s="4" t="s">
        <v>10815</v>
      </c>
      <c r="D1437" s="4" t="n">
        <v>2023</v>
      </c>
      <c r="E1437" s="4" t="s">
        <v>41</v>
      </c>
      <c r="F1437" s="4" t="s">
        <v>2226</v>
      </c>
      <c r="G1437" s="4" t="str">
        <f aca="false">IF(LEFT(I1437,3)="R1 ","L6",IF(D1437&gt;=2014,"L1",IF(D1437&gt;=1998,"L2",IF(D1437&gt;=1987,"L3",IF(D1437&gt;=1978,"L4",IF(D1437&gt;=1965,"L5","L6"))))))</f>
        <v>L1</v>
      </c>
      <c r="H1437" s="4" t="str">
        <f aca="false">IFERROR(INDEX(Lanes!$C$2:$C$60,MATCH(LEFT(I1437,FIND(" ",I1437)-1),Lanes!$A$2:$A$60,0)),"?")</f>
        <v>V</v>
      </c>
      <c r="I1437" s="4" t="s">
        <v>10455</v>
      </c>
      <c r="J1437" s="4"/>
      <c r="K1437" s="4" t="s">
        <v>400</v>
      </c>
      <c r="L1437" s="4" t="s">
        <v>163</v>
      </c>
      <c r="M1437" s="4" t="s">
        <v>10731</v>
      </c>
      <c r="N1437" s="4"/>
      <c r="O1437" s="4" t="s">
        <v>10816</v>
      </c>
      <c r="P1437" s="2" t="s">
        <v>10817</v>
      </c>
      <c r="Q1437" s="2" t="s">
        <v>10818</v>
      </c>
      <c r="R1437" s="4" t="s">
        <v>122</v>
      </c>
      <c r="S1437" s="4" t="s">
        <v>10819</v>
      </c>
      <c r="T1437" s="4" t="s">
        <v>84</v>
      </c>
      <c r="U1437" s="4"/>
      <c r="V1437" s="4"/>
      <c r="W1437" s="4"/>
      <c r="X1437" s="2" t="s">
        <v>10736</v>
      </c>
      <c r="Y1437" s="4" t="s">
        <v>69</v>
      </c>
      <c r="Z1437" s="4"/>
      <c r="AA1437" s="4"/>
      <c r="AB1437" s="4"/>
    </row>
    <row r="1438" customFormat="false" ht="75" hidden="false" customHeight="true" outlineLevel="0" collapsed="false">
      <c r="A1438" s="4" t="s">
        <v>10820</v>
      </c>
      <c r="B1438" s="4" t="s">
        <v>10802</v>
      </c>
      <c r="C1438" s="4" t="s">
        <v>10821</v>
      </c>
      <c r="D1438" s="4" t="n">
        <v>2025</v>
      </c>
      <c r="E1438" s="4" t="s">
        <v>41</v>
      </c>
      <c r="F1438" s="4" t="s">
        <v>10629</v>
      </c>
      <c r="G1438" s="4" t="str">
        <f aca="false">IF(LEFT(I1438,3)="R1 ","L6",IF(D1438&gt;=2014,"L1",IF(D1438&gt;=1998,"L2",IF(D1438&gt;=1987,"L3",IF(D1438&gt;=1978,"L4",IF(D1438&gt;=1965,"L5","L6"))))))</f>
        <v>L1</v>
      </c>
      <c r="H1438" s="4" t="str">
        <f aca="false">IFERROR(INDEX(Lanes!$C$2:$C$60,MATCH(LEFT(I1438,FIND(" ",I1438)-1),Lanes!$A$2:$A$60,0)),"?")</f>
        <v>V</v>
      </c>
      <c r="I1438" s="4" t="s">
        <v>10455</v>
      </c>
      <c r="J1438" s="4"/>
      <c r="K1438" s="4" t="s">
        <v>400</v>
      </c>
      <c r="L1438" s="4" t="s">
        <v>45</v>
      </c>
      <c r="M1438" s="4" t="s">
        <v>61</v>
      </c>
      <c r="N1438" s="4"/>
      <c r="O1438" s="4" t="s">
        <v>10822</v>
      </c>
      <c r="P1438" s="2" t="s">
        <v>10823</v>
      </c>
      <c r="Q1438" s="2" t="s">
        <v>10824</v>
      </c>
      <c r="R1438" s="4" t="s">
        <v>122</v>
      </c>
      <c r="S1438" s="4" t="s">
        <v>10825</v>
      </c>
      <c r="T1438" s="4" t="s">
        <v>84</v>
      </c>
      <c r="U1438" s="4"/>
      <c r="V1438" s="4" t="s">
        <v>745</v>
      </c>
      <c r="W1438" s="4"/>
      <c r="X1438" s="2" t="s">
        <v>10826</v>
      </c>
      <c r="Y1438" s="4" t="s">
        <v>69</v>
      </c>
      <c r="Z1438" s="4"/>
      <c r="AA1438" s="4"/>
      <c r="AB1438" s="4"/>
    </row>
    <row r="1439" customFormat="false" ht="75" hidden="false" customHeight="true" outlineLevel="0" collapsed="false">
      <c r="A1439" s="4" t="s">
        <v>10827</v>
      </c>
      <c r="B1439" s="4" t="s">
        <v>10728</v>
      </c>
      <c r="C1439" s="4" t="s">
        <v>10828</v>
      </c>
      <c r="D1439" s="4" t="n">
        <v>2025</v>
      </c>
      <c r="E1439" s="4" t="s">
        <v>41</v>
      </c>
      <c r="F1439" s="4" t="s">
        <v>2226</v>
      </c>
      <c r="G1439" s="4" t="str">
        <f aca="false">IF(LEFT(I1439,3)="R1 ","L6",IF(D1439&gt;=2014,"L1",IF(D1439&gt;=1998,"L2",IF(D1439&gt;=1987,"L3",IF(D1439&gt;=1978,"L4",IF(D1439&gt;=1965,"L5","L6"))))))</f>
        <v>L1</v>
      </c>
      <c r="H1439" s="4" t="str">
        <f aca="false">IFERROR(INDEX(Lanes!$C$2:$C$60,MATCH(LEFT(I1439,FIND(" ",I1439)-1),Lanes!$A$2:$A$60,0)),"?")</f>
        <v>V</v>
      </c>
      <c r="I1439" s="4" t="s">
        <v>10455</v>
      </c>
      <c r="J1439" s="4"/>
      <c r="K1439" s="4" t="s">
        <v>400</v>
      </c>
      <c r="L1439" s="4" t="s">
        <v>163</v>
      </c>
      <c r="M1439" s="4" t="s">
        <v>10731</v>
      </c>
      <c r="N1439" s="4"/>
      <c r="O1439" s="4" t="s">
        <v>10829</v>
      </c>
      <c r="P1439" s="2" t="s">
        <v>10830</v>
      </c>
      <c r="Q1439" s="2" t="s">
        <v>10831</v>
      </c>
      <c r="R1439" s="4" t="s">
        <v>122</v>
      </c>
      <c r="S1439" s="4" t="s">
        <v>10832</v>
      </c>
      <c r="T1439" s="4" t="s">
        <v>84</v>
      </c>
      <c r="U1439" s="4"/>
      <c r="V1439" s="4"/>
      <c r="W1439" s="4"/>
      <c r="X1439" s="2" t="s">
        <v>10736</v>
      </c>
      <c r="Y1439" s="4" t="s">
        <v>69</v>
      </c>
      <c r="Z1439" s="4"/>
      <c r="AA1439" s="4"/>
      <c r="AB1439" s="4"/>
    </row>
    <row r="1440" customFormat="false" ht="75" hidden="false" customHeight="true" outlineLevel="0" collapsed="false">
      <c r="A1440" s="4" t="s">
        <v>10833</v>
      </c>
      <c r="B1440" s="4" t="s">
        <v>10643</v>
      </c>
      <c r="C1440" s="4" t="s">
        <v>10834</v>
      </c>
      <c r="D1440" s="4" t="n">
        <v>2025</v>
      </c>
      <c r="E1440" s="4" t="s">
        <v>41</v>
      </c>
      <c r="F1440" s="4" t="s">
        <v>2370</v>
      </c>
      <c r="G1440" s="4" t="str">
        <f aca="false">IF(LEFT(I1440,3)="R1 ","L6",IF(D1440&gt;=2014,"L1",IF(D1440&gt;=1998,"L2",IF(D1440&gt;=1987,"L3",IF(D1440&gt;=1978,"L4",IF(D1440&gt;=1965,"L5","L6"))))))</f>
        <v>L1</v>
      </c>
      <c r="H1440" s="4" t="str">
        <f aca="false">IFERROR(INDEX(Lanes!$C$2:$C$60,MATCH(LEFT(I1440,FIND(" ",I1440)-1),Lanes!$A$2:$A$60,0)),"?")</f>
        <v>V</v>
      </c>
      <c r="I1440" s="4" t="s">
        <v>10455</v>
      </c>
      <c r="J1440" s="4"/>
      <c r="K1440" s="4" t="s">
        <v>400</v>
      </c>
      <c r="L1440" s="4" t="s">
        <v>193</v>
      </c>
      <c r="M1440" s="4" t="s">
        <v>289</v>
      </c>
      <c r="N1440" s="4"/>
      <c r="O1440" s="4" t="s">
        <v>10835</v>
      </c>
      <c r="P1440" s="2" t="s">
        <v>10836</v>
      </c>
      <c r="Q1440" s="2" t="s">
        <v>10837</v>
      </c>
      <c r="R1440" s="4" t="s">
        <v>65</v>
      </c>
      <c r="S1440" s="4" t="s">
        <v>10838</v>
      </c>
      <c r="T1440" s="4" t="s">
        <v>84</v>
      </c>
      <c r="U1440" s="4"/>
      <c r="V1440" s="4" t="s">
        <v>351</v>
      </c>
      <c r="W1440" s="4"/>
      <c r="X1440" s="2" t="s">
        <v>10649</v>
      </c>
      <c r="Y1440" s="4" t="s">
        <v>69</v>
      </c>
      <c r="Z1440" s="4"/>
      <c r="AA1440" s="4"/>
      <c r="AB1440" s="4"/>
    </row>
    <row r="1441" customFormat="false" ht="75" hidden="false" customHeight="true" outlineLevel="0" collapsed="false">
      <c r="A1441" s="4" t="s">
        <v>10839</v>
      </c>
      <c r="B1441" s="4" t="s">
        <v>10840</v>
      </c>
      <c r="C1441" s="4" t="s">
        <v>10840</v>
      </c>
      <c r="D1441" s="4" t="n">
        <v>1986</v>
      </c>
      <c r="E1441" s="4" t="s">
        <v>41</v>
      </c>
      <c r="F1441" s="4" t="s">
        <v>10841</v>
      </c>
      <c r="G1441" s="4" t="str">
        <f aca="false">IF(LEFT(I1441,3)="R1 ","L6",IF(D1441&gt;=2014,"L1",IF(D1441&gt;=1998,"L2",IF(D1441&gt;=1987,"L3",IF(D1441&gt;=1978,"L4",IF(D1441&gt;=1965,"L5","L6"))))))</f>
        <v>L4</v>
      </c>
      <c r="H1441" s="4" t="str">
        <f aca="false">IFERROR(INDEX(Lanes!$C$2:$C$60,MATCH(LEFT(I1441,FIND(" ",I1441)-1),Lanes!$A$2:$A$60,0)),"?")</f>
        <v>V</v>
      </c>
      <c r="I1441" s="4" t="s">
        <v>10842</v>
      </c>
      <c r="J1441" s="4"/>
      <c r="K1441" s="4" t="s">
        <v>268</v>
      </c>
      <c r="L1441" s="4" t="s">
        <v>45</v>
      </c>
      <c r="M1441" s="4" t="s">
        <v>1338</v>
      </c>
      <c r="N1441" s="4" t="s">
        <v>5477</v>
      </c>
      <c r="O1441" s="4" t="s">
        <v>10843</v>
      </c>
      <c r="P1441" s="2" t="s">
        <v>10844</v>
      </c>
      <c r="Q1441" s="2" t="s">
        <v>10845</v>
      </c>
      <c r="R1441" s="4" t="s">
        <v>65</v>
      </c>
      <c r="S1441" s="4" t="s">
        <v>10846</v>
      </c>
      <c r="T1441" s="4" t="s">
        <v>52</v>
      </c>
      <c r="U1441" s="4"/>
      <c r="V1441" s="4"/>
      <c r="W1441" s="4" t="s">
        <v>53</v>
      </c>
      <c r="X1441" s="2" t="s">
        <v>10847</v>
      </c>
      <c r="Y1441" s="4" t="s">
        <v>55</v>
      </c>
      <c r="Z1441" s="4"/>
      <c r="AA1441" s="4"/>
      <c r="AB1441" s="4"/>
    </row>
    <row r="1442" customFormat="false" ht="75" hidden="false" customHeight="true" outlineLevel="0" collapsed="false">
      <c r="A1442" s="4" t="s">
        <v>10848</v>
      </c>
      <c r="B1442" s="4" t="s">
        <v>10849</v>
      </c>
      <c r="C1442" s="4" t="s">
        <v>10850</v>
      </c>
      <c r="D1442" s="4" t="n">
        <v>1987</v>
      </c>
      <c r="E1442" s="4" t="s">
        <v>41</v>
      </c>
      <c r="F1442" s="4" t="s">
        <v>10851</v>
      </c>
      <c r="G1442" s="4" t="str">
        <f aca="false">IF(LEFT(I1442,3)="R1 ","L6",IF(D1442&gt;=2014,"L1",IF(D1442&gt;=1998,"L2",IF(D1442&gt;=1987,"L3",IF(D1442&gt;=1978,"L4",IF(D1442&gt;=1965,"L5","L6"))))))</f>
        <v>L3</v>
      </c>
      <c r="H1442" s="4" t="str">
        <f aca="false">IFERROR(INDEX(Lanes!$C$2:$C$60,MATCH(LEFT(I1442,FIND(" ",I1442)-1),Lanes!$A$2:$A$60,0)),"?")</f>
        <v>V</v>
      </c>
      <c r="I1442" s="4" t="s">
        <v>10842</v>
      </c>
      <c r="J1442" s="4"/>
      <c r="K1442" s="4" t="s">
        <v>115</v>
      </c>
      <c r="L1442" s="4" t="s">
        <v>152</v>
      </c>
      <c r="M1442" s="4" t="s">
        <v>153</v>
      </c>
      <c r="N1442" s="4"/>
      <c r="O1442" s="4" t="s">
        <v>10852</v>
      </c>
      <c r="P1442" s="2" t="s">
        <v>10853</v>
      </c>
      <c r="Q1442" s="2" t="s">
        <v>10854</v>
      </c>
      <c r="R1442" s="4" t="s">
        <v>65</v>
      </c>
      <c r="S1442" s="4" t="s">
        <v>10855</v>
      </c>
      <c r="T1442" s="4" t="s">
        <v>84</v>
      </c>
      <c r="U1442" s="4"/>
      <c r="V1442" s="4"/>
      <c r="W1442" s="4"/>
      <c r="X1442" s="2" t="s">
        <v>10856</v>
      </c>
      <c r="Y1442" s="4" t="s">
        <v>55</v>
      </c>
      <c r="Z1442" s="4"/>
      <c r="AA1442" s="4"/>
      <c r="AB1442" s="4"/>
    </row>
    <row r="1443" customFormat="false" ht="75" hidden="false" customHeight="true" outlineLevel="0" collapsed="false">
      <c r="A1443" s="4" t="s">
        <v>10857</v>
      </c>
      <c r="B1443" s="4" t="s">
        <v>10858</v>
      </c>
      <c r="C1443" s="4" t="s">
        <v>10859</v>
      </c>
      <c r="D1443" s="4" t="n">
        <v>1988</v>
      </c>
      <c r="E1443" s="4" t="s">
        <v>41</v>
      </c>
      <c r="F1443" s="4" t="s">
        <v>3975</v>
      </c>
      <c r="G1443" s="4" t="str">
        <f aca="false">IF(LEFT(I1443,3)="R1 ","L6",IF(D1443&gt;=2014,"L1",IF(D1443&gt;=1998,"L2",IF(D1443&gt;=1987,"L3",IF(D1443&gt;=1978,"L4",IF(D1443&gt;=1965,"L5","L6"))))))</f>
        <v>L3</v>
      </c>
      <c r="H1443" s="4" t="str">
        <f aca="false">IFERROR(INDEX(Lanes!$C$2:$C$60,MATCH(LEFT(I1443,FIND(" ",I1443)-1),Lanes!$A$2:$A$60,0)),"?")</f>
        <v>V</v>
      </c>
      <c r="I1443" s="4" t="s">
        <v>10842</v>
      </c>
      <c r="J1443" s="4"/>
      <c r="K1443" s="4" t="s">
        <v>115</v>
      </c>
      <c r="L1443" s="4" t="s">
        <v>45</v>
      </c>
      <c r="M1443" s="4" t="s">
        <v>61</v>
      </c>
      <c r="N1443" s="4" t="s">
        <v>10860</v>
      </c>
      <c r="O1443" s="4" t="s">
        <v>10861</v>
      </c>
      <c r="P1443" s="2" t="s">
        <v>10862</v>
      </c>
      <c r="Q1443" s="2" t="s">
        <v>10863</v>
      </c>
      <c r="R1443" s="4" t="s">
        <v>50</v>
      </c>
      <c r="S1443" s="4" t="s">
        <v>10864</v>
      </c>
      <c r="T1443" s="4" t="s">
        <v>52</v>
      </c>
      <c r="U1443" s="4"/>
      <c r="V1443" s="4"/>
      <c r="W1443" s="4"/>
      <c r="X1443" s="2" t="s">
        <v>10865</v>
      </c>
      <c r="Y1443" s="4" t="s">
        <v>55</v>
      </c>
      <c r="Z1443" s="4"/>
      <c r="AA1443" s="4"/>
      <c r="AB1443" s="4"/>
    </row>
    <row r="1444" customFormat="false" ht="75" hidden="false" customHeight="true" outlineLevel="0" collapsed="false">
      <c r="A1444" s="4" t="s">
        <v>10866</v>
      </c>
      <c r="B1444" s="4" t="s">
        <v>10840</v>
      </c>
      <c r="C1444" s="4" t="s">
        <v>10867</v>
      </c>
      <c r="D1444" s="4" t="n">
        <v>1989</v>
      </c>
      <c r="E1444" s="4" t="s">
        <v>41</v>
      </c>
      <c r="F1444" s="4" t="s">
        <v>10868</v>
      </c>
      <c r="G1444" s="4" t="str">
        <f aca="false">IF(LEFT(I1444,3)="R1 ","L6",IF(D1444&gt;=2014,"L1",IF(D1444&gt;=1998,"L2",IF(D1444&gt;=1987,"L3",IF(D1444&gt;=1978,"L4",IF(D1444&gt;=1965,"L5","L6"))))))</f>
        <v>L3</v>
      </c>
      <c r="H1444" s="4" t="str">
        <f aca="false">IFERROR(INDEX(Lanes!$C$2:$C$60,MATCH(LEFT(I1444,FIND(" ",I1444)-1),Lanes!$A$2:$A$60,0)),"?")</f>
        <v>V</v>
      </c>
      <c r="I1444" s="4" t="s">
        <v>10842</v>
      </c>
      <c r="J1444" s="4"/>
      <c r="K1444" s="4" t="s">
        <v>268</v>
      </c>
      <c r="L1444" s="4" t="s">
        <v>45</v>
      </c>
      <c r="M1444" s="4" t="s">
        <v>1338</v>
      </c>
      <c r="N1444" s="4" t="s">
        <v>5477</v>
      </c>
      <c r="O1444" s="4" t="s">
        <v>10869</v>
      </c>
      <c r="P1444" s="2" t="s">
        <v>10870</v>
      </c>
      <c r="Q1444" s="2" t="s">
        <v>10871</v>
      </c>
      <c r="R1444" s="4" t="s">
        <v>65</v>
      </c>
      <c r="S1444" s="4" t="s">
        <v>10872</v>
      </c>
      <c r="T1444" s="4" t="s">
        <v>110</v>
      </c>
      <c r="U1444" s="4"/>
      <c r="V1444" s="4"/>
      <c r="W1444" s="4" t="s">
        <v>53</v>
      </c>
      <c r="X1444" s="2" t="s">
        <v>10847</v>
      </c>
      <c r="Y1444" s="4" t="s">
        <v>55</v>
      </c>
      <c r="Z1444" s="4"/>
      <c r="AA1444" s="4"/>
      <c r="AB1444" s="4"/>
    </row>
    <row r="1445" customFormat="false" ht="75" hidden="false" customHeight="true" outlineLevel="0" collapsed="false">
      <c r="A1445" s="4" t="s">
        <v>10873</v>
      </c>
      <c r="B1445" s="4" t="s">
        <v>10858</v>
      </c>
      <c r="C1445" s="4" t="s">
        <v>10874</v>
      </c>
      <c r="D1445" s="4" t="n">
        <v>1989</v>
      </c>
      <c r="E1445" s="4" t="s">
        <v>41</v>
      </c>
      <c r="F1445" s="4" t="s">
        <v>3975</v>
      </c>
      <c r="G1445" s="4" t="str">
        <f aca="false">IF(LEFT(I1445,3)="R1 ","L6",IF(D1445&gt;=2014,"L1",IF(D1445&gt;=1998,"L2",IF(D1445&gt;=1987,"L3",IF(D1445&gt;=1978,"L4",IF(D1445&gt;=1965,"L5","L6"))))))</f>
        <v>L3</v>
      </c>
      <c r="H1445" s="4" t="str">
        <f aca="false">IFERROR(INDEX(Lanes!$C$2:$C$60,MATCH(LEFT(I1445,FIND(" ",I1445)-1),Lanes!$A$2:$A$60,0)),"?")</f>
        <v>V</v>
      </c>
      <c r="I1445" s="4" t="s">
        <v>10842</v>
      </c>
      <c r="J1445" s="4"/>
      <c r="K1445" s="4" t="s">
        <v>115</v>
      </c>
      <c r="L1445" s="4" t="s">
        <v>45</v>
      </c>
      <c r="M1445" s="4" t="s">
        <v>61</v>
      </c>
      <c r="N1445" s="4" t="s">
        <v>10860</v>
      </c>
      <c r="O1445" s="4" t="s">
        <v>10875</v>
      </c>
      <c r="P1445" s="2" t="s">
        <v>10876</v>
      </c>
      <c r="Q1445" s="2" t="s">
        <v>10877</v>
      </c>
      <c r="R1445" s="4" t="s">
        <v>65</v>
      </c>
      <c r="S1445" s="4" t="s">
        <v>10878</v>
      </c>
      <c r="T1445" s="4" t="s">
        <v>52</v>
      </c>
      <c r="U1445" s="4"/>
      <c r="V1445" s="4"/>
      <c r="W1445" s="4"/>
      <c r="X1445" s="2" t="s">
        <v>10865</v>
      </c>
      <c r="Y1445" s="4" t="s">
        <v>55</v>
      </c>
      <c r="Z1445" s="4"/>
      <c r="AA1445" s="4"/>
      <c r="AB1445" s="4"/>
    </row>
    <row r="1446" customFormat="false" ht="75" hidden="false" customHeight="true" outlineLevel="0" collapsed="false">
      <c r="A1446" s="4" t="s">
        <v>10879</v>
      </c>
      <c r="B1446" s="4" t="s">
        <v>10880</v>
      </c>
      <c r="C1446" s="4" t="s">
        <v>10881</v>
      </c>
      <c r="D1446" s="4" t="n">
        <v>1990</v>
      </c>
      <c r="E1446" s="4" t="s">
        <v>41</v>
      </c>
      <c r="F1446" s="4" t="s">
        <v>10882</v>
      </c>
      <c r="G1446" s="4" t="str">
        <f aca="false">IF(LEFT(I1446,3)="R1 ","L6",IF(D1446&gt;=2014,"L1",IF(D1446&gt;=1998,"L2",IF(D1446&gt;=1987,"L3",IF(D1446&gt;=1978,"L4",IF(D1446&gt;=1965,"L5","L6"))))))</f>
        <v>L3</v>
      </c>
      <c r="H1446" s="4" t="str">
        <f aca="false">IFERROR(INDEX(Lanes!$C$2:$C$60,MATCH(LEFT(I1446,FIND(" ",I1446)-1),Lanes!$A$2:$A$60,0)),"?")</f>
        <v>V</v>
      </c>
      <c r="I1446" s="4" t="s">
        <v>10842</v>
      </c>
      <c r="J1446" s="4"/>
      <c r="K1446" s="4" t="s">
        <v>115</v>
      </c>
      <c r="L1446" s="4" t="s">
        <v>152</v>
      </c>
      <c r="M1446" s="4" t="s">
        <v>5431</v>
      </c>
      <c r="N1446" s="4"/>
      <c r="O1446" s="4" t="s">
        <v>10883</v>
      </c>
      <c r="P1446" s="2" t="s">
        <v>10884</v>
      </c>
      <c r="Q1446" s="2" t="s">
        <v>10885</v>
      </c>
      <c r="R1446" s="4" t="s">
        <v>50</v>
      </c>
      <c r="S1446" s="4" t="s">
        <v>10886</v>
      </c>
      <c r="T1446" s="4" t="s">
        <v>84</v>
      </c>
      <c r="U1446" s="4"/>
      <c r="V1446" s="4"/>
      <c r="W1446" s="4"/>
      <c r="X1446" s="2" t="s">
        <v>10887</v>
      </c>
      <c r="Y1446" s="4" t="s">
        <v>55</v>
      </c>
      <c r="Z1446" s="4"/>
      <c r="AA1446" s="4"/>
      <c r="AB1446" s="4"/>
    </row>
    <row r="1447" customFormat="false" ht="75" hidden="false" customHeight="true" outlineLevel="0" collapsed="false">
      <c r="A1447" s="4" t="s">
        <v>10888</v>
      </c>
      <c r="B1447" s="4" t="s">
        <v>10889</v>
      </c>
      <c r="C1447" s="4" t="s">
        <v>10889</v>
      </c>
      <c r="D1447" s="4" t="n">
        <v>1990</v>
      </c>
      <c r="E1447" s="4" t="s">
        <v>41</v>
      </c>
      <c r="F1447" s="4" t="s">
        <v>10890</v>
      </c>
      <c r="G1447" s="4" t="str">
        <f aca="false">IF(LEFT(I1447,3)="R1 ","L6",IF(D1447&gt;=2014,"L1",IF(D1447&gt;=1998,"L2",IF(D1447&gt;=1987,"L3",IF(D1447&gt;=1978,"L4",IF(D1447&gt;=1965,"L5","L6"))))))</f>
        <v>L3</v>
      </c>
      <c r="H1447" s="4" t="str">
        <f aca="false">IFERROR(INDEX(Lanes!$C$2:$C$60,MATCH(LEFT(I1447,FIND(" ",I1447)-1),Lanes!$A$2:$A$60,0)),"?")</f>
        <v>V</v>
      </c>
      <c r="I1447" s="4" t="s">
        <v>10842</v>
      </c>
      <c r="J1447" s="4"/>
      <c r="K1447" s="4" t="s">
        <v>567</v>
      </c>
      <c r="L1447" s="4" t="s">
        <v>152</v>
      </c>
      <c r="M1447" s="4" t="s">
        <v>4149</v>
      </c>
      <c r="N1447" s="4"/>
      <c r="O1447" s="4" t="s">
        <v>10891</v>
      </c>
      <c r="P1447" s="2" t="s">
        <v>10892</v>
      </c>
      <c r="Q1447" s="2" t="s">
        <v>10893</v>
      </c>
      <c r="R1447" s="4" t="s">
        <v>50</v>
      </c>
      <c r="S1447" s="4" t="s">
        <v>10894</v>
      </c>
      <c r="T1447" s="4" t="s">
        <v>52</v>
      </c>
      <c r="U1447" s="4"/>
      <c r="V1447" s="4"/>
      <c r="W1447" s="4"/>
      <c r="X1447" s="2" t="s">
        <v>10895</v>
      </c>
      <c r="Y1447" s="4" t="s">
        <v>55</v>
      </c>
      <c r="Z1447" s="4"/>
      <c r="AA1447" s="4"/>
      <c r="AB1447" s="4"/>
    </row>
    <row r="1448" customFormat="false" ht="75" hidden="false" customHeight="true" outlineLevel="0" collapsed="false">
      <c r="A1448" s="4" t="s">
        <v>10896</v>
      </c>
      <c r="B1448" s="4" t="s">
        <v>10849</v>
      </c>
      <c r="C1448" s="4" t="s">
        <v>10849</v>
      </c>
      <c r="D1448" s="4" t="n">
        <v>1990</v>
      </c>
      <c r="E1448" s="4" t="s">
        <v>41</v>
      </c>
      <c r="F1448" s="4" t="s">
        <v>5143</v>
      </c>
      <c r="G1448" s="4" t="str">
        <f aca="false">IF(LEFT(I1448,3)="R1 ","L6",IF(D1448&gt;=2014,"L1",IF(D1448&gt;=1998,"L2",IF(D1448&gt;=1987,"L3",IF(D1448&gt;=1978,"L4",IF(D1448&gt;=1965,"L5","L6"))))))</f>
        <v>L3</v>
      </c>
      <c r="H1448" s="4" t="str">
        <f aca="false">IFERROR(INDEX(Lanes!$C$2:$C$60,MATCH(LEFT(I1448,FIND(" ",I1448)-1),Lanes!$A$2:$A$60,0)),"?")</f>
        <v>V</v>
      </c>
      <c r="I1448" s="4" t="s">
        <v>10842</v>
      </c>
      <c r="J1448" s="4"/>
      <c r="K1448" s="4" t="s">
        <v>115</v>
      </c>
      <c r="L1448" s="4" t="s">
        <v>152</v>
      </c>
      <c r="M1448" s="4" t="s">
        <v>153</v>
      </c>
      <c r="N1448" s="4"/>
      <c r="O1448" s="4" t="s">
        <v>10852</v>
      </c>
      <c r="P1448" s="2" t="s">
        <v>10897</v>
      </c>
      <c r="Q1448" s="2" t="s">
        <v>10898</v>
      </c>
      <c r="R1448" s="4" t="s">
        <v>50</v>
      </c>
      <c r="S1448" s="4" t="s">
        <v>10899</v>
      </c>
      <c r="T1448" s="4" t="s">
        <v>84</v>
      </c>
      <c r="U1448" s="4"/>
      <c r="V1448" s="4"/>
      <c r="W1448" s="4"/>
      <c r="X1448" s="2" t="s">
        <v>10856</v>
      </c>
      <c r="Y1448" s="4" t="s">
        <v>55</v>
      </c>
      <c r="Z1448" s="4"/>
      <c r="AA1448" s="4"/>
      <c r="AB1448" s="4"/>
    </row>
    <row r="1449" customFormat="false" ht="75" hidden="false" customHeight="true" outlineLevel="0" collapsed="false">
      <c r="A1449" s="4" t="s">
        <v>10900</v>
      </c>
      <c r="B1449" s="4" t="s">
        <v>10858</v>
      </c>
      <c r="C1449" s="4" t="s">
        <v>10901</v>
      </c>
      <c r="D1449" s="4" t="n">
        <v>1990</v>
      </c>
      <c r="E1449" s="4" t="s">
        <v>41</v>
      </c>
      <c r="F1449" s="4" t="s">
        <v>3975</v>
      </c>
      <c r="G1449" s="4" t="str">
        <f aca="false">IF(LEFT(I1449,3)="R1 ","L6",IF(D1449&gt;=2014,"L1",IF(D1449&gt;=1998,"L2",IF(D1449&gt;=1987,"L3",IF(D1449&gt;=1978,"L4",IF(D1449&gt;=1965,"L5","L6"))))))</f>
        <v>L3</v>
      </c>
      <c r="H1449" s="4" t="str">
        <f aca="false">IFERROR(INDEX(Lanes!$C$2:$C$60,MATCH(LEFT(I1449,FIND(" ",I1449)-1),Lanes!$A$2:$A$60,0)),"?")</f>
        <v>V</v>
      </c>
      <c r="I1449" s="4" t="s">
        <v>10842</v>
      </c>
      <c r="J1449" s="4"/>
      <c r="K1449" s="4" t="s">
        <v>115</v>
      </c>
      <c r="L1449" s="4" t="s">
        <v>45</v>
      </c>
      <c r="M1449" s="4" t="s">
        <v>61</v>
      </c>
      <c r="N1449" s="4" t="s">
        <v>10860</v>
      </c>
      <c r="O1449" s="4" t="s">
        <v>10861</v>
      </c>
      <c r="P1449" s="2" t="s">
        <v>10902</v>
      </c>
      <c r="Q1449" s="2" t="s">
        <v>10903</v>
      </c>
      <c r="R1449" s="4" t="s">
        <v>122</v>
      </c>
      <c r="S1449" s="4" t="s">
        <v>10904</v>
      </c>
      <c r="T1449" s="4" t="s">
        <v>52</v>
      </c>
      <c r="U1449" s="4"/>
      <c r="V1449" s="4"/>
      <c r="W1449" s="4"/>
      <c r="X1449" s="2" t="s">
        <v>10865</v>
      </c>
      <c r="Y1449" s="4" t="s">
        <v>55</v>
      </c>
      <c r="Z1449" s="4"/>
      <c r="AA1449" s="4"/>
      <c r="AB1449" s="4"/>
    </row>
    <row r="1450" customFormat="false" ht="75" hidden="false" customHeight="true" outlineLevel="0" collapsed="false">
      <c r="A1450" s="4" t="s">
        <v>10905</v>
      </c>
      <c r="B1450" s="4" t="s">
        <v>10906</v>
      </c>
      <c r="C1450" s="4" t="s">
        <v>10907</v>
      </c>
      <c r="D1450" s="4" t="n">
        <v>1990</v>
      </c>
      <c r="E1450" s="4" t="s">
        <v>41</v>
      </c>
      <c r="F1450" s="4" t="s">
        <v>10908</v>
      </c>
      <c r="G1450" s="4" t="str">
        <f aca="false">IF(LEFT(I1450,3)="R1 ","L6",IF(D1450&gt;=2014,"L1",IF(D1450&gt;=1998,"L2",IF(D1450&gt;=1987,"L3",IF(D1450&gt;=1978,"L4",IF(D1450&gt;=1965,"L5","L6"))))))</f>
        <v>L3</v>
      </c>
      <c r="H1450" s="4" t="str">
        <f aca="false">IFERROR(INDEX(Lanes!$C$2:$C$60,MATCH(LEFT(I1450,FIND(" ",I1450)-1),Lanes!$A$2:$A$60,0)),"?")</f>
        <v>V</v>
      </c>
      <c r="I1450" s="4" t="s">
        <v>10842</v>
      </c>
      <c r="J1450" s="4"/>
      <c r="K1450" s="4" t="s">
        <v>115</v>
      </c>
      <c r="L1450" s="4" t="s">
        <v>45</v>
      </c>
      <c r="M1450" s="4" t="s">
        <v>10909</v>
      </c>
      <c r="N1450" s="4" t="s">
        <v>10910</v>
      </c>
      <c r="O1450" s="4" t="s">
        <v>10911</v>
      </c>
      <c r="P1450" s="2" t="s">
        <v>10912</v>
      </c>
      <c r="Q1450" s="2" t="s">
        <v>10913</v>
      </c>
      <c r="R1450" s="4" t="s">
        <v>122</v>
      </c>
      <c r="S1450" s="4" t="s">
        <v>10914</v>
      </c>
      <c r="T1450" s="4" t="s">
        <v>110</v>
      </c>
      <c r="U1450" s="4"/>
      <c r="V1450" s="4"/>
      <c r="W1450" s="4" t="s">
        <v>53</v>
      </c>
      <c r="X1450" s="2" t="s">
        <v>10915</v>
      </c>
      <c r="Y1450" s="4" t="s">
        <v>69</v>
      </c>
      <c r="Z1450" s="4"/>
      <c r="AA1450" s="4"/>
      <c r="AB1450" s="4"/>
    </row>
    <row r="1451" customFormat="false" ht="75" hidden="false" customHeight="true" outlineLevel="0" collapsed="false">
      <c r="A1451" s="4" t="s">
        <v>10916</v>
      </c>
      <c r="B1451" s="4" t="s">
        <v>10917</v>
      </c>
      <c r="C1451" s="4" t="s">
        <v>10918</v>
      </c>
      <c r="D1451" s="4" t="n">
        <v>1991</v>
      </c>
      <c r="E1451" s="4" t="s">
        <v>41</v>
      </c>
      <c r="F1451" s="4" t="s">
        <v>10919</v>
      </c>
      <c r="G1451" s="4" t="str">
        <f aca="false">IF(LEFT(I1451,3)="R1 ","L6",IF(D1451&gt;=2014,"L1",IF(D1451&gt;=1998,"L2",IF(D1451&gt;=1987,"L3",IF(D1451&gt;=1978,"L4",IF(D1451&gt;=1965,"L5","L6"))))))</f>
        <v>L3</v>
      </c>
      <c r="H1451" s="4" t="str">
        <f aca="false">IFERROR(INDEX(Lanes!$C$2:$C$60,MATCH(LEFT(I1451,FIND(" ",I1451)-1),Lanes!$A$2:$A$60,0)),"?")</f>
        <v>V</v>
      </c>
      <c r="I1451" s="4" t="s">
        <v>10842</v>
      </c>
      <c r="J1451" s="4"/>
      <c r="K1451" s="4" t="s">
        <v>451</v>
      </c>
      <c r="L1451" s="4" t="s">
        <v>90</v>
      </c>
      <c r="M1451" s="4" t="s">
        <v>925</v>
      </c>
      <c r="N1451" s="4" t="s">
        <v>2914</v>
      </c>
      <c r="O1451" s="4" t="s">
        <v>10920</v>
      </c>
      <c r="P1451" s="2" t="s">
        <v>10921</v>
      </c>
      <c r="Q1451" s="2" t="s">
        <v>10922</v>
      </c>
      <c r="R1451" s="4" t="s">
        <v>65</v>
      </c>
      <c r="S1451" s="4" t="s">
        <v>10923</v>
      </c>
      <c r="T1451" s="4" t="s">
        <v>84</v>
      </c>
      <c r="U1451" s="4"/>
      <c r="V1451" s="4"/>
      <c r="W1451" s="4"/>
      <c r="X1451" s="2" t="s">
        <v>10924</v>
      </c>
      <c r="Y1451" s="4" t="s">
        <v>55</v>
      </c>
      <c r="Z1451" s="4"/>
      <c r="AA1451" s="4"/>
      <c r="AB1451" s="4"/>
    </row>
    <row r="1452" customFormat="false" ht="75" hidden="false" customHeight="true" outlineLevel="0" collapsed="false">
      <c r="A1452" s="4" t="s">
        <v>10925</v>
      </c>
      <c r="B1452" s="4" t="s">
        <v>10906</v>
      </c>
      <c r="C1452" s="4" t="s">
        <v>10926</v>
      </c>
      <c r="D1452" s="4" t="n">
        <v>1991</v>
      </c>
      <c r="E1452" s="4" t="s">
        <v>41</v>
      </c>
      <c r="F1452" s="4" t="s">
        <v>10908</v>
      </c>
      <c r="G1452" s="4" t="str">
        <f aca="false">IF(LEFT(I1452,3)="R1 ","L6",IF(D1452&gt;=2014,"L1",IF(D1452&gt;=1998,"L2",IF(D1452&gt;=1987,"L3",IF(D1452&gt;=1978,"L4",IF(D1452&gt;=1965,"L5","L6"))))))</f>
        <v>L3</v>
      </c>
      <c r="H1452" s="4" t="str">
        <f aca="false">IFERROR(INDEX(Lanes!$C$2:$C$60,MATCH(LEFT(I1452,FIND(" ",I1452)-1),Lanes!$A$2:$A$60,0)),"?")</f>
        <v>V</v>
      </c>
      <c r="I1452" s="4" t="s">
        <v>10842</v>
      </c>
      <c r="J1452" s="4"/>
      <c r="K1452" s="4" t="s">
        <v>115</v>
      </c>
      <c r="L1452" s="4" t="s">
        <v>45</v>
      </c>
      <c r="M1452" s="4" t="s">
        <v>10909</v>
      </c>
      <c r="N1452" s="4" t="s">
        <v>10910</v>
      </c>
      <c r="O1452" s="4" t="s">
        <v>10927</v>
      </c>
      <c r="P1452" s="2" t="s">
        <v>10928</v>
      </c>
      <c r="Q1452" s="2" t="s">
        <v>10929</v>
      </c>
      <c r="R1452" s="4" t="s">
        <v>65</v>
      </c>
      <c r="S1452" s="4" t="s">
        <v>10930</v>
      </c>
      <c r="T1452" s="4" t="s">
        <v>110</v>
      </c>
      <c r="U1452" s="4"/>
      <c r="V1452" s="4"/>
      <c r="W1452" s="4" t="s">
        <v>53</v>
      </c>
      <c r="X1452" s="2" t="s">
        <v>10931</v>
      </c>
      <c r="Y1452" s="4" t="s">
        <v>69</v>
      </c>
      <c r="Z1452" s="4"/>
      <c r="AA1452" s="4"/>
      <c r="AB1452" s="4"/>
    </row>
    <row r="1453" customFormat="false" ht="75" hidden="false" customHeight="true" outlineLevel="0" collapsed="false">
      <c r="A1453" s="4" t="s">
        <v>10932</v>
      </c>
      <c r="B1453" s="4" t="s">
        <v>10933</v>
      </c>
      <c r="C1453" s="4" t="s">
        <v>10934</v>
      </c>
      <c r="D1453" s="4" t="n">
        <v>1991</v>
      </c>
      <c r="E1453" s="4" t="s">
        <v>41</v>
      </c>
      <c r="F1453" s="4" t="s">
        <v>519</v>
      </c>
      <c r="G1453" s="4" t="str">
        <f aca="false">IF(LEFT(I1453,3)="R1 ","L6",IF(D1453&gt;=2014,"L1",IF(D1453&gt;=1998,"L2",IF(D1453&gt;=1987,"L3",IF(D1453&gt;=1978,"L4",IF(D1453&gt;=1965,"L5","L6"))))))</f>
        <v>L3</v>
      </c>
      <c r="H1453" s="4" t="str">
        <f aca="false">IFERROR(INDEX(Lanes!$C$2:$C$60,MATCH(LEFT(I1453,FIND(" ",I1453)-1),Lanes!$A$2:$A$60,0)),"?")</f>
        <v>V</v>
      </c>
      <c r="I1453" s="4" t="s">
        <v>10842</v>
      </c>
      <c r="J1453" s="4"/>
      <c r="K1453" s="4" t="s">
        <v>115</v>
      </c>
      <c r="L1453" s="4" t="s">
        <v>603</v>
      </c>
      <c r="M1453" s="4" t="s">
        <v>1777</v>
      </c>
      <c r="N1453" s="4"/>
      <c r="O1453" s="4" t="s">
        <v>10935</v>
      </c>
      <c r="P1453" s="2" t="s">
        <v>10936</v>
      </c>
      <c r="Q1453" s="2" t="s">
        <v>10937</v>
      </c>
      <c r="R1453" s="4" t="s">
        <v>122</v>
      </c>
      <c r="S1453" s="4" t="s">
        <v>10938</v>
      </c>
      <c r="T1453" s="4" t="s">
        <v>84</v>
      </c>
      <c r="U1453" s="4"/>
      <c r="V1453" s="4"/>
      <c r="W1453" s="4"/>
      <c r="X1453" s="2" t="s">
        <v>10939</v>
      </c>
      <c r="Y1453" s="4" t="s">
        <v>55</v>
      </c>
      <c r="Z1453" s="4"/>
      <c r="AA1453" s="4"/>
      <c r="AB1453" s="4"/>
    </row>
    <row r="1454" customFormat="false" ht="75" hidden="false" customHeight="true" outlineLevel="0" collapsed="false">
      <c r="A1454" s="4" t="s">
        <v>10940</v>
      </c>
      <c r="B1454" s="4" t="s">
        <v>10941</v>
      </c>
      <c r="C1454" s="4" t="s">
        <v>10942</v>
      </c>
      <c r="D1454" s="4" t="n">
        <v>1992</v>
      </c>
      <c r="E1454" s="4" t="s">
        <v>41</v>
      </c>
      <c r="F1454" s="4" t="s">
        <v>10943</v>
      </c>
      <c r="G1454" s="4" t="str">
        <f aca="false">IF(LEFT(I1454,3)="R1 ","L6",IF(D1454&gt;=2014,"L1",IF(D1454&gt;=1998,"L2",IF(D1454&gt;=1987,"L3",IF(D1454&gt;=1978,"L4",IF(D1454&gt;=1965,"L5","L6"))))))</f>
        <v>L3</v>
      </c>
      <c r="H1454" s="4" t="str">
        <f aca="false">IFERROR(INDEX(Lanes!$C$2:$C$60,MATCH(LEFT(I1454,FIND(" ",I1454)-1),Lanes!$A$2:$A$60,0)),"?")</f>
        <v>V</v>
      </c>
      <c r="I1454" s="4" t="s">
        <v>10842</v>
      </c>
      <c r="J1454" s="4"/>
      <c r="K1454" s="4" t="s">
        <v>950</v>
      </c>
      <c r="L1454" s="4" t="s">
        <v>163</v>
      </c>
      <c r="M1454" s="4" t="s">
        <v>164</v>
      </c>
      <c r="N1454" s="4"/>
      <c r="O1454" s="4" t="s">
        <v>10944</v>
      </c>
      <c r="P1454" s="2" t="s">
        <v>10945</v>
      </c>
      <c r="Q1454" s="2" t="s">
        <v>10946</v>
      </c>
      <c r="R1454" s="4" t="s">
        <v>50</v>
      </c>
      <c r="S1454" s="4" t="s">
        <v>10947</v>
      </c>
      <c r="T1454" s="4" t="s">
        <v>84</v>
      </c>
      <c r="U1454" s="4"/>
      <c r="V1454" s="4"/>
      <c r="W1454" s="4"/>
      <c r="X1454" s="2" t="s">
        <v>10948</v>
      </c>
      <c r="Y1454" s="4" t="s">
        <v>55</v>
      </c>
      <c r="Z1454" s="4"/>
      <c r="AA1454" s="4"/>
      <c r="AB1454" s="4"/>
    </row>
    <row r="1455" customFormat="false" ht="75" hidden="false" customHeight="true" outlineLevel="0" collapsed="false">
      <c r="A1455" s="4" t="s">
        <v>10949</v>
      </c>
      <c r="B1455" s="4" t="s">
        <v>10840</v>
      </c>
      <c r="C1455" s="4" t="s">
        <v>10950</v>
      </c>
      <c r="D1455" s="4" t="n">
        <v>1992</v>
      </c>
      <c r="E1455" s="4" t="s">
        <v>41</v>
      </c>
      <c r="F1455" s="4" t="s">
        <v>10951</v>
      </c>
      <c r="G1455" s="4" t="str">
        <f aca="false">IF(LEFT(I1455,3)="R1 ","L6",IF(D1455&gt;=2014,"L1",IF(D1455&gt;=1998,"L2",IF(D1455&gt;=1987,"L3",IF(D1455&gt;=1978,"L4",IF(D1455&gt;=1965,"L5","L6"))))))</f>
        <v>L3</v>
      </c>
      <c r="H1455" s="4" t="str">
        <f aca="false">IFERROR(INDEX(Lanes!$C$2:$C$60,MATCH(LEFT(I1455,FIND(" ",I1455)-1),Lanes!$A$2:$A$60,0)),"?")</f>
        <v>V</v>
      </c>
      <c r="I1455" s="4" t="s">
        <v>10842</v>
      </c>
      <c r="J1455" s="4"/>
      <c r="K1455" s="4" t="s">
        <v>115</v>
      </c>
      <c r="L1455" s="4" t="s">
        <v>45</v>
      </c>
      <c r="M1455" s="4" t="s">
        <v>1338</v>
      </c>
      <c r="N1455" s="4" t="s">
        <v>5477</v>
      </c>
      <c r="O1455" s="4" t="s">
        <v>10952</v>
      </c>
      <c r="P1455" s="2" t="s">
        <v>10953</v>
      </c>
      <c r="Q1455" s="2" t="s">
        <v>10954</v>
      </c>
      <c r="R1455" s="4" t="s">
        <v>65</v>
      </c>
      <c r="S1455" s="4" t="s">
        <v>10955</v>
      </c>
      <c r="T1455" s="4" t="s">
        <v>110</v>
      </c>
      <c r="U1455" s="4" t="s">
        <v>53</v>
      </c>
      <c r="V1455" s="4"/>
      <c r="W1455" s="4" t="s">
        <v>53</v>
      </c>
      <c r="X1455" s="2" t="s">
        <v>10847</v>
      </c>
      <c r="Y1455" s="4" t="s">
        <v>55</v>
      </c>
      <c r="Z1455" s="4"/>
      <c r="AA1455" s="4"/>
      <c r="AB1455" s="4"/>
    </row>
    <row r="1456" customFormat="false" ht="75" hidden="false" customHeight="true" outlineLevel="0" collapsed="false">
      <c r="A1456" s="4" t="s">
        <v>10956</v>
      </c>
      <c r="B1456" s="4" t="s">
        <v>10858</v>
      </c>
      <c r="C1456" s="4" t="s">
        <v>10957</v>
      </c>
      <c r="D1456" s="4" t="n">
        <v>1992</v>
      </c>
      <c r="E1456" s="4" t="s">
        <v>41</v>
      </c>
      <c r="F1456" s="4" t="s">
        <v>3975</v>
      </c>
      <c r="G1456" s="4" t="str">
        <f aca="false">IF(LEFT(I1456,3)="R1 ","L6",IF(D1456&gt;=2014,"L1",IF(D1456&gt;=1998,"L2",IF(D1456&gt;=1987,"L3",IF(D1456&gt;=1978,"L4",IF(D1456&gt;=1965,"L5","L6"))))))</f>
        <v>L3</v>
      </c>
      <c r="H1456" s="4" t="str">
        <f aca="false">IFERROR(INDEX(Lanes!$C$2:$C$60,MATCH(LEFT(I1456,FIND(" ",I1456)-1),Lanes!$A$2:$A$60,0)),"?")</f>
        <v>V</v>
      </c>
      <c r="I1456" s="4" t="s">
        <v>10842</v>
      </c>
      <c r="J1456" s="4"/>
      <c r="K1456" s="4" t="s">
        <v>115</v>
      </c>
      <c r="L1456" s="4" t="s">
        <v>45</v>
      </c>
      <c r="M1456" s="4" t="s">
        <v>61</v>
      </c>
      <c r="N1456" s="4" t="s">
        <v>10860</v>
      </c>
      <c r="O1456" s="4" t="s">
        <v>10958</v>
      </c>
      <c r="P1456" s="2" t="s">
        <v>10959</v>
      </c>
      <c r="Q1456" s="2" t="s">
        <v>10960</v>
      </c>
      <c r="R1456" s="4" t="s">
        <v>65</v>
      </c>
      <c r="S1456" s="4" t="s">
        <v>10961</v>
      </c>
      <c r="T1456" s="4" t="s">
        <v>52</v>
      </c>
      <c r="U1456" s="4"/>
      <c r="V1456" s="4"/>
      <c r="W1456" s="4"/>
      <c r="X1456" s="2" t="s">
        <v>10865</v>
      </c>
      <c r="Y1456" s="4" t="s">
        <v>55</v>
      </c>
      <c r="Z1456" s="4"/>
      <c r="AA1456" s="4"/>
      <c r="AB1456" s="4"/>
    </row>
    <row r="1457" customFormat="false" ht="75" hidden="false" customHeight="true" outlineLevel="0" collapsed="false">
      <c r="A1457" s="4" t="s">
        <v>10962</v>
      </c>
      <c r="B1457" s="4" t="s">
        <v>10906</v>
      </c>
      <c r="C1457" s="4" t="s">
        <v>10963</v>
      </c>
      <c r="D1457" s="4" t="n">
        <v>1992</v>
      </c>
      <c r="E1457" s="4" t="s">
        <v>41</v>
      </c>
      <c r="F1457" s="4" t="s">
        <v>10908</v>
      </c>
      <c r="G1457" s="4" t="str">
        <f aca="false">IF(LEFT(I1457,3)="R1 ","L6",IF(D1457&gt;=2014,"L1",IF(D1457&gt;=1998,"L2",IF(D1457&gt;=1987,"L3",IF(D1457&gt;=1978,"L4",IF(D1457&gt;=1965,"L5","L6"))))))</f>
        <v>L3</v>
      </c>
      <c r="H1457" s="4" t="str">
        <f aca="false">IFERROR(INDEX(Lanes!$C$2:$C$60,MATCH(LEFT(I1457,FIND(" ",I1457)-1),Lanes!$A$2:$A$60,0)),"?")</f>
        <v>V</v>
      </c>
      <c r="I1457" s="4" t="s">
        <v>10842</v>
      </c>
      <c r="J1457" s="4"/>
      <c r="K1457" s="4" t="s">
        <v>364</v>
      </c>
      <c r="L1457" s="4" t="s">
        <v>45</v>
      </c>
      <c r="M1457" s="4" t="s">
        <v>10909</v>
      </c>
      <c r="N1457" s="4" t="s">
        <v>10910</v>
      </c>
      <c r="O1457" s="4" t="s">
        <v>10964</v>
      </c>
      <c r="P1457" s="2" t="s">
        <v>10965</v>
      </c>
      <c r="Q1457" s="2" t="s">
        <v>10966</v>
      </c>
      <c r="R1457" s="4" t="s">
        <v>122</v>
      </c>
      <c r="S1457" s="4" t="s">
        <v>10967</v>
      </c>
      <c r="T1457" s="4" t="s">
        <v>110</v>
      </c>
      <c r="U1457" s="4"/>
      <c r="V1457" s="4"/>
      <c r="W1457" s="4" t="s">
        <v>53</v>
      </c>
      <c r="X1457" s="2" t="s">
        <v>10968</v>
      </c>
      <c r="Y1457" s="4" t="s">
        <v>69</v>
      </c>
      <c r="Z1457" s="4"/>
      <c r="AA1457" s="4"/>
      <c r="AB1457" s="4"/>
    </row>
    <row r="1458" customFormat="false" ht="75" hidden="false" customHeight="true" outlineLevel="0" collapsed="false">
      <c r="A1458" s="4" t="s">
        <v>10969</v>
      </c>
      <c r="B1458" s="4" t="s">
        <v>8853</v>
      </c>
      <c r="C1458" s="4" t="s">
        <v>8853</v>
      </c>
      <c r="D1458" s="4" t="n">
        <v>1993</v>
      </c>
      <c r="E1458" s="4" t="s">
        <v>41</v>
      </c>
      <c r="F1458" s="4" t="s">
        <v>10882</v>
      </c>
      <c r="G1458" s="4" t="str">
        <f aca="false">IF(LEFT(I1458,3)="R1 ","L6",IF(D1458&gt;=2014,"L1",IF(D1458&gt;=1998,"L2",IF(D1458&gt;=1987,"L3",IF(D1458&gt;=1978,"L4",IF(D1458&gt;=1965,"L5","L6"))))))</f>
        <v>L3</v>
      </c>
      <c r="H1458" s="4" t="str">
        <f aca="false">IFERROR(INDEX(Lanes!$C$2:$C$60,MATCH(LEFT(I1458,FIND(" ",I1458)-1),Lanes!$A$2:$A$60,0)),"?")</f>
        <v>V</v>
      </c>
      <c r="I1458" s="4" t="s">
        <v>10842</v>
      </c>
      <c r="J1458" s="4"/>
      <c r="K1458" s="4" t="s">
        <v>115</v>
      </c>
      <c r="L1458" s="4" t="s">
        <v>45</v>
      </c>
      <c r="M1458" s="4" t="s">
        <v>8855</v>
      </c>
      <c r="N1458" s="4" t="s">
        <v>10910</v>
      </c>
      <c r="O1458" s="4" t="s">
        <v>10970</v>
      </c>
      <c r="P1458" s="2" t="s">
        <v>10971</v>
      </c>
      <c r="Q1458" s="2" t="s">
        <v>10972</v>
      </c>
      <c r="R1458" s="4" t="s">
        <v>65</v>
      </c>
      <c r="S1458" s="4" t="s">
        <v>10973</v>
      </c>
      <c r="T1458" s="4" t="s">
        <v>84</v>
      </c>
      <c r="U1458" s="4"/>
      <c r="V1458" s="4"/>
      <c r="W1458" s="4"/>
      <c r="X1458" s="2" t="s">
        <v>8976</v>
      </c>
      <c r="Y1458" s="4" t="s">
        <v>69</v>
      </c>
      <c r="Z1458" s="4"/>
      <c r="AA1458" s="4"/>
      <c r="AB1458" s="4"/>
    </row>
    <row r="1459" customFormat="false" ht="75" hidden="false" customHeight="true" outlineLevel="0" collapsed="false">
      <c r="A1459" s="4" t="s">
        <v>10974</v>
      </c>
      <c r="B1459" s="4" t="s">
        <v>10975</v>
      </c>
      <c r="C1459" s="4" t="s">
        <v>10976</v>
      </c>
      <c r="D1459" s="4" t="n">
        <v>1993</v>
      </c>
      <c r="E1459" s="4" t="s">
        <v>41</v>
      </c>
      <c r="F1459" s="4" t="s">
        <v>3254</v>
      </c>
      <c r="G1459" s="4" t="str">
        <f aca="false">IF(LEFT(I1459,3)="R1 ","L6",IF(D1459&gt;=2014,"L1",IF(D1459&gt;=1998,"L2",IF(D1459&gt;=1987,"L3",IF(D1459&gt;=1978,"L4",IF(D1459&gt;=1965,"L5","L6"))))))</f>
        <v>L3</v>
      </c>
      <c r="H1459" s="4" t="str">
        <f aca="false">IFERROR(INDEX(Lanes!$C$2:$C$60,MATCH(LEFT(I1459,FIND(" ",I1459)-1),Lanes!$A$2:$A$60,0)),"?")</f>
        <v>V</v>
      </c>
      <c r="I1459" s="4" t="s">
        <v>10842</v>
      </c>
      <c r="J1459" s="4"/>
      <c r="K1459" s="4" t="s">
        <v>364</v>
      </c>
      <c r="L1459" s="4" t="s">
        <v>45</v>
      </c>
      <c r="M1459" s="4" t="s">
        <v>530</v>
      </c>
      <c r="N1459" s="4" t="s">
        <v>10860</v>
      </c>
      <c r="O1459" s="4" t="s">
        <v>10977</v>
      </c>
      <c r="P1459" s="2" t="s">
        <v>10978</v>
      </c>
      <c r="Q1459" s="2" t="s">
        <v>10979</v>
      </c>
      <c r="R1459" s="4" t="s">
        <v>122</v>
      </c>
      <c r="S1459" s="4" t="s">
        <v>10980</v>
      </c>
      <c r="T1459" s="4" t="s">
        <v>110</v>
      </c>
      <c r="U1459" s="4"/>
      <c r="V1459" s="4"/>
      <c r="W1459" s="4"/>
      <c r="X1459" s="2" t="s">
        <v>10981</v>
      </c>
      <c r="Y1459" s="4" t="s">
        <v>55</v>
      </c>
      <c r="Z1459" s="4"/>
      <c r="AA1459" s="4"/>
      <c r="AB1459" s="4"/>
    </row>
    <row r="1460" customFormat="false" ht="75" hidden="false" customHeight="true" outlineLevel="0" collapsed="false">
      <c r="A1460" s="4" t="s">
        <v>10982</v>
      </c>
      <c r="B1460" s="4" t="s">
        <v>10906</v>
      </c>
      <c r="C1460" s="4" t="s">
        <v>10983</v>
      </c>
      <c r="D1460" s="4" t="n">
        <v>1993</v>
      </c>
      <c r="E1460" s="4" t="s">
        <v>41</v>
      </c>
      <c r="F1460" s="4" t="s">
        <v>7649</v>
      </c>
      <c r="G1460" s="4" t="str">
        <f aca="false">IF(LEFT(I1460,3)="R1 ","L6",IF(D1460&gt;=2014,"L1",IF(D1460&gt;=1998,"L2",IF(D1460&gt;=1987,"L3",IF(D1460&gt;=1978,"L4",IF(D1460&gt;=1965,"L5","L6"))))))</f>
        <v>L3</v>
      </c>
      <c r="H1460" s="4" t="str">
        <f aca="false">IFERROR(INDEX(Lanes!$C$2:$C$60,MATCH(LEFT(I1460,FIND(" ",I1460)-1),Lanes!$A$2:$A$60,0)),"?")</f>
        <v>V</v>
      </c>
      <c r="I1460" s="4" t="s">
        <v>10842</v>
      </c>
      <c r="J1460" s="4"/>
      <c r="K1460" s="4" t="s">
        <v>115</v>
      </c>
      <c r="L1460" s="4" t="s">
        <v>45</v>
      </c>
      <c r="M1460" s="4" t="s">
        <v>10909</v>
      </c>
      <c r="N1460" s="4" t="s">
        <v>10910</v>
      </c>
      <c r="O1460" s="4" t="s">
        <v>10984</v>
      </c>
      <c r="P1460" s="2" t="s">
        <v>10985</v>
      </c>
      <c r="Q1460" s="2" t="s">
        <v>10986</v>
      </c>
      <c r="R1460" s="4" t="s">
        <v>65</v>
      </c>
      <c r="S1460" s="4" t="s">
        <v>10987</v>
      </c>
      <c r="T1460" s="4" t="s">
        <v>110</v>
      </c>
      <c r="U1460" s="4" t="s">
        <v>53</v>
      </c>
      <c r="V1460" s="4"/>
      <c r="W1460" s="4" t="s">
        <v>53</v>
      </c>
      <c r="X1460" s="2" t="s">
        <v>10988</v>
      </c>
      <c r="Y1460" s="4" t="s">
        <v>69</v>
      </c>
      <c r="Z1460" s="4"/>
      <c r="AA1460" s="4"/>
      <c r="AB1460" s="4"/>
    </row>
    <row r="1461" customFormat="false" ht="75" hidden="false" customHeight="true" outlineLevel="0" collapsed="false">
      <c r="A1461" s="4" t="s">
        <v>10989</v>
      </c>
      <c r="B1461" s="4" t="s">
        <v>10933</v>
      </c>
      <c r="C1461" s="4" t="s">
        <v>10990</v>
      </c>
      <c r="D1461" s="4" t="n">
        <v>1993</v>
      </c>
      <c r="E1461" s="4" t="s">
        <v>41</v>
      </c>
      <c r="F1461" s="4" t="s">
        <v>519</v>
      </c>
      <c r="G1461" s="4" t="str">
        <f aca="false">IF(LEFT(I1461,3)="R1 ","L6",IF(D1461&gt;=2014,"L1",IF(D1461&gt;=1998,"L2",IF(D1461&gt;=1987,"L3",IF(D1461&gt;=1978,"L4",IF(D1461&gt;=1965,"L5","L6"))))))</f>
        <v>L3</v>
      </c>
      <c r="H1461" s="4" t="str">
        <f aca="false">IFERROR(INDEX(Lanes!$C$2:$C$60,MATCH(LEFT(I1461,FIND(" ",I1461)-1),Lanes!$A$2:$A$60,0)),"?")</f>
        <v>V</v>
      </c>
      <c r="I1461" s="4" t="s">
        <v>10842</v>
      </c>
      <c r="J1461" s="4"/>
      <c r="K1461" s="4" t="s">
        <v>115</v>
      </c>
      <c r="L1461" s="4" t="s">
        <v>603</v>
      </c>
      <c r="M1461" s="4" t="s">
        <v>1777</v>
      </c>
      <c r="N1461" s="4"/>
      <c r="O1461" s="4" t="s">
        <v>10991</v>
      </c>
      <c r="P1461" s="2" t="s">
        <v>10992</v>
      </c>
      <c r="Q1461" s="2" t="s">
        <v>10993</v>
      </c>
      <c r="R1461" s="4" t="s">
        <v>65</v>
      </c>
      <c r="S1461" s="4" t="s">
        <v>10994</v>
      </c>
      <c r="T1461" s="4" t="s">
        <v>52</v>
      </c>
      <c r="U1461" s="4"/>
      <c r="V1461" s="4"/>
      <c r="W1461" s="4"/>
      <c r="X1461" s="2" t="s">
        <v>10939</v>
      </c>
      <c r="Y1461" s="4" t="s">
        <v>55</v>
      </c>
      <c r="Z1461" s="4"/>
      <c r="AA1461" s="4"/>
      <c r="AB1461" s="4"/>
    </row>
    <row r="1462" customFormat="false" ht="75" hidden="false" customHeight="true" outlineLevel="0" collapsed="false">
      <c r="A1462" s="4" t="s">
        <v>10995</v>
      </c>
      <c r="B1462" s="4" t="s">
        <v>8853</v>
      </c>
      <c r="C1462" s="4" t="s">
        <v>10996</v>
      </c>
      <c r="D1462" s="4" t="n">
        <v>1994</v>
      </c>
      <c r="E1462" s="4" t="s">
        <v>41</v>
      </c>
      <c r="F1462" s="4" t="s">
        <v>10882</v>
      </c>
      <c r="G1462" s="4" t="str">
        <f aca="false">IF(LEFT(I1462,3)="R1 ","L6",IF(D1462&gt;=2014,"L1",IF(D1462&gt;=1998,"L2",IF(D1462&gt;=1987,"L3",IF(D1462&gt;=1978,"L4",IF(D1462&gt;=1965,"L5","L6"))))))</f>
        <v>L3</v>
      </c>
      <c r="H1462" s="4" t="str">
        <f aca="false">IFERROR(INDEX(Lanes!$C$2:$C$60,MATCH(LEFT(I1462,FIND(" ",I1462)-1),Lanes!$A$2:$A$60,0)),"?")</f>
        <v>V</v>
      </c>
      <c r="I1462" s="4" t="s">
        <v>10842</v>
      </c>
      <c r="J1462" s="4"/>
      <c r="K1462" s="4" t="s">
        <v>451</v>
      </c>
      <c r="L1462" s="4" t="s">
        <v>45</v>
      </c>
      <c r="M1462" s="4" t="s">
        <v>8855</v>
      </c>
      <c r="N1462" s="4" t="s">
        <v>10910</v>
      </c>
      <c r="O1462" s="4" t="s">
        <v>10997</v>
      </c>
      <c r="P1462" s="2" t="s">
        <v>10998</v>
      </c>
      <c r="Q1462" s="2" t="s">
        <v>10999</v>
      </c>
      <c r="R1462" s="4" t="s">
        <v>50</v>
      </c>
      <c r="S1462" s="4" t="s">
        <v>11000</v>
      </c>
      <c r="T1462" s="4" t="s">
        <v>110</v>
      </c>
      <c r="U1462" s="4"/>
      <c r="V1462" s="4"/>
      <c r="W1462" s="4"/>
      <c r="X1462" s="2" t="s">
        <v>8976</v>
      </c>
      <c r="Y1462" s="4" t="s">
        <v>69</v>
      </c>
      <c r="Z1462" s="4"/>
      <c r="AA1462" s="4"/>
      <c r="AB1462" s="4"/>
    </row>
    <row r="1463" customFormat="false" ht="75" hidden="false" customHeight="true" outlineLevel="0" collapsed="false">
      <c r="A1463" s="4" t="s">
        <v>11001</v>
      </c>
      <c r="B1463" s="4" t="s">
        <v>11002</v>
      </c>
      <c r="C1463" s="4" t="s">
        <v>11003</v>
      </c>
      <c r="D1463" s="4" t="n">
        <v>1994</v>
      </c>
      <c r="E1463" s="4" t="s">
        <v>41</v>
      </c>
      <c r="F1463" s="4" t="s">
        <v>11004</v>
      </c>
      <c r="G1463" s="4" t="str">
        <f aca="false">IF(LEFT(I1463,3)="R1 ","L6",IF(D1463&gt;=2014,"L1",IF(D1463&gt;=1998,"L2",IF(D1463&gt;=1987,"L3",IF(D1463&gt;=1978,"L4",IF(D1463&gt;=1965,"L5","L6"))))))</f>
        <v>L3</v>
      </c>
      <c r="H1463" s="4" t="str">
        <f aca="false">IFERROR(INDEX(Lanes!$C$2:$C$60,MATCH(LEFT(I1463,FIND(" ",I1463)-1),Lanes!$A$2:$A$60,0)),"?")</f>
        <v>V</v>
      </c>
      <c r="I1463" s="4" t="s">
        <v>10842</v>
      </c>
      <c r="J1463" s="4"/>
      <c r="K1463" s="4" t="s">
        <v>364</v>
      </c>
      <c r="L1463" s="4" t="s">
        <v>45</v>
      </c>
      <c r="M1463" s="4" t="s">
        <v>61</v>
      </c>
      <c r="N1463" s="4" t="s">
        <v>10860</v>
      </c>
      <c r="O1463" s="4" t="s">
        <v>11005</v>
      </c>
      <c r="P1463" s="2" t="s">
        <v>11006</v>
      </c>
      <c r="Q1463" s="2" t="s">
        <v>11007</v>
      </c>
      <c r="R1463" s="4" t="s">
        <v>65</v>
      </c>
      <c r="S1463" s="4" t="s">
        <v>11008</v>
      </c>
      <c r="T1463" s="4" t="s">
        <v>84</v>
      </c>
      <c r="U1463" s="4"/>
      <c r="V1463" s="4"/>
      <c r="W1463" s="4"/>
      <c r="X1463" s="2" t="s">
        <v>11009</v>
      </c>
      <c r="Y1463" s="4" t="s">
        <v>55</v>
      </c>
      <c r="Z1463" s="4"/>
      <c r="AA1463" s="4"/>
      <c r="AB1463" s="4"/>
    </row>
    <row r="1464" customFormat="false" ht="75" hidden="false" customHeight="true" outlineLevel="0" collapsed="false">
      <c r="A1464" s="4" t="s">
        <v>11010</v>
      </c>
      <c r="B1464" s="4" t="s">
        <v>9032</v>
      </c>
      <c r="C1464" s="4" t="s">
        <v>11011</v>
      </c>
      <c r="D1464" s="4" t="n">
        <v>1994</v>
      </c>
      <c r="E1464" s="4" t="s">
        <v>41</v>
      </c>
      <c r="F1464" s="4" t="s">
        <v>6162</v>
      </c>
      <c r="G1464" s="4" t="str">
        <f aca="false">IF(LEFT(I1464,3)="R1 ","L6",IF(D1464&gt;=2014,"L1",IF(D1464&gt;=1998,"L2",IF(D1464&gt;=1987,"L3",IF(D1464&gt;=1978,"L4",IF(D1464&gt;=1965,"L5","L6"))))))</f>
        <v>L3</v>
      </c>
      <c r="H1464" s="4" t="str">
        <f aca="false">IFERROR(INDEX(Lanes!$C$2:$C$60,MATCH(LEFT(I1464,FIND(" ",I1464)-1),Lanes!$A$2:$A$60,0)),"?")</f>
        <v>V</v>
      </c>
      <c r="I1464" s="4" t="s">
        <v>10842</v>
      </c>
      <c r="J1464" s="4"/>
      <c r="K1464" s="4" t="s">
        <v>211</v>
      </c>
      <c r="L1464" s="4" t="s">
        <v>163</v>
      </c>
      <c r="M1464" s="4" t="s">
        <v>8939</v>
      </c>
      <c r="N1464" s="4"/>
      <c r="O1464" s="4" t="s">
        <v>11012</v>
      </c>
      <c r="P1464" s="2" t="s">
        <v>11013</v>
      </c>
      <c r="Q1464" s="2" t="s">
        <v>11014</v>
      </c>
      <c r="R1464" s="4" t="s">
        <v>65</v>
      </c>
      <c r="S1464" s="4" t="s">
        <v>11015</v>
      </c>
      <c r="T1464" s="4" t="s">
        <v>84</v>
      </c>
      <c r="U1464" s="4"/>
      <c r="V1464" s="4"/>
      <c r="W1464" s="4"/>
      <c r="X1464" s="2" t="s">
        <v>11016</v>
      </c>
      <c r="Y1464" s="4" t="s">
        <v>55</v>
      </c>
      <c r="Z1464" s="4"/>
      <c r="AA1464" s="4"/>
      <c r="AB1464" s="4"/>
    </row>
    <row r="1465" customFormat="false" ht="75" hidden="false" customHeight="true" outlineLevel="0" collapsed="false">
      <c r="A1465" s="4" t="s">
        <v>11017</v>
      </c>
      <c r="B1465" s="4" t="s">
        <v>11018</v>
      </c>
      <c r="C1465" s="4" t="s">
        <v>11019</v>
      </c>
      <c r="D1465" s="4" t="n">
        <v>1994</v>
      </c>
      <c r="E1465" s="4" t="s">
        <v>41</v>
      </c>
      <c r="F1465" s="4" t="s">
        <v>11020</v>
      </c>
      <c r="G1465" s="4" t="str">
        <f aca="false">IF(LEFT(I1465,3)="R1 ","L6",IF(D1465&gt;=2014,"L1",IF(D1465&gt;=1998,"L2",IF(D1465&gt;=1987,"L3",IF(D1465&gt;=1978,"L4",IF(D1465&gt;=1965,"L5","L6"))))))</f>
        <v>L3</v>
      </c>
      <c r="H1465" s="4" t="str">
        <f aca="false">IFERROR(INDEX(Lanes!$C$2:$C$60,MATCH(LEFT(I1465,FIND(" ",I1465)-1),Lanes!$A$2:$A$60,0)),"?")</f>
        <v>V</v>
      </c>
      <c r="I1465" s="4" t="s">
        <v>10842</v>
      </c>
      <c r="J1465" s="4"/>
      <c r="K1465" s="4" t="s">
        <v>115</v>
      </c>
      <c r="L1465" s="4" t="s">
        <v>163</v>
      </c>
      <c r="M1465" s="4" t="s">
        <v>11021</v>
      </c>
      <c r="N1465" s="4"/>
      <c r="O1465" s="4" t="s">
        <v>11022</v>
      </c>
      <c r="P1465" s="2" t="s">
        <v>11023</v>
      </c>
      <c r="Q1465" s="2" t="s">
        <v>11024</v>
      </c>
      <c r="R1465" s="4" t="s">
        <v>65</v>
      </c>
      <c r="S1465" s="4" t="s">
        <v>11025</v>
      </c>
      <c r="T1465" s="4" t="s">
        <v>84</v>
      </c>
      <c r="U1465" s="4"/>
      <c r="V1465" s="4"/>
      <c r="W1465" s="4"/>
      <c r="X1465" s="2" t="s">
        <v>11026</v>
      </c>
      <c r="Y1465" s="4" t="s">
        <v>69</v>
      </c>
      <c r="Z1465" s="4"/>
      <c r="AA1465" s="4"/>
      <c r="AB1465" s="4"/>
    </row>
    <row r="1466" customFormat="false" ht="75" hidden="false" customHeight="true" outlineLevel="0" collapsed="false">
      <c r="A1466" s="4" t="s">
        <v>11027</v>
      </c>
      <c r="B1466" s="4" t="s">
        <v>10858</v>
      </c>
      <c r="C1466" s="4" t="s">
        <v>11028</v>
      </c>
      <c r="D1466" s="4" t="n">
        <v>1994</v>
      </c>
      <c r="E1466" s="4" t="s">
        <v>41</v>
      </c>
      <c r="F1466" s="4" t="s">
        <v>11029</v>
      </c>
      <c r="G1466" s="4" t="str">
        <f aca="false">IF(LEFT(I1466,3)="R1 ","L6",IF(D1466&gt;=2014,"L1",IF(D1466&gt;=1998,"L2",IF(D1466&gt;=1987,"L3",IF(D1466&gt;=1978,"L4",IF(D1466&gt;=1965,"L5","L6"))))))</f>
        <v>L3</v>
      </c>
      <c r="H1466" s="4" t="str">
        <f aca="false">IFERROR(INDEX(Lanes!$C$2:$C$60,MATCH(LEFT(I1466,FIND(" ",I1466)-1),Lanes!$A$2:$A$60,0)),"?")</f>
        <v>V</v>
      </c>
      <c r="I1466" s="4" t="s">
        <v>10842</v>
      </c>
      <c r="J1466" s="4"/>
      <c r="K1466" s="4" t="s">
        <v>115</v>
      </c>
      <c r="L1466" s="4" t="s">
        <v>45</v>
      </c>
      <c r="M1466" s="4" t="s">
        <v>61</v>
      </c>
      <c r="N1466" s="4" t="s">
        <v>10860</v>
      </c>
      <c r="O1466" s="4" t="s">
        <v>11030</v>
      </c>
      <c r="P1466" s="2" t="s">
        <v>11031</v>
      </c>
      <c r="Q1466" s="2" t="s">
        <v>11032</v>
      </c>
      <c r="R1466" s="4" t="s">
        <v>65</v>
      </c>
      <c r="S1466" s="4" t="s">
        <v>11033</v>
      </c>
      <c r="T1466" s="4" t="s">
        <v>52</v>
      </c>
      <c r="U1466" s="4"/>
      <c r="V1466" s="4"/>
      <c r="W1466" s="4"/>
      <c r="X1466" s="2" t="s">
        <v>10865</v>
      </c>
      <c r="Y1466" s="4" t="s">
        <v>55</v>
      </c>
      <c r="Z1466" s="4"/>
      <c r="AA1466" s="4"/>
      <c r="AB1466" s="4"/>
    </row>
    <row r="1467" customFormat="false" ht="75" hidden="false" customHeight="true" outlineLevel="0" collapsed="false">
      <c r="A1467" s="4" t="s">
        <v>11034</v>
      </c>
      <c r="B1467" s="4" t="s">
        <v>6490</v>
      </c>
      <c r="C1467" s="4" t="s">
        <v>11035</v>
      </c>
      <c r="D1467" s="4" t="n">
        <v>1995</v>
      </c>
      <c r="E1467" s="4" t="s">
        <v>41</v>
      </c>
      <c r="F1467" s="4" t="s">
        <v>11036</v>
      </c>
      <c r="G1467" s="4" t="str">
        <f aca="false">IF(LEFT(I1467,3)="R1 ","L6",IF(D1467&gt;=2014,"L1",IF(D1467&gt;=1998,"L2",IF(D1467&gt;=1987,"L3",IF(D1467&gt;=1978,"L4",IF(D1467&gt;=1965,"L5","L6"))))))</f>
        <v>L3</v>
      </c>
      <c r="H1467" s="4" t="str">
        <f aca="false">IFERROR(INDEX(Lanes!$C$2:$C$60,MATCH(LEFT(I1467,FIND(" ",I1467)-1),Lanes!$A$2:$A$60,0)),"?")</f>
        <v>V</v>
      </c>
      <c r="I1467" s="4" t="s">
        <v>10842</v>
      </c>
      <c r="J1467" s="4"/>
      <c r="K1467" s="4" t="s">
        <v>451</v>
      </c>
      <c r="L1467" s="4" t="s">
        <v>193</v>
      </c>
      <c r="M1467" s="4" t="s">
        <v>11037</v>
      </c>
      <c r="N1467" s="4"/>
      <c r="O1467" s="4" t="s">
        <v>11038</v>
      </c>
      <c r="P1467" s="2" t="s">
        <v>11039</v>
      </c>
      <c r="Q1467" s="2" t="s">
        <v>11040</v>
      </c>
      <c r="R1467" s="4" t="s">
        <v>50</v>
      </c>
      <c r="S1467" s="4" t="s">
        <v>11041</v>
      </c>
      <c r="T1467" s="4" t="s">
        <v>84</v>
      </c>
      <c r="U1467" s="4"/>
      <c r="V1467" s="4"/>
      <c r="W1467" s="4"/>
      <c r="X1467" s="2" t="s">
        <v>11042</v>
      </c>
      <c r="Y1467" s="4" t="s">
        <v>55</v>
      </c>
      <c r="Z1467" s="4"/>
      <c r="AA1467" s="4"/>
      <c r="AB1467" s="4"/>
    </row>
    <row r="1468" customFormat="false" ht="75" hidden="false" customHeight="true" outlineLevel="0" collapsed="false">
      <c r="A1468" s="4" t="s">
        <v>11043</v>
      </c>
      <c r="B1468" s="4" t="s">
        <v>11044</v>
      </c>
      <c r="C1468" s="4" t="s">
        <v>11045</v>
      </c>
      <c r="D1468" s="4" t="n">
        <v>1995</v>
      </c>
      <c r="E1468" s="4" t="s">
        <v>41</v>
      </c>
      <c r="F1468" s="4" t="s">
        <v>11046</v>
      </c>
      <c r="G1468" s="4" t="str">
        <f aca="false">IF(LEFT(I1468,3)="R1 ","L6",IF(D1468&gt;=2014,"L1",IF(D1468&gt;=1998,"L2",IF(D1468&gt;=1987,"L3",IF(D1468&gt;=1978,"L4",IF(D1468&gt;=1965,"L5","L6"))))))</f>
        <v>L3</v>
      </c>
      <c r="H1468" s="4" t="str">
        <f aca="false">IFERROR(INDEX(Lanes!$C$2:$C$60,MATCH(LEFT(I1468,FIND(" ",I1468)-1),Lanes!$A$2:$A$60,0)),"?")</f>
        <v>V</v>
      </c>
      <c r="I1468" s="4" t="s">
        <v>10842</v>
      </c>
      <c r="J1468" s="4"/>
      <c r="K1468" s="4" t="s">
        <v>115</v>
      </c>
      <c r="L1468" s="4" t="s">
        <v>45</v>
      </c>
      <c r="M1468" s="4" t="s">
        <v>61</v>
      </c>
      <c r="N1468" s="4" t="s">
        <v>10860</v>
      </c>
      <c r="O1468" s="4" t="s">
        <v>11047</v>
      </c>
      <c r="P1468" s="2" t="s">
        <v>11048</v>
      </c>
      <c r="Q1468" s="2" t="s">
        <v>11049</v>
      </c>
      <c r="R1468" s="4" t="s">
        <v>65</v>
      </c>
      <c r="S1468" s="4" t="s">
        <v>11050</v>
      </c>
      <c r="T1468" s="4" t="s">
        <v>84</v>
      </c>
      <c r="U1468" s="4"/>
      <c r="V1468" s="4"/>
      <c r="W1468" s="4"/>
      <c r="X1468" s="2" t="s">
        <v>11051</v>
      </c>
      <c r="Y1468" s="4" t="s">
        <v>55</v>
      </c>
      <c r="Z1468" s="4"/>
      <c r="AA1468" s="4"/>
      <c r="AB1468" s="4"/>
    </row>
    <row r="1469" customFormat="false" ht="75" hidden="false" customHeight="true" outlineLevel="0" collapsed="false">
      <c r="A1469" s="4" t="s">
        <v>11052</v>
      </c>
      <c r="B1469" s="4" t="s">
        <v>10975</v>
      </c>
      <c r="C1469" s="4" t="s">
        <v>11053</v>
      </c>
      <c r="D1469" s="4" t="n">
        <v>1995</v>
      </c>
      <c r="E1469" s="4" t="s">
        <v>41</v>
      </c>
      <c r="F1469" s="4" t="s">
        <v>3254</v>
      </c>
      <c r="G1469" s="4" t="str">
        <f aca="false">IF(LEFT(I1469,3)="R1 ","L6",IF(D1469&gt;=2014,"L1",IF(D1469&gt;=1998,"L2",IF(D1469&gt;=1987,"L3",IF(D1469&gt;=1978,"L4",IF(D1469&gt;=1965,"L5","L6"))))))</f>
        <v>L3</v>
      </c>
      <c r="H1469" s="4" t="str">
        <f aca="false">IFERROR(INDEX(Lanes!$C$2:$C$60,MATCH(LEFT(I1469,FIND(" ",I1469)-1),Lanes!$A$2:$A$60,0)),"?")</f>
        <v>V</v>
      </c>
      <c r="I1469" s="4" t="s">
        <v>10842</v>
      </c>
      <c r="J1469" s="4"/>
      <c r="K1469" s="4" t="s">
        <v>364</v>
      </c>
      <c r="L1469" s="4" t="s">
        <v>45</v>
      </c>
      <c r="M1469" s="4" t="s">
        <v>530</v>
      </c>
      <c r="N1469" s="4" t="s">
        <v>10860</v>
      </c>
      <c r="O1469" s="4" t="s">
        <v>11054</v>
      </c>
      <c r="P1469" s="2" t="s">
        <v>11055</v>
      </c>
      <c r="Q1469" s="2" t="s">
        <v>11056</v>
      </c>
      <c r="R1469" s="4" t="s">
        <v>65</v>
      </c>
      <c r="S1469" s="4" t="s">
        <v>11057</v>
      </c>
      <c r="T1469" s="4" t="s">
        <v>84</v>
      </c>
      <c r="U1469" s="4"/>
      <c r="V1469" s="4"/>
      <c r="W1469" s="4"/>
      <c r="X1469" s="2" t="s">
        <v>10981</v>
      </c>
      <c r="Y1469" s="4" t="s">
        <v>55</v>
      </c>
      <c r="Z1469" s="4"/>
      <c r="AA1469" s="4"/>
      <c r="AB1469" s="4"/>
    </row>
    <row r="1470" customFormat="false" ht="75" hidden="false" customHeight="true" outlineLevel="0" collapsed="false">
      <c r="A1470" s="4" t="s">
        <v>11058</v>
      </c>
      <c r="B1470" s="4" t="s">
        <v>11059</v>
      </c>
      <c r="C1470" s="4" t="s">
        <v>11060</v>
      </c>
      <c r="D1470" s="4" t="n">
        <v>1995</v>
      </c>
      <c r="E1470" s="4" t="s">
        <v>41</v>
      </c>
      <c r="F1470" s="4" t="s">
        <v>6614</v>
      </c>
      <c r="G1470" s="4" t="str">
        <f aca="false">IF(LEFT(I1470,3)="R1 ","L6",IF(D1470&gt;=2014,"L1",IF(D1470&gt;=1998,"L2",IF(D1470&gt;=1987,"L3",IF(D1470&gt;=1978,"L4",IF(D1470&gt;=1965,"L5","L6"))))))</f>
        <v>L3</v>
      </c>
      <c r="H1470" s="4" t="str">
        <f aca="false">IFERROR(INDEX(Lanes!$C$2:$C$60,MATCH(LEFT(I1470,FIND(" ",I1470)-1),Lanes!$A$2:$A$60,0)),"?")</f>
        <v>V</v>
      </c>
      <c r="I1470" s="4" t="s">
        <v>10842</v>
      </c>
      <c r="J1470" s="4"/>
      <c r="K1470" s="4" t="s">
        <v>115</v>
      </c>
      <c r="L1470" s="4" t="s">
        <v>603</v>
      </c>
      <c r="M1470" s="4" t="s">
        <v>1205</v>
      </c>
      <c r="N1470" s="4"/>
      <c r="O1470" s="4" t="s">
        <v>11061</v>
      </c>
      <c r="P1470" s="2" t="s">
        <v>11062</v>
      </c>
      <c r="Q1470" s="2" t="s">
        <v>11063</v>
      </c>
      <c r="R1470" s="4" t="s">
        <v>65</v>
      </c>
      <c r="S1470" s="4" t="s">
        <v>11064</v>
      </c>
      <c r="T1470" s="4" t="s">
        <v>84</v>
      </c>
      <c r="U1470" s="4"/>
      <c r="V1470" s="4"/>
      <c r="W1470" s="4"/>
      <c r="X1470" s="2" t="s">
        <v>11065</v>
      </c>
      <c r="Y1470" s="4" t="s">
        <v>55</v>
      </c>
      <c r="Z1470" s="4"/>
      <c r="AA1470" s="4"/>
      <c r="AB1470" s="4"/>
    </row>
    <row r="1471" customFormat="false" ht="75" hidden="false" customHeight="true" outlineLevel="0" collapsed="false">
      <c r="A1471" s="4" t="s">
        <v>11066</v>
      </c>
      <c r="B1471" s="4" t="s">
        <v>11067</v>
      </c>
      <c r="C1471" s="4" t="s">
        <v>11068</v>
      </c>
      <c r="D1471" s="4" t="n">
        <v>1995</v>
      </c>
      <c r="E1471" s="4" t="s">
        <v>41</v>
      </c>
      <c r="F1471" s="4" t="s">
        <v>8922</v>
      </c>
      <c r="G1471" s="4" t="str">
        <f aca="false">IF(LEFT(I1471,3)="R1 ","L6",IF(D1471&gt;=2014,"L1",IF(D1471&gt;=1998,"L2",IF(D1471&gt;=1987,"L3",IF(D1471&gt;=1978,"L4",IF(D1471&gt;=1965,"L5","L6"))))))</f>
        <v>L3</v>
      </c>
      <c r="H1471" s="4" t="str">
        <f aca="false">IFERROR(INDEX(Lanes!$C$2:$C$60,MATCH(LEFT(I1471,FIND(" ",I1471)-1),Lanes!$A$2:$A$60,0)),"?")</f>
        <v>V</v>
      </c>
      <c r="I1471" s="4" t="s">
        <v>10842</v>
      </c>
      <c r="J1471" s="4"/>
      <c r="K1471" s="4" t="s">
        <v>4013</v>
      </c>
      <c r="L1471" s="4" t="s">
        <v>45</v>
      </c>
      <c r="M1471" s="4" t="s">
        <v>1338</v>
      </c>
      <c r="N1471" s="4" t="s">
        <v>5477</v>
      </c>
      <c r="O1471" s="4" t="s">
        <v>11069</v>
      </c>
      <c r="P1471" s="2" t="s">
        <v>11070</v>
      </c>
      <c r="Q1471" s="2" t="s">
        <v>11071</v>
      </c>
      <c r="R1471" s="4" t="s">
        <v>65</v>
      </c>
      <c r="S1471" s="4" t="s">
        <v>11072</v>
      </c>
      <c r="T1471" s="4" t="s">
        <v>84</v>
      </c>
      <c r="U1471" s="4"/>
      <c r="V1471" s="4"/>
      <c r="W1471" s="4"/>
      <c r="X1471" s="2" t="s">
        <v>11073</v>
      </c>
      <c r="Y1471" s="4" t="s">
        <v>55</v>
      </c>
      <c r="Z1471" s="4"/>
      <c r="AA1471" s="4"/>
      <c r="AB1471" s="4"/>
    </row>
    <row r="1472" customFormat="false" ht="75" hidden="false" customHeight="true" outlineLevel="0" collapsed="false">
      <c r="A1472" s="4" t="s">
        <v>11074</v>
      </c>
      <c r="B1472" s="4" t="s">
        <v>10840</v>
      </c>
      <c r="C1472" s="4" t="s">
        <v>11075</v>
      </c>
      <c r="D1472" s="4" t="n">
        <v>1995</v>
      </c>
      <c r="E1472" s="4" t="s">
        <v>41</v>
      </c>
      <c r="F1472" s="4" t="s">
        <v>2754</v>
      </c>
      <c r="G1472" s="4" t="str">
        <f aca="false">IF(LEFT(I1472,3)="R1 ","L6",IF(D1472&gt;=2014,"L1",IF(D1472&gt;=1998,"L2",IF(D1472&gt;=1987,"L3",IF(D1472&gt;=1978,"L4",IF(D1472&gt;=1965,"L5","L6"))))))</f>
        <v>L3</v>
      </c>
      <c r="H1472" s="4" t="str">
        <f aca="false">IFERROR(INDEX(Lanes!$C$2:$C$60,MATCH(LEFT(I1472,FIND(" ",I1472)-1),Lanes!$A$2:$A$60,0)),"?")</f>
        <v>V</v>
      </c>
      <c r="I1472" s="4" t="s">
        <v>10842</v>
      </c>
      <c r="J1472" s="4"/>
      <c r="K1472" s="4" t="s">
        <v>115</v>
      </c>
      <c r="L1472" s="4" t="s">
        <v>45</v>
      </c>
      <c r="M1472" s="4" t="s">
        <v>1338</v>
      </c>
      <c r="N1472" s="4" t="s">
        <v>5477</v>
      </c>
      <c r="O1472" s="4" t="s">
        <v>11076</v>
      </c>
      <c r="P1472" s="2" t="s">
        <v>11077</v>
      </c>
      <c r="Q1472" s="2" t="s">
        <v>11078</v>
      </c>
      <c r="R1472" s="4" t="s">
        <v>65</v>
      </c>
      <c r="S1472" s="4" t="s">
        <v>11079</v>
      </c>
      <c r="T1472" s="4" t="s">
        <v>110</v>
      </c>
      <c r="U1472" s="4"/>
      <c r="V1472" s="4"/>
      <c r="W1472" s="4" t="s">
        <v>53</v>
      </c>
      <c r="X1472" s="2" t="s">
        <v>10847</v>
      </c>
      <c r="Y1472" s="4" t="s">
        <v>55</v>
      </c>
      <c r="Z1472" s="4"/>
      <c r="AA1472" s="4"/>
      <c r="AB1472" s="4"/>
    </row>
    <row r="1473" customFormat="false" ht="75" hidden="false" customHeight="true" outlineLevel="0" collapsed="false">
      <c r="A1473" s="4" t="s">
        <v>11080</v>
      </c>
      <c r="B1473" s="4" t="s">
        <v>9032</v>
      </c>
      <c r="C1473" s="4" t="s">
        <v>11081</v>
      </c>
      <c r="D1473" s="4" t="n">
        <v>1995</v>
      </c>
      <c r="E1473" s="4" t="s">
        <v>41</v>
      </c>
      <c r="F1473" s="4" t="s">
        <v>1026</v>
      </c>
      <c r="G1473" s="4" t="str">
        <f aca="false">IF(LEFT(I1473,3)="R1 ","L6",IF(D1473&gt;=2014,"L1",IF(D1473&gt;=1998,"L2",IF(D1473&gt;=1987,"L3",IF(D1473&gt;=1978,"L4",IF(D1473&gt;=1965,"L5","L6"))))))</f>
        <v>L3</v>
      </c>
      <c r="H1473" s="4" t="str">
        <f aca="false">IFERROR(INDEX(Lanes!$C$2:$C$60,MATCH(LEFT(I1473,FIND(" ",I1473)-1),Lanes!$A$2:$A$60,0)),"?")</f>
        <v>V</v>
      </c>
      <c r="I1473" s="4" t="s">
        <v>10842</v>
      </c>
      <c r="J1473" s="4"/>
      <c r="K1473" s="4" t="s">
        <v>211</v>
      </c>
      <c r="L1473" s="4" t="s">
        <v>163</v>
      </c>
      <c r="M1473" s="4" t="s">
        <v>8939</v>
      </c>
      <c r="N1473" s="4"/>
      <c r="O1473" s="4" t="s">
        <v>11082</v>
      </c>
      <c r="P1473" s="2" t="s">
        <v>11083</v>
      </c>
      <c r="Q1473" s="2" t="s">
        <v>11084</v>
      </c>
      <c r="R1473" s="4" t="s">
        <v>65</v>
      </c>
      <c r="S1473" s="4" t="s">
        <v>11085</v>
      </c>
      <c r="T1473" s="4" t="s">
        <v>110</v>
      </c>
      <c r="U1473" s="4"/>
      <c r="V1473" s="4"/>
      <c r="W1473" s="4"/>
      <c r="X1473" s="2" t="s">
        <v>11016</v>
      </c>
      <c r="Y1473" s="4" t="s">
        <v>55</v>
      </c>
      <c r="Z1473" s="4"/>
      <c r="AA1473" s="4"/>
      <c r="AB1473" s="4"/>
    </row>
    <row r="1474" customFormat="false" ht="75" hidden="false" customHeight="true" outlineLevel="0" collapsed="false">
      <c r="A1474" s="4" t="s">
        <v>11086</v>
      </c>
      <c r="B1474" s="4" t="s">
        <v>11087</v>
      </c>
      <c r="C1474" s="4" t="s">
        <v>11088</v>
      </c>
      <c r="D1474" s="4" t="n">
        <v>1995</v>
      </c>
      <c r="E1474" s="4" t="s">
        <v>41</v>
      </c>
      <c r="F1474" s="4" t="s">
        <v>11089</v>
      </c>
      <c r="G1474" s="4" t="str">
        <f aca="false">IF(LEFT(I1474,3)="R1 ","L6",IF(D1474&gt;=2014,"L1",IF(D1474&gt;=1998,"L2",IF(D1474&gt;=1987,"L3",IF(D1474&gt;=1978,"L4",IF(D1474&gt;=1965,"L5","L6"))))))</f>
        <v>L3</v>
      </c>
      <c r="H1474" s="4" t="str">
        <f aca="false">IFERROR(INDEX(Lanes!$C$2:$C$60,MATCH(LEFT(I1474,FIND(" ",I1474)-1),Lanes!$A$2:$A$60,0)),"?")</f>
        <v>V</v>
      </c>
      <c r="I1474" s="4" t="s">
        <v>10842</v>
      </c>
      <c r="J1474" s="4"/>
      <c r="K1474" s="4" t="s">
        <v>115</v>
      </c>
      <c r="L1474" s="4" t="s">
        <v>152</v>
      </c>
      <c r="M1474" s="4" t="s">
        <v>4149</v>
      </c>
      <c r="N1474" s="4"/>
      <c r="O1474" s="4" t="s">
        <v>11090</v>
      </c>
      <c r="P1474" s="2" t="s">
        <v>11091</v>
      </c>
      <c r="Q1474" s="2" t="s">
        <v>11092</v>
      </c>
      <c r="R1474" s="4" t="s">
        <v>65</v>
      </c>
      <c r="S1474" s="4" t="s">
        <v>11093</v>
      </c>
      <c r="T1474" s="4" t="s">
        <v>84</v>
      </c>
      <c r="U1474" s="4"/>
      <c r="V1474" s="4"/>
      <c r="W1474" s="4"/>
      <c r="X1474" s="2" t="s">
        <v>11094</v>
      </c>
      <c r="Y1474" s="4" t="s">
        <v>55</v>
      </c>
      <c r="Z1474" s="4"/>
      <c r="AA1474" s="4"/>
      <c r="AB1474" s="4"/>
    </row>
    <row r="1475" customFormat="false" ht="75" hidden="false" customHeight="true" outlineLevel="0" collapsed="false">
      <c r="A1475" s="4" t="s">
        <v>11095</v>
      </c>
      <c r="B1475" s="4" t="s">
        <v>11096</v>
      </c>
      <c r="C1475" s="4" t="s">
        <v>11097</v>
      </c>
      <c r="D1475" s="4" t="n">
        <v>1995</v>
      </c>
      <c r="E1475" s="4" t="s">
        <v>41</v>
      </c>
      <c r="F1475" s="4" t="s">
        <v>11098</v>
      </c>
      <c r="G1475" s="4" t="str">
        <f aca="false">IF(LEFT(I1475,3)="R1 ","L6",IF(D1475&gt;=2014,"L1",IF(D1475&gt;=1998,"L2",IF(D1475&gt;=1987,"L3",IF(D1475&gt;=1978,"L4",IF(D1475&gt;=1965,"L5","L6"))))))</f>
        <v>L3</v>
      </c>
      <c r="H1475" s="4" t="str">
        <f aca="false">IFERROR(INDEX(Lanes!$C$2:$C$60,MATCH(LEFT(I1475,FIND(" ",I1475)-1),Lanes!$A$2:$A$60,0)),"?")</f>
        <v>V</v>
      </c>
      <c r="I1475" s="4" t="s">
        <v>10842</v>
      </c>
      <c r="J1475" s="4"/>
      <c r="K1475" s="4" t="s">
        <v>115</v>
      </c>
      <c r="L1475" s="4" t="s">
        <v>45</v>
      </c>
      <c r="M1475" s="4" t="s">
        <v>10909</v>
      </c>
      <c r="N1475" s="4" t="s">
        <v>10910</v>
      </c>
      <c r="O1475" s="4" t="s">
        <v>11099</v>
      </c>
      <c r="P1475" s="2" t="s">
        <v>11100</v>
      </c>
      <c r="Q1475" s="2" t="s">
        <v>11101</v>
      </c>
      <c r="R1475" s="4" t="s">
        <v>65</v>
      </c>
      <c r="S1475" s="4" t="s">
        <v>11102</v>
      </c>
      <c r="T1475" s="4" t="s">
        <v>110</v>
      </c>
      <c r="U1475" s="4"/>
      <c r="V1475" s="4"/>
      <c r="W1475" s="4" t="s">
        <v>53</v>
      </c>
      <c r="X1475" s="2" t="s">
        <v>11103</v>
      </c>
      <c r="Y1475" s="4" t="s">
        <v>69</v>
      </c>
      <c r="Z1475" s="4"/>
      <c r="AA1475" s="4"/>
      <c r="AB1475" s="4"/>
    </row>
    <row r="1476" customFormat="false" ht="75" hidden="false" customHeight="true" outlineLevel="0" collapsed="false">
      <c r="A1476" s="4" t="s">
        <v>11104</v>
      </c>
      <c r="B1476" s="4" t="s">
        <v>10917</v>
      </c>
      <c r="C1476" s="4" t="s">
        <v>11105</v>
      </c>
      <c r="D1476" s="4" t="n">
        <v>1995</v>
      </c>
      <c r="E1476" s="4" t="s">
        <v>41</v>
      </c>
      <c r="F1476" s="4" t="s">
        <v>11106</v>
      </c>
      <c r="G1476" s="4" t="str">
        <f aca="false">IF(LEFT(I1476,3)="R1 ","L6",IF(D1476&gt;=2014,"L1",IF(D1476&gt;=1998,"L2",IF(D1476&gt;=1987,"L3",IF(D1476&gt;=1978,"L4",IF(D1476&gt;=1965,"L5","L6"))))))</f>
        <v>L3</v>
      </c>
      <c r="H1476" s="4" t="str">
        <f aca="false">IFERROR(INDEX(Lanes!$C$2:$C$60,MATCH(LEFT(I1476,FIND(" ",I1476)-1),Lanes!$A$2:$A$60,0)),"?")</f>
        <v>V</v>
      </c>
      <c r="I1476" s="4" t="s">
        <v>10842</v>
      </c>
      <c r="J1476" s="4"/>
      <c r="K1476" s="4" t="s">
        <v>451</v>
      </c>
      <c r="L1476" s="4" t="s">
        <v>90</v>
      </c>
      <c r="M1476" s="4" t="s">
        <v>925</v>
      </c>
      <c r="N1476" s="4" t="s">
        <v>2914</v>
      </c>
      <c r="O1476" s="4" t="s">
        <v>11107</v>
      </c>
      <c r="P1476" s="2" t="s">
        <v>11108</v>
      </c>
      <c r="Q1476" s="2" t="s">
        <v>11109</v>
      </c>
      <c r="R1476" s="4" t="s">
        <v>65</v>
      </c>
      <c r="S1476" s="4" t="s">
        <v>11110</v>
      </c>
      <c r="T1476" s="4" t="s">
        <v>110</v>
      </c>
      <c r="U1476" s="4"/>
      <c r="V1476" s="4"/>
      <c r="W1476" s="4"/>
      <c r="X1476" s="2" t="s">
        <v>10924</v>
      </c>
      <c r="Y1476" s="4" t="s">
        <v>55</v>
      </c>
      <c r="Z1476" s="4"/>
      <c r="AA1476" s="4"/>
      <c r="AB1476" s="4"/>
    </row>
    <row r="1477" customFormat="false" ht="75" hidden="false" customHeight="true" outlineLevel="0" collapsed="false">
      <c r="A1477" s="4" t="s">
        <v>11111</v>
      </c>
      <c r="B1477" s="4" t="s">
        <v>11112</v>
      </c>
      <c r="C1477" s="4" t="s">
        <v>11113</v>
      </c>
      <c r="D1477" s="4" t="n">
        <v>1995</v>
      </c>
      <c r="E1477" s="4" t="s">
        <v>41</v>
      </c>
      <c r="F1477" s="4" t="s">
        <v>1026</v>
      </c>
      <c r="G1477" s="4" t="str">
        <f aca="false">IF(LEFT(I1477,3)="R1 ","L6",IF(D1477&gt;=2014,"L1",IF(D1477&gt;=1998,"L2",IF(D1477&gt;=1987,"L3",IF(D1477&gt;=1978,"L4",IF(D1477&gt;=1965,"L5","L6"))))))</f>
        <v>L3</v>
      </c>
      <c r="H1477" s="4" t="str">
        <f aca="false">IFERROR(INDEX(Lanes!$C$2:$C$60,MATCH(LEFT(I1477,FIND(" ",I1477)-1),Lanes!$A$2:$A$60,0)),"?")</f>
        <v>V</v>
      </c>
      <c r="I1477" s="4" t="s">
        <v>10842</v>
      </c>
      <c r="J1477" s="4"/>
      <c r="K1477" s="4" t="s">
        <v>211</v>
      </c>
      <c r="L1477" s="4" t="s">
        <v>45</v>
      </c>
      <c r="M1477" s="4" t="s">
        <v>61</v>
      </c>
      <c r="N1477" s="4" t="s">
        <v>10860</v>
      </c>
      <c r="O1477" s="4" t="s">
        <v>11114</v>
      </c>
      <c r="P1477" s="2" t="s">
        <v>11115</v>
      </c>
      <c r="Q1477" s="2" t="s">
        <v>11116</v>
      </c>
      <c r="R1477" s="4" t="s">
        <v>65</v>
      </c>
      <c r="S1477" s="4" t="s">
        <v>11117</v>
      </c>
      <c r="T1477" s="4" t="s">
        <v>110</v>
      </c>
      <c r="U1477" s="4"/>
      <c r="V1477" s="4"/>
      <c r="W1477" s="4"/>
      <c r="X1477" s="2" t="s">
        <v>11118</v>
      </c>
      <c r="Y1477" s="4" t="s">
        <v>55</v>
      </c>
      <c r="Z1477" s="4"/>
      <c r="AA1477" s="4"/>
      <c r="AB1477" s="4"/>
    </row>
    <row r="1478" customFormat="false" ht="75" hidden="false" customHeight="true" outlineLevel="0" collapsed="false">
      <c r="A1478" s="4" t="s">
        <v>11119</v>
      </c>
      <c r="B1478" s="4" t="s">
        <v>11120</v>
      </c>
      <c r="C1478" s="4" t="s">
        <v>11121</v>
      </c>
      <c r="D1478" s="4" t="n">
        <v>1995</v>
      </c>
      <c r="E1478" s="4" t="s">
        <v>41</v>
      </c>
      <c r="F1478" s="4" t="s">
        <v>11122</v>
      </c>
      <c r="G1478" s="4" t="str">
        <f aca="false">IF(LEFT(I1478,3)="R1 ","L6",IF(D1478&gt;=2014,"L1",IF(D1478&gt;=1998,"L2",IF(D1478&gt;=1987,"L3",IF(D1478&gt;=1978,"L4",IF(D1478&gt;=1965,"L5","L6"))))))</f>
        <v>L3</v>
      </c>
      <c r="H1478" s="4" t="str">
        <f aca="false">IFERROR(INDEX(Lanes!$C$2:$C$60,MATCH(LEFT(I1478,FIND(" ",I1478)-1),Lanes!$A$2:$A$60,0)),"?")</f>
        <v>V</v>
      </c>
      <c r="I1478" s="4" t="s">
        <v>10842</v>
      </c>
      <c r="J1478" s="4"/>
      <c r="K1478" s="4" t="s">
        <v>115</v>
      </c>
      <c r="L1478" s="4" t="s">
        <v>90</v>
      </c>
      <c r="M1478" s="4" t="s">
        <v>4621</v>
      </c>
      <c r="N1478" s="4" t="s">
        <v>4622</v>
      </c>
      <c r="O1478" s="4" t="s">
        <v>11123</v>
      </c>
      <c r="P1478" s="2" t="s">
        <v>11124</v>
      </c>
      <c r="Q1478" s="2" t="s">
        <v>11125</v>
      </c>
      <c r="R1478" s="4" t="s">
        <v>65</v>
      </c>
      <c r="S1478" s="4" t="s">
        <v>11126</v>
      </c>
      <c r="T1478" s="4" t="s">
        <v>110</v>
      </c>
      <c r="U1478" s="4"/>
      <c r="V1478" s="4"/>
      <c r="W1478" s="4" t="s">
        <v>53</v>
      </c>
      <c r="X1478" s="2" t="s">
        <v>11127</v>
      </c>
      <c r="Y1478" s="4" t="s">
        <v>69</v>
      </c>
      <c r="Z1478" s="4"/>
      <c r="AA1478" s="4"/>
      <c r="AB1478" s="4"/>
    </row>
    <row r="1479" customFormat="false" ht="75" hidden="false" customHeight="true" outlineLevel="0" collapsed="false">
      <c r="A1479" s="4" t="s">
        <v>11128</v>
      </c>
      <c r="B1479" s="4" t="s">
        <v>7625</v>
      </c>
      <c r="C1479" s="4" t="s">
        <v>11129</v>
      </c>
      <c r="D1479" s="4" t="n">
        <v>1995</v>
      </c>
      <c r="E1479" s="4" t="s">
        <v>41</v>
      </c>
      <c r="F1479" s="4" t="s">
        <v>7627</v>
      </c>
      <c r="G1479" s="4" t="str">
        <f aca="false">IF(LEFT(I1479,3)="R1 ","L6",IF(D1479&gt;=2014,"L1",IF(D1479&gt;=1998,"L2",IF(D1479&gt;=1987,"L3",IF(D1479&gt;=1978,"L4",IF(D1479&gt;=1965,"L5","L6"))))))</f>
        <v>L3</v>
      </c>
      <c r="H1479" s="4" t="str">
        <f aca="false">IFERROR(INDEX(Lanes!$C$2:$C$60,MATCH(LEFT(I1479,FIND(" ",I1479)-1),Lanes!$A$2:$A$60,0)),"?")</f>
        <v>V</v>
      </c>
      <c r="I1479" s="4" t="s">
        <v>10842</v>
      </c>
      <c r="J1479" s="4" t="s">
        <v>2778</v>
      </c>
      <c r="K1479" s="4" t="s">
        <v>115</v>
      </c>
      <c r="L1479" s="4" t="s">
        <v>45</v>
      </c>
      <c r="M1479" s="4" t="s">
        <v>61</v>
      </c>
      <c r="N1479" s="4" t="s">
        <v>10860</v>
      </c>
      <c r="O1479" s="4" t="s">
        <v>11130</v>
      </c>
      <c r="P1479" s="2" t="s">
        <v>11131</v>
      </c>
      <c r="Q1479" s="2" t="s">
        <v>11132</v>
      </c>
      <c r="R1479" s="4" t="s">
        <v>65</v>
      </c>
      <c r="S1479" s="4" t="s">
        <v>11133</v>
      </c>
      <c r="T1479" s="4" t="s">
        <v>110</v>
      </c>
      <c r="U1479" s="4"/>
      <c r="V1479" s="4"/>
      <c r="W1479" s="4" t="s">
        <v>53</v>
      </c>
      <c r="X1479" s="2" t="s">
        <v>11134</v>
      </c>
      <c r="Y1479" s="4" t="s">
        <v>69</v>
      </c>
      <c r="Z1479" s="4"/>
      <c r="AA1479" s="4"/>
      <c r="AB1479" s="4"/>
    </row>
    <row r="1480" customFormat="false" ht="75" hidden="false" customHeight="true" outlineLevel="0" collapsed="false">
      <c r="A1480" s="4" t="s">
        <v>11135</v>
      </c>
      <c r="B1480" s="4" t="s">
        <v>11136</v>
      </c>
      <c r="C1480" s="4" t="s">
        <v>11137</v>
      </c>
      <c r="D1480" s="4" t="n">
        <v>1996</v>
      </c>
      <c r="E1480" s="4" t="s">
        <v>41</v>
      </c>
      <c r="F1480" s="4" t="s">
        <v>11138</v>
      </c>
      <c r="G1480" s="4" t="str">
        <f aca="false">IF(LEFT(I1480,3)="R1 ","L6",IF(D1480&gt;=2014,"L1",IF(D1480&gt;=1998,"L2",IF(D1480&gt;=1987,"L3",IF(D1480&gt;=1978,"L4",IF(D1480&gt;=1965,"L5","L6"))))))</f>
        <v>L3</v>
      </c>
      <c r="H1480" s="4" t="str">
        <f aca="false">IFERROR(INDEX(Lanes!$C$2:$C$60,MATCH(LEFT(I1480,FIND(" ",I1480)-1),Lanes!$A$2:$A$60,0)),"?")</f>
        <v>V</v>
      </c>
      <c r="I1480" s="4" t="s">
        <v>10842</v>
      </c>
      <c r="J1480" s="4"/>
      <c r="K1480" s="4" t="s">
        <v>115</v>
      </c>
      <c r="L1480" s="4" t="s">
        <v>603</v>
      </c>
      <c r="M1480" s="4" t="s">
        <v>11139</v>
      </c>
      <c r="N1480" s="4"/>
      <c r="O1480" s="4" t="s">
        <v>11140</v>
      </c>
      <c r="P1480" s="2" t="s">
        <v>11141</v>
      </c>
      <c r="Q1480" s="2" t="s">
        <v>11142</v>
      </c>
      <c r="R1480" s="4" t="s">
        <v>122</v>
      </c>
      <c r="S1480" s="4" t="s">
        <v>11143</v>
      </c>
      <c r="T1480" s="4" t="s">
        <v>110</v>
      </c>
      <c r="U1480" s="4"/>
      <c r="V1480" s="4"/>
      <c r="W1480" s="4"/>
      <c r="X1480" s="2" t="s">
        <v>11144</v>
      </c>
      <c r="Y1480" s="4" t="s">
        <v>55</v>
      </c>
      <c r="Z1480" s="4"/>
      <c r="AA1480" s="4"/>
      <c r="AB1480" s="4"/>
    </row>
    <row r="1481" customFormat="false" ht="75" hidden="false" customHeight="true" outlineLevel="0" collapsed="false">
      <c r="A1481" s="4" t="s">
        <v>11145</v>
      </c>
      <c r="B1481" s="4" t="s">
        <v>11146</v>
      </c>
      <c r="C1481" s="4" t="s">
        <v>11147</v>
      </c>
      <c r="D1481" s="4" t="n">
        <v>1996</v>
      </c>
      <c r="E1481" s="4" t="s">
        <v>41</v>
      </c>
      <c r="F1481" s="4" t="s">
        <v>11148</v>
      </c>
      <c r="G1481" s="4" t="str">
        <f aca="false">IF(LEFT(I1481,3)="R1 ","L6",IF(D1481&gt;=2014,"L1",IF(D1481&gt;=1998,"L2",IF(D1481&gt;=1987,"L3",IF(D1481&gt;=1978,"L4",IF(D1481&gt;=1965,"L5","L6"))))))</f>
        <v>L3</v>
      </c>
      <c r="H1481" s="4" t="str">
        <f aca="false">IFERROR(INDEX(Lanes!$C$2:$C$60,MATCH(LEFT(I1481,FIND(" ",I1481)-1),Lanes!$A$2:$A$60,0)),"?")</f>
        <v>V</v>
      </c>
      <c r="I1481" s="4" t="s">
        <v>10842</v>
      </c>
      <c r="J1481" s="4"/>
      <c r="K1481" s="4" t="s">
        <v>115</v>
      </c>
      <c r="L1481" s="4" t="s">
        <v>163</v>
      </c>
      <c r="M1481" s="4" t="s">
        <v>164</v>
      </c>
      <c r="N1481" s="4"/>
      <c r="O1481" s="4" t="s">
        <v>11149</v>
      </c>
      <c r="P1481" s="2" t="s">
        <v>11150</v>
      </c>
      <c r="Q1481" s="2" t="s">
        <v>11151</v>
      </c>
      <c r="R1481" s="4" t="s">
        <v>65</v>
      </c>
      <c r="S1481" s="4" t="s">
        <v>11152</v>
      </c>
      <c r="T1481" s="4" t="s">
        <v>84</v>
      </c>
      <c r="U1481" s="4"/>
      <c r="V1481" s="4"/>
      <c r="W1481" s="4"/>
      <c r="X1481" s="2" t="s">
        <v>11153</v>
      </c>
      <c r="Y1481" s="4" t="s">
        <v>55</v>
      </c>
      <c r="Z1481" s="4"/>
      <c r="AA1481" s="4"/>
      <c r="AB1481" s="4"/>
    </row>
    <row r="1482" customFormat="false" ht="75" hidden="false" customHeight="true" outlineLevel="0" collapsed="false">
      <c r="A1482" s="4" t="s">
        <v>11154</v>
      </c>
      <c r="B1482" s="4" t="s">
        <v>11002</v>
      </c>
      <c r="C1482" s="4" t="s">
        <v>11155</v>
      </c>
      <c r="D1482" s="4" t="n">
        <v>1996</v>
      </c>
      <c r="E1482" s="4" t="s">
        <v>41</v>
      </c>
      <c r="F1482" s="4" t="s">
        <v>11004</v>
      </c>
      <c r="G1482" s="4" t="str">
        <f aca="false">IF(LEFT(I1482,3)="R1 ","L6",IF(D1482&gt;=2014,"L1",IF(D1482&gt;=1998,"L2",IF(D1482&gt;=1987,"L3",IF(D1482&gt;=1978,"L4",IF(D1482&gt;=1965,"L5","L6"))))))</f>
        <v>L3</v>
      </c>
      <c r="H1482" s="4" t="str">
        <f aca="false">IFERROR(INDEX(Lanes!$C$2:$C$60,MATCH(LEFT(I1482,FIND(" ",I1482)-1),Lanes!$A$2:$A$60,0)),"?")</f>
        <v>V</v>
      </c>
      <c r="I1482" s="4" t="s">
        <v>10842</v>
      </c>
      <c r="J1482" s="4"/>
      <c r="K1482" s="4" t="s">
        <v>364</v>
      </c>
      <c r="L1482" s="4" t="s">
        <v>45</v>
      </c>
      <c r="M1482" s="4" t="s">
        <v>61</v>
      </c>
      <c r="N1482" s="4" t="s">
        <v>10860</v>
      </c>
      <c r="O1482" s="4" t="s">
        <v>11156</v>
      </c>
      <c r="P1482" s="2" t="s">
        <v>11157</v>
      </c>
      <c r="Q1482" s="2" t="s">
        <v>11158</v>
      </c>
      <c r="R1482" s="4" t="s">
        <v>65</v>
      </c>
      <c r="S1482" s="4" t="s">
        <v>11159</v>
      </c>
      <c r="T1482" s="4" t="s">
        <v>84</v>
      </c>
      <c r="U1482" s="4"/>
      <c r="V1482" s="4"/>
      <c r="W1482" s="4"/>
      <c r="X1482" s="2" t="s">
        <v>11009</v>
      </c>
      <c r="Y1482" s="4" t="s">
        <v>55</v>
      </c>
      <c r="Z1482" s="4"/>
      <c r="AA1482" s="4"/>
      <c r="AB1482" s="4"/>
    </row>
    <row r="1483" customFormat="false" ht="75" hidden="false" customHeight="true" outlineLevel="0" collapsed="false">
      <c r="A1483" s="4" t="s">
        <v>11160</v>
      </c>
      <c r="B1483" s="4" t="s">
        <v>9106</v>
      </c>
      <c r="C1483" s="4" t="s">
        <v>11161</v>
      </c>
      <c r="D1483" s="4" t="n">
        <v>1996</v>
      </c>
      <c r="E1483" s="4" t="s">
        <v>41</v>
      </c>
      <c r="F1483" s="4" t="s">
        <v>1026</v>
      </c>
      <c r="G1483" s="4" t="str">
        <f aca="false">IF(LEFT(I1483,3)="R1 ","L6",IF(D1483&gt;=2014,"L1",IF(D1483&gt;=1998,"L2",IF(D1483&gt;=1987,"L3",IF(D1483&gt;=1978,"L4",IF(D1483&gt;=1965,"L5","L6"))))))</f>
        <v>L3</v>
      </c>
      <c r="H1483" s="4" t="str">
        <f aca="false">IFERROR(INDEX(Lanes!$C$2:$C$60,MATCH(LEFT(I1483,FIND(" ",I1483)-1),Lanes!$A$2:$A$60,0)),"?")</f>
        <v>V</v>
      </c>
      <c r="I1483" s="4" t="s">
        <v>10842</v>
      </c>
      <c r="J1483" s="4"/>
      <c r="K1483" s="4" t="s">
        <v>1016</v>
      </c>
      <c r="L1483" s="4" t="s">
        <v>45</v>
      </c>
      <c r="M1483" s="4" t="s">
        <v>61</v>
      </c>
      <c r="N1483" s="4" t="s">
        <v>10860</v>
      </c>
      <c r="O1483" s="4" t="s">
        <v>11162</v>
      </c>
      <c r="P1483" s="2" t="s">
        <v>11163</v>
      </c>
      <c r="Q1483" s="2" t="s">
        <v>11164</v>
      </c>
      <c r="R1483" s="4" t="s">
        <v>122</v>
      </c>
      <c r="S1483" s="4" t="s">
        <v>11165</v>
      </c>
      <c r="T1483" s="4" t="s">
        <v>110</v>
      </c>
      <c r="U1483" s="4"/>
      <c r="V1483" s="4"/>
      <c r="W1483" s="4"/>
      <c r="X1483" s="2" t="s">
        <v>9112</v>
      </c>
      <c r="Y1483" s="4" t="s">
        <v>69</v>
      </c>
      <c r="Z1483" s="4"/>
      <c r="AA1483" s="4"/>
      <c r="AB1483" s="4"/>
    </row>
    <row r="1484" customFormat="false" ht="75" hidden="false" customHeight="true" outlineLevel="0" collapsed="false">
      <c r="A1484" s="4" t="s">
        <v>11166</v>
      </c>
      <c r="B1484" s="4" t="s">
        <v>10858</v>
      </c>
      <c r="C1484" s="4" t="s">
        <v>11167</v>
      </c>
      <c r="D1484" s="4" t="n">
        <v>1996</v>
      </c>
      <c r="E1484" s="4" t="s">
        <v>41</v>
      </c>
      <c r="F1484" s="4" t="s">
        <v>11029</v>
      </c>
      <c r="G1484" s="4" t="str">
        <f aca="false">IF(LEFT(I1484,3)="R1 ","L6",IF(D1484&gt;=2014,"L1",IF(D1484&gt;=1998,"L2",IF(D1484&gt;=1987,"L3",IF(D1484&gt;=1978,"L4",IF(D1484&gt;=1965,"L5","L6"))))))</f>
        <v>L3</v>
      </c>
      <c r="H1484" s="4" t="str">
        <f aca="false">IFERROR(INDEX(Lanes!$C$2:$C$60,MATCH(LEFT(I1484,FIND(" ",I1484)-1),Lanes!$A$2:$A$60,0)),"?")</f>
        <v>V</v>
      </c>
      <c r="I1484" s="4" t="s">
        <v>10842</v>
      </c>
      <c r="J1484" s="4"/>
      <c r="K1484" s="4" t="s">
        <v>115</v>
      </c>
      <c r="L1484" s="4" t="s">
        <v>45</v>
      </c>
      <c r="M1484" s="4" t="s">
        <v>61</v>
      </c>
      <c r="N1484" s="4" t="s">
        <v>10860</v>
      </c>
      <c r="O1484" s="4" t="s">
        <v>11168</v>
      </c>
      <c r="P1484" s="2" t="s">
        <v>11169</v>
      </c>
      <c r="Q1484" s="2" t="s">
        <v>11170</v>
      </c>
      <c r="R1484" s="4" t="s">
        <v>65</v>
      </c>
      <c r="S1484" s="4" t="s">
        <v>11171</v>
      </c>
      <c r="T1484" s="4" t="s">
        <v>52</v>
      </c>
      <c r="U1484" s="4"/>
      <c r="V1484" s="4"/>
      <c r="W1484" s="4"/>
      <c r="X1484" s="2" t="s">
        <v>10865</v>
      </c>
      <c r="Y1484" s="4" t="s">
        <v>55</v>
      </c>
      <c r="Z1484" s="4"/>
      <c r="AA1484" s="4"/>
      <c r="AB1484" s="4"/>
    </row>
    <row r="1485" customFormat="false" ht="75" hidden="false" customHeight="true" outlineLevel="0" collapsed="false">
      <c r="A1485" s="4" t="s">
        <v>11172</v>
      </c>
      <c r="B1485" s="4" t="s">
        <v>7625</v>
      </c>
      <c r="C1485" s="4" t="s">
        <v>11173</v>
      </c>
      <c r="D1485" s="4" t="n">
        <v>1996</v>
      </c>
      <c r="E1485" s="4" t="s">
        <v>41</v>
      </c>
      <c r="F1485" s="4" t="s">
        <v>7627</v>
      </c>
      <c r="G1485" s="4" t="str">
        <f aca="false">IF(LEFT(I1485,3)="R1 ","L6",IF(D1485&gt;=2014,"L1",IF(D1485&gt;=1998,"L2",IF(D1485&gt;=1987,"L3",IF(D1485&gt;=1978,"L4",IF(D1485&gt;=1965,"L5","L6"))))))</f>
        <v>L3</v>
      </c>
      <c r="H1485" s="4" t="str">
        <f aca="false">IFERROR(INDEX(Lanes!$C$2:$C$60,MATCH(LEFT(I1485,FIND(" ",I1485)-1),Lanes!$A$2:$A$60,0)),"?")</f>
        <v>V</v>
      </c>
      <c r="I1485" s="4" t="s">
        <v>10842</v>
      </c>
      <c r="J1485" s="4" t="s">
        <v>2778</v>
      </c>
      <c r="K1485" s="4" t="s">
        <v>115</v>
      </c>
      <c r="L1485" s="4" t="s">
        <v>45</v>
      </c>
      <c r="M1485" s="4" t="s">
        <v>61</v>
      </c>
      <c r="N1485" s="4" t="s">
        <v>10860</v>
      </c>
      <c r="O1485" s="4" t="s">
        <v>11174</v>
      </c>
      <c r="P1485" s="2" t="s">
        <v>11175</v>
      </c>
      <c r="Q1485" s="2" t="s">
        <v>11176</v>
      </c>
      <c r="R1485" s="4" t="s">
        <v>65</v>
      </c>
      <c r="S1485" s="4" t="s">
        <v>11177</v>
      </c>
      <c r="T1485" s="4" t="s">
        <v>110</v>
      </c>
      <c r="U1485" s="4"/>
      <c r="V1485" s="4"/>
      <c r="W1485" s="4" t="s">
        <v>53</v>
      </c>
      <c r="X1485" s="2" t="s">
        <v>11178</v>
      </c>
      <c r="Y1485" s="4" t="s">
        <v>69</v>
      </c>
      <c r="Z1485" s="4"/>
      <c r="AA1485" s="4"/>
      <c r="AB1485" s="4"/>
    </row>
    <row r="1486" customFormat="false" ht="75" hidden="false" customHeight="true" outlineLevel="0" collapsed="false">
      <c r="A1486" s="4" t="s">
        <v>11179</v>
      </c>
      <c r="B1486" s="4" t="s">
        <v>11136</v>
      </c>
      <c r="C1486" s="4" t="s">
        <v>11180</v>
      </c>
      <c r="D1486" s="4" t="n">
        <v>1997</v>
      </c>
      <c r="E1486" s="4" t="s">
        <v>41</v>
      </c>
      <c r="F1486" s="4" t="s">
        <v>11138</v>
      </c>
      <c r="G1486" s="4" t="str">
        <f aca="false">IF(LEFT(I1486,3)="R1 ","L6",IF(D1486&gt;=2014,"L1",IF(D1486&gt;=1998,"L2",IF(D1486&gt;=1987,"L3",IF(D1486&gt;=1978,"L4",IF(D1486&gt;=1965,"L5","L6"))))))</f>
        <v>L3</v>
      </c>
      <c r="H1486" s="4" t="str">
        <f aca="false">IFERROR(INDEX(Lanes!$C$2:$C$60,MATCH(LEFT(I1486,FIND(" ",I1486)-1),Lanes!$A$2:$A$60,0)),"?")</f>
        <v>V</v>
      </c>
      <c r="I1486" s="4" t="s">
        <v>10842</v>
      </c>
      <c r="J1486" s="4"/>
      <c r="K1486" s="4" t="s">
        <v>115</v>
      </c>
      <c r="L1486" s="4" t="s">
        <v>603</v>
      </c>
      <c r="M1486" s="4" t="s">
        <v>11139</v>
      </c>
      <c r="N1486" s="4"/>
      <c r="O1486" s="4" t="s">
        <v>11181</v>
      </c>
      <c r="P1486" s="2" t="s">
        <v>11182</v>
      </c>
      <c r="Q1486" s="2" t="s">
        <v>11183</v>
      </c>
      <c r="R1486" s="4" t="s">
        <v>65</v>
      </c>
      <c r="S1486" s="4" t="s">
        <v>11184</v>
      </c>
      <c r="T1486" s="4" t="s">
        <v>110</v>
      </c>
      <c r="U1486" s="4"/>
      <c r="V1486" s="4"/>
      <c r="W1486" s="4"/>
      <c r="X1486" s="2" t="s">
        <v>11144</v>
      </c>
      <c r="Y1486" s="4" t="s">
        <v>55</v>
      </c>
      <c r="Z1486" s="4"/>
      <c r="AA1486" s="4"/>
      <c r="AB1486" s="4"/>
    </row>
    <row r="1487" customFormat="false" ht="75" hidden="false" customHeight="true" outlineLevel="0" collapsed="false">
      <c r="A1487" s="4" t="s">
        <v>11185</v>
      </c>
      <c r="B1487" s="4" t="s">
        <v>10941</v>
      </c>
      <c r="C1487" s="4" t="s">
        <v>11186</v>
      </c>
      <c r="D1487" s="4" t="n">
        <v>1997</v>
      </c>
      <c r="E1487" s="4" t="s">
        <v>41</v>
      </c>
      <c r="F1487" s="4" t="s">
        <v>11187</v>
      </c>
      <c r="G1487" s="4" t="str">
        <f aca="false">IF(LEFT(I1487,3)="R1 ","L6",IF(D1487&gt;=2014,"L1",IF(D1487&gt;=1998,"L2",IF(D1487&gt;=1987,"L3",IF(D1487&gt;=1978,"L4",IF(D1487&gt;=1965,"L5","L6"))))))</f>
        <v>L3</v>
      </c>
      <c r="H1487" s="4" t="str">
        <f aca="false">IFERROR(INDEX(Lanes!$C$2:$C$60,MATCH(LEFT(I1487,FIND(" ",I1487)-1),Lanes!$A$2:$A$60,0)),"?")</f>
        <v>V</v>
      </c>
      <c r="I1487" s="4" t="s">
        <v>10842</v>
      </c>
      <c r="J1487" s="4"/>
      <c r="K1487" s="4" t="s">
        <v>950</v>
      </c>
      <c r="L1487" s="4" t="s">
        <v>163</v>
      </c>
      <c r="M1487" s="4" t="s">
        <v>164</v>
      </c>
      <c r="N1487" s="4"/>
      <c r="O1487" s="4" t="s">
        <v>11188</v>
      </c>
      <c r="P1487" s="2" t="s">
        <v>11189</v>
      </c>
      <c r="Q1487" s="2" t="s">
        <v>11190</v>
      </c>
      <c r="R1487" s="4" t="s">
        <v>65</v>
      </c>
      <c r="S1487" s="4" t="s">
        <v>11191</v>
      </c>
      <c r="T1487" s="4" t="s">
        <v>84</v>
      </c>
      <c r="U1487" s="4"/>
      <c r="V1487" s="4"/>
      <c r="W1487" s="4"/>
      <c r="X1487" s="2" t="s">
        <v>10948</v>
      </c>
      <c r="Y1487" s="4" t="s">
        <v>55</v>
      </c>
      <c r="Z1487" s="4"/>
      <c r="AA1487" s="4"/>
      <c r="AB1487" s="4"/>
    </row>
    <row r="1488" customFormat="false" ht="75" hidden="false" customHeight="true" outlineLevel="0" collapsed="false">
      <c r="A1488" s="4" t="s">
        <v>11192</v>
      </c>
      <c r="B1488" s="4" t="s">
        <v>8853</v>
      </c>
      <c r="C1488" s="4" t="s">
        <v>11193</v>
      </c>
      <c r="D1488" s="4" t="n">
        <v>1997</v>
      </c>
      <c r="E1488" s="4" t="s">
        <v>41</v>
      </c>
      <c r="F1488" s="4" t="s">
        <v>9942</v>
      </c>
      <c r="G1488" s="4" t="str">
        <f aca="false">IF(LEFT(I1488,3)="R1 ","L6",IF(D1488&gt;=2014,"L1",IF(D1488&gt;=1998,"L2",IF(D1488&gt;=1987,"L3",IF(D1488&gt;=1978,"L4",IF(D1488&gt;=1965,"L5","L6"))))))</f>
        <v>L3</v>
      </c>
      <c r="H1488" s="4" t="str">
        <f aca="false">IFERROR(INDEX(Lanes!$C$2:$C$60,MATCH(LEFT(I1488,FIND(" ",I1488)-1),Lanes!$A$2:$A$60,0)),"?")</f>
        <v>V</v>
      </c>
      <c r="I1488" s="4" t="s">
        <v>10842</v>
      </c>
      <c r="J1488" s="4"/>
      <c r="K1488" s="4" t="s">
        <v>451</v>
      </c>
      <c r="L1488" s="4" t="s">
        <v>45</v>
      </c>
      <c r="M1488" s="4" t="s">
        <v>8855</v>
      </c>
      <c r="N1488" s="4" t="s">
        <v>10910</v>
      </c>
      <c r="O1488" s="4" t="s">
        <v>11194</v>
      </c>
      <c r="P1488" s="2" t="s">
        <v>11195</v>
      </c>
      <c r="Q1488" s="2" t="s">
        <v>11196</v>
      </c>
      <c r="R1488" s="4" t="s">
        <v>65</v>
      </c>
      <c r="S1488" s="4" t="s">
        <v>11197</v>
      </c>
      <c r="T1488" s="4" t="s">
        <v>84</v>
      </c>
      <c r="U1488" s="4"/>
      <c r="V1488" s="4"/>
      <c r="W1488" s="4"/>
      <c r="X1488" s="2" t="s">
        <v>8976</v>
      </c>
      <c r="Y1488" s="4" t="s">
        <v>69</v>
      </c>
      <c r="Z1488" s="4"/>
      <c r="AA1488" s="4"/>
      <c r="AB1488" s="4"/>
    </row>
    <row r="1489" customFormat="false" ht="75" hidden="false" customHeight="true" outlineLevel="0" collapsed="false">
      <c r="A1489" s="4" t="s">
        <v>11198</v>
      </c>
      <c r="B1489" s="4" t="s">
        <v>10840</v>
      </c>
      <c r="C1489" s="4" t="s">
        <v>11199</v>
      </c>
      <c r="D1489" s="4" t="n">
        <v>1997</v>
      </c>
      <c r="E1489" s="4" t="s">
        <v>41</v>
      </c>
      <c r="F1489" s="4" t="s">
        <v>2754</v>
      </c>
      <c r="G1489" s="4" t="str">
        <f aca="false">IF(LEFT(I1489,3)="R1 ","L6",IF(D1489&gt;=2014,"L1",IF(D1489&gt;=1998,"L2",IF(D1489&gt;=1987,"L3",IF(D1489&gt;=1978,"L4",IF(D1489&gt;=1965,"L5","L6"))))))</f>
        <v>L3</v>
      </c>
      <c r="H1489" s="4" t="str">
        <f aca="false">IFERROR(INDEX(Lanes!$C$2:$C$60,MATCH(LEFT(I1489,FIND(" ",I1489)-1),Lanes!$A$2:$A$60,0)),"?")</f>
        <v>V</v>
      </c>
      <c r="I1489" s="4" t="s">
        <v>10842</v>
      </c>
      <c r="J1489" s="4" t="s">
        <v>3075</v>
      </c>
      <c r="K1489" s="4" t="s">
        <v>60</v>
      </c>
      <c r="L1489" s="4" t="s">
        <v>45</v>
      </c>
      <c r="M1489" s="4" t="s">
        <v>1338</v>
      </c>
      <c r="N1489" s="4" t="s">
        <v>5477</v>
      </c>
      <c r="O1489" s="4" t="s">
        <v>11200</v>
      </c>
      <c r="P1489" s="2" t="s">
        <v>11201</v>
      </c>
      <c r="Q1489" s="2" t="s">
        <v>11202</v>
      </c>
      <c r="R1489" s="4" t="s">
        <v>65</v>
      </c>
      <c r="S1489" s="4" t="s">
        <v>11203</v>
      </c>
      <c r="T1489" s="4" t="s">
        <v>84</v>
      </c>
      <c r="U1489" s="4"/>
      <c r="V1489" s="4"/>
      <c r="W1489" s="4" t="s">
        <v>53</v>
      </c>
      <c r="X1489" s="2" t="s">
        <v>10847</v>
      </c>
      <c r="Y1489" s="4" t="s">
        <v>55</v>
      </c>
      <c r="Z1489" s="4"/>
      <c r="AA1489" s="4"/>
      <c r="AB1489" s="4"/>
    </row>
    <row r="1490" customFormat="false" ht="75" hidden="false" customHeight="true" outlineLevel="0" collapsed="false">
      <c r="A1490" s="4" t="s">
        <v>11204</v>
      </c>
      <c r="B1490" s="4" t="s">
        <v>9032</v>
      </c>
      <c r="C1490" s="4" t="s">
        <v>11205</v>
      </c>
      <c r="D1490" s="4" t="n">
        <v>1997</v>
      </c>
      <c r="E1490" s="4" t="s">
        <v>41</v>
      </c>
      <c r="F1490" s="4" t="s">
        <v>8938</v>
      </c>
      <c r="G1490" s="4" t="str">
        <f aca="false">IF(LEFT(I1490,3)="R1 ","L6",IF(D1490&gt;=2014,"L1",IF(D1490&gt;=1998,"L2",IF(D1490&gt;=1987,"L3",IF(D1490&gt;=1978,"L4",IF(D1490&gt;=1965,"L5","L6"))))))</f>
        <v>L3</v>
      </c>
      <c r="H1490" s="4" t="str">
        <f aca="false">IFERROR(INDEX(Lanes!$C$2:$C$60,MATCH(LEFT(I1490,FIND(" ",I1490)-1),Lanes!$A$2:$A$60,0)),"?")</f>
        <v>V</v>
      </c>
      <c r="I1490" s="4" t="s">
        <v>10842</v>
      </c>
      <c r="J1490" s="4"/>
      <c r="K1490" s="4" t="s">
        <v>115</v>
      </c>
      <c r="L1490" s="4" t="s">
        <v>163</v>
      </c>
      <c r="M1490" s="4" t="s">
        <v>8939</v>
      </c>
      <c r="N1490" s="4"/>
      <c r="O1490" s="4" t="s">
        <v>11206</v>
      </c>
      <c r="P1490" s="2" t="s">
        <v>11207</v>
      </c>
      <c r="Q1490" s="2" t="s">
        <v>11208</v>
      </c>
      <c r="R1490" s="4" t="s">
        <v>65</v>
      </c>
      <c r="S1490" s="4" t="s">
        <v>11209</v>
      </c>
      <c r="T1490" s="4" t="s">
        <v>110</v>
      </c>
      <c r="U1490" s="4"/>
      <c r="V1490" s="4"/>
      <c r="W1490" s="4"/>
      <c r="X1490" s="2" t="s">
        <v>11016</v>
      </c>
      <c r="Y1490" s="4" t="s">
        <v>55</v>
      </c>
      <c r="Z1490" s="4"/>
      <c r="AA1490" s="4"/>
      <c r="AB1490" s="4"/>
    </row>
    <row r="1491" customFormat="false" ht="75" hidden="false" customHeight="true" outlineLevel="0" collapsed="false">
      <c r="A1491" s="4" t="s">
        <v>11210</v>
      </c>
      <c r="B1491" s="4" t="s">
        <v>11018</v>
      </c>
      <c r="C1491" s="4" t="s">
        <v>11211</v>
      </c>
      <c r="D1491" s="4" t="n">
        <v>1997</v>
      </c>
      <c r="E1491" s="4" t="s">
        <v>41</v>
      </c>
      <c r="F1491" s="4" t="s">
        <v>11212</v>
      </c>
      <c r="G1491" s="4" t="str">
        <f aca="false">IF(LEFT(I1491,3)="R1 ","L6",IF(D1491&gt;=2014,"L1",IF(D1491&gt;=1998,"L2",IF(D1491&gt;=1987,"L3",IF(D1491&gt;=1978,"L4",IF(D1491&gt;=1965,"L5","L6"))))))</f>
        <v>L3</v>
      </c>
      <c r="H1491" s="4" t="str">
        <f aca="false">IFERROR(INDEX(Lanes!$C$2:$C$60,MATCH(LEFT(I1491,FIND(" ",I1491)-1),Lanes!$A$2:$A$60,0)),"?")</f>
        <v>V</v>
      </c>
      <c r="I1491" s="4" t="s">
        <v>10842</v>
      </c>
      <c r="J1491" s="4" t="s">
        <v>3075</v>
      </c>
      <c r="K1491" s="4" t="s">
        <v>60</v>
      </c>
      <c r="L1491" s="4" t="s">
        <v>603</v>
      </c>
      <c r="M1491" s="4" t="s">
        <v>3596</v>
      </c>
      <c r="N1491" s="4"/>
      <c r="O1491" s="4" t="s">
        <v>11213</v>
      </c>
      <c r="P1491" s="2" t="s">
        <v>11214</v>
      </c>
      <c r="Q1491" s="2" t="s">
        <v>11215</v>
      </c>
      <c r="R1491" s="4" t="s">
        <v>50</v>
      </c>
      <c r="S1491" s="4" t="s">
        <v>11216</v>
      </c>
      <c r="T1491" s="4" t="s">
        <v>84</v>
      </c>
      <c r="U1491" s="4"/>
      <c r="V1491" s="4"/>
      <c r="W1491" s="4"/>
      <c r="X1491" s="2" t="s">
        <v>11217</v>
      </c>
      <c r="Y1491" s="4" t="s">
        <v>55</v>
      </c>
      <c r="Z1491" s="4"/>
      <c r="AA1491" s="4"/>
      <c r="AB1491" s="4"/>
    </row>
    <row r="1492" customFormat="false" ht="75" hidden="false" customHeight="true" outlineLevel="0" collapsed="false">
      <c r="A1492" s="4" t="s">
        <v>11218</v>
      </c>
      <c r="B1492" s="4" t="s">
        <v>9106</v>
      </c>
      <c r="C1492" s="4" t="s">
        <v>11219</v>
      </c>
      <c r="D1492" s="4" t="n">
        <v>1997</v>
      </c>
      <c r="E1492" s="4" t="s">
        <v>41</v>
      </c>
      <c r="F1492" s="4" t="s">
        <v>1026</v>
      </c>
      <c r="G1492" s="4" t="str">
        <f aca="false">IF(LEFT(I1492,3)="R1 ","L6",IF(D1492&gt;=2014,"L1",IF(D1492&gt;=1998,"L2",IF(D1492&gt;=1987,"L3",IF(D1492&gt;=1978,"L4",IF(D1492&gt;=1965,"L5","L6"))))))</f>
        <v>L3</v>
      </c>
      <c r="H1492" s="4" t="str">
        <f aca="false">IFERROR(INDEX(Lanes!$C$2:$C$60,MATCH(LEFT(I1492,FIND(" ",I1492)-1),Lanes!$A$2:$A$60,0)),"?")</f>
        <v>V</v>
      </c>
      <c r="I1492" s="4" t="s">
        <v>10842</v>
      </c>
      <c r="J1492" s="4"/>
      <c r="K1492" s="4" t="s">
        <v>115</v>
      </c>
      <c r="L1492" s="4" t="s">
        <v>45</v>
      </c>
      <c r="M1492" s="4" t="s">
        <v>61</v>
      </c>
      <c r="N1492" s="4" t="s">
        <v>10860</v>
      </c>
      <c r="O1492" s="4" t="s">
        <v>11220</v>
      </c>
      <c r="P1492" s="2" t="s">
        <v>11221</v>
      </c>
      <c r="Q1492" s="2" t="s">
        <v>11222</v>
      </c>
      <c r="R1492" s="4" t="s">
        <v>65</v>
      </c>
      <c r="S1492" s="4" t="s">
        <v>11223</v>
      </c>
      <c r="T1492" s="4" t="s">
        <v>110</v>
      </c>
      <c r="U1492" s="4"/>
      <c r="V1492" s="4"/>
      <c r="W1492" s="4"/>
      <c r="X1492" s="2" t="s">
        <v>9112</v>
      </c>
      <c r="Y1492" s="4" t="s">
        <v>69</v>
      </c>
      <c r="Z1492" s="4"/>
      <c r="AA1492" s="4"/>
      <c r="AB1492" s="4"/>
    </row>
    <row r="1493" customFormat="false" ht="75" hidden="false" customHeight="true" outlineLevel="0" collapsed="false">
      <c r="A1493" s="4" t="s">
        <v>11224</v>
      </c>
      <c r="B1493" s="4" t="s">
        <v>8877</v>
      </c>
      <c r="C1493" s="4" t="s">
        <v>11225</v>
      </c>
      <c r="D1493" s="4" t="n">
        <v>1997</v>
      </c>
      <c r="E1493" s="4" t="s">
        <v>41</v>
      </c>
      <c r="F1493" s="4" t="s">
        <v>11226</v>
      </c>
      <c r="G1493" s="4" t="str">
        <f aca="false">IF(LEFT(I1493,3)="R1 ","L6",IF(D1493&gt;=2014,"L1",IF(D1493&gt;=1998,"L2",IF(D1493&gt;=1987,"L3",IF(D1493&gt;=1978,"L4",IF(D1493&gt;=1965,"L5","L6"))))))</f>
        <v>L3</v>
      </c>
      <c r="H1493" s="4" t="str">
        <f aca="false">IFERROR(INDEX(Lanes!$C$2:$C$60,MATCH(LEFT(I1493,FIND(" ",I1493)-1),Lanes!$A$2:$A$60,0)),"?")</f>
        <v>V</v>
      </c>
      <c r="I1493" s="4" t="s">
        <v>10842</v>
      </c>
      <c r="J1493" s="4"/>
      <c r="K1493" s="4" t="s">
        <v>364</v>
      </c>
      <c r="L1493" s="4" t="s">
        <v>163</v>
      </c>
      <c r="M1493" s="4" t="s">
        <v>164</v>
      </c>
      <c r="N1493" s="4"/>
      <c r="O1493" s="4" t="s">
        <v>8880</v>
      </c>
      <c r="P1493" s="2" t="s">
        <v>11227</v>
      </c>
      <c r="Q1493" s="2" t="s">
        <v>11228</v>
      </c>
      <c r="R1493" s="4" t="s">
        <v>122</v>
      </c>
      <c r="S1493" s="4" t="s">
        <v>11225</v>
      </c>
      <c r="T1493" s="4" t="s">
        <v>84</v>
      </c>
      <c r="U1493" s="4"/>
      <c r="V1493" s="4"/>
      <c r="W1493" s="4"/>
      <c r="X1493" s="2" t="s">
        <v>11229</v>
      </c>
      <c r="Y1493" s="4" t="s">
        <v>55</v>
      </c>
      <c r="Z1493" s="4"/>
      <c r="AA1493" s="4"/>
      <c r="AB1493" s="4"/>
    </row>
    <row r="1494" customFormat="false" ht="75" hidden="false" customHeight="true" outlineLevel="0" collapsed="false">
      <c r="A1494" s="4" t="s">
        <v>11230</v>
      </c>
      <c r="B1494" s="4" t="s">
        <v>11096</v>
      </c>
      <c r="C1494" s="4" t="s">
        <v>11231</v>
      </c>
      <c r="D1494" s="4" t="n">
        <v>1997</v>
      </c>
      <c r="E1494" s="4" t="s">
        <v>41</v>
      </c>
      <c r="F1494" s="4" t="s">
        <v>11098</v>
      </c>
      <c r="G1494" s="4" t="str">
        <f aca="false">IF(LEFT(I1494,3)="R1 ","L6",IF(D1494&gt;=2014,"L1",IF(D1494&gt;=1998,"L2",IF(D1494&gt;=1987,"L3",IF(D1494&gt;=1978,"L4",IF(D1494&gt;=1965,"L5","L6"))))))</f>
        <v>L3</v>
      </c>
      <c r="H1494" s="4" t="str">
        <f aca="false">IFERROR(INDEX(Lanes!$C$2:$C$60,MATCH(LEFT(I1494,FIND(" ",I1494)-1),Lanes!$A$2:$A$60,0)),"?")</f>
        <v>V</v>
      </c>
      <c r="I1494" s="4" t="s">
        <v>10842</v>
      </c>
      <c r="J1494" s="4"/>
      <c r="K1494" s="4" t="s">
        <v>115</v>
      </c>
      <c r="L1494" s="4" t="s">
        <v>45</v>
      </c>
      <c r="M1494" s="4" t="s">
        <v>10909</v>
      </c>
      <c r="N1494" s="4" t="s">
        <v>10910</v>
      </c>
      <c r="O1494" s="4" t="s">
        <v>11232</v>
      </c>
      <c r="P1494" s="2" t="s">
        <v>11233</v>
      </c>
      <c r="Q1494" s="2" t="s">
        <v>11234</v>
      </c>
      <c r="R1494" s="4" t="s">
        <v>65</v>
      </c>
      <c r="S1494" s="4" t="s">
        <v>11235</v>
      </c>
      <c r="T1494" s="4" t="s">
        <v>84</v>
      </c>
      <c r="U1494" s="4"/>
      <c r="V1494" s="4"/>
      <c r="W1494" s="4" t="s">
        <v>53</v>
      </c>
      <c r="X1494" s="2" t="s">
        <v>11236</v>
      </c>
      <c r="Y1494" s="4" t="s">
        <v>55</v>
      </c>
      <c r="Z1494" s="4"/>
      <c r="AA1494" s="4"/>
      <c r="AB1494" s="4"/>
    </row>
    <row r="1495" customFormat="false" ht="75" hidden="false" customHeight="true" outlineLevel="0" collapsed="false">
      <c r="A1495" s="4" t="s">
        <v>11237</v>
      </c>
      <c r="B1495" s="4" t="s">
        <v>11238</v>
      </c>
      <c r="C1495" s="4" t="s">
        <v>11238</v>
      </c>
      <c r="D1495" s="4" t="n">
        <v>1997</v>
      </c>
      <c r="E1495" s="4" t="s">
        <v>41</v>
      </c>
      <c r="F1495" s="4" t="s">
        <v>986</v>
      </c>
      <c r="G1495" s="4" t="str">
        <f aca="false">IF(LEFT(I1495,3)="R1 ","L6",IF(D1495&gt;=2014,"L1",IF(D1495&gt;=1998,"L2",IF(D1495&gt;=1987,"L3",IF(D1495&gt;=1978,"L4",IF(D1495&gt;=1965,"L5","L6"))))))</f>
        <v>L3</v>
      </c>
      <c r="H1495" s="4" t="str">
        <f aca="false">IFERROR(INDEX(Lanes!$C$2:$C$60,MATCH(LEFT(I1495,FIND(" ",I1495)-1),Lanes!$A$2:$A$60,0)),"?")</f>
        <v>V</v>
      </c>
      <c r="I1495" s="4" t="s">
        <v>10842</v>
      </c>
      <c r="J1495" s="4"/>
      <c r="K1495" s="4" t="s">
        <v>364</v>
      </c>
      <c r="L1495" s="4" t="s">
        <v>90</v>
      </c>
      <c r="M1495" s="4" t="s">
        <v>925</v>
      </c>
      <c r="N1495" s="4" t="s">
        <v>2914</v>
      </c>
      <c r="O1495" s="4" t="s">
        <v>11239</v>
      </c>
      <c r="P1495" s="2" t="s">
        <v>11240</v>
      </c>
      <c r="Q1495" s="2" t="s">
        <v>11241</v>
      </c>
      <c r="R1495" s="4" t="s">
        <v>122</v>
      </c>
      <c r="S1495" s="4" t="s">
        <v>11242</v>
      </c>
      <c r="T1495" s="4" t="s">
        <v>84</v>
      </c>
      <c r="U1495" s="4"/>
      <c r="V1495" s="4"/>
      <c r="W1495" s="4"/>
      <c r="X1495" s="2" t="s">
        <v>11243</v>
      </c>
      <c r="Y1495" s="4" t="s">
        <v>69</v>
      </c>
      <c r="Z1495" s="4"/>
      <c r="AA1495" s="4"/>
      <c r="AB1495" s="4"/>
    </row>
    <row r="1496" customFormat="false" ht="75" hidden="false" customHeight="true" outlineLevel="0" collapsed="false">
      <c r="A1496" s="4" t="s">
        <v>11244</v>
      </c>
      <c r="B1496" s="4" t="s">
        <v>11112</v>
      </c>
      <c r="C1496" s="4" t="s">
        <v>11245</v>
      </c>
      <c r="D1496" s="4" t="n">
        <v>1997</v>
      </c>
      <c r="E1496" s="4" t="s">
        <v>41</v>
      </c>
      <c r="F1496" s="4" t="s">
        <v>1026</v>
      </c>
      <c r="G1496" s="4" t="str">
        <f aca="false">IF(LEFT(I1496,3)="R1 ","L6",IF(D1496&gt;=2014,"L1",IF(D1496&gt;=1998,"L2",IF(D1496&gt;=1987,"L3",IF(D1496&gt;=1978,"L4",IF(D1496&gt;=1965,"L5","L6"))))))</f>
        <v>L3</v>
      </c>
      <c r="H1496" s="4" t="str">
        <f aca="false">IFERROR(INDEX(Lanes!$C$2:$C$60,MATCH(LEFT(I1496,FIND(" ",I1496)-1),Lanes!$A$2:$A$60,0)),"?")</f>
        <v>V</v>
      </c>
      <c r="I1496" s="4" t="s">
        <v>10842</v>
      </c>
      <c r="J1496" s="4"/>
      <c r="K1496" s="4" t="s">
        <v>211</v>
      </c>
      <c r="L1496" s="4" t="s">
        <v>45</v>
      </c>
      <c r="M1496" s="4" t="s">
        <v>61</v>
      </c>
      <c r="N1496" s="4" t="s">
        <v>10860</v>
      </c>
      <c r="O1496" s="4" t="s">
        <v>11246</v>
      </c>
      <c r="P1496" s="2" t="s">
        <v>11247</v>
      </c>
      <c r="Q1496" s="2" t="s">
        <v>11248</v>
      </c>
      <c r="R1496" s="4" t="s">
        <v>65</v>
      </c>
      <c r="S1496" s="4" t="s">
        <v>11249</v>
      </c>
      <c r="T1496" s="4" t="s">
        <v>110</v>
      </c>
      <c r="U1496" s="4"/>
      <c r="V1496" s="4"/>
      <c r="W1496" s="4"/>
      <c r="X1496" s="2" t="s">
        <v>11118</v>
      </c>
      <c r="Y1496" s="4" t="s">
        <v>55</v>
      </c>
      <c r="Z1496" s="4"/>
      <c r="AA1496" s="4"/>
      <c r="AB1496" s="4"/>
    </row>
    <row r="1497" customFormat="false" ht="75" hidden="false" customHeight="true" outlineLevel="0" collapsed="false">
      <c r="A1497" s="4" t="s">
        <v>11250</v>
      </c>
      <c r="B1497" s="4" t="s">
        <v>11112</v>
      </c>
      <c r="C1497" s="4" t="s">
        <v>11251</v>
      </c>
      <c r="D1497" s="4" t="n">
        <v>1997</v>
      </c>
      <c r="E1497" s="4" t="s">
        <v>41</v>
      </c>
      <c r="F1497" s="4" t="s">
        <v>1026</v>
      </c>
      <c r="G1497" s="4" t="str">
        <f aca="false">IF(LEFT(I1497,3)="R1 ","L6",IF(D1497&gt;=2014,"L1",IF(D1497&gt;=1998,"L2",IF(D1497&gt;=1987,"L3",IF(D1497&gt;=1978,"L4",IF(D1497&gt;=1965,"L5","L6"))))))</f>
        <v>L3</v>
      </c>
      <c r="H1497" s="4" t="str">
        <f aca="false">IFERROR(INDEX(Lanes!$C$2:$C$60,MATCH(LEFT(I1497,FIND(" ",I1497)-1),Lanes!$A$2:$A$60,0)),"?")</f>
        <v>V</v>
      </c>
      <c r="I1497" s="4" t="s">
        <v>10842</v>
      </c>
      <c r="J1497" s="4"/>
      <c r="K1497" s="4" t="s">
        <v>211</v>
      </c>
      <c r="L1497" s="4" t="s">
        <v>45</v>
      </c>
      <c r="M1497" s="4" t="s">
        <v>61</v>
      </c>
      <c r="N1497" s="4" t="s">
        <v>10860</v>
      </c>
      <c r="O1497" s="4" t="s">
        <v>11252</v>
      </c>
      <c r="P1497" s="2" t="s">
        <v>11253</v>
      </c>
      <c r="Q1497" s="2" t="s">
        <v>11254</v>
      </c>
      <c r="R1497" s="4" t="s">
        <v>65</v>
      </c>
      <c r="S1497" s="4" t="s">
        <v>11255</v>
      </c>
      <c r="T1497" s="4" t="s">
        <v>52</v>
      </c>
      <c r="U1497" s="4"/>
      <c r="V1497" s="4"/>
      <c r="W1497" s="4"/>
      <c r="X1497" s="2" t="s">
        <v>11118</v>
      </c>
      <c r="Y1497" s="4" t="s">
        <v>55</v>
      </c>
      <c r="Z1497" s="4"/>
      <c r="AA1497" s="4"/>
      <c r="AB1497" s="4"/>
    </row>
    <row r="1498" customFormat="false" ht="75" hidden="false" customHeight="true" outlineLevel="0" collapsed="false">
      <c r="A1498" s="4" t="s">
        <v>11256</v>
      </c>
      <c r="B1498" s="4" t="s">
        <v>11120</v>
      </c>
      <c r="C1498" s="4" t="s">
        <v>11257</v>
      </c>
      <c r="D1498" s="4" t="n">
        <v>1997</v>
      </c>
      <c r="E1498" s="4" t="s">
        <v>41</v>
      </c>
      <c r="F1498" s="4" t="s">
        <v>11258</v>
      </c>
      <c r="G1498" s="4" t="str">
        <f aca="false">IF(LEFT(I1498,3)="R1 ","L6",IF(D1498&gt;=2014,"L1",IF(D1498&gt;=1998,"L2",IF(D1498&gt;=1987,"L3",IF(D1498&gt;=1978,"L4",IF(D1498&gt;=1965,"L5","L6"))))))</f>
        <v>L3</v>
      </c>
      <c r="H1498" s="4" t="str">
        <f aca="false">IFERROR(INDEX(Lanes!$C$2:$C$60,MATCH(LEFT(I1498,FIND(" ",I1498)-1),Lanes!$A$2:$A$60,0)),"?")</f>
        <v>V</v>
      </c>
      <c r="I1498" s="4" t="s">
        <v>10842</v>
      </c>
      <c r="J1498" s="4"/>
      <c r="K1498" s="4" t="s">
        <v>115</v>
      </c>
      <c r="L1498" s="4" t="s">
        <v>90</v>
      </c>
      <c r="M1498" s="4" t="s">
        <v>4621</v>
      </c>
      <c r="N1498" s="4" t="s">
        <v>4622</v>
      </c>
      <c r="O1498" s="4" t="s">
        <v>11259</v>
      </c>
      <c r="P1498" s="2" t="s">
        <v>11260</v>
      </c>
      <c r="Q1498" s="2" t="s">
        <v>11261</v>
      </c>
      <c r="R1498" s="4" t="s">
        <v>122</v>
      </c>
      <c r="S1498" s="4" t="s">
        <v>11262</v>
      </c>
      <c r="T1498" s="4" t="s">
        <v>110</v>
      </c>
      <c r="U1498" s="4"/>
      <c r="V1498" s="4"/>
      <c r="W1498" s="4" t="s">
        <v>53</v>
      </c>
      <c r="X1498" s="2" t="s">
        <v>11263</v>
      </c>
      <c r="Y1498" s="4" t="s">
        <v>69</v>
      </c>
      <c r="Z1498" s="4"/>
      <c r="AA1498" s="4"/>
      <c r="AB1498" s="4"/>
    </row>
    <row r="1499" customFormat="false" ht="75" hidden="false" customHeight="true" outlineLevel="0" collapsed="false">
      <c r="A1499" s="4" t="s">
        <v>11264</v>
      </c>
      <c r="B1499" s="4" t="s">
        <v>10975</v>
      </c>
      <c r="C1499" s="4" t="s">
        <v>11265</v>
      </c>
      <c r="D1499" s="4" t="n">
        <v>1998</v>
      </c>
      <c r="E1499" s="4" t="s">
        <v>41</v>
      </c>
      <c r="F1499" s="4" t="s">
        <v>3254</v>
      </c>
      <c r="G1499" s="4" t="str">
        <f aca="false">IF(LEFT(I1499,3)="R1 ","L6",IF(D1499&gt;=2014,"L1",IF(D1499&gt;=1998,"L2",IF(D1499&gt;=1987,"L3",IF(D1499&gt;=1978,"L4",IF(D1499&gt;=1965,"L5","L6"))))))</f>
        <v>L2</v>
      </c>
      <c r="H1499" s="4" t="str">
        <f aca="false">IFERROR(INDEX(Lanes!$C$2:$C$60,MATCH(LEFT(I1499,FIND(" ",I1499)-1),Lanes!$A$2:$A$60,0)),"?")</f>
        <v>V</v>
      </c>
      <c r="I1499" s="4" t="s">
        <v>10842</v>
      </c>
      <c r="J1499" s="4"/>
      <c r="K1499" s="4" t="s">
        <v>364</v>
      </c>
      <c r="L1499" s="4" t="s">
        <v>45</v>
      </c>
      <c r="M1499" s="4" t="s">
        <v>530</v>
      </c>
      <c r="N1499" s="4" t="s">
        <v>10860</v>
      </c>
      <c r="O1499" s="4" t="s">
        <v>11266</v>
      </c>
      <c r="P1499" s="2" t="s">
        <v>11267</v>
      </c>
      <c r="Q1499" s="2" t="s">
        <v>11268</v>
      </c>
      <c r="R1499" s="4" t="s">
        <v>65</v>
      </c>
      <c r="S1499" s="4" t="s">
        <v>11269</v>
      </c>
      <c r="T1499" s="4" t="s">
        <v>84</v>
      </c>
      <c r="U1499" s="4"/>
      <c r="V1499" s="4"/>
      <c r="W1499" s="4"/>
      <c r="X1499" s="2" t="s">
        <v>10981</v>
      </c>
      <c r="Y1499" s="4" t="s">
        <v>55</v>
      </c>
      <c r="Z1499" s="4"/>
      <c r="AA1499" s="4"/>
      <c r="AB1499" s="4"/>
    </row>
    <row r="1500" customFormat="false" ht="75" hidden="false" customHeight="true" outlineLevel="0" collapsed="false">
      <c r="A1500" s="4" t="s">
        <v>11270</v>
      </c>
      <c r="B1500" s="4" t="s">
        <v>11067</v>
      </c>
      <c r="C1500" s="4" t="s">
        <v>11271</v>
      </c>
      <c r="D1500" s="4" t="n">
        <v>1998</v>
      </c>
      <c r="E1500" s="4" t="s">
        <v>41</v>
      </c>
      <c r="F1500" s="4" t="s">
        <v>8922</v>
      </c>
      <c r="G1500" s="4" t="str">
        <f aca="false">IF(LEFT(I1500,3)="R1 ","L6",IF(D1500&gt;=2014,"L1",IF(D1500&gt;=1998,"L2",IF(D1500&gt;=1987,"L3",IF(D1500&gt;=1978,"L4",IF(D1500&gt;=1965,"L5","L6"))))))</f>
        <v>L2</v>
      </c>
      <c r="H1500" s="4" t="str">
        <f aca="false">IFERROR(INDEX(Lanes!$C$2:$C$60,MATCH(LEFT(I1500,FIND(" ",I1500)-1),Lanes!$A$2:$A$60,0)),"?")</f>
        <v>V</v>
      </c>
      <c r="I1500" s="4" t="s">
        <v>10842</v>
      </c>
      <c r="J1500" s="4"/>
      <c r="K1500" s="4" t="s">
        <v>115</v>
      </c>
      <c r="L1500" s="4" t="s">
        <v>45</v>
      </c>
      <c r="M1500" s="4" t="s">
        <v>1338</v>
      </c>
      <c r="N1500" s="4" t="s">
        <v>5477</v>
      </c>
      <c r="O1500" s="4" t="s">
        <v>11272</v>
      </c>
      <c r="P1500" s="2" t="s">
        <v>11273</v>
      </c>
      <c r="Q1500" s="2" t="s">
        <v>11274</v>
      </c>
      <c r="R1500" s="4" t="s">
        <v>65</v>
      </c>
      <c r="S1500" s="4" t="s">
        <v>11275</v>
      </c>
      <c r="T1500" s="4" t="s">
        <v>84</v>
      </c>
      <c r="U1500" s="4"/>
      <c r="V1500" s="4"/>
      <c r="W1500" s="4"/>
      <c r="X1500" s="2" t="s">
        <v>11073</v>
      </c>
      <c r="Y1500" s="4" t="s">
        <v>55</v>
      </c>
      <c r="Z1500" s="4"/>
      <c r="AA1500" s="4"/>
      <c r="AB1500" s="4"/>
    </row>
    <row r="1501" customFormat="false" ht="75" hidden="false" customHeight="true" outlineLevel="0" collapsed="false">
      <c r="A1501" s="4" t="s">
        <v>11276</v>
      </c>
      <c r="B1501" s="4" t="s">
        <v>11146</v>
      </c>
      <c r="C1501" s="4" t="s">
        <v>11277</v>
      </c>
      <c r="D1501" s="4" t="n">
        <v>1998</v>
      </c>
      <c r="E1501" s="4" t="s">
        <v>41</v>
      </c>
      <c r="F1501" s="4" t="s">
        <v>11148</v>
      </c>
      <c r="G1501" s="4" t="str">
        <f aca="false">IF(LEFT(I1501,3)="R1 ","L6",IF(D1501&gt;=2014,"L1",IF(D1501&gt;=1998,"L2",IF(D1501&gt;=1987,"L3",IF(D1501&gt;=1978,"L4",IF(D1501&gt;=1965,"L5","L6"))))))</f>
        <v>L2</v>
      </c>
      <c r="H1501" s="4" t="str">
        <f aca="false">IFERROR(INDEX(Lanes!$C$2:$C$60,MATCH(LEFT(I1501,FIND(" ",I1501)-1),Lanes!$A$2:$A$60,0)),"?")</f>
        <v>V</v>
      </c>
      <c r="I1501" s="4" t="s">
        <v>10842</v>
      </c>
      <c r="J1501" s="4"/>
      <c r="K1501" s="4" t="s">
        <v>115</v>
      </c>
      <c r="L1501" s="4" t="s">
        <v>163</v>
      </c>
      <c r="M1501" s="4" t="s">
        <v>164</v>
      </c>
      <c r="N1501" s="4"/>
      <c r="O1501" s="4" t="s">
        <v>11278</v>
      </c>
      <c r="P1501" s="2" t="s">
        <v>11279</v>
      </c>
      <c r="Q1501" s="2" t="s">
        <v>11280</v>
      </c>
      <c r="R1501" s="4" t="s">
        <v>65</v>
      </c>
      <c r="S1501" s="4" t="s">
        <v>11281</v>
      </c>
      <c r="T1501" s="4" t="s">
        <v>84</v>
      </c>
      <c r="U1501" s="4"/>
      <c r="V1501" s="4"/>
      <c r="W1501" s="4"/>
      <c r="X1501" s="2" t="s">
        <v>11153</v>
      </c>
      <c r="Y1501" s="4" t="s">
        <v>55</v>
      </c>
      <c r="Z1501" s="4"/>
      <c r="AA1501" s="4"/>
      <c r="AB1501" s="4"/>
    </row>
    <row r="1502" customFormat="false" ht="75" hidden="false" customHeight="true" outlineLevel="0" collapsed="false">
      <c r="A1502" s="4" t="s">
        <v>11282</v>
      </c>
      <c r="B1502" s="4" t="s">
        <v>11002</v>
      </c>
      <c r="C1502" s="4" t="s">
        <v>11283</v>
      </c>
      <c r="D1502" s="4" t="n">
        <v>1998</v>
      </c>
      <c r="E1502" s="4" t="s">
        <v>41</v>
      </c>
      <c r="F1502" s="4" t="s">
        <v>11004</v>
      </c>
      <c r="G1502" s="4" t="str">
        <f aca="false">IF(LEFT(I1502,3)="R1 ","L6",IF(D1502&gt;=2014,"L1",IF(D1502&gt;=1998,"L2",IF(D1502&gt;=1987,"L3",IF(D1502&gt;=1978,"L4",IF(D1502&gt;=1965,"L5","L6"))))))</f>
        <v>L2</v>
      </c>
      <c r="H1502" s="4" t="str">
        <f aca="false">IFERROR(INDEX(Lanes!$C$2:$C$60,MATCH(LEFT(I1502,FIND(" ",I1502)-1),Lanes!$A$2:$A$60,0)),"?")</f>
        <v>V</v>
      </c>
      <c r="I1502" s="4" t="s">
        <v>10842</v>
      </c>
      <c r="J1502" s="4"/>
      <c r="K1502" s="4" t="s">
        <v>364</v>
      </c>
      <c r="L1502" s="4" t="s">
        <v>45</v>
      </c>
      <c r="M1502" s="4" t="s">
        <v>61</v>
      </c>
      <c r="N1502" s="4" t="s">
        <v>10860</v>
      </c>
      <c r="O1502" s="4" t="s">
        <v>11284</v>
      </c>
      <c r="P1502" s="2" t="s">
        <v>11285</v>
      </c>
      <c r="Q1502" s="2" t="s">
        <v>11286</v>
      </c>
      <c r="R1502" s="4" t="s">
        <v>65</v>
      </c>
      <c r="S1502" s="4" t="s">
        <v>11287</v>
      </c>
      <c r="T1502" s="4" t="s">
        <v>110</v>
      </c>
      <c r="U1502" s="4"/>
      <c r="V1502" s="4"/>
      <c r="W1502" s="4"/>
      <c r="X1502" s="2" t="s">
        <v>11009</v>
      </c>
      <c r="Y1502" s="4" t="s">
        <v>55</v>
      </c>
      <c r="Z1502" s="4"/>
      <c r="AA1502" s="4"/>
      <c r="AB1502" s="4"/>
    </row>
    <row r="1503" customFormat="false" ht="75" hidden="false" customHeight="true" outlineLevel="0" collapsed="false">
      <c r="A1503" s="4" t="s">
        <v>11288</v>
      </c>
      <c r="B1503" s="4" t="s">
        <v>11289</v>
      </c>
      <c r="C1503" s="4" t="s">
        <v>11290</v>
      </c>
      <c r="D1503" s="4" t="n">
        <v>1998</v>
      </c>
      <c r="E1503" s="4" t="s">
        <v>41</v>
      </c>
      <c r="F1503" s="4" t="s">
        <v>1026</v>
      </c>
      <c r="G1503" s="4" t="str">
        <f aca="false">IF(LEFT(I1503,3)="R1 ","L6",IF(D1503&gt;=2014,"L1",IF(D1503&gt;=1998,"L2",IF(D1503&gt;=1987,"L3",IF(D1503&gt;=1978,"L4",IF(D1503&gt;=1965,"L5","L6"))))))</f>
        <v>L2</v>
      </c>
      <c r="H1503" s="4" t="str">
        <f aca="false">IFERROR(INDEX(Lanes!$C$2:$C$60,MATCH(LEFT(I1503,FIND(" ",I1503)-1),Lanes!$A$2:$A$60,0)),"?")</f>
        <v>V</v>
      </c>
      <c r="I1503" s="4" t="s">
        <v>10842</v>
      </c>
      <c r="J1503" s="4"/>
      <c r="K1503" s="4" t="s">
        <v>211</v>
      </c>
      <c r="L1503" s="4" t="s">
        <v>45</v>
      </c>
      <c r="M1503" s="4" t="s">
        <v>61</v>
      </c>
      <c r="N1503" s="4" t="s">
        <v>10860</v>
      </c>
      <c r="O1503" s="4" t="s">
        <v>11291</v>
      </c>
      <c r="P1503" s="2" t="s">
        <v>11292</v>
      </c>
      <c r="Q1503" s="2" t="s">
        <v>11293</v>
      </c>
      <c r="R1503" s="4" t="s">
        <v>65</v>
      </c>
      <c r="S1503" s="4" t="s">
        <v>11294</v>
      </c>
      <c r="T1503" s="4" t="s">
        <v>84</v>
      </c>
      <c r="U1503" s="4"/>
      <c r="V1503" s="4"/>
      <c r="W1503" s="4"/>
      <c r="X1503" s="2" t="s">
        <v>11295</v>
      </c>
      <c r="Y1503" s="4" t="s">
        <v>55</v>
      </c>
      <c r="Z1503" s="4"/>
      <c r="AA1503" s="4"/>
      <c r="AB1503" s="4"/>
    </row>
    <row r="1504" customFormat="false" ht="75" hidden="false" customHeight="true" outlineLevel="0" collapsed="false">
      <c r="A1504" s="4" t="s">
        <v>11296</v>
      </c>
      <c r="B1504" s="4" t="s">
        <v>11297</v>
      </c>
      <c r="C1504" s="4" t="s">
        <v>11298</v>
      </c>
      <c r="D1504" s="4" t="n">
        <v>1998</v>
      </c>
      <c r="E1504" s="4" t="s">
        <v>704</v>
      </c>
      <c r="F1504" s="4" t="s">
        <v>1026</v>
      </c>
      <c r="G1504" s="4" t="str">
        <f aca="false">IF(LEFT(I1504,3)="R1 ","L6",IF(D1504&gt;=2014,"L1",IF(D1504&gt;=1998,"L2",IF(D1504&gt;=1987,"L3",IF(D1504&gt;=1978,"L4",IF(D1504&gt;=1965,"L5","L6"))))))</f>
        <v>L2</v>
      </c>
      <c r="H1504" s="4" t="str">
        <f aca="false">IFERROR(INDEX(Lanes!$C$2:$C$60,MATCH(LEFT(I1504,FIND(" ",I1504)-1),Lanes!$A$2:$A$60,0)),"?")</f>
        <v>V</v>
      </c>
      <c r="I1504" s="4" t="s">
        <v>10842</v>
      </c>
      <c r="J1504" s="4"/>
      <c r="K1504" s="4" t="s">
        <v>1078</v>
      </c>
      <c r="L1504" s="4" t="s">
        <v>45</v>
      </c>
      <c r="M1504" s="4" t="s">
        <v>61</v>
      </c>
      <c r="N1504" s="4" t="s">
        <v>10860</v>
      </c>
      <c r="O1504" s="4" t="s">
        <v>11299</v>
      </c>
      <c r="P1504" s="2" t="s">
        <v>11300</v>
      </c>
      <c r="Q1504" s="2" t="s">
        <v>11301</v>
      </c>
      <c r="R1504" s="4" t="s">
        <v>65</v>
      </c>
      <c r="S1504" s="4" t="s">
        <v>11302</v>
      </c>
      <c r="T1504" s="4" t="s">
        <v>84</v>
      </c>
      <c r="U1504" s="4"/>
      <c r="V1504" s="4"/>
      <c r="W1504" s="4"/>
      <c r="X1504" s="2" t="s">
        <v>11303</v>
      </c>
      <c r="Y1504" s="4" t="s">
        <v>55</v>
      </c>
      <c r="Z1504" s="4"/>
      <c r="AA1504" s="4"/>
      <c r="AB1504" s="4"/>
    </row>
    <row r="1505" customFormat="false" ht="75" hidden="false" customHeight="true" outlineLevel="0" collapsed="false">
      <c r="A1505" s="4" t="s">
        <v>11304</v>
      </c>
      <c r="B1505" s="4" t="s">
        <v>11018</v>
      </c>
      <c r="C1505" s="4" t="s">
        <v>11305</v>
      </c>
      <c r="D1505" s="4" t="n">
        <v>1998</v>
      </c>
      <c r="E1505" s="4" t="s">
        <v>41</v>
      </c>
      <c r="F1505" s="4" t="s">
        <v>11212</v>
      </c>
      <c r="G1505" s="4" t="str">
        <f aca="false">IF(LEFT(I1505,3)="R1 ","L6",IF(D1505&gt;=2014,"L1",IF(D1505&gt;=1998,"L2",IF(D1505&gt;=1987,"L3",IF(D1505&gt;=1978,"L4",IF(D1505&gt;=1965,"L5","L6"))))))</f>
        <v>L2</v>
      </c>
      <c r="H1505" s="4" t="str">
        <f aca="false">IFERROR(INDEX(Lanes!$C$2:$C$60,MATCH(LEFT(I1505,FIND(" ",I1505)-1),Lanes!$A$2:$A$60,0)),"?")</f>
        <v>V</v>
      </c>
      <c r="I1505" s="4" t="s">
        <v>10842</v>
      </c>
      <c r="J1505" s="4" t="s">
        <v>3075</v>
      </c>
      <c r="K1505" s="4" t="s">
        <v>60</v>
      </c>
      <c r="L1505" s="4" t="s">
        <v>603</v>
      </c>
      <c r="M1505" s="4" t="s">
        <v>3596</v>
      </c>
      <c r="N1505" s="4"/>
      <c r="O1505" s="4" t="s">
        <v>11213</v>
      </c>
      <c r="P1505" s="2" t="s">
        <v>11306</v>
      </c>
      <c r="Q1505" s="2" t="s">
        <v>11307</v>
      </c>
      <c r="R1505" s="4" t="s">
        <v>65</v>
      </c>
      <c r="S1505" s="4" t="s">
        <v>11308</v>
      </c>
      <c r="T1505" s="4" t="s">
        <v>84</v>
      </c>
      <c r="U1505" s="4"/>
      <c r="V1505" s="4"/>
      <c r="W1505" s="4"/>
      <c r="X1505" s="2" t="s">
        <v>11217</v>
      </c>
      <c r="Y1505" s="4" t="s">
        <v>55</v>
      </c>
      <c r="Z1505" s="4"/>
      <c r="AA1505" s="4"/>
      <c r="AB1505" s="4"/>
    </row>
    <row r="1506" customFormat="false" ht="75" hidden="false" customHeight="true" outlineLevel="0" collapsed="false">
      <c r="A1506" s="4" t="s">
        <v>11309</v>
      </c>
      <c r="B1506" s="4" t="s">
        <v>9040</v>
      </c>
      <c r="C1506" s="4" t="s">
        <v>11310</v>
      </c>
      <c r="D1506" s="4" t="n">
        <v>1998</v>
      </c>
      <c r="E1506" s="4" t="s">
        <v>41</v>
      </c>
      <c r="F1506" s="4" t="s">
        <v>1026</v>
      </c>
      <c r="G1506" s="4" t="str">
        <f aca="false">IF(LEFT(I1506,3)="R1 ","L6",IF(D1506&gt;=2014,"L1",IF(D1506&gt;=1998,"L2",IF(D1506&gt;=1987,"L3",IF(D1506&gt;=1978,"L4",IF(D1506&gt;=1965,"L5","L6"))))))</f>
        <v>L2</v>
      </c>
      <c r="H1506" s="4" t="str">
        <f aca="false">IFERROR(INDEX(Lanes!$C$2:$C$60,MATCH(LEFT(I1506,FIND(" ",I1506)-1),Lanes!$A$2:$A$60,0)),"?")</f>
        <v>V</v>
      </c>
      <c r="I1506" s="4" t="s">
        <v>10842</v>
      </c>
      <c r="J1506" s="4"/>
      <c r="K1506" s="4" t="s">
        <v>996</v>
      </c>
      <c r="L1506" s="4" t="s">
        <v>257</v>
      </c>
      <c r="M1506" s="4" t="s">
        <v>750</v>
      </c>
      <c r="N1506" s="4"/>
      <c r="O1506" s="4" t="s">
        <v>11311</v>
      </c>
      <c r="P1506" s="2" t="s">
        <v>11312</v>
      </c>
      <c r="Q1506" s="2" t="s">
        <v>11313</v>
      </c>
      <c r="R1506" s="4" t="s">
        <v>65</v>
      </c>
      <c r="S1506" s="4" t="s">
        <v>11314</v>
      </c>
      <c r="T1506" s="4" t="s">
        <v>84</v>
      </c>
      <c r="U1506" s="4"/>
      <c r="V1506" s="4"/>
      <c r="W1506" s="4"/>
      <c r="X1506" s="2" t="s">
        <v>11315</v>
      </c>
      <c r="Y1506" s="4" t="s">
        <v>69</v>
      </c>
      <c r="Z1506" s="4"/>
      <c r="AA1506" s="4"/>
      <c r="AB1506" s="4"/>
    </row>
    <row r="1507" customFormat="false" ht="75" hidden="false" customHeight="true" outlineLevel="0" collapsed="false">
      <c r="A1507" s="4" t="s">
        <v>11316</v>
      </c>
      <c r="B1507" s="4" t="s">
        <v>11096</v>
      </c>
      <c r="C1507" s="4" t="s">
        <v>11317</v>
      </c>
      <c r="D1507" s="4" t="n">
        <v>1998</v>
      </c>
      <c r="E1507" s="4" t="s">
        <v>41</v>
      </c>
      <c r="F1507" s="4" t="s">
        <v>11098</v>
      </c>
      <c r="G1507" s="4" t="str">
        <f aca="false">IF(LEFT(I1507,3)="R1 ","L6",IF(D1507&gt;=2014,"L1",IF(D1507&gt;=1998,"L2",IF(D1507&gt;=1987,"L3",IF(D1507&gt;=1978,"L4",IF(D1507&gt;=1965,"L5","L6"))))))</f>
        <v>L2</v>
      </c>
      <c r="H1507" s="4" t="str">
        <f aca="false">IFERROR(INDEX(Lanes!$C$2:$C$60,MATCH(LEFT(I1507,FIND(" ",I1507)-1),Lanes!$A$2:$A$60,0)),"?")</f>
        <v>V</v>
      </c>
      <c r="I1507" s="4" t="s">
        <v>10842</v>
      </c>
      <c r="J1507" s="4"/>
      <c r="K1507" s="4" t="s">
        <v>115</v>
      </c>
      <c r="L1507" s="4" t="s">
        <v>45</v>
      </c>
      <c r="M1507" s="4" t="s">
        <v>10909</v>
      </c>
      <c r="N1507" s="4" t="s">
        <v>10910</v>
      </c>
      <c r="O1507" s="4" t="s">
        <v>11318</v>
      </c>
      <c r="P1507" s="2" t="s">
        <v>11319</v>
      </c>
      <c r="Q1507" s="2" t="s">
        <v>11320</v>
      </c>
      <c r="R1507" s="4" t="s">
        <v>65</v>
      </c>
      <c r="S1507" s="4" t="s">
        <v>11321</v>
      </c>
      <c r="T1507" s="4" t="s">
        <v>84</v>
      </c>
      <c r="U1507" s="4"/>
      <c r="V1507" s="4"/>
      <c r="W1507" s="4" t="s">
        <v>53</v>
      </c>
      <c r="X1507" s="2" t="s">
        <v>11236</v>
      </c>
      <c r="Y1507" s="4" t="s">
        <v>55</v>
      </c>
      <c r="Z1507" s="4"/>
      <c r="AA1507" s="4"/>
      <c r="AB1507" s="4"/>
    </row>
    <row r="1508" customFormat="false" ht="75" hidden="false" customHeight="true" outlineLevel="0" collapsed="false">
      <c r="A1508" s="4" t="s">
        <v>11322</v>
      </c>
      <c r="B1508" s="4" t="s">
        <v>10975</v>
      </c>
      <c r="C1508" s="4" t="s">
        <v>11323</v>
      </c>
      <c r="D1508" s="4" t="n">
        <v>1999</v>
      </c>
      <c r="E1508" s="4" t="s">
        <v>41</v>
      </c>
      <c r="F1508" s="4" t="s">
        <v>3254</v>
      </c>
      <c r="G1508" s="4" t="str">
        <f aca="false">IF(LEFT(I1508,3)="R1 ","L6",IF(D1508&gt;=2014,"L1",IF(D1508&gt;=1998,"L2",IF(D1508&gt;=1987,"L3",IF(D1508&gt;=1978,"L4",IF(D1508&gt;=1965,"L5","L6"))))))</f>
        <v>L2</v>
      </c>
      <c r="H1508" s="4" t="str">
        <f aca="false">IFERROR(INDEX(Lanes!$C$2:$C$60,MATCH(LEFT(I1508,FIND(" ",I1508)-1),Lanes!$A$2:$A$60,0)),"?")</f>
        <v>V</v>
      </c>
      <c r="I1508" s="4" t="s">
        <v>10842</v>
      </c>
      <c r="J1508" s="4"/>
      <c r="K1508" s="4" t="s">
        <v>364</v>
      </c>
      <c r="L1508" s="4" t="s">
        <v>45</v>
      </c>
      <c r="M1508" s="4" t="s">
        <v>530</v>
      </c>
      <c r="N1508" s="4" t="s">
        <v>10860</v>
      </c>
      <c r="O1508" s="4" t="s">
        <v>11324</v>
      </c>
      <c r="P1508" s="2" t="s">
        <v>11325</v>
      </c>
      <c r="Q1508" s="2" t="s">
        <v>11326</v>
      </c>
      <c r="R1508" s="4" t="s">
        <v>65</v>
      </c>
      <c r="S1508" s="4" t="s">
        <v>11327</v>
      </c>
      <c r="T1508" s="4" t="s">
        <v>84</v>
      </c>
      <c r="U1508" s="4"/>
      <c r="V1508" s="4"/>
      <c r="W1508" s="4"/>
      <c r="X1508" s="2" t="s">
        <v>10981</v>
      </c>
      <c r="Y1508" s="4" t="s">
        <v>55</v>
      </c>
      <c r="Z1508" s="4"/>
      <c r="AA1508" s="4"/>
      <c r="AB1508" s="4"/>
    </row>
    <row r="1509" customFormat="false" ht="75" hidden="false" customHeight="true" outlineLevel="0" collapsed="false">
      <c r="A1509" s="4" t="s">
        <v>11328</v>
      </c>
      <c r="B1509" s="4" t="s">
        <v>11146</v>
      </c>
      <c r="C1509" s="4" t="s">
        <v>11329</v>
      </c>
      <c r="D1509" s="4" t="n">
        <v>1999</v>
      </c>
      <c r="E1509" s="4" t="s">
        <v>41</v>
      </c>
      <c r="F1509" s="4" t="s">
        <v>11148</v>
      </c>
      <c r="G1509" s="4" t="str">
        <f aca="false">IF(LEFT(I1509,3)="R1 ","L6",IF(D1509&gt;=2014,"L1",IF(D1509&gt;=1998,"L2",IF(D1509&gt;=1987,"L3",IF(D1509&gt;=1978,"L4",IF(D1509&gt;=1965,"L5","L6"))))))</f>
        <v>L2</v>
      </c>
      <c r="H1509" s="4" t="str">
        <f aca="false">IFERROR(INDEX(Lanes!$C$2:$C$60,MATCH(LEFT(I1509,FIND(" ",I1509)-1),Lanes!$A$2:$A$60,0)),"?")</f>
        <v>V</v>
      </c>
      <c r="I1509" s="4" t="s">
        <v>10842</v>
      </c>
      <c r="J1509" s="4"/>
      <c r="K1509" s="4" t="s">
        <v>115</v>
      </c>
      <c r="L1509" s="4" t="s">
        <v>163</v>
      </c>
      <c r="M1509" s="4" t="s">
        <v>164</v>
      </c>
      <c r="N1509" s="4"/>
      <c r="O1509" s="4" t="s">
        <v>11330</v>
      </c>
      <c r="P1509" s="2" t="s">
        <v>11331</v>
      </c>
      <c r="Q1509" s="2" t="s">
        <v>11332</v>
      </c>
      <c r="R1509" s="4" t="s">
        <v>65</v>
      </c>
      <c r="S1509" s="4" t="s">
        <v>11333</v>
      </c>
      <c r="T1509" s="4" t="s">
        <v>52</v>
      </c>
      <c r="U1509" s="4"/>
      <c r="V1509" s="4"/>
      <c r="W1509" s="4"/>
      <c r="X1509" s="2" t="s">
        <v>11153</v>
      </c>
      <c r="Y1509" s="4" t="s">
        <v>55</v>
      </c>
      <c r="Z1509" s="4"/>
      <c r="AA1509" s="4"/>
      <c r="AB1509" s="4"/>
    </row>
    <row r="1510" customFormat="false" ht="75" hidden="false" customHeight="true" outlineLevel="0" collapsed="false">
      <c r="A1510" s="4" t="s">
        <v>11334</v>
      </c>
      <c r="B1510" s="4" t="s">
        <v>9032</v>
      </c>
      <c r="C1510" s="4" t="s">
        <v>11335</v>
      </c>
      <c r="D1510" s="4" t="n">
        <v>1999</v>
      </c>
      <c r="E1510" s="4" t="s">
        <v>41</v>
      </c>
      <c r="F1510" s="4" t="s">
        <v>8938</v>
      </c>
      <c r="G1510" s="4" t="str">
        <f aca="false">IF(LEFT(I1510,3)="R1 ","L6",IF(D1510&gt;=2014,"L1",IF(D1510&gt;=1998,"L2",IF(D1510&gt;=1987,"L3",IF(D1510&gt;=1978,"L4",IF(D1510&gt;=1965,"L5","L6"))))))</f>
        <v>L2</v>
      </c>
      <c r="H1510" s="4" t="str">
        <f aca="false">IFERROR(INDEX(Lanes!$C$2:$C$60,MATCH(LEFT(I1510,FIND(" ",I1510)-1),Lanes!$A$2:$A$60,0)),"?")</f>
        <v>V</v>
      </c>
      <c r="I1510" s="4" t="s">
        <v>10842</v>
      </c>
      <c r="J1510" s="4"/>
      <c r="K1510" s="4" t="s">
        <v>115</v>
      </c>
      <c r="L1510" s="4" t="s">
        <v>163</v>
      </c>
      <c r="M1510" s="4" t="s">
        <v>8939</v>
      </c>
      <c r="N1510" s="4"/>
      <c r="O1510" s="4" t="s">
        <v>11336</v>
      </c>
      <c r="P1510" s="2" t="s">
        <v>11337</v>
      </c>
      <c r="Q1510" s="2" t="s">
        <v>11338</v>
      </c>
      <c r="R1510" s="4" t="s">
        <v>65</v>
      </c>
      <c r="S1510" s="4" t="s">
        <v>11339</v>
      </c>
      <c r="T1510" s="4" t="s">
        <v>84</v>
      </c>
      <c r="U1510" s="4"/>
      <c r="V1510" s="4"/>
      <c r="W1510" s="4"/>
      <c r="X1510" s="2" t="s">
        <v>11016</v>
      </c>
      <c r="Y1510" s="4" t="s">
        <v>55</v>
      </c>
      <c r="Z1510" s="4"/>
      <c r="AA1510" s="4"/>
      <c r="AB1510" s="4"/>
    </row>
    <row r="1511" customFormat="false" ht="75" hidden="false" customHeight="true" outlineLevel="0" collapsed="false">
      <c r="A1511" s="4" t="s">
        <v>11340</v>
      </c>
      <c r="B1511" s="4" t="s">
        <v>11238</v>
      </c>
      <c r="C1511" s="4" t="s">
        <v>11341</v>
      </c>
      <c r="D1511" s="4" t="n">
        <v>1999</v>
      </c>
      <c r="E1511" s="4" t="s">
        <v>41</v>
      </c>
      <c r="F1511" s="4" t="s">
        <v>1026</v>
      </c>
      <c r="G1511" s="4" t="str">
        <f aca="false">IF(LEFT(I1511,3)="R1 ","L6",IF(D1511&gt;=2014,"L1",IF(D1511&gt;=1998,"L2",IF(D1511&gt;=1987,"L3",IF(D1511&gt;=1978,"L4",IF(D1511&gt;=1965,"L5","L6"))))))</f>
        <v>L2</v>
      </c>
      <c r="H1511" s="4" t="str">
        <f aca="false">IFERROR(INDEX(Lanes!$C$2:$C$60,MATCH(LEFT(I1511,FIND(" ",I1511)-1),Lanes!$A$2:$A$60,0)),"?")</f>
        <v>V</v>
      </c>
      <c r="I1511" s="4" t="s">
        <v>10842</v>
      </c>
      <c r="J1511" s="4"/>
      <c r="K1511" s="4" t="s">
        <v>364</v>
      </c>
      <c r="L1511" s="4" t="s">
        <v>90</v>
      </c>
      <c r="M1511" s="4" t="s">
        <v>925</v>
      </c>
      <c r="N1511" s="4" t="s">
        <v>2914</v>
      </c>
      <c r="O1511" s="4" t="s">
        <v>11342</v>
      </c>
      <c r="P1511" s="2" t="s">
        <v>11343</v>
      </c>
      <c r="Q1511" s="2" t="s">
        <v>11344</v>
      </c>
      <c r="R1511" s="4" t="s">
        <v>65</v>
      </c>
      <c r="S1511" s="4" t="s">
        <v>11345</v>
      </c>
      <c r="T1511" s="4" t="s">
        <v>84</v>
      </c>
      <c r="U1511" s="4"/>
      <c r="V1511" s="4"/>
      <c r="W1511" s="4"/>
      <c r="X1511" s="2" t="s">
        <v>11346</v>
      </c>
      <c r="Y1511" s="4" t="s">
        <v>55</v>
      </c>
      <c r="Z1511" s="4"/>
      <c r="AA1511" s="4"/>
      <c r="AB1511" s="4"/>
    </row>
    <row r="1512" customFormat="false" ht="75" hidden="false" customHeight="true" outlineLevel="0" collapsed="false">
      <c r="A1512" s="4" t="s">
        <v>11347</v>
      </c>
      <c r="B1512" s="4" t="s">
        <v>11112</v>
      </c>
      <c r="C1512" s="4" t="s">
        <v>11348</v>
      </c>
      <c r="D1512" s="4" t="n">
        <v>1999</v>
      </c>
      <c r="E1512" s="4" t="s">
        <v>41</v>
      </c>
      <c r="F1512" s="4" t="s">
        <v>1026</v>
      </c>
      <c r="G1512" s="4" t="str">
        <f aca="false">IF(LEFT(I1512,3)="R1 ","L6",IF(D1512&gt;=2014,"L1",IF(D1512&gt;=1998,"L2",IF(D1512&gt;=1987,"L3",IF(D1512&gt;=1978,"L4",IF(D1512&gt;=1965,"L5","L6"))))))</f>
        <v>L2</v>
      </c>
      <c r="H1512" s="4" t="str">
        <f aca="false">IFERROR(INDEX(Lanes!$C$2:$C$60,MATCH(LEFT(I1512,FIND(" ",I1512)-1),Lanes!$A$2:$A$60,0)),"?")</f>
        <v>V</v>
      </c>
      <c r="I1512" s="4" t="s">
        <v>10842</v>
      </c>
      <c r="J1512" s="4"/>
      <c r="K1512" s="4" t="s">
        <v>211</v>
      </c>
      <c r="L1512" s="4" t="s">
        <v>45</v>
      </c>
      <c r="M1512" s="4" t="s">
        <v>61</v>
      </c>
      <c r="N1512" s="4" t="s">
        <v>10860</v>
      </c>
      <c r="O1512" s="4" t="s">
        <v>11349</v>
      </c>
      <c r="P1512" s="2" t="s">
        <v>11350</v>
      </c>
      <c r="Q1512" s="2" t="s">
        <v>11351</v>
      </c>
      <c r="R1512" s="4" t="s">
        <v>65</v>
      </c>
      <c r="S1512" s="4" t="s">
        <v>11352</v>
      </c>
      <c r="T1512" s="4" t="s">
        <v>52</v>
      </c>
      <c r="U1512" s="4"/>
      <c r="V1512" s="4"/>
      <c r="W1512" s="4"/>
      <c r="X1512" s="2" t="s">
        <v>11118</v>
      </c>
      <c r="Y1512" s="4" t="s">
        <v>55</v>
      </c>
      <c r="Z1512" s="4"/>
      <c r="AA1512" s="4"/>
      <c r="AB1512" s="4"/>
    </row>
    <row r="1513" customFormat="false" ht="75" hidden="false" customHeight="true" outlineLevel="0" collapsed="false">
      <c r="A1513" s="4" t="s">
        <v>11353</v>
      </c>
      <c r="B1513" s="4" t="s">
        <v>11136</v>
      </c>
      <c r="C1513" s="4" t="s">
        <v>11354</v>
      </c>
      <c r="D1513" s="4" t="n">
        <v>2000</v>
      </c>
      <c r="E1513" s="4" t="s">
        <v>41</v>
      </c>
      <c r="F1513" s="4" t="s">
        <v>11355</v>
      </c>
      <c r="G1513" s="4" t="str">
        <f aca="false">IF(LEFT(I1513,3)="R1 ","L6",IF(D1513&gt;=2014,"L1",IF(D1513&gt;=1998,"L2",IF(D1513&gt;=1987,"L3",IF(D1513&gt;=1978,"L4",IF(D1513&gt;=1965,"L5","L6"))))))</f>
        <v>L2</v>
      </c>
      <c r="H1513" s="4" t="str">
        <f aca="false">IFERROR(INDEX(Lanes!$C$2:$C$60,MATCH(LEFT(I1513,FIND(" ",I1513)-1),Lanes!$A$2:$A$60,0)),"?")</f>
        <v>V</v>
      </c>
      <c r="I1513" s="4" t="s">
        <v>10842</v>
      </c>
      <c r="J1513" s="4"/>
      <c r="K1513" s="4" t="s">
        <v>115</v>
      </c>
      <c r="L1513" s="4" t="s">
        <v>603</v>
      </c>
      <c r="M1513" s="4" t="s">
        <v>11139</v>
      </c>
      <c r="N1513" s="4"/>
      <c r="O1513" s="4" t="s">
        <v>11356</v>
      </c>
      <c r="P1513" s="2" t="s">
        <v>11357</v>
      </c>
      <c r="Q1513" s="2" t="s">
        <v>11358</v>
      </c>
      <c r="R1513" s="4" t="s">
        <v>65</v>
      </c>
      <c r="S1513" s="4" t="s">
        <v>11359</v>
      </c>
      <c r="T1513" s="4" t="s">
        <v>84</v>
      </c>
      <c r="U1513" s="4"/>
      <c r="V1513" s="4"/>
      <c r="W1513" s="4"/>
      <c r="X1513" s="2" t="s">
        <v>11144</v>
      </c>
      <c r="Y1513" s="4" t="s">
        <v>55</v>
      </c>
      <c r="Z1513" s="4"/>
      <c r="AA1513" s="4"/>
      <c r="AB1513" s="4"/>
    </row>
    <row r="1514" customFormat="false" ht="75" hidden="false" customHeight="true" outlineLevel="0" collapsed="false">
      <c r="A1514" s="4" t="s">
        <v>11360</v>
      </c>
      <c r="B1514" s="4" t="s">
        <v>11002</v>
      </c>
      <c r="C1514" s="4" t="s">
        <v>3534</v>
      </c>
      <c r="D1514" s="4" t="n">
        <v>2000</v>
      </c>
      <c r="E1514" s="4" t="s">
        <v>41</v>
      </c>
      <c r="F1514" s="4" t="s">
        <v>11004</v>
      </c>
      <c r="G1514" s="4" t="str">
        <f aca="false">IF(LEFT(I1514,3)="R1 ","L6",IF(D1514&gt;=2014,"L1",IF(D1514&gt;=1998,"L2",IF(D1514&gt;=1987,"L3",IF(D1514&gt;=1978,"L4",IF(D1514&gt;=1965,"L5","L6"))))))</f>
        <v>L2</v>
      </c>
      <c r="H1514" s="4" t="str">
        <f aca="false">IFERROR(INDEX(Lanes!$C$2:$C$60,MATCH(LEFT(I1514,FIND(" ",I1514)-1),Lanes!$A$2:$A$60,0)),"?")</f>
        <v>V</v>
      </c>
      <c r="I1514" s="4" t="s">
        <v>10842</v>
      </c>
      <c r="J1514" s="4"/>
      <c r="K1514" s="4" t="s">
        <v>364</v>
      </c>
      <c r="L1514" s="4" t="s">
        <v>45</v>
      </c>
      <c r="M1514" s="4" t="s">
        <v>61</v>
      </c>
      <c r="N1514" s="4" t="s">
        <v>10860</v>
      </c>
      <c r="O1514" s="4" t="s">
        <v>11361</v>
      </c>
      <c r="P1514" s="2" t="s">
        <v>11362</v>
      </c>
      <c r="Q1514" s="2" t="s">
        <v>11363</v>
      </c>
      <c r="R1514" s="4" t="s">
        <v>65</v>
      </c>
      <c r="S1514" s="4" t="s">
        <v>11364</v>
      </c>
      <c r="T1514" s="4" t="s">
        <v>84</v>
      </c>
      <c r="U1514" s="4"/>
      <c r="V1514" s="4"/>
      <c r="W1514" s="4"/>
      <c r="X1514" s="2" t="s">
        <v>11009</v>
      </c>
      <c r="Y1514" s="4" t="s">
        <v>55</v>
      </c>
      <c r="Z1514" s="4"/>
      <c r="AA1514" s="4"/>
      <c r="AB1514" s="4"/>
    </row>
    <row r="1515" customFormat="false" ht="75" hidden="false" customHeight="true" outlineLevel="0" collapsed="false">
      <c r="A1515" s="4" t="s">
        <v>11365</v>
      </c>
      <c r="B1515" s="4" t="s">
        <v>10840</v>
      </c>
      <c r="C1515" s="4" t="s">
        <v>11366</v>
      </c>
      <c r="D1515" s="4" t="n">
        <v>2000</v>
      </c>
      <c r="E1515" s="4" t="s">
        <v>41</v>
      </c>
      <c r="F1515" s="4" t="s">
        <v>2754</v>
      </c>
      <c r="G1515" s="4" t="str">
        <f aca="false">IF(LEFT(I1515,3)="R1 ","L6",IF(D1515&gt;=2014,"L1",IF(D1515&gt;=1998,"L2",IF(D1515&gt;=1987,"L3",IF(D1515&gt;=1978,"L4",IF(D1515&gt;=1965,"L5","L6"))))))</f>
        <v>L2</v>
      </c>
      <c r="H1515" s="4" t="str">
        <f aca="false">IFERROR(INDEX(Lanes!$C$2:$C$60,MATCH(LEFT(I1515,FIND(" ",I1515)-1),Lanes!$A$2:$A$60,0)),"?")</f>
        <v>V</v>
      </c>
      <c r="I1515" s="4" t="s">
        <v>10842</v>
      </c>
      <c r="J1515" s="4" t="s">
        <v>3075</v>
      </c>
      <c r="K1515" s="4" t="s">
        <v>4342</v>
      </c>
      <c r="L1515" s="4" t="s">
        <v>45</v>
      </c>
      <c r="M1515" s="4" t="s">
        <v>1338</v>
      </c>
      <c r="N1515" s="4" t="s">
        <v>5477</v>
      </c>
      <c r="O1515" s="4" t="s">
        <v>11367</v>
      </c>
      <c r="P1515" s="2" t="s">
        <v>11368</v>
      </c>
      <c r="Q1515" s="2" t="s">
        <v>11369</v>
      </c>
      <c r="R1515" s="4" t="s">
        <v>65</v>
      </c>
      <c r="S1515" s="4" t="s">
        <v>11370</v>
      </c>
      <c r="T1515" s="4" t="s">
        <v>52</v>
      </c>
      <c r="U1515" s="4"/>
      <c r="V1515" s="4"/>
      <c r="W1515" s="4" t="s">
        <v>53</v>
      </c>
      <c r="X1515" s="2" t="s">
        <v>10847</v>
      </c>
      <c r="Y1515" s="4" t="s">
        <v>55</v>
      </c>
      <c r="Z1515" s="4"/>
      <c r="AA1515" s="4"/>
      <c r="AB1515" s="4"/>
    </row>
    <row r="1516" customFormat="false" ht="75" hidden="false" customHeight="true" outlineLevel="0" collapsed="false">
      <c r="A1516" s="4" t="s">
        <v>11371</v>
      </c>
      <c r="B1516" s="4" t="s">
        <v>11372</v>
      </c>
      <c r="C1516" s="4" t="s">
        <v>11373</v>
      </c>
      <c r="D1516" s="4" t="n">
        <v>2000</v>
      </c>
      <c r="E1516" s="4" t="s">
        <v>398</v>
      </c>
      <c r="F1516" s="4" t="s">
        <v>1026</v>
      </c>
      <c r="G1516" s="4" t="str">
        <f aca="false">IF(LEFT(I1516,3)="R1 ","L6",IF(D1516&gt;=2014,"L1",IF(D1516&gt;=1998,"L2",IF(D1516&gt;=1987,"L3",IF(D1516&gt;=1978,"L4",IF(D1516&gt;=1965,"L5","L6"))))))</f>
        <v>L2</v>
      </c>
      <c r="H1516" s="4" t="str">
        <f aca="false">IFERROR(INDEX(Lanes!$C$2:$C$60,MATCH(LEFT(I1516,FIND(" ",I1516)-1),Lanes!$A$2:$A$60,0)),"?")</f>
        <v>V</v>
      </c>
      <c r="I1516" s="4" t="s">
        <v>10842</v>
      </c>
      <c r="J1516" s="4"/>
      <c r="K1516" s="4" t="s">
        <v>1078</v>
      </c>
      <c r="L1516" s="4" t="s">
        <v>45</v>
      </c>
      <c r="M1516" s="4" t="s">
        <v>61</v>
      </c>
      <c r="N1516" s="4" t="s">
        <v>10860</v>
      </c>
      <c r="O1516" s="4" t="s">
        <v>11374</v>
      </c>
      <c r="P1516" s="2" t="s">
        <v>11375</v>
      </c>
      <c r="Q1516" s="2" t="s">
        <v>11376</v>
      </c>
      <c r="R1516" s="4" t="s">
        <v>65</v>
      </c>
      <c r="S1516" s="4" t="s">
        <v>11377</v>
      </c>
      <c r="T1516" s="4" t="s">
        <v>84</v>
      </c>
      <c r="U1516" s="4"/>
      <c r="V1516" s="4"/>
      <c r="W1516" s="4"/>
      <c r="X1516" s="2" t="s">
        <v>11303</v>
      </c>
      <c r="Y1516" s="4" t="s">
        <v>55</v>
      </c>
      <c r="Z1516" s="4"/>
      <c r="AA1516" s="4"/>
      <c r="AB1516" s="4"/>
    </row>
    <row r="1517" customFormat="false" ht="75" hidden="false" customHeight="true" outlineLevel="0" collapsed="false">
      <c r="A1517" s="4" t="s">
        <v>11378</v>
      </c>
      <c r="B1517" s="4" t="s">
        <v>11002</v>
      </c>
      <c r="C1517" s="4" t="s">
        <v>11379</v>
      </c>
      <c r="D1517" s="4" t="n">
        <v>2001</v>
      </c>
      <c r="E1517" s="4" t="s">
        <v>41</v>
      </c>
      <c r="F1517" s="4" t="s">
        <v>11004</v>
      </c>
      <c r="G1517" s="4" t="str">
        <f aca="false">IF(LEFT(I1517,3)="R1 ","L6",IF(D1517&gt;=2014,"L1",IF(D1517&gt;=1998,"L2",IF(D1517&gt;=1987,"L3",IF(D1517&gt;=1978,"L4",IF(D1517&gt;=1965,"L5","L6"))))))</f>
        <v>L2</v>
      </c>
      <c r="H1517" s="4" t="str">
        <f aca="false">IFERROR(INDEX(Lanes!$C$2:$C$60,MATCH(LEFT(I1517,FIND(" ",I1517)-1),Lanes!$A$2:$A$60,0)),"?")</f>
        <v>V</v>
      </c>
      <c r="I1517" s="4" t="s">
        <v>10842</v>
      </c>
      <c r="J1517" s="4"/>
      <c r="K1517" s="4" t="s">
        <v>364</v>
      </c>
      <c r="L1517" s="4" t="s">
        <v>45</v>
      </c>
      <c r="M1517" s="4" t="s">
        <v>61</v>
      </c>
      <c r="N1517" s="4" t="s">
        <v>10860</v>
      </c>
      <c r="O1517" s="4" t="s">
        <v>11380</v>
      </c>
      <c r="P1517" s="2" t="s">
        <v>11381</v>
      </c>
      <c r="Q1517" s="2" t="s">
        <v>11382</v>
      </c>
      <c r="R1517" s="4" t="s">
        <v>65</v>
      </c>
      <c r="S1517" s="4" t="s">
        <v>11383</v>
      </c>
      <c r="T1517" s="4" t="s">
        <v>84</v>
      </c>
      <c r="U1517" s="4"/>
      <c r="V1517" s="4"/>
      <c r="W1517" s="4"/>
      <c r="X1517" s="2" t="s">
        <v>11009</v>
      </c>
      <c r="Y1517" s="4" t="s">
        <v>55</v>
      </c>
      <c r="Z1517" s="4"/>
      <c r="AA1517" s="4"/>
      <c r="AB1517" s="4"/>
    </row>
    <row r="1518" customFormat="false" ht="75" hidden="false" customHeight="true" outlineLevel="0" collapsed="false">
      <c r="A1518" s="4" t="s">
        <v>11384</v>
      </c>
      <c r="B1518" s="4" t="s">
        <v>11385</v>
      </c>
      <c r="C1518" s="4" t="s">
        <v>11386</v>
      </c>
      <c r="D1518" s="4" t="n">
        <v>2001</v>
      </c>
      <c r="E1518" s="4" t="s">
        <v>41</v>
      </c>
      <c r="F1518" s="4" t="s">
        <v>11387</v>
      </c>
      <c r="G1518" s="4" t="str">
        <f aca="false">IF(LEFT(I1518,3)="R1 ","L6",IF(D1518&gt;=2014,"L1",IF(D1518&gt;=1998,"L2",IF(D1518&gt;=1987,"L3",IF(D1518&gt;=1978,"L4",IF(D1518&gt;=1965,"L5","L6"))))))</f>
        <v>L2</v>
      </c>
      <c r="H1518" s="4" t="str">
        <f aca="false">IFERROR(INDEX(Lanes!$C$2:$C$60,MATCH(LEFT(I1518,FIND(" ",I1518)-1),Lanes!$A$2:$A$60,0)),"?")</f>
        <v>V</v>
      </c>
      <c r="I1518" s="4" t="s">
        <v>10842</v>
      </c>
      <c r="J1518" s="4" t="s">
        <v>3075</v>
      </c>
      <c r="K1518" s="4" t="s">
        <v>60</v>
      </c>
      <c r="L1518" s="4" t="s">
        <v>45</v>
      </c>
      <c r="M1518" s="4" t="s">
        <v>10909</v>
      </c>
      <c r="N1518" s="4" t="s">
        <v>10910</v>
      </c>
      <c r="O1518" s="4" t="s">
        <v>11388</v>
      </c>
      <c r="P1518" s="2" t="s">
        <v>11389</v>
      </c>
      <c r="Q1518" s="2" t="s">
        <v>11390</v>
      </c>
      <c r="R1518" s="4" t="s">
        <v>65</v>
      </c>
      <c r="S1518" s="4" t="s">
        <v>11391</v>
      </c>
      <c r="T1518" s="4" t="s">
        <v>84</v>
      </c>
      <c r="U1518" s="4"/>
      <c r="V1518" s="4"/>
      <c r="W1518" s="4"/>
      <c r="X1518" s="2" t="s">
        <v>11392</v>
      </c>
      <c r="Y1518" s="4" t="s">
        <v>55</v>
      </c>
      <c r="Z1518" s="4"/>
      <c r="AA1518" s="4"/>
      <c r="AB1518" s="4"/>
    </row>
    <row r="1519" customFormat="false" ht="75" hidden="false" customHeight="true" outlineLevel="0" collapsed="false">
      <c r="A1519" s="4" t="s">
        <v>11393</v>
      </c>
      <c r="B1519" s="4" t="s">
        <v>9032</v>
      </c>
      <c r="C1519" s="4" t="s">
        <v>11394</v>
      </c>
      <c r="D1519" s="4" t="n">
        <v>2001</v>
      </c>
      <c r="E1519" s="4" t="s">
        <v>41</v>
      </c>
      <c r="F1519" s="4" t="s">
        <v>8938</v>
      </c>
      <c r="G1519" s="4" t="str">
        <f aca="false">IF(LEFT(I1519,3)="R1 ","L6",IF(D1519&gt;=2014,"L1",IF(D1519&gt;=1998,"L2",IF(D1519&gt;=1987,"L3",IF(D1519&gt;=1978,"L4",IF(D1519&gt;=1965,"L5","L6"))))))</f>
        <v>L2</v>
      </c>
      <c r="H1519" s="4" t="str">
        <f aca="false">IFERROR(INDEX(Lanes!$C$2:$C$60,MATCH(LEFT(I1519,FIND(" ",I1519)-1),Lanes!$A$2:$A$60,0)),"?")</f>
        <v>V</v>
      </c>
      <c r="I1519" s="4" t="s">
        <v>10842</v>
      </c>
      <c r="J1519" s="4"/>
      <c r="K1519" s="4" t="s">
        <v>4342</v>
      </c>
      <c r="L1519" s="4" t="s">
        <v>163</v>
      </c>
      <c r="M1519" s="4" t="s">
        <v>8939</v>
      </c>
      <c r="N1519" s="4"/>
      <c r="O1519" s="4" t="s">
        <v>11395</v>
      </c>
      <c r="P1519" s="2" t="s">
        <v>11396</v>
      </c>
      <c r="Q1519" s="2" t="s">
        <v>11397</v>
      </c>
      <c r="R1519" s="4" t="s">
        <v>65</v>
      </c>
      <c r="S1519" s="4" t="s">
        <v>11398</v>
      </c>
      <c r="T1519" s="4" t="s">
        <v>52</v>
      </c>
      <c r="U1519" s="4"/>
      <c r="V1519" s="4"/>
      <c r="W1519" s="4"/>
      <c r="X1519" s="2" t="s">
        <v>11016</v>
      </c>
      <c r="Y1519" s="4" t="s">
        <v>55</v>
      </c>
      <c r="Z1519" s="4"/>
      <c r="AA1519" s="4"/>
      <c r="AB1519" s="4"/>
    </row>
    <row r="1520" customFormat="false" ht="75" hidden="false" customHeight="true" outlineLevel="0" collapsed="false">
      <c r="A1520" s="4" t="s">
        <v>11399</v>
      </c>
      <c r="B1520" s="4" t="s">
        <v>9040</v>
      </c>
      <c r="C1520" s="4" t="s">
        <v>11400</v>
      </c>
      <c r="D1520" s="4" t="n">
        <v>2001</v>
      </c>
      <c r="E1520" s="4" t="s">
        <v>41</v>
      </c>
      <c r="F1520" s="4" t="s">
        <v>1026</v>
      </c>
      <c r="G1520" s="4" t="str">
        <f aca="false">IF(LEFT(I1520,3)="R1 ","L6",IF(D1520&gt;=2014,"L1",IF(D1520&gt;=1998,"L2",IF(D1520&gt;=1987,"L3",IF(D1520&gt;=1978,"L4",IF(D1520&gt;=1965,"L5","L6"))))))</f>
        <v>L2</v>
      </c>
      <c r="H1520" s="4" t="str">
        <f aca="false">IFERROR(INDEX(Lanes!$C$2:$C$60,MATCH(LEFT(I1520,FIND(" ",I1520)-1),Lanes!$A$2:$A$60,0)),"?")</f>
        <v>V</v>
      </c>
      <c r="I1520" s="4" t="s">
        <v>10842</v>
      </c>
      <c r="J1520" s="4"/>
      <c r="K1520" s="4" t="s">
        <v>996</v>
      </c>
      <c r="L1520" s="4" t="s">
        <v>257</v>
      </c>
      <c r="M1520" s="4" t="s">
        <v>750</v>
      </c>
      <c r="N1520" s="4"/>
      <c r="O1520" s="4" t="s">
        <v>11311</v>
      </c>
      <c r="P1520" s="2" t="s">
        <v>11401</v>
      </c>
      <c r="Q1520" s="2" t="s">
        <v>11402</v>
      </c>
      <c r="R1520" s="4" t="s">
        <v>65</v>
      </c>
      <c r="S1520" s="4" t="s">
        <v>11403</v>
      </c>
      <c r="T1520" s="4" t="s">
        <v>84</v>
      </c>
      <c r="U1520" s="4"/>
      <c r="V1520" s="4"/>
      <c r="W1520" s="4"/>
      <c r="X1520" s="2" t="s">
        <v>11404</v>
      </c>
      <c r="Y1520" s="4" t="s">
        <v>69</v>
      </c>
      <c r="Z1520" s="4"/>
      <c r="AA1520" s="4"/>
      <c r="AB1520" s="4"/>
    </row>
    <row r="1521" customFormat="false" ht="75" hidden="false" customHeight="true" outlineLevel="0" collapsed="false">
      <c r="A1521" s="4" t="s">
        <v>11405</v>
      </c>
      <c r="B1521" s="4" t="s">
        <v>11120</v>
      </c>
      <c r="C1521" s="4" t="s">
        <v>11406</v>
      </c>
      <c r="D1521" s="4" t="n">
        <v>2001</v>
      </c>
      <c r="E1521" s="4" t="s">
        <v>41</v>
      </c>
      <c r="F1521" s="4" t="s">
        <v>8887</v>
      </c>
      <c r="G1521" s="4" t="str">
        <f aca="false">IF(LEFT(I1521,3)="R1 ","L6",IF(D1521&gt;=2014,"L1",IF(D1521&gt;=1998,"L2",IF(D1521&gt;=1987,"L3",IF(D1521&gt;=1978,"L4",IF(D1521&gt;=1965,"L5","L6"))))))</f>
        <v>L2</v>
      </c>
      <c r="H1521" s="4" t="str">
        <f aca="false">IFERROR(INDEX(Lanes!$C$2:$C$60,MATCH(LEFT(I1521,FIND(" ",I1521)-1),Lanes!$A$2:$A$60,0)),"?")</f>
        <v>V</v>
      </c>
      <c r="I1521" s="4" t="s">
        <v>10842</v>
      </c>
      <c r="J1521" s="4" t="s">
        <v>3075</v>
      </c>
      <c r="K1521" s="4" t="s">
        <v>60</v>
      </c>
      <c r="L1521" s="4" t="s">
        <v>90</v>
      </c>
      <c r="M1521" s="4" t="s">
        <v>4621</v>
      </c>
      <c r="N1521" s="4" t="s">
        <v>4622</v>
      </c>
      <c r="O1521" s="4" t="s">
        <v>11407</v>
      </c>
      <c r="P1521" s="2" t="s">
        <v>11408</v>
      </c>
      <c r="Q1521" s="2" t="s">
        <v>11409</v>
      </c>
      <c r="R1521" s="4" t="s">
        <v>65</v>
      </c>
      <c r="S1521" s="4" t="s">
        <v>11410</v>
      </c>
      <c r="T1521" s="4" t="s">
        <v>84</v>
      </c>
      <c r="U1521" s="4"/>
      <c r="V1521" s="4"/>
      <c r="W1521" s="4" t="s">
        <v>53</v>
      </c>
      <c r="X1521" s="2" t="s">
        <v>11411</v>
      </c>
      <c r="Y1521" s="4" t="s">
        <v>69</v>
      </c>
      <c r="Z1521" s="4"/>
      <c r="AA1521" s="4"/>
      <c r="AB1521" s="4"/>
    </row>
    <row r="1522" customFormat="false" ht="75" hidden="false" customHeight="true" outlineLevel="0" collapsed="false">
      <c r="A1522" s="4" t="s">
        <v>11412</v>
      </c>
      <c r="B1522" s="4" t="s">
        <v>10840</v>
      </c>
      <c r="C1522" s="4" t="s">
        <v>11413</v>
      </c>
      <c r="D1522" s="4" t="n">
        <v>2003</v>
      </c>
      <c r="E1522" s="4" t="s">
        <v>41</v>
      </c>
      <c r="F1522" s="4" t="s">
        <v>2754</v>
      </c>
      <c r="G1522" s="4" t="str">
        <f aca="false">IF(LEFT(I1522,3)="R1 ","L6",IF(D1522&gt;=2014,"L1",IF(D1522&gt;=1998,"L2",IF(D1522&gt;=1987,"L3",IF(D1522&gt;=1978,"L4",IF(D1522&gt;=1965,"L5","L6"))))))</f>
        <v>L2</v>
      </c>
      <c r="H1522" s="4" t="str">
        <f aca="false">IFERROR(INDEX(Lanes!$C$2:$C$60,MATCH(LEFT(I1522,FIND(" ",I1522)-1),Lanes!$A$2:$A$60,0)),"?")</f>
        <v>V</v>
      </c>
      <c r="I1522" s="4" t="s">
        <v>10842</v>
      </c>
      <c r="J1522" s="4"/>
      <c r="K1522" s="4" t="s">
        <v>787</v>
      </c>
      <c r="L1522" s="4" t="s">
        <v>45</v>
      </c>
      <c r="M1522" s="4" t="s">
        <v>1338</v>
      </c>
      <c r="N1522" s="4" t="s">
        <v>5477</v>
      </c>
      <c r="O1522" s="4" t="s">
        <v>11414</v>
      </c>
      <c r="P1522" s="2" t="s">
        <v>11415</v>
      </c>
      <c r="Q1522" s="2" t="s">
        <v>11416</v>
      </c>
      <c r="R1522" s="4" t="s">
        <v>65</v>
      </c>
      <c r="S1522" s="4" t="s">
        <v>11417</v>
      </c>
      <c r="T1522" s="4" t="s">
        <v>84</v>
      </c>
      <c r="U1522" s="4"/>
      <c r="V1522" s="4"/>
      <c r="W1522" s="4" t="s">
        <v>53</v>
      </c>
      <c r="X1522" s="2" t="s">
        <v>10847</v>
      </c>
      <c r="Y1522" s="4" t="s">
        <v>55</v>
      </c>
      <c r="Z1522" s="4"/>
      <c r="AA1522" s="4"/>
      <c r="AB1522" s="4"/>
    </row>
    <row r="1523" customFormat="false" ht="75" hidden="false" customHeight="true" outlineLevel="0" collapsed="false">
      <c r="A1523" s="4" t="s">
        <v>11418</v>
      </c>
      <c r="B1523" s="4" t="s">
        <v>11096</v>
      </c>
      <c r="C1523" s="4" t="s">
        <v>11419</v>
      </c>
      <c r="D1523" s="4" t="n">
        <v>2005</v>
      </c>
      <c r="E1523" s="4" t="s">
        <v>41</v>
      </c>
      <c r="F1523" s="4" t="s">
        <v>11420</v>
      </c>
      <c r="G1523" s="4" t="str">
        <f aca="false">IF(LEFT(I1523,3)="R1 ","L6",IF(D1523&gt;=2014,"L1",IF(D1523&gt;=1998,"L2",IF(D1523&gt;=1987,"L3",IF(D1523&gt;=1978,"L4",IF(D1523&gt;=1965,"L5","L6"))))))</f>
        <v>L2</v>
      </c>
      <c r="H1523" s="4" t="str">
        <f aca="false">IFERROR(INDEX(Lanes!$C$2:$C$60,MATCH(LEFT(I1523,FIND(" ",I1523)-1),Lanes!$A$2:$A$60,0)),"?")</f>
        <v>V</v>
      </c>
      <c r="I1523" s="4" t="s">
        <v>10842</v>
      </c>
      <c r="J1523" s="4"/>
      <c r="K1523" s="4" t="s">
        <v>115</v>
      </c>
      <c r="L1523" s="4" t="s">
        <v>45</v>
      </c>
      <c r="M1523" s="4" t="s">
        <v>10909</v>
      </c>
      <c r="N1523" s="4" t="s">
        <v>10910</v>
      </c>
      <c r="O1523" s="4" t="s">
        <v>11421</v>
      </c>
      <c r="P1523" s="2" t="s">
        <v>11422</v>
      </c>
      <c r="Q1523" s="2" t="s">
        <v>11423</v>
      </c>
      <c r="R1523" s="4" t="s">
        <v>122</v>
      </c>
      <c r="S1523" s="4" t="s">
        <v>11424</v>
      </c>
      <c r="T1523" s="4" t="s">
        <v>52</v>
      </c>
      <c r="U1523" s="4"/>
      <c r="V1523" s="4"/>
      <c r="W1523" s="4" t="s">
        <v>53</v>
      </c>
      <c r="X1523" s="2" t="s">
        <v>11236</v>
      </c>
      <c r="Y1523" s="4" t="s">
        <v>55</v>
      </c>
      <c r="Z1523" s="4"/>
      <c r="AA1523" s="4"/>
      <c r="AB1523" s="4"/>
    </row>
    <row r="1524" customFormat="false" ht="75" hidden="false" customHeight="true" outlineLevel="0" collapsed="false">
      <c r="A1524" s="4" t="s">
        <v>11425</v>
      </c>
      <c r="B1524" s="4" t="s">
        <v>11096</v>
      </c>
      <c r="C1524" s="4" t="s">
        <v>11426</v>
      </c>
      <c r="D1524" s="4" t="n">
        <v>2009</v>
      </c>
      <c r="E1524" s="4" t="s">
        <v>41</v>
      </c>
      <c r="F1524" s="4" t="s">
        <v>870</v>
      </c>
      <c r="G1524" s="4" t="str">
        <f aca="false">IF(LEFT(I1524,3)="R1 ","L6",IF(D1524&gt;=2014,"L1",IF(D1524&gt;=1998,"L2",IF(D1524&gt;=1987,"L3",IF(D1524&gt;=1978,"L4",IF(D1524&gt;=1965,"L5","L6"))))))</f>
        <v>L2</v>
      </c>
      <c r="H1524" s="4" t="str">
        <f aca="false">IFERROR(INDEX(Lanes!$C$2:$C$60,MATCH(LEFT(I1524,FIND(" ",I1524)-1),Lanes!$A$2:$A$60,0)),"?")</f>
        <v>V</v>
      </c>
      <c r="I1524" s="4" t="s">
        <v>10842</v>
      </c>
      <c r="J1524" s="4"/>
      <c r="K1524" s="4" t="s">
        <v>115</v>
      </c>
      <c r="L1524" s="4" t="s">
        <v>45</v>
      </c>
      <c r="M1524" s="4" t="s">
        <v>10909</v>
      </c>
      <c r="N1524" s="4" t="s">
        <v>10910</v>
      </c>
      <c r="O1524" s="4" t="s">
        <v>11427</v>
      </c>
      <c r="P1524" s="2" t="s">
        <v>11428</v>
      </c>
      <c r="Q1524" s="2" t="s">
        <v>11429</v>
      </c>
      <c r="R1524" s="4" t="s">
        <v>65</v>
      </c>
      <c r="S1524" s="4" t="s">
        <v>11430</v>
      </c>
      <c r="T1524" s="4" t="s">
        <v>52</v>
      </c>
      <c r="U1524" s="4"/>
      <c r="V1524" s="4"/>
      <c r="W1524" s="4" t="s">
        <v>53</v>
      </c>
      <c r="X1524" s="2" t="s">
        <v>11236</v>
      </c>
      <c r="Y1524" s="4" t="s">
        <v>55</v>
      </c>
      <c r="Z1524" s="4"/>
      <c r="AA1524" s="4"/>
      <c r="AB1524" s="4"/>
    </row>
    <row r="1525" customFormat="false" ht="75" hidden="false" customHeight="true" outlineLevel="0" collapsed="false">
      <c r="A1525" s="4" t="s">
        <v>11431</v>
      </c>
      <c r="B1525" s="4" t="s">
        <v>11432</v>
      </c>
      <c r="C1525" s="4" t="s">
        <v>11432</v>
      </c>
      <c r="D1525" s="4" t="n">
        <v>1990</v>
      </c>
      <c r="E1525" s="4" t="s">
        <v>41</v>
      </c>
      <c r="F1525" s="4" t="s">
        <v>4000</v>
      </c>
      <c r="G1525" s="4" t="str">
        <f aca="false">IF(LEFT(I1525,3)="R1 ","L6",IF(D1525&gt;=2014,"L1",IF(D1525&gt;=1998,"L2",IF(D1525&gt;=1987,"L3",IF(D1525&gt;=1978,"L4",IF(D1525&gt;=1965,"L5","L6"))))))</f>
        <v>L3</v>
      </c>
      <c r="H1525" s="4" t="str">
        <f aca="false">IFERROR(INDEX(Lanes!$C$2:$C$60,MATCH(LEFT(I1525,FIND(" ",I1525)-1),Lanes!$A$2:$A$60,0)),"?")</f>
        <v>V</v>
      </c>
      <c r="I1525" s="4" t="s">
        <v>11433</v>
      </c>
      <c r="J1525" s="4"/>
      <c r="K1525" s="4" t="s">
        <v>567</v>
      </c>
      <c r="L1525" s="4" t="s">
        <v>90</v>
      </c>
      <c r="M1525" s="4" t="s">
        <v>925</v>
      </c>
      <c r="N1525" s="4" t="s">
        <v>2914</v>
      </c>
      <c r="O1525" s="4" t="s">
        <v>11434</v>
      </c>
      <c r="P1525" s="2" t="s">
        <v>11435</v>
      </c>
      <c r="Q1525" s="2" t="s">
        <v>11436</v>
      </c>
      <c r="R1525" s="4" t="s">
        <v>122</v>
      </c>
      <c r="S1525" s="4" t="s">
        <v>11437</v>
      </c>
      <c r="T1525" s="4" t="s">
        <v>84</v>
      </c>
      <c r="U1525" s="4"/>
      <c r="V1525" s="4"/>
      <c r="W1525" s="4" t="s">
        <v>53</v>
      </c>
      <c r="X1525" s="2" t="s">
        <v>11438</v>
      </c>
      <c r="Y1525" s="4" t="s">
        <v>69</v>
      </c>
      <c r="Z1525" s="4"/>
      <c r="AA1525" s="4"/>
      <c r="AB1525" s="4"/>
    </row>
    <row r="1526" customFormat="false" ht="75" hidden="false" customHeight="true" outlineLevel="0" collapsed="false">
      <c r="A1526" s="4" t="s">
        <v>11439</v>
      </c>
      <c r="B1526" s="4" t="s">
        <v>11432</v>
      </c>
      <c r="C1526" s="4" t="s">
        <v>11440</v>
      </c>
      <c r="D1526" s="4" t="n">
        <v>1991</v>
      </c>
      <c r="E1526" s="4" t="s">
        <v>41</v>
      </c>
      <c r="F1526" s="4" t="s">
        <v>4000</v>
      </c>
      <c r="G1526" s="4" t="str">
        <f aca="false">IF(LEFT(I1526,3)="R1 ","L6",IF(D1526&gt;=2014,"L1",IF(D1526&gt;=1998,"L2",IF(D1526&gt;=1987,"L3",IF(D1526&gt;=1978,"L4",IF(D1526&gt;=1965,"L5","L6"))))))</f>
        <v>L3</v>
      </c>
      <c r="H1526" s="4" t="str">
        <f aca="false">IFERROR(INDEX(Lanes!$C$2:$C$60,MATCH(LEFT(I1526,FIND(" ",I1526)-1),Lanes!$A$2:$A$60,0)),"?")</f>
        <v>V</v>
      </c>
      <c r="I1526" s="4" t="s">
        <v>11433</v>
      </c>
      <c r="J1526" s="4"/>
      <c r="K1526" s="4" t="s">
        <v>567</v>
      </c>
      <c r="L1526" s="4" t="s">
        <v>90</v>
      </c>
      <c r="M1526" s="4" t="s">
        <v>925</v>
      </c>
      <c r="N1526" s="4" t="s">
        <v>2914</v>
      </c>
      <c r="O1526" s="4" t="s">
        <v>11441</v>
      </c>
      <c r="P1526" s="2" t="s">
        <v>11442</v>
      </c>
      <c r="Q1526" s="2" t="s">
        <v>11443</v>
      </c>
      <c r="R1526" s="4" t="s">
        <v>65</v>
      </c>
      <c r="S1526" s="4" t="s">
        <v>11444</v>
      </c>
      <c r="T1526" s="4" t="s">
        <v>84</v>
      </c>
      <c r="U1526" s="4"/>
      <c r="V1526" s="4"/>
      <c r="W1526" s="4" t="s">
        <v>53</v>
      </c>
      <c r="X1526" s="2" t="s">
        <v>11438</v>
      </c>
      <c r="Y1526" s="4" t="s">
        <v>69</v>
      </c>
      <c r="Z1526" s="4"/>
      <c r="AA1526" s="4"/>
      <c r="AB1526" s="4"/>
    </row>
    <row r="1527" customFormat="false" ht="75" hidden="false" customHeight="true" outlineLevel="0" collapsed="false">
      <c r="A1527" s="4" t="s">
        <v>11445</v>
      </c>
      <c r="B1527" s="4" t="s">
        <v>11446</v>
      </c>
      <c r="C1527" s="4" t="s">
        <v>11447</v>
      </c>
      <c r="D1527" s="4" t="n">
        <v>1992</v>
      </c>
      <c r="E1527" s="4" t="s">
        <v>41</v>
      </c>
      <c r="F1527" s="4" t="s">
        <v>11448</v>
      </c>
      <c r="G1527" s="4" t="str">
        <f aca="false">IF(LEFT(I1527,3)="R1 ","L6",IF(D1527&gt;=2014,"L1",IF(D1527&gt;=1998,"L2",IF(D1527&gt;=1987,"L3",IF(D1527&gt;=1978,"L4",IF(D1527&gt;=1965,"L5","L6"))))))</f>
        <v>L3</v>
      </c>
      <c r="H1527" s="4" t="str">
        <f aca="false">IFERROR(INDEX(Lanes!$C$2:$C$60,MATCH(LEFT(I1527,FIND(" ",I1527)-1),Lanes!$A$2:$A$60,0)),"?")</f>
        <v>V</v>
      </c>
      <c r="I1527" s="4" t="s">
        <v>11433</v>
      </c>
      <c r="J1527" s="4"/>
      <c r="K1527" s="4" t="s">
        <v>128</v>
      </c>
      <c r="L1527" s="4" t="s">
        <v>152</v>
      </c>
      <c r="M1527" s="4" t="s">
        <v>5431</v>
      </c>
      <c r="N1527" s="4"/>
      <c r="O1527" s="4" t="s">
        <v>11449</v>
      </c>
      <c r="P1527" s="2" t="s">
        <v>11450</v>
      </c>
      <c r="Q1527" s="2" t="s">
        <v>11451</v>
      </c>
      <c r="R1527" s="4" t="s">
        <v>122</v>
      </c>
      <c r="S1527" s="4" t="s">
        <v>11452</v>
      </c>
      <c r="T1527" s="4" t="s">
        <v>110</v>
      </c>
      <c r="U1527" s="4"/>
      <c r="V1527" s="4"/>
      <c r="W1527" s="4"/>
      <c r="X1527" s="2" t="s">
        <v>11453</v>
      </c>
      <c r="Y1527" s="4" t="s">
        <v>69</v>
      </c>
      <c r="Z1527" s="4"/>
      <c r="AA1527" s="4"/>
      <c r="AB1527" s="4"/>
    </row>
    <row r="1528" customFormat="false" ht="75" hidden="false" customHeight="true" outlineLevel="0" collapsed="false">
      <c r="A1528" s="4" t="s">
        <v>11454</v>
      </c>
      <c r="B1528" s="4" t="s">
        <v>11455</v>
      </c>
      <c r="C1528" s="4" t="s">
        <v>11456</v>
      </c>
      <c r="D1528" s="4" t="n">
        <v>1992</v>
      </c>
      <c r="E1528" s="4" t="s">
        <v>41</v>
      </c>
      <c r="F1528" s="4" t="s">
        <v>9942</v>
      </c>
      <c r="G1528" s="4" t="str">
        <f aca="false">IF(LEFT(I1528,3)="R1 ","L6",IF(D1528&gt;=2014,"L1",IF(D1528&gt;=1998,"L2",IF(D1528&gt;=1987,"L3",IF(D1528&gt;=1978,"L4",IF(D1528&gt;=1965,"L5","L6"))))))</f>
        <v>L3</v>
      </c>
      <c r="H1528" s="4" t="str">
        <f aca="false">IFERROR(INDEX(Lanes!$C$2:$C$60,MATCH(LEFT(I1528,FIND(" ",I1528)-1),Lanes!$A$2:$A$60,0)),"?")</f>
        <v>V</v>
      </c>
      <c r="I1528" s="4" t="s">
        <v>11433</v>
      </c>
      <c r="J1528" s="4"/>
      <c r="K1528" s="4" t="s">
        <v>4342</v>
      </c>
      <c r="L1528" s="4" t="s">
        <v>152</v>
      </c>
      <c r="M1528" s="4" t="s">
        <v>5431</v>
      </c>
      <c r="N1528" s="4"/>
      <c r="O1528" s="4" t="s">
        <v>11457</v>
      </c>
      <c r="P1528" s="2" t="s">
        <v>11458</v>
      </c>
      <c r="Q1528" s="2" t="s">
        <v>11459</v>
      </c>
      <c r="R1528" s="4" t="s">
        <v>122</v>
      </c>
      <c r="S1528" s="4" t="s">
        <v>11460</v>
      </c>
      <c r="T1528" s="4" t="s">
        <v>110</v>
      </c>
      <c r="U1528" s="4"/>
      <c r="V1528" s="4"/>
      <c r="W1528" s="4"/>
      <c r="X1528" s="2" t="s">
        <v>11461</v>
      </c>
      <c r="Y1528" s="4" t="s">
        <v>69</v>
      </c>
      <c r="Z1528" s="4"/>
      <c r="AA1528" s="4"/>
      <c r="AB1528" s="4"/>
    </row>
    <row r="1529" customFormat="false" ht="75" hidden="false" customHeight="true" outlineLevel="0" collapsed="false">
      <c r="A1529" s="4" t="s">
        <v>11462</v>
      </c>
      <c r="B1529" s="4" t="s">
        <v>11463</v>
      </c>
      <c r="C1529" s="4" t="s">
        <v>11464</v>
      </c>
      <c r="D1529" s="4" t="n">
        <v>1992</v>
      </c>
      <c r="E1529" s="4" t="s">
        <v>41</v>
      </c>
      <c r="F1529" s="4" t="s">
        <v>4000</v>
      </c>
      <c r="G1529" s="4" t="str">
        <f aca="false">IF(LEFT(I1529,3)="R1 ","L6",IF(D1529&gt;=2014,"L1",IF(D1529&gt;=1998,"L2",IF(D1529&gt;=1987,"L3",IF(D1529&gt;=1978,"L4",IF(D1529&gt;=1965,"L5","L6"))))))</f>
        <v>L3</v>
      </c>
      <c r="H1529" s="4" t="str">
        <f aca="false">IFERROR(INDEX(Lanes!$C$2:$C$60,MATCH(LEFT(I1529,FIND(" ",I1529)-1),Lanes!$A$2:$A$60,0)),"?")</f>
        <v>V</v>
      </c>
      <c r="I1529" s="4" t="s">
        <v>11433</v>
      </c>
      <c r="J1529" s="4"/>
      <c r="K1529" s="4" t="s">
        <v>128</v>
      </c>
      <c r="L1529" s="4" t="s">
        <v>603</v>
      </c>
      <c r="M1529" s="4" t="s">
        <v>11465</v>
      </c>
      <c r="N1529" s="4"/>
      <c r="O1529" s="4" t="s">
        <v>11466</v>
      </c>
      <c r="P1529" s="2" t="s">
        <v>11467</v>
      </c>
      <c r="Q1529" s="2" t="s">
        <v>11468</v>
      </c>
      <c r="R1529" s="4" t="s">
        <v>65</v>
      </c>
      <c r="S1529" s="4" t="s">
        <v>11469</v>
      </c>
      <c r="T1529" s="4" t="s">
        <v>110</v>
      </c>
      <c r="U1529" s="4"/>
      <c r="V1529" s="4"/>
      <c r="W1529" s="4" t="s">
        <v>53</v>
      </c>
      <c r="X1529" s="2" t="s">
        <v>11470</v>
      </c>
      <c r="Y1529" s="4" t="s">
        <v>69</v>
      </c>
      <c r="Z1529" s="4"/>
      <c r="AA1529" s="4"/>
      <c r="AB1529" s="4"/>
    </row>
    <row r="1530" customFormat="false" ht="75" hidden="false" customHeight="true" outlineLevel="0" collapsed="false">
      <c r="A1530" s="4" t="s">
        <v>11471</v>
      </c>
      <c r="B1530" s="4" t="s">
        <v>11472</v>
      </c>
      <c r="C1530" s="4" t="s">
        <v>11473</v>
      </c>
      <c r="D1530" s="4" t="n">
        <v>1992</v>
      </c>
      <c r="E1530" s="4" t="s">
        <v>41</v>
      </c>
      <c r="F1530" s="4" t="s">
        <v>1052</v>
      </c>
      <c r="G1530" s="4" t="str">
        <f aca="false">IF(LEFT(I1530,3)="R1 ","L6",IF(D1530&gt;=2014,"L1",IF(D1530&gt;=1998,"L2",IF(D1530&gt;=1987,"L3",IF(D1530&gt;=1978,"L4",IF(D1530&gt;=1965,"L5","L6"))))))</f>
        <v>L3</v>
      </c>
      <c r="H1530" s="4" t="str">
        <f aca="false">IFERROR(INDEX(Lanes!$C$2:$C$60,MATCH(LEFT(I1530,FIND(" ",I1530)-1),Lanes!$A$2:$A$60,0)),"?")</f>
        <v>V</v>
      </c>
      <c r="I1530" s="4" t="s">
        <v>11433</v>
      </c>
      <c r="J1530" s="4"/>
      <c r="K1530" s="4" t="s">
        <v>11474</v>
      </c>
      <c r="L1530" s="4" t="s">
        <v>90</v>
      </c>
      <c r="M1530" s="4" t="s">
        <v>925</v>
      </c>
      <c r="N1530" s="4" t="s">
        <v>2914</v>
      </c>
      <c r="O1530" s="4" t="s">
        <v>11475</v>
      </c>
      <c r="P1530" s="2" t="s">
        <v>11476</v>
      </c>
      <c r="Q1530" s="2" t="s">
        <v>11477</v>
      </c>
      <c r="R1530" s="4" t="s">
        <v>122</v>
      </c>
      <c r="S1530" s="4" t="s">
        <v>11478</v>
      </c>
      <c r="T1530" s="4" t="s">
        <v>84</v>
      </c>
      <c r="U1530" s="4"/>
      <c r="V1530" s="4"/>
      <c r="W1530" s="4"/>
      <c r="X1530" s="2" t="s">
        <v>11479</v>
      </c>
      <c r="Y1530" s="4" t="s">
        <v>69</v>
      </c>
      <c r="Z1530" s="4"/>
      <c r="AA1530" s="4"/>
      <c r="AB1530" s="4"/>
    </row>
    <row r="1531" customFormat="false" ht="75" hidden="false" customHeight="true" outlineLevel="0" collapsed="false">
      <c r="A1531" s="4" t="s">
        <v>11480</v>
      </c>
      <c r="B1531" s="4" t="s">
        <v>11481</v>
      </c>
      <c r="C1531" s="4" t="s">
        <v>11482</v>
      </c>
      <c r="D1531" s="4" t="n">
        <v>1992</v>
      </c>
      <c r="E1531" s="4" t="s">
        <v>41</v>
      </c>
      <c r="F1531" s="4" t="s">
        <v>11483</v>
      </c>
      <c r="G1531" s="4" t="str">
        <f aca="false">IF(LEFT(I1531,3)="R1 ","L6",IF(D1531&gt;=2014,"L1",IF(D1531&gt;=1998,"L2",IF(D1531&gt;=1987,"L3",IF(D1531&gt;=1978,"L4",IF(D1531&gt;=1965,"L5","L6"))))))</f>
        <v>L3</v>
      </c>
      <c r="H1531" s="4" t="str">
        <f aca="false">IFERROR(INDEX(Lanes!$C$2:$C$60,MATCH(LEFT(I1531,FIND(" ",I1531)-1),Lanes!$A$2:$A$60,0)),"?")</f>
        <v>V</v>
      </c>
      <c r="I1531" s="4" t="s">
        <v>11433</v>
      </c>
      <c r="J1531" s="4" t="s">
        <v>5475</v>
      </c>
      <c r="K1531" s="4" t="s">
        <v>5430</v>
      </c>
      <c r="L1531" s="4" t="s">
        <v>45</v>
      </c>
      <c r="M1531" s="4" t="s">
        <v>61</v>
      </c>
      <c r="N1531" s="4"/>
      <c r="O1531" s="4" t="s">
        <v>11484</v>
      </c>
      <c r="P1531" s="2" t="s">
        <v>11485</v>
      </c>
      <c r="Q1531" s="2" t="s">
        <v>11486</v>
      </c>
      <c r="R1531" s="4" t="s">
        <v>122</v>
      </c>
      <c r="S1531" s="4" t="s">
        <v>11487</v>
      </c>
      <c r="T1531" s="4" t="s">
        <v>84</v>
      </c>
      <c r="U1531" s="4"/>
      <c r="V1531" s="4"/>
      <c r="W1531" s="4"/>
      <c r="X1531" s="2" t="s">
        <v>11488</v>
      </c>
      <c r="Y1531" s="4" t="s">
        <v>69</v>
      </c>
      <c r="Z1531" s="4"/>
      <c r="AA1531" s="4"/>
      <c r="AB1531" s="4"/>
    </row>
    <row r="1532" customFormat="false" ht="75" hidden="false" customHeight="true" outlineLevel="0" collapsed="false">
      <c r="A1532" s="4" t="s">
        <v>11489</v>
      </c>
      <c r="B1532" s="4" t="s">
        <v>11490</v>
      </c>
      <c r="C1532" s="4" t="s">
        <v>11491</v>
      </c>
      <c r="D1532" s="4" t="n">
        <v>1992</v>
      </c>
      <c r="E1532" s="4" t="s">
        <v>41</v>
      </c>
      <c r="F1532" s="4" t="s">
        <v>11492</v>
      </c>
      <c r="G1532" s="4" t="str">
        <f aca="false">IF(LEFT(I1532,3)="R1 ","L6",IF(D1532&gt;=2014,"L1",IF(D1532&gt;=1998,"L2",IF(D1532&gt;=1987,"L3",IF(D1532&gt;=1978,"L4",IF(D1532&gt;=1965,"L5","L6"))))))</f>
        <v>L3</v>
      </c>
      <c r="H1532" s="4" t="str">
        <f aca="false">IFERROR(INDEX(Lanes!$C$2:$C$60,MATCH(LEFT(I1532,FIND(" ",I1532)-1),Lanes!$A$2:$A$60,0)),"?")</f>
        <v>V</v>
      </c>
      <c r="I1532" s="4" t="s">
        <v>11433</v>
      </c>
      <c r="J1532" s="4"/>
      <c r="K1532" s="4" t="s">
        <v>11474</v>
      </c>
      <c r="L1532" s="4" t="s">
        <v>152</v>
      </c>
      <c r="M1532" s="4" t="s">
        <v>11493</v>
      </c>
      <c r="N1532" s="4"/>
      <c r="O1532" s="4" t="s">
        <v>11494</v>
      </c>
      <c r="P1532" s="2" t="s">
        <v>11495</v>
      </c>
      <c r="Q1532" s="2" t="s">
        <v>11496</v>
      </c>
      <c r="R1532" s="4" t="s">
        <v>65</v>
      </c>
      <c r="S1532" s="4" t="s">
        <v>11497</v>
      </c>
      <c r="T1532" s="4" t="s">
        <v>84</v>
      </c>
      <c r="U1532" s="4"/>
      <c r="V1532" s="4"/>
      <c r="W1532" s="4"/>
      <c r="X1532" s="2" t="s">
        <v>11498</v>
      </c>
      <c r="Y1532" s="4" t="s">
        <v>69</v>
      </c>
      <c r="Z1532" s="4"/>
      <c r="AA1532" s="4"/>
      <c r="AB1532" s="4"/>
    </row>
    <row r="1533" customFormat="false" ht="75" hidden="false" customHeight="true" outlineLevel="0" collapsed="false">
      <c r="A1533" s="4" t="s">
        <v>11499</v>
      </c>
      <c r="B1533" s="4" t="s">
        <v>11500</v>
      </c>
      <c r="C1533" s="4" t="s">
        <v>11501</v>
      </c>
      <c r="D1533" s="4" t="n">
        <v>1993</v>
      </c>
      <c r="E1533" s="4" t="s">
        <v>41</v>
      </c>
      <c r="F1533" s="4" t="s">
        <v>11502</v>
      </c>
      <c r="G1533" s="4" t="str">
        <f aca="false">IF(LEFT(I1533,3)="R1 ","L6",IF(D1533&gt;=2014,"L1",IF(D1533&gt;=1998,"L2",IF(D1533&gt;=1987,"L3",IF(D1533&gt;=1978,"L4",IF(D1533&gt;=1965,"L5","L6"))))))</f>
        <v>L3</v>
      </c>
      <c r="H1533" s="4" t="str">
        <f aca="false">IFERROR(INDEX(Lanes!$C$2:$C$60,MATCH(LEFT(I1533,FIND(" ",I1533)-1),Lanes!$A$2:$A$60,0)),"?")</f>
        <v>V</v>
      </c>
      <c r="I1533" s="4" t="s">
        <v>11433</v>
      </c>
      <c r="J1533" s="4"/>
      <c r="K1533" s="4" t="s">
        <v>128</v>
      </c>
      <c r="L1533" s="4" t="s">
        <v>90</v>
      </c>
      <c r="M1533" s="4" t="s">
        <v>925</v>
      </c>
      <c r="N1533" s="4" t="s">
        <v>2914</v>
      </c>
      <c r="O1533" s="4" t="s">
        <v>11503</v>
      </c>
      <c r="P1533" s="2" t="s">
        <v>11504</v>
      </c>
      <c r="Q1533" s="2" t="s">
        <v>11505</v>
      </c>
      <c r="R1533" s="4" t="s">
        <v>122</v>
      </c>
      <c r="S1533" s="4" t="s">
        <v>11506</v>
      </c>
      <c r="T1533" s="4" t="s">
        <v>110</v>
      </c>
      <c r="U1533" s="4" t="s">
        <v>53</v>
      </c>
      <c r="V1533" s="4"/>
      <c r="W1533" s="4" t="s">
        <v>53</v>
      </c>
      <c r="X1533" s="2" t="s">
        <v>11507</v>
      </c>
      <c r="Y1533" s="4" t="s">
        <v>69</v>
      </c>
      <c r="Z1533" s="4"/>
      <c r="AA1533" s="4"/>
      <c r="AB1533" s="4"/>
    </row>
    <row r="1534" customFormat="false" ht="75" hidden="false" customHeight="true" outlineLevel="0" collapsed="false">
      <c r="A1534" s="4" t="s">
        <v>11508</v>
      </c>
      <c r="B1534" s="4" t="s">
        <v>11446</v>
      </c>
      <c r="C1534" s="4" t="s">
        <v>11509</v>
      </c>
      <c r="D1534" s="4" t="n">
        <v>1993</v>
      </c>
      <c r="E1534" s="4" t="s">
        <v>41</v>
      </c>
      <c r="F1534" s="4" t="s">
        <v>11510</v>
      </c>
      <c r="G1534" s="4" t="str">
        <f aca="false">IF(LEFT(I1534,3)="R1 ","L6",IF(D1534&gt;=2014,"L1",IF(D1534&gt;=1998,"L2",IF(D1534&gt;=1987,"L3",IF(D1534&gt;=1978,"L4",IF(D1534&gt;=1965,"L5","L6"))))))</f>
        <v>L3</v>
      </c>
      <c r="H1534" s="4" t="str">
        <f aca="false">IFERROR(INDEX(Lanes!$C$2:$C$60,MATCH(LEFT(I1534,FIND(" ",I1534)-1),Lanes!$A$2:$A$60,0)),"?")</f>
        <v>V</v>
      </c>
      <c r="I1534" s="4" t="s">
        <v>11433</v>
      </c>
      <c r="J1534" s="4"/>
      <c r="K1534" s="4" t="s">
        <v>128</v>
      </c>
      <c r="L1534" s="4" t="s">
        <v>152</v>
      </c>
      <c r="M1534" s="4" t="s">
        <v>5431</v>
      </c>
      <c r="N1534" s="4"/>
      <c r="O1534" s="4" t="s">
        <v>11511</v>
      </c>
      <c r="P1534" s="2" t="s">
        <v>11512</v>
      </c>
      <c r="Q1534" s="2" t="s">
        <v>11513</v>
      </c>
      <c r="R1534" s="4" t="s">
        <v>122</v>
      </c>
      <c r="S1534" s="4" t="s">
        <v>11514</v>
      </c>
      <c r="T1534" s="4" t="s">
        <v>84</v>
      </c>
      <c r="U1534" s="4"/>
      <c r="V1534" s="4"/>
      <c r="W1534" s="4"/>
      <c r="X1534" s="2" t="s">
        <v>11515</v>
      </c>
      <c r="Y1534" s="4" t="s">
        <v>69</v>
      </c>
      <c r="Z1534" s="4"/>
      <c r="AA1534" s="4"/>
      <c r="AB1534" s="4"/>
    </row>
    <row r="1535" customFormat="false" ht="75" hidden="false" customHeight="true" outlineLevel="0" collapsed="false">
      <c r="A1535" s="4" t="s">
        <v>11516</v>
      </c>
      <c r="B1535" s="4" t="s">
        <v>11517</v>
      </c>
      <c r="C1535" s="4" t="s">
        <v>11518</v>
      </c>
      <c r="D1535" s="4" t="n">
        <v>1993</v>
      </c>
      <c r="E1535" s="4" t="s">
        <v>41</v>
      </c>
      <c r="F1535" s="4" t="s">
        <v>11519</v>
      </c>
      <c r="G1535" s="4" t="str">
        <f aca="false">IF(LEFT(I1535,3)="R1 ","L6",IF(D1535&gt;=2014,"L1",IF(D1535&gt;=1998,"L2",IF(D1535&gt;=1987,"L3",IF(D1535&gt;=1978,"L4",IF(D1535&gt;=1965,"L5","L6"))))))</f>
        <v>L3</v>
      </c>
      <c r="H1535" s="4" t="str">
        <f aca="false">IFERROR(INDEX(Lanes!$C$2:$C$60,MATCH(LEFT(I1535,FIND(" ",I1535)-1),Lanes!$A$2:$A$60,0)),"?")</f>
        <v>V</v>
      </c>
      <c r="I1535" s="4" t="s">
        <v>11433</v>
      </c>
      <c r="J1535" s="4"/>
      <c r="K1535" s="4" t="s">
        <v>128</v>
      </c>
      <c r="L1535" s="4" t="s">
        <v>603</v>
      </c>
      <c r="M1535" s="4" t="s">
        <v>9150</v>
      </c>
      <c r="N1535" s="4" t="s">
        <v>11520</v>
      </c>
      <c r="O1535" s="4" t="s">
        <v>11521</v>
      </c>
      <c r="P1535" s="2" t="s">
        <v>11522</v>
      </c>
      <c r="Q1535" s="2" t="s">
        <v>11523</v>
      </c>
      <c r="R1535" s="4" t="s">
        <v>122</v>
      </c>
      <c r="S1535" s="4" t="s">
        <v>11524</v>
      </c>
      <c r="T1535" s="4" t="s">
        <v>52</v>
      </c>
      <c r="U1535" s="4"/>
      <c r="V1535" s="4"/>
      <c r="W1535" s="4" t="s">
        <v>53</v>
      </c>
      <c r="X1535" s="2" t="s">
        <v>11525</v>
      </c>
      <c r="Y1535" s="4" t="s">
        <v>69</v>
      </c>
      <c r="Z1535" s="4"/>
      <c r="AA1535" s="4"/>
      <c r="AB1535" s="4"/>
    </row>
    <row r="1536" customFormat="false" ht="75" hidden="false" customHeight="true" outlineLevel="0" collapsed="false">
      <c r="A1536" s="4" t="s">
        <v>11526</v>
      </c>
      <c r="B1536" s="4" t="s">
        <v>11527</v>
      </c>
      <c r="C1536" s="4" t="s">
        <v>11528</v>
      </c>
      <c r="D1536" s="4" t="n">
        <v>1993</v>
      </c>
      <c r="E1536" s="4" t="s">
        <v>41</v>
      </c>
      <c r="F1536" s="4" t="s">
        <v>519</v>
      </c>
      <c r="G1536" s="4" t="str">
        <f aca="false">IF(LEFT(I1536,3)="R1 ","L6",IF(D1536&gt;=2014,"L1",IF(D1536&gt;=1998,"L2",IF(D1536&gt;=1987,"L3",IF(D1536&gt;=1978,"L4",IF(D1536&gt;=1965,"L5","L6"))))))</f>
        <v>L3</v>
      </c>
      <c r="H1536" s="4" t="str">
        <f aca="false">IFERROR(INDEX(Lanes!$C$2:$C$60,MATCH(LEFT(I1536,FIND(" ",I1536)-1),Lanes!$A$2:$A$60,0)),"?")</f>
        <v>V</v>
      </c>
      <c r="I1536" s="4" t="s">
        <v>11433</v>
      </c>
      <c r="J1536" s="4"/>
      <c r="K1536" s="4" t="s">
        <v>44</v>
      </c>
      <c r="L1536" s="4" t="s">
        <v>257</v>
      </c>
      <c r="M1536" s="4" t="s">
        <v>11529</v>
      </c>
      <c r="N1536" s="4"/>
      <c r="O1536" s="4" t="s">
        <v>11530</v>
      </c>
      <c r="P1536" s="2" t="s">
        <v>11531</v>
      </c>
      <c r="Q1536" s="2" t="s">
        <v>11532</v>
      </c>
      <c r="R1536" s="4" t="s">
        <v>122</v>
      </c>
      <c r="S1536" s="4" t="s">
        <v>11533</v>
      </c>
      <c r="T1536" s="4" t="s">
        <v>84</v>
      </c>
      <c r="U1536" s="4"/>
      <c r="V1536" s="4"/>
      <c r="W1536" s="4"/>
      <c r="X1536" s="2" t="s">
        <v>11534</v>
      </c>
      <c r="Y1536" s="4" t="s">
        <v>69</v>
      </c>
      <c r="Z1536" s="4"/>
      <c r="AA1536" s="4"/>
      <c r="AB1536" s="4"/>
    </row>
    <row r="1537" customFormat="false" ht="75" hidden="false" customHeight="true" outlineLevel="0" collapsed="false">
      <c r="A1537" s="4" t="s">
        <v>11535</v>
      </c>
      <c r="B1537" s="4" t="s">
        <v>11455</v>
      </c>
      <c r="C1537" s="4" t="s">
        <v>11536</v>
      </c>
      <c r="D1537" s="4" t="n">
        <v>1993</v>
      </c>
      <c r="E1537" s="4" t="s">
        <v>41</v>
      </c>
      <c r="F1537" s="4" t="s">
        <v>9942</v>
      </c>
      <c r="G1537" s="4" t="str">
        <f aca="false">IF(LEFT(I1537,3)="R1 ","L6",IF(D1537&gt;=2014,"L1",IF(D1537&gt;=1998,"L2",IF(D1537&gt;=1987,"L3",IF(D1537&gt;=1978,"L4",IF(D1537&gt;=1965,"L5","L6"))))))</f>
        <v>L3</v>
      </c>
      <c r="H1537" s="4" t="str">
        <f aca="false">IFERROR(INDEX(Lanes!$C$2:$C$60,MATCH(LEFT(I1537,FIND(" ",I1537)-1),Lanes!$A$2:$A$60,0)),"?")</f>
        <v>V</v>
      </c>
      <c r="I1537" s="4" t="s">
        <v>11433</v>
      </c>
      <c r="J1537" s="4"/>
      <c r="K1537" s="4" t="s">
        <v>4342</v>
      </c>
      <c r="L1537" s="4" t="s">
        <v>152</v>
      </c>
      <c r="M1537" s="4" t="s">
        <v>5431</v>
      </c>
      <c r="N1537" s="4"/>
      <c r="O1537" s="4" t="s">
        <v>11537</v>
      </c>
      <c r="P1537" s="2" t="s">
        <v>11538</v>
      </c>
      <c r="Q1537" s="2" t="s">
        <v>11539</v>
      </c>
      <c r="R1537" s="4" t="s">
        <v>65</v>
      </c>
      <c r="S1537" s="4" t="s">
        <v>11540</v>
      </c>
      <c r="T1537" s="4" t="s">
        <v>84</v>
      </c>
      <c r="U1537" s="4"/>
      <c r="V1537" s="4"/>
      <c r="W1537" s="4"/>
      <c r="X1537" s="2" t="s">
        <v>11461</v>
      </c>
      <c r="Y1537" s="4" t="s">
        <v>69</v>
      </c>
      <c r="Z1537" s="4"/>
      <c r="AA1537" s="4"/>
      <c r="AB1537" s="4"/>
    </row>
    <row r="1538" customFormat="false" ht="75" hidden="false" customHeight="true" outlineLevel="0" collapsed="false">
      <c r="A1538" s="4" t="s">
        <v>11541</v>
      </c>
      <c r="B1538" s="4" t="s">
        <v>11542</v>
      </c>
      <c r="C1538" s="4" t="s">
        <v>11543</v>
      </c>
      <c r="D1538" s="4" t="n">
        <v>1993</v>
      </c>
      <c r="E1538" s="4" t="s">
        <v>41</v>
      </c>
      <c r="F1538" s="4" t="s">
        <v>4000</v>
      </c>
      <c r="G1538" s="4" t="str">
        <f aca="false">IF(LEFT(I1538,3)="R1 ","L6",IF(D1538&gt;=2014,"L1",IF(D1538&gt;=1998,"L2",IF(D1538&gt;=1987,"L3",IF(D1538&gt;=1978,"L4",IF(D1538&gt;=1965,"L5","L6"))))))</f>
        <v>L3</v>
      </c>
      <c r="H1538" s="4" t="str">
        <f aca="false">IFERROR(INDEX(Lanes!$C$2:$C$60,MATCH(LEFT(I1538,FIND(" ",I1538)-1),Lanes!$A$2:$A$60,0)),"?")</f>
        <v>V</v>
      </c>
      <c r="I1538" s="4" t="s">
        <v>11433</v>
      </c>
      <c r="J1538" s="4"/>
      <c r="K1538" s="4" t="s">
        <v>128</v>
      </c>
      <c r="L1538" s="4" t="s">
        <v>45</v>
      </c>
      <c r="M1538" s="4" t="s">
        <v>61</v>
      </c>
      <c r="N1538" s="4"/>
      <c r="O1538" s="4" t="s">
        <v>11544</v>
      </c>
      <c r="P1538" s="2" t="s">
        <v>11545</v>
      </c>
      <c r="Q1538" s="2" t="s">
        <v>11546</v>
      </c>
      <c r="R1538" s="4" t="s">
        <v>65</v>
      </c>
      <c r="S1538" s="4" t="s">
        <v>11547</v>
      </c>
      <c r="T1538" s="4" t="s">
        <v>110</v>
      </c>
      <c r="U1538" s="4"/>
      <c r="V1538" s="4"/>
      <c r="W1538" s="4"/>
      <c r="X1538" s="2" t="s">
        <v>11548</v>
      </c>
      <c r="Y1538" s="4" t="s">
        <v>69</v>
      </c>
      <c r="Z1538" s="4"/>
      <c r="AA1538" s="4"/>
      <c r="AB1538" s="4"/>
    </row>
    <row r="1539" customFormat="false" ht="75" hidden="false" customHeight="true" outlineLevel="0" collapsed="false">
      <c r="A1539" s="4" t="s">
        <v>11549</v>
      </c>
      <c r="B1539" s="4" t="s">
        <v>11463</v>
      </c>
      <c r="C1539" s="4" t="s">
        <v>11550</v>
      </c>
      <c r="D1539" s="4" t="n">
        <v>1993</v>
      </c>
      <c r="E1539" s="4" t="s">
        <v>704</v>
      </c>
      <c r="F1539" s="4" t="s">
        <v>583</v>
      </c>
      <c r="G1539" s="4" t="str">
        <f aca="false">IF(LEFT(I1539,3)="R1 ","L6",IF(D1539&gt;=2014,"L1",IF(D1539&gt;=1998,"L2",IF(D1539&gt;=1987,"L3",IF(D1539&gt;=1978,"L4",IF(D1539&gt;=1965,"L5","L6"))))))</f>
        <v>L3</v>
      </c>
      <c r="H1539" s="4" t="str">
        <f aca="false">IFERROR(INDEX(Lanes!$C$2:$C$60,MATCH(LEFT(I1539,FIND(" ",I1539)-1),Lanes!$A$2:$A$60,0)),"?")</f>
        <v>V</v>
      </c>
      <c r="I1539" s="4" t="s">
        <v>11433</v>
      </c>
      <c r="J1539" s="4"/>
      <c r="K1539" s="4" t="s">
        <v>44</v>
      </c>
      <c r="L1539" s="4" t="s">
        <v>603</v>
      </c>
      <c r="M1539" s="4" t="s">
        <v>11465</v>
      </c>
      <c r="N1539" s="4"/>
      <c r="O1539" s="4" t="s">
        <v>11551</v>
      </c>
      <c r="P1539" s="2" t="s">
        <v>11552</v>
      </c>
      <c r="Q1539" s="2" t="s">
        <v>11553</v>
      </c>
      <c r="R1539" s="4" t="s">
        <v>65</v>
      </c>
      <c r="S1539" s="4" t="s">
        <v>11554</v>
      </c>
      <c r="T1539" s="4" t="s">
        <v>84</v>
      </c>
      <c r="U1539" s="4"/>
      <c r="V1539" s="4"/>
      <c r="W1539" s="4" t="s">
        <v>53</v>
      </c>
      <c r="X1539" s="2" t="s">
        <v>11555</v>
      </c>
      <c r="Y1539" s="4" t="s">
        <v>69</v>
      </c>
      <c r="Z1539" s="4"/>
      <c r="AA1539" s="4"/>
      <c r="AB1539" s="4"/>
    </row>
    <row r="1540" customFormat="false" ht="75" hidden="false" customHeight="true" outlineLevel="0" collapsed="false">
      <c r="A1540" s="4" t="s">
        <v>11556</v>
      </c>
      <c r="B1540" s="4" t="s">
        <v>11472</v>
      </c>
      <c r="C1540" s="4" t="s">
        <v>11557</v>
      </c>
      <c r="D1540" s="4" t="n">
        <v>1993</v>
      </c>
      <c r="E1540" s="4" t="s">
        <v>41</v>
      </c>
      <c r="F1540" s="4" t="s">
        <v>1052</v>
      </c>
      <c r="G1540" s="4" t="str">
        <f aca="false">IF(LEFT(I1540,3)="R1 ","L6",IF(D1540&gt;=2014,"L1",IF(D1540&gt;=1998,"L2",IF(D1540&gt;=1987,"L3",IF(D1540&gt;=1978,"L4",IF(D1540&gt;=1965,"L5","L6"))))))</f>
        <v>L3</v>
      </c>
      <c r="H1540" s="4" t="str">
        <f aca="false">IFERROR(INDEX(Lanes!$C$2:$C$60,MATCH(LEFT(I1540,FIND(" ",I1540)-1),Lanes!$A$2:$A$60,0)),"?")</f>
        <v>V</v>
      </c>
      <c r="I1540" s="4" t="s">
        <v>11433</v>
      </c>
      <c r="J1540" s="4"/>
      <c r="K1540" s="4" t="s">
        <v>11474</v>
      </c>
      <c r="L1540" s="4" t="s">
        <v>90</v>
      </c>
      <c r="M1540" s="4" t="s">
        <v>925</v>
      </c>
      <c r="N1540" s="4" t="s">
        <v>2914</v>
      </c>
      <c r="O1540" s="4" t="s">
        <v>11558</v>
      </c>
      <c r="P1540" s="2" t="s">
        <v>11559</v>
      </c>
      <c r="Q1540" s="2" t="s">
        <v>11560</v>
      </c>
      <c r="R1540" s="4" t="s">
        <v>65</v>
      </c>
      <c r="S1540" s="4" t="s">
        <v>11561</v>
      </c>
      <c r="T1540" s="4" t="s">
        <v>52</v>
      </c>
      <c r="U1540" s="4"/>
      <c r="V1540" s="4"/>
      <c r="W1540" s="4"/>
      <c r="X1540" s="2" t="s">
        <v>11479</v>
      </c>
      <c r="Y1540" s="4" t="s">
        <v>69</v>
      </c>
      <c r="Z1540" s="4"/>
      <c r="AA1540" s="4"/>
      <c r="AB1540" s="4"/>
    </row>
    <row r="1541" customFormat="false" ht="75" hidden="false" customHeight="true" outlineLevel="0" collapsed="false">
      <c r="A1541" s="4" t="s">
        <v>11562</v>
      </c>
      <c r="B1541" s="4" t="s">
        <v>11481</v>
      </c>
      <c r="C1541" s="4" t="s">
        <v>11563</v>
      </c>
      <c r="D1541" s="4" t="n">
        <v>1993</v>
      </c>
      <c r="E1541" s="4" t="s">
        <v>41</v>
      </c>
      <c r="F1541" s="4" t="s">
        <v>11564</v>
      </c>
      <c r="G1541" s="4" t="str">
        <f aca="false">IF(LEFT(I1541,3)="R1 ","L6",IF(D1541&gt;=2014,"L1",IF(D1541&gt;=1998,"L2",IF(D1541&gt;=1987,"L3",IF(D1541&gt;=1978,"L4",IF(D1541&gt;=1965,"L5","L6"))))))</f>
        <v>L3</v>
      </c>
      <c r="H1541" s="4" t="str">
        <f aca="false">IFERROR(INDEX(Lanes!$C$2:$C$60,MATCH(LEFT(I1541,FIND(" ",I1541)-1),Lanes!$A$2:$A$60,0)),"?")</f>
        <v>V</v>
      </c>
      <c r="I1541" s="4" t="s">
        <v>11433</v>
      </c>
      <c r="J1541" s="4" t="s">
        <v>5475</v>
      </c>
      <c r="K1541" s="4" t="s">
        <v>5430</v>
      </c>
      <c r="L1541" s="4" t="s">
        <v>45</v>
      </c>
      <c r="M1541" s="4" t="s">
        <v>61</v>
      </c>
      <c r="N1541" s="4"/>
      <c r="O1541" s="4" t="s">
        <v>11565</v>
      </c>
      <c r="P1541" s="2" t="s">
        <v>11566</v>
      </c>
      <c r="Q1541" s="2" t="s">
        <v>11567</v>
      </c>
      <c r="R1541" s="4" t="s">
        <v>122</v>
      </c>
      <c r="S1541" s="4" t="s">
        <v>11568</v>
      </c>
      <c r="T1541" s="4" t="s">
        <v>84</v>
      </c>
      <c r="U1541" s="4"/>
      <c r="V1541" s="4"/>
      <c r="W1541" s="4"/>
      <c r="X1541" s="2" t="s">
        <v>11488</v>
      </c>
      <c r="Y1541" s="4" t="s">
        <v>69</v>
      </c>
      <c r="Z1541" s="4"/>
      <c r="AA1541" s="4"/>
      <c r="AB1541" s="4"/>
    </row>
    <row r="1542" customFormat="false" ht="75" hidden="false" customHeight="true" outlineLevel="0" collapsed="false">
      <c r="A1542" s="4" t="s">
        <v>11569</v>
      </c>
      <c r="B1542" s="4" t="s">
        <v>11570</v>
      </c>
      <c r="C1542" s="4" t="s">
        <v>11571</v>
      </c>
      <c r="D1542" s="4" t="n">
        <v>1993</v>
      </c>
      <c r="E1542" s="4" t="s">
        <v>41</v>
      </c>
      <c r="F1542" s="4" t="s">
        <v>11572</v>
      </c>
      <c r="G1542" s="4" t="str">
        <f aca="false">IF(LEFT(I1542,3)="R1 ","L6",IF(D1542&gt;=2014,"L1",IF(D1542&gt;=1998,"L2",IF(D1542&gt;=1987,"L3",IF(D1542&gt;=1978,"L4",IF(D1542&gt;=1965,"L5","L6"))))))</f>
        <v>L3</v>
      </c>
      <c r="H1542" s="4" t="str">
        <f aca="false">IFERROR(INDEX(Lanes!$C$2:$C$60,MATCH(LEFT(I1542,FIND(" ",I1542)-1),Lanes!$A$2:$A$60,0)),"?")</f>
        <v>V</v>
      </c>
      <c r="I1542" s="4" t="s">
        <v>11433</v>
      </c>
      <c r="J1542" s="4"/>
      <c r="K1542" s="4" t="s">
        <v>44</v>
      </c>
      <c r="L1542" s="4" t="s">
        <v>152</v>
      </c>
      <c r="M1542" s="4" t="s">
        <v>433</v>
      </c>
      <c r="N1542" s="4"/>
      <c r="O1542" s="4" t="s">
        <v>11573</v>
      </c>
      <c r="P1542" s="2" t="s">
        <v>11574</v>
      </c>
      <c r="Q1542" s="2" t="s">
        <v>11575</v>
      </c>
      <c r="R1542" s="4" t="s">
        <v>50</v>
      </c>
      <c r="S1542" s="4" t="s">
        <v>11576</v>
      </c>
      <c r="T1542" s="4" t="s">
        <v>52</v>
      </c>
      <c r="U1542" s="4"/>
      <c r="V1542" s="4"/>
      <c r="W1542" s="4"/>
      <c r="X1542" s="2" t="s">
        <v>11577</v>
      </c>
      <c r="Y1542" s="4" t="s">
        <v>69</v>
      </c>
      <c r="Z1542" s="4"/>
      <c r="AA1542" s="4"/>
      <c r="AB1542" s="4"/>
    </row>
    <row r="1543" customFormat="false" ht="75" hidden="false" customHeight="true" outlineLevel="0" collapsed="false">
      <c r="A1543" s="4" t="s">
        <v>11578</v>
      </c>
      <c r="B1543" s="4" t="s">
        <v>11579</v>
      </c>
      <c r="C1543" s="4" t="s">
        <v>11580</v>
      </c>
      <c r="D1543" s="4" t="n">
        <v>1993</v>
      </c>
      <c r="E1543" s="4" t="s">
        <v>41</v>
      </c>
      <c r="F1543" s="4" t="s">
        <v>519</v>
      </c>
      <c r="G1543" s="4" t="str">
        <f aca="false">IF(LEFT(I1543,3)="R1 ","L6",IF(D1543&gt;=2014,"L1",IF(D1543&gt;=1998,"L2",IF(D1543&gt;=1987,"L3",IF(D1543&gt;=1978,"L4",IF(D1543&gt;=1965,"L5","L6"))))))</f>
        <v>L3</v>
      </c>
      <c r="H1543" s="4" t="str">
        <f aca="false">IFERROR(INDEX(Lanes!$C$2:$C$60,MATCH(LEFT(I1543,FIND(" ",I1543)-1),Lanes!$A$2:$A$60,0)),"?")</f>
        <v>V</v>
      </c>
      <c r="I1543" s="4" t="s">
        <v>11433</v>
      </c>
      <c r="J1543" s="4"/>
      <c r="K1543" s="4" t="s">
        <v>128</v>
      </c>
      <c r="L1543" s="4" t="s">
        <v>603</v>
      </c>
      <c r="M1543" s="4" t="s">
        <v>1528</v>
      </c>
      <c r="N1543" s="4"/>
      <c r="O1543" s="4" t="s">
        <v>11581</v>
      </c>
      <c r="P1543" s="2" t="s">
        <v>11582</v>
      </c>
      <c r="Q1543" s="2" t="s">
        <v>11583</v>
      </c>
      <c r="R1543" s="4" t="s">
        <v>122</v>
      </c>
      <c r="S1543" s="4" t="s">
        <v>11584</v>
      </c>
      <c r="T1543" s="4" t="s">
        <v>84</v>
      </c>
      <c r="U1543" s="4"/>
      <c r="V1543" s="4"/>
      <c r="W1543" s="4"/>
      <c r="X1543" s="2" t="s">
        <v>11585</v>
      </c>
      <c r="Y1543" s="4" t="s">
        <v>69</v>
      </c>
      <c r="Z1543" s="4"/>
      <c r="AA1543" s="4"/>
      <c r="AB1543" s="4"/>
    </row>
    <row r="1544" customFormat="false" ht="75" hidden="false" customHeight="true" outlineLevel="0" collapsed="false">
      <c r="A1544" s="4" t="s">
        <v>11586</v>
      </c>
      <c r="B1544" s="4" t="s">
        <v>11432</v>
      </c>
      <c r="C1544" s="4" t="s">
        <v>11587</v>
      </c>
      <c r="D1544" s="4" t="n">
        <v>1993</v>
      </c>
      <c r="E1544" s="4" t="s">
        <v>41</v>
      </c>
      <c r="F1544" s="4" t="s">
        <v>4000</v>
      </c>
      <c r="G1544" s="4" t="str">
        <f aca="false">IF(LEFT(I1544,3)="R1 ","L6",IF(D1544&gt;=2014,"L1",IF(D1544&gt;=1998,"L2",IF(D1544&gt;=1987,"L3",IF(D1544&gt;=1978,"L4",IF(D1544&gt;=1965,"L5","L6"))))))</f>
        <v>L3</v>
      </c>
      <c r="H1544" s="4" t="str">
        <f aca="false">IFERROR(INDEX(Lanes!$C$2:$C$60,MATCH(LEFT(I1544,FIND(" ",I1544)-1),Lanes!$A$2:$A$60,0)),"?")</f>
        <v>V</v>
      </c>
      <c r="I1544" s="4" t="s">
        <v>11433</v>
      </c>
      <c r="J1544" s="4"/>
      <c r="K1544" s="4" t="s">
        <v>567</v>
      </c>
      <c r="L1544" s="4" t="s">
        <v>90</v>
      </c>
      <c r="M1544" s="4" t="s">
        <v>925</v>
      </c>
      <c r="N1544" s="4" t="s">
        <v>2914</v>
      </c>
      <c r="O1544" s="4" t="s">
        <v>11588</v>
      </c>
      <c r="P1544" s="2" t="s">
        <v>11589</v>
      </c>
      <c r="Q1544" s="2" t="s">
        <v>11590</v>
      </c>
      <c r="R1544" s="4" t="s">
        <v>65</v>
      </c>
      <c r="S1544" s="4" t="s">
        <v>11591</v>
      </c>
      <c r="T1544" s="4" t="s">
        <v>84</v>
      </c>
      <c r="U1544" s="4"/>
      <c r="V1544" s="4"/>
      <c r="W1544" s="4" t="s">
        <v>53</v>
      </c>
      <c r="X1544" s="2" t="s">
        <v>11438</v>
      </c>
      <c r="Y1544" s="4" t="s">
        <v>69</v>
      </c>
      <c r="Z1544" s="4"/>
      <c r="AA1544" s="4"/>
      <c r="AB1544" s="4"/>
    </row>
    <row r="1545" customFormat="false" ht="75" hidden="false" customHeight="true" outlineLevel="0" collapsed="false">
      <c r="A1545" s="4" t="s">
        <v>11592</v>
      </c>
      <c r="B1545" s="4" t="s">
        <v>11593</v>
      </c>
      <c r="C1545" s="4" t="s">
        <v>11594</v>
      </c>
      <c r="D1545" s="4" t="n">
        <v>1993</v>
      </c>
      <c r="E1545" s="4" t="s">
        <v>41</v>
      </c>
      <c r="F1545" s="4" t="s">
        <v>11595</v>
      </c>
      <c r="G1545" s="4" t="str">
        <f aca="false">IF(LEFT(I1545,3)="R1 ","L6",IF(D1545&gt;=2014,"L1",IF(D1545&gt;=1998,"L2",IF(D1545&gt;=1987,"L3",IF(D1545&gt;=1978,"L4",IF(D1545&gt;=1965,"L5","L6"))))))</f>
        <v>L3</v>
      </c>
      <c r="H1545" s="4" t="str">
        <f aca="false">IFERROR(INDEX(Lanes!$C$2:$C$60,MATCH(LEFT(I1545,FIND(" ",I1545)-1),Lanes!$A$2:$A$60,0)),"?")</f>
        <v>V</v>
      </c>
      <c r="I1545" s="4" t="s">
        <v>11433</v>
      </c>
      <c r="J1545" s="4"/>
      <c r="K1545" s="4" t="s">
        <v>4013</v>
      </c>
      <c r="L1545" s="4" t="s">
        <v>152</v>
      </c>
      <c r="M1545" s="4" t="s">
        <v>11596</v>
      </c>
      <c r="N1545" s="4"/>
      <c r="O1545" s="4" t="s">
        <v>11597</v>
      </c>
      <c r="P1545" s="2" t="s">
        <v>11598</v>
      </c>
      <c r="Q1545" s="2" t="s">
        <v>11599</v>
      </c>
      <c r="R1545" s="4" t="s">
        <v>65</v>
      </c>
      <c r="S1545" s="4" t="s">
        <v>11600</v>
      </c>
      <c r="T1545" s="4" t="s">
        <v>52</v>
      </c>
      <c r="U1545" s="4"/>
      <c r="V1545" s="4"/>
      <c r="W1545" s="4"/>
      <c r="X1545" s="2" t="s">
        <v>11601</v>
      </c>
      <c r="Y1545" s="4" t="s">
        <v>69</v>
      </c>
      <c r="Z1545" s="4"/>
      <c r="AA1545" s="4"/>
      <c r="AB1545" s="4"/>
    </row>
    <row r="1546" customFormat="false" ht="75" hidden="false" customHeight="true" outlineLevel="0" collapsed="false">
      <c r="A1546" s="4" t="s">
        <v>11602</v>
      </c>
      <c r="B1546" s="4" t="s">
        <v>11490</v>
      </c>
      <c r="C1546" s="4" t="s">
        <v>11603</v>
      </c>
      <c r="D1546" s="4" t="n">
        <v>1993</v>
      </c>
      <c r="E1546" s="4" t="s">
        <v>41</v>
      </c>
      <c r="F1546" s="4" t="s">
        <v>11604</v>
      </c>
      <c r="G1546" s="4" t="str">
        <f aca="false">IF(LEFT(I1546,3)="R1 ","L6",IF(D1546&gt;=2014,"L1",IF(D1546&gt;=1998,"L2",IF(D1546&gt;=1987,"L3",IF(D1546&gt;=1978,"L4",IF(D1546&gt;=1965,"L5","L6"))))))</f>
        <v>L3</v>
      </c>
      <c r="H1546" s="4" t="str">
        <f aca="false">IFERROR(INDEX(Lanes!$C$2:$C$60,MATCH(LEFT(I1546,FIND(" ",I1546)-1),Lanes!$A$2:$A$60,0)),"?")</f>
        <v>V</v>
      </c>
      <c r="I1546" s="4" t="s">
        <v>11433</v>
      </c>
      <c r="J1546" s="4"/>
      <c r="K1546" s="4" t="s">
        <v>4013</v>
      </c>
      <c r="L1546" s="4" t="s">
        <v>152</v>
      </c>
      <c r="M1546" s="4" t="s">
        <v>11493</v>
      </c>
      <c r="N1546" s="4"/>
      <c r="O1546" s="4" t="s">
        <v>11605</v>
      </c>
      <c r="P1546" s="2" t="s">
        <v>11606</v>
      </c>
      <c r="Q1546" s="2" t="s">
        <v>11607</v>
      </c>
      <c r="R1546" s="4" t="s">
        <v>122</v>
      </c>
      <c r="S1546" s="4" t="s">
        <v>11608</v>
      </c>
      <c r="T1546" s="4" t="s">
        <v>110</v>
      </c>
      <c r="U1546" s="4"/>
      <c r="V1546" s="4"/>
      <c r="W1546" s="4"/>
      <c r="X1546" s="2" t="s">
        <v>11498</v>
      </c>
      <c r="Y1546" s="4" t="s">
        <v>69</v>
      </c>
      <c r="Z1546" s="4"/>
      <c r="AA1546" s="4"/>
      <c r="AB1546" s="4"/>
    </row>
    <row r="1547" customFormat="false" ht="75" hidden="false" customHeight="true" outlineLevel="0" collapsed="false">
      <c r="A1547" s="4" t="s">
        <v>11609</v>
      </c>
      <c r="B1547" s="4" t="s">
        <v>11610</v>
      </c>
      <c r="C1547" s="4" t="s">
        <v>11611</v>
      </c>
      <c r="D1547" s="4" t="n">
        <v>1993</v>
      </c>
      <c r="E1547" s="4" t="s">
        <v>41</v>
      </c>
      <c r="F1547" s="4" t="s">
        <v>4000</v>
      </c>
      <c r="G1547" s="4" t="str">
        <f aca="false">IF(LEFT(I1547,3)="R1 ","L6",IF(D1547&gt;=2014,"L1",IF(D1547&gt;=1998,"L2",IF(D1547&gt;=1987,"L3",IF(D1547&gt;=1978,"L4",IF(D1547&gt;=1965,"L5","L6"))))))</f>
        <v>L3</v>
      </c>
      <c r="H1547" s="4" t="str">
        <f aca="false">IFERROR(INDEX(Lanes!$C$2:$C$60,MATCH(LEFT(I1547,FIND(" ",I1547)-1),Lanes!$A$2:$A$60,0)),"?")</f>
        <v>V</v>
      </c>
      <c r="I1547" s="4" t="s">
        <v>11433</v>
      </c>
      <c r="J1547" s="4"/>
      <c r="K1547" s="4" t="s">
        <v>128</v>
      </c>
      <c r="L1547" s="4" t="s">
        <v>152</v>
      </c>
      <c r="M1547" s="4" t="s">
        <v>6520</v>
      </c>
      <c r="N1547" s="4"/>
      <c r="O1547" s="4" t="s">
        <v>11612</v>
      </c>
      <c r="P1547" s="2" t="s">
        <v>11613</v>
      </c>
      <c r="Q1547" s="2" t="s">
        <v>11614</v>
      </c>
      <c r="R1547" s="4" t="s">
        <v>65</v>
      </c>
      <c r="S1547" s="4" t="s">
        <v>11615</v>
      </c>
      <c r="T1547" s="4" t="s">
        <v>110</v>
      </c>
      <c r="U1547" s="4"/>
      <c r="V1547" s="4"/>
      <c r="W1547" s="4"/>
      <c r="X1547" s="2" t="s">
        <v>11616</v>
      </c>
      <c r="Y1547" s="4" t="s">
        <v>69</v>
      </c>
      <c r="Z1547" s="4"/>
      <c r="AA1547" s="4"/>
      <c r="AB1547" s="4"/>
    </row>
    <row r="1548" customFormat="false" ht="75" hidden="false" customHeight="true" outlineLevel="0" collapsed="false">
      <c r="A1548" s="4" t="s">
        <v>11617</v>
      </c>
      <c r="B1548" s="4" t="s">
        <v>11517</v>
      </c>
      <c r="C1548" s="4" t="s">
        <v>11618</v>
      </c>
      <c r="D1548" s="4" t="n">
        <v>1994</v>
      </c>
      <c r="E1548" s="4" t="s">
        <v>41</v>
      </c>
      <c r="F1548" s="4" t="s">
        <v>11619</v>
      </c>
      <c r="G1548" s="4" t="str">
        <f aca="false">IF(LEFT(I1548,3)="R1 ","L6",IF(D1548&gt;=2014,"L1",IF(D1548&gt;=1998,"L2",IF(D1548&gt;=1987,"L3",IF(D1548&gt;=1978,"L4",IF(D1548&gt;=1965,"L5","L6"))))))</f>
        <v>L3</v>
      </c>
      <c r="H1548" s="4" t="str">
        <f aca="false">IFERROR(INDEX(Lanes!$C$2:$C$60,MATCH(LEFT(I1548,FIND(" ",I1548)-1),Lanes!$A$2:$A$60,0)),"?")</f>
        <v>V</v>
      </c>
      <c r="I1548" s="4" t="s">
        <v>11433</v>
      </c>
      <c r="J1548" s="4"/>
      <c r="K1548" s="4" t="s">
        <v>128</v>
      </c>
      <c r="L1548" s="4" t="s">
        <v>603</v>
      </c>
      <c r="M1548" s="4" t="s">
        <v>9150</v>
      </c>
      <c r="N1548" s="4" t="s">
        <v>11520</v>
      </c>
      <c r="O1548" s="4" t="s">
        <v>11620</v>
      </c>
      <c r="P1548" s="2" t="s">
        <v>11621</v>
      </c>
      <c r="Q1548" s="2" t="s">
        <v>11622</v>
      </c>
      <c r="R1548" s="4" t="s">
        <v>122</v>
      </c>
      <c r="S1548" s="4" t="s">
        <v>11623</v>
      </c>
      <c r="T1548" s="4" t="s">
        <v>110</v>
      </c>
      <c r="U1548" s="4"/>
      <c r="V1548" s="4"/>
      <c r="W1548" s="4" t="s">
        <v>53</v>
      </c>
      <c r="X1548" s="2" t="s">
        <v>11624</v>
      </c>
      <c r="Y1548" s="4" t="s">
        <v>69</v>
      </c>
      <c r="Z1548" s="4"/>
      <c r="AA1548" s="4"/>
      <c r="AB1548" s="4"/>
    </row>
    <row r="1549" customFormat="false" ht="75" hidden="false" customHeight="true" outlineLevel="0" collapsed="false">
      <c r="A1549" s="4" t="s">
        <v>11625</v>
      </c>
      <c r="B1549" s="4" t="s">
        <v>11626</v>
      </c>
      <c r="C1549" s="4" t="s">
        <v>11627</v>
      </c>
      <c r="D1549" s="4" t="n">
        <v>1994</v>
      </c>
      <c r="E1549" s="4" t="s">
        <v>41</v>
      </c>
      <c r="F1549" s="4" t="s">
        <v>1052</v>
      </c>
      <c r="G1549" s="4" t="str">
        <f aca="false">IF(LEFT(I1549,3)="R1 ","L6",IF(D1549&gt;=2014,"L1",IF(D1549&gt;=1998,"L2",IF(D1549&gt;=1987,"L3",IF(D1549&gt;=1978,"L4",IF(D1549&gt;=1965,"L5","L6"))))))</f>
        <v>L3</v>
      </c>
      <c r="H1549" s="4" t="str">
        <f aca="false">IFERROR(INDEX(Lanes!$C$2:$C$60,MATCH(LEFT(I1549,FIND(" ",I1549)-1),Lanes!$A$2:$A$60,0)),"?")</f>
        <v>V</v>
      </c>
      <c r="I1549" s="4" t="s">
        <v>11433</v>
      </c>
      <c r="J1549" s="4"/>
      <c r="K1549" s="4" t="s">
        <v>44</v>
      </c>
      <c r="L1549" s="4" t="s">
        <v>45</v>
      </c>
      <c r="M1549" s="4" t="s">
        <v>11628</v>
      </c>
      <c r="N1549" s="4"/>
      <c r="O1549" s="4" t="s">
        <v>11629</v>
      </c>
      <c r="P1549" s="2" t="s">
        <v>11630</v>
      </c>
      <c r="Q1549" s="2" t="s">
        <v>11631</v>
      </c>
      <c r="R1549" s="4" t="s">
        <v>122</v>
      </c>
      <c r="S1549" s="4" t="s">
        <v>11632</v>
      </c>
      <c r="T1549" s="4" t="s">
        <v>52</v>
      </c>
      <c r="U1549" s="4"/>
      <c r="V1549" s="4"/>
      <c r="W1549" s="4"/>
      <c r="X1549" s="2" t="s">
        <v>11633</v>
      </c>
      <c r="Y1549" s="4" t="s">
        <v>69</v>
      </c>
      <c r="Z1549" s="4"/>
      <c r="AA1549" s="4"/>
      <c r="AB1549" s="4"/>
    </row>
    <row r="1550" customFormat="false" ht="75" hidden="false" customHeight="true" outlineLevel="0" collapsed="false">
      <c r="A1550" s="4" t="s">
        <v>11634</v>
      </c>
      <c r="B1550" s="4" t="s">
        <v>11527</v>
      </c>
      <c r="C1550" s="4" t="s">
        <v>11635</v>
      </c>
      <c r="D1550" s="4" t="n">
        <v>1994</v>
      </c>
      <c r="E1550" s="4" t="s">
        <v>41</v>
      </c>
      <c r="F1550" s="4" t="s">
        <v>519</v>
      </c>
      <c r="G1550" s="4" t="str">
        <f aca="false">IF(LEFT(I1550,3)="R1 ","L6",IF(D1550&gt;=2014,"L1",IF(D1550&gt;=1998,"L2",IF(D1550&gt;=1987,"L3",IF(D1550&gt;=1978,"L4",IF(D1550&gt;=1965,"L5","L6"))))))</f>
        <v>L3</v>
      </c>
      <c r="H1550" s="4" t="str">
        <f aca="false">IFERROR(INDEX(Lanes!$C$2:$C$60,MATCH(LEFT(I1550,FIND(" ",I1550)-1),Lanes!$A$2:$A$60,0)),"?")</f>
        <v>V</v>
      </c>
      <c r="I1550" s="4" t="s">
        <v>11433</v>
      </c>
      <c r="J1550" s="4"/>
      <c r="K1550" s="4" t="s">
        <v>44</v>
      </c>
      <c r="L1550" s="4" t="s">
        <v>257</v>
      </c>
      <c r="M1550" s="4" t="s">
        <v>11529</v>
      </c>
      <c r="N1550" s="4"/>
      <c r="O1550" s="4" t="s">
        <v>11530</v>
      </c>
      <c r="P1550" s="2" t="s">
        <v>11636</v>
      </c>
      <c r="Q1550" s="2" t="s">
        <v>11637</v>
      </c>
      <c r="R1550" s="4" t="s">
        <v>65</v>
      </c>
      <c r="S1550" s="4" t="s">
        <v>11638</v>
      </c>
      <c r="T1550" s="4" t="s">
        <v>84</v>
      </c>
      <c r="U1550" s="4"/>
      <c r="V1550" s="4"/>
      <c r="W1550" s="4"/>
      <c r="X1550" s="2" t="s">
        <v>11534</v>
      </c>
      <c r="Y1550" s="4" t="s">
        <v>69</v>
      </c>
      <c r="Z1550" s="4"/>
      <c r="AA1550" s="4"/>
      <c r="AB1550" s="4"/>
    </row>
    <row r="1551" customFormat="false" ht="75" hidden="false" customHeight="true" outlineLevel="0" collapsed="false">
      <c r="A1551" s="4" t="s">
        <v>11639</v>
      </c>
      <c r="B1551" s="4" t="s">
        <v>11640</v>
      </c>
      <c r="C1551" s="4" t="s">
        <v>11641</v>
      </c>
      <c r="D1551" s="4" t="n">
        <v>1994</v>
      </c>
      <c r="E1551" s="4" t="s">
        <v>41</v>
      </c>
      <c r="F1551" s="4" t="s">
        <v>11642</v>
      </c>
      <c r="G1551" s="4" t="str">
        <f aca="false">IF(LEFT(I1551,3)="R1 ","L6",IF(D1551&gt;=2014,"L1",IF(D1551&gt;=1998,"L2",IF(D1551&gt;=1987,"L3",IF(D1551&gt;=1978,"L4",IF(D1551&gt;=1965,"L5","L6"))))))</f>
        <v>L3</v>
      </c>
      <c r="H1551" s="4" t="str">
        <f aca="false">IFERROR(INDEX(Lanes!$C$2:$C$60,MATCH(LEFT(I1551,FIND(" ",I1551)-1),Lanes!$A$2:$A$60,0)),"?")</f>
        <v>V</v>
      </c>
      <c r="I1551" s="4" t="s">
        <v>11433</v>
      </c>
      <c r="J1551" s="4"/>
      <c r="K1551" s="4" t="s">
        <v>44</v>
      </c>
      <c r="L1551" s="4" t="s">
        <v>193</v>
      </c>
      <c r="M1551" s="4" t="s">
        <v>7102</v>
      </c>
      <c r="N1551" s="4"/>
      <c r="O1551" s="4" t="s">
        <v>11643</v>
      </c>
      <c r="P1551" s="2" t="s">
        <v>11644</v>
      </c>
      <c r="Q1551" s="2" t="s">
        <v>11645</v>
      </c>
      <c r="R1551" s="4" t="s">
        <v>122</v>
      </c>
      <c r="S1551" s="4" t="s">
        <v>11646</v>
      </c>
      <c r="T1551" s="4" t="s">
        <v>110</v>
      </c>
      <c r="U1551" s="4"/>
      <c r="V1551" s="4"/>
      <c r="W1551" s="4"/>
      <c r="X1551" s="2" t="s">
        <v>11647</v>
      </c>
      <c r="Y1551" s="4" t="s">
        <v>69</v>
      </c>
      <c r="Z1551" s="4"/>
      <c r="AA1551" s="4"/>
      <c r="AB1551" s="4"/>
    </row>
    <row r="1552" customFormat="false" ht="75" hidden="false" customHeight="true" outlineLevel="0" collapsed="false">
      <c r="A1552" s="4" t="s">
        <v>11648</v>
      </c>
      <c r="B1552" s="4" t="s">
        <v>11649</v>
      </c>
      <c r="C1552" s="4" t="s">
        <v>11650</v>
      </c>
      <c r="D1552" s="4" t="n">
        <v>1994</v>
      </c>
      <c r="E1552" s="4" t="s">
        <v>41</v>
      </c>
      <c r="F1552" s="4" t="s">
        <v>11651</v>
      </c>
      <c r="G1552" s="4" t="str">
        <f aca="false">IF(LEFT(I1552,3)="R1 ","L6",IF(D1552&gt;=2014,"L1",IF(D1552&gt;=1998,"L2",IF(D1552&gt;=1987,"L3",IF(D1552&gt;=1978,"L4",IF(D1552&gt;=1965,"L5","L6"))))))</f>
        <v>L3</v>
      </c>
      <c r="H1552" s="4" t="str">
        <f aca="false">IFERROR(INDEX(Lanes!$C$2:$C$60,MATCH(LEFT(I1552,FIND(" ",I1552)-1),Lanes!$A$2:$A$60,0)),"?")</f>
        <v>V</v>
      </c>
      <c r="I1552" s="4" t="s">
        <v>11433</v>
      </c>
      <c r="J1552" s="4"/>
      <c r="K1552" s="4" t="s">
        <v>44</v>
      </c>
      <c r="L1552" s="4" t="s">
        <v>603</v>
      </c>
      <c r="M1552" s="4" t="s">
        <v>11652</v>
      </c>
      <c r="N1552" s="4" t="s">
        <v>11653</v>
      </c>
      <c r="O1552" s="4" t="s">
        <v>11654</v>
      </c>
      <c r="P1552" s="2" t="s">
        <v>11655</v>
      </c>
      <c r="Q1552" s="2" t="s">
        <v>11656</v>
      </c>
      <c r="R1552" s="4" t="s">
        <v>65</v>
      </c>
      <c r="S1552" s="4" t="s">
        <v>11657</v>
      </c>
      <c r="T1552" s="4" t="s">
        <v>52</v>
      </c>
      <c r="U1552" s="4"/>
      <c r="V1552" s="4"/>
      <c r="W1552" s="4"/>
      <c r="X1552" s="2" t="s">
        <v>11658</v>
      </c>
      <c r="Y1552" s="4" t="s">
        <v>69</v>
      </c>
      <c r="Z1552" s="4"/>
      <c r="AA1552" s="4"/>
      <c r="AB1552" s="4"/>
    </row>
    <row r="1553" customFormat="false" ht="75" hidden="false" customHeight="true" outlineLevel="0" collapsed="false">
      <c r="A1553" s="4" t="s">
        <v>11659</v>
      </c>
      <c r="B1553" s="4" t="s">
        <v>11542</v>
      </c>
      <c r="C1553" s="4" t="s">
        <v>11660</v>
      </c>
      <c r="D1553" s="4" t="n">
        <v>1994</v>
      </c>
      <c r="E1553" s="4" t="s">
        <v>41</v>
      </c>
      <c r="F1553" s="4" t="s">
        <v>4000</v>
      </c>
      <c r="G1553" s="4" t="str">
        <f aca="false">IF(LEFT(I1553,3)="R1 ","L6",IF(D1553&gt;=2014,"L1",IF(D1553&gt;=1998,"L2",IF(D1553&gt;=1987,"L3",IF(D1553&gt;=1978,"L4",IF(D1553&gt;=1965,"L5","L6"))))))</f>
        <v>L3</v>
      </c>
      <c r="H1553" s="4" t="str">
        <f aca="false">IFERROR(INDEX(Lanes!$C$2:$C$60,MATCH(LEFT(I1553,FIND(" ",I1553)-1),Lanes!$A$2:$A$60,0)),"?")</f>
        <v>V</v>
      </c>
      <c r="I1553" s="4" t="s">
        <v>11433</v>
      </c>
      <c r="J1553" s="4"/>
      <c r="K1553" s="4" t="s">
        <v>128</v>
      </c>
      <c r="L1553" s="4" t="s">
        <v>45</v>
      </c>
      <c r="M1553" s="4" t="s">
        <v>61</v>
      </c>
      <c r="N1553" s="4"/>
      <c r="O1553" s="4" t="s">
        <v>11661</v>
      </c>
      <c r="P1553" s="2" t="s">
        <v>11662</v>
      </c>
      <c r="Q1553" s="2" t="s">
        <v>11663</v>
      </c>
      <c r="R1553" s="4" t="s">
        <v>65</v>
      </c>
      <c r="S1553" s="4" t="s">
        <v>11664</v>
      </c>
      <c r="T1553" s="4" t="s">
        <v>84</v>
      </c>
      <c r="U1553" s="4"/>
      <c r="V1553" s="4"/>
      <c r="W1553" s="4"/>
      <c r="X1553" s="2" t="s">
        <v>11548</v>
      </c>
      <c r="Y1553" s="4" t="s">
        <v>69</v>
      </c>
      <c r="Z1553" s="4"/>
      <c r="AA1553" s="4"/>
      <c r="AB1553" s="4"/>
    </row>
    <row r="1554" customFormat="false" ht="75" hidden="false" customHeight="true" outlineLevel="0" collapsed="false">
      <c r="A1554" s="4" t="s">
        <v>11665</v>
      </c>
      <c r="B1554" s="4" t="s">
        <v>11463</v>
      </c>
      <c r="C1554" s="4" t="s">
        <v>11666</v>
      </c>
      <c r="D1554" s="4" t="n">
        <v>1994</v>
      </c>
      <c r="E1554" s="4" t="s">
        <v>41</v>
      </c>
      <c r="F1554" s="4" t="s">
        <v>4000</v>
      </c>
      <c r="G1554" s="4" t="str">
        <f aca="false">IF(LEFT(I1554,3)="R1 ","L6",IF(D1554&gt;=2014,"L1",IF(D1554&gt;=1998,"L2",IF(D1554&gt;=1987,"L3",IF(D1554&gt;=1978,"L4",IF(D1554&gt;=1965,"L5","L6"))))))</f>
        <v>L3</v>
      </c>
      <c r="H1554" s="4" t="str">
        <f aca="false">IFERROR(INDEX(Lanes!$C$2:$C$60,MATCH(LEFT(I1554,FIND(" ",I1554)-1),Lanes!$A$2:$A$60,0)),"?")</f>
        <v>V</v>
      </c>
      <c r="I1554" s="4" t="s">
        <v>11433</v>
      </c>
      <c r="J1554" s="4"/>
      <c r="K1554" s="4" t="s">
        <v>128</v>
      </c>
      <c r="L1554" s="4" t="s">
        <v>603</v>
      </c>
      <c r="M1554" s="4" t="s">
        <v>11465</v>
      </c>
      <c r="N1554" s="4"/>
      <c r="O1554" s="4" t="s">
        <v>11667</v>
      </c>
      <c r="P1554" s="2" t="s">
        <v>11668</v>
      </c>
      <c r="Q1554" s="2" t="s">
        <v>11669</v>
      </c>
      <c r="R1554" s="4" t="s">
        <v>65</v>
      </c>
      <c r="S1554" s="4" t="s">
        <v>11670</v>
      </c>
      <c r="T1554" s="4" t="s">
        <v>110</v>
      </c>
      <c r="U1554" s="4" t="s">
        <v>53</v>
      </c>
      <c r="V1554" s="4"/>
      <c r="W1554" s="4" t="s">
        <v>53</v>
      </c>
      <c r="X1554" s="2" t="s">
        <v>11470</v>
      </c>
      <c r="Y1554" s="4" t="s">
        <v>69</v>
      </c>
      <c r="Z1554" s="4"/>
      <c r="AA1554" s="4"/>
      <c r="AB1554" s="4"/>
    </row>
    <row r="1555" customFormat="false" ht="75" hidden="false" customHeight="true" outlineLevel="0" collapsed="false">
      <c r="A1555" s="4" t="s">
        <v>11671</v>
      </c>
      <c r="B1555" s="4" t="s">
        <v>11672</v>
      </c>
      <c r="C1555" s="4" t="s">
        <v>11673</v>
      </c>
      <c r="D1555" s="4" t="n">
        <v>1994</v>
      </c>
      <c r="E1555" s="4" t="s">
        <v>41</v>
      </c>
      <c r="F1555" s="4" t="s">
        <v>11674</v>
      </c>
      <c r="G1555" s="4" t="str">
        <f aca="false">IF(LEFT(I1555,3)="R1 ","L6",IF(D1555&gt;=2014,"L1",IF(D1555&gt;=1998,"L2",IF(D1555&gt;=1987,"L3",IF(D1555&gt;=1978,"L4",IF(D1555&gt;=1965,"L5","L6"))))))</f>
        <v>L3</v>
      </c>
      <c r="H1555" s="4" t="str">
        <f aca="false">IFERROR(INDEX(Lanes!$C$2:$C$60,MATCH(LEFT(I1555,FIND(" ",I1555)-1),Lanes!$A$2:$A$60,0)),"?")</f>
        <v>V</v>
      </c>
      <c r="I1555" s="4" t="s">
        <v>11433</v>
      </c>
      <c r="J1555" s="4"/>
      <c r="K1555" s="4" t="s">
        <v>11474</v>
      </c>
      <c r="L1555" s="4" t="s">
        <v>603</v>
      </c>
      <c r="M1555" s="4" t="s">
        <v>1777</v>
      </c>
      <c r="N1555" s="4"/>
      <c r="O1555" s="4" t="s">
        <v>11675</v>
      </c>
      <c r="P1555" s="2" t="s">
        <v>11676</v>
      </c>
      <c r="Q1555" s="2" t="s">
        <v>11677</v>
      </c>
      <c r="R1555" s="4" t="s">
        <v>65</v>
      </c>
      <c r="S1555" s="4" t="s">
        <v>11678</v>
      </c>
      <c r="T1555" s="4" t="s">
        <v>84</v>
      </c>
      <c r="U1555" s="4"/>
      <c r="V1555" s="4"/>
      <c r="W1555" s="4"/>
      <c r="X1555" s="2" t="s">
        <v>11679</v>
      </c>
      <c r="Y1555" s="4" t="s">
        <v>69</v>
      </c>
      <c r="Z1555" s="4"/>
      <c r="AA1555" s="4"/>
      <c r="AB1555" s="4"/>
    </row>
    <row r="1556" customFormat="false" ht="75" hidden="false" customHeight="true" outlineLevel="0" collapsed="false">
      <c r="A1556" s="4" t="s">
        <v>11680</v>
      </c>
      <c r="B1556" s="4" t="s">
        <v>11432</v>
      </c>
      <c r="C1556" s="4" t="s">
        <v>11681</v>
      </c>
      <c r="D1556" s="4" t="n">
        <v>1994</v>
      </c>
      <c r="E1556" s="4" t="s">
        <v>41</v>
      </c>
      <c r="F1556" s="4" t="s">
        <v>1052</v>
      </c>
      <c r="G1556" s="4" t="str">
        <f aca="false">IF(LEFT(I1556,3)="R1 ","L6",IF(D1556&gt;=2014,"L1",IF(D1556&gt;=1998,"L2",IF(D1556&gt;=1987,"L3",IF(D1556&gt;=1978,"L4",IF(D1556&gt;=1965,"L5","L6"))))))</f>
        <v>L3</v>
      </c>
      <c r="H1556" s="4" t="str">
        <f aca="false">IFERROR(INDEX(Lanes!$C$2:$C$60,MATCH(LEFT(I1556,FIND(" ",I1556)-1),Lanes!$A$2:$A$60,0)),"?")</f>
        <v>V</v>
      </c>
      <c r="I1556" s="4" t="s">
        <v>11433</v>
      </c>
      <c r="J1556" s="4"/>
      <c r="K1556" s="4" t="s">
        <v>128</v>
      </c>
      <c r="L1556" s="4" t="s">
        <v>90</v>
      </c>
      <c r="M1556" s="4" t="s">
        <v>925</v>
      </c>
      <c r="N1556" s="4" t="s">
        <v>2914</v>
      </c>
      <c r="O1556" s="4" t="s">
        <v>11682</v>
      </c>
      <c r="P1556" s="2" t="s">
        <v>11683</v>
      </c>
      <c r="Q1556" s="2" t="s">
        <v>11684</v>
      </c>
      <c r="R1556" s="4" t="s">
        <v>65</v>
      </c>
      <c r="S1556" s="4" t="s">
        <v>11685</v>
      </c>
      <c r="T1556" s="4" t="s">
        <v>110</v>
      </c>
      <c r="U1556" s="4"/>
      <c r="V1556" s="4"/>
      <c r="W1556" s="4" t="s">
        <v>53</v>
      </c>
      <c r="X1556" s="2" t="s">
        <v>11438</v>
      </c>
      <c r="Y1556" s="4" t="s">
        <v>69</v>
      </c>
      <c r="Z1556" s="4"/>
      <c r="AA1556" s="4"/>
      <c r="AB1556" s="4"/>
    </row>
    <row r="1557" customFormat="false" ht="75" hidden="false" customHeight="true" outlineLevel="0" collapsed="false">
      <c r="A1557" s="4" t="s">
        <v>11686</v>
      </c>
      <c r="B1557" s="4" t="s">
        <v>11687</v>
      </c>
      <c r="C1557" s="4" t="s">
        <v>11688</v>
      </c>
      <c r="D1557" s="4" t="n">
        <v>1994</v>
      </c>
      <c r="E1557" s="4" t="s">
        <v>41</v>
      </c>
      <c r="F1557" s="4" t="s">
        <v>4000</v>
      </c>
      <c r="G1557" s="4" t="str">
        <f aca="false">IF(LEFT(I1557,3)="R1 ","L6",IF(D1557&gt;=2014,"L1",IF(D1557&gt;=1998,"L2",IF(D1557&gt;=1987,"L3",IF(D1557&gt;=1978,"L4",IF(D1557&gt;=1965,"L5","L6"))))))</f>
        <v>L3</v>
      </c>
      <c r="H1557" s="4" t="str">
        <f aca="false">IFERROR(INDEX(Lanes!$C$2:$C$60,MATCH(LEFT(I1557,FIND(" ",I1557)-1),Lanes!$A$2:$A$60,0)),"?")</f>
        <v>V</v>
      </c>
      <c r="I1557" s="4" t="s">
        <v>11433</v>
      </c>
      <c r="J1557" s="4"/>
      <c r="K1557" s="4" t="s">
        <v>4576</v>
      </c>
      <c r="L1557" s="4" t="s">
        <v>603</v>
      </c>
      <c r="M1557" s="4" t="s">
        <v>3596</v>
      </c>
      <c r="N1557" s="4"/>
      <c r="O1557" s="4" t="s">
        <v>11689</v>
      </c>
      <c r="P1557" s="2" t="s">
        <v>11690</v>
      </c>
      <c r="Q1557" s="2" t="s">
        <v>11691</v>
      </c>
      <c r="R1557" s="4" t="s">
        <v>122</v>
      </c>
      <c r="S1557" s="4" t="s">
        <v>11692</v>
      </c>
      <c r="T1557" s="4" t="s">
        <v>52</v>
      </c>
      <c r="U1557" s="4"/>
      <c r="V1557" s="4"/>
      <c r="W1557" s="4"/>
      <c r="X1557" s="2" t="s">
        <v>11693</v>
      </c>
      <c r="Y1557" s="4" t="s">
        <v>69</v>
      </c>
      <c r="Z1557" s="4"/>
      <c r="AA1557" s="4"/>
      <c r="AB1557" s="4"/>
    </row>
    <row r="1558" customFormat="false" ht="75" hidden="false" customHeight="true" outlineLevel="0" collapsed="false">
      <c r="A1558" s="4" t="s">
        <v>11694</v>
      </c>
      <c r="B1558" s="4" t="s">
        <v>11695</v>
      </c>
      <c r="C1558" s="4" t="s">
        <v>11696</v>
      </c>
      <c r="D1558" s="4" t="n">
        <v>1994</v>
      </c>
      <c r="E1558" s="4" t="s">
        <v>41</v>
      </c>
      <c r="F1558" s="4" t="s">
        <v>11483</v>
      </c>
      <c r="G1558" s="4" t="str">
        <f aca="false">IF(LEFT(I1558,3)="R1 ","L6",IF(D1558&gt;=2014,"L1",IF(D1558&gt;=1998,"L2",IF(D1558&gt;=1987,"L3",IF(D1558&gt;=1978,"L4",IF(D1558&gt;=1965,"L5","L6"))))))</f>
        <v>L3</v>
      </c>
      <c r="H1558" s="4" t="str">
        <f aca="false">IFERROR(INDEX(Lanes!$C$2:$C$60,MATCH(LEFT(I1558,FIND(" ",I1558)-1),Lanes!$A$2:$A$60,0)),"?")</f>
        <v>V</v>
      </c>
      <c r="I1558" s="4" t="s">
        <v>11433</v>
      </c>
      <c r="J1558" s="4"/>
      <c r="K1558" s="4" t="s">
        <v>4576</v>
      </c>
      <c r="L1558" s="4" t="s">
        <v>603</v>
      </c>
      <c r="M1558" s="4" t="s">
        <v>11697</v>
      </c>
      <c r="N1558" s="4"/>
      <c r="O1558" s="4" t="s">
        <v>11698</v>
      </c>
      <c r="P1558" s="2" t="s">
        <v>11699</v>
      </c>
      <c r="Q1558" s="2" t="s">
        <v>11700</v>
      </c>
      <c r="R1558" s="4" t="s">
        <v>122</v>
      </c>
      <c r="S1558" s="4" t="s">
        <v>11701</v>
      </c>
      <c r="T1558" s="4" t="s">
        <v>52</v>
      </c>
      <c r="U1558" s="4"/>
      <c r="V1558" s="4"/>
      <c r="W1558" s="4"/>
      <c r="X1558" s="2" t="s">
        <v>11702</v>
      </c>
      <c r="Y1558" s="4" t="s">
        <v>69</v>
      </c>
      <c r="Z1558" s="4"/>
      <c r="AA1558" s="4"/>
      <c r="AB1558" s="4"/>
    </row>
    <row r="1559" customFormat="false" ht="75" hidden="false" customHeight="true" outlineLevel="0" collapsed="false">
      <c r="A1559" s="4" t="s">
        <v>11703</v>
      </c>
      <c r="B1559" s="4" t="s">
        <v>11593</v>
      </c>
      <c r="C1559" s="4" t="s">
        <v>11704</v>
      </c>
      <c r="D1559" s="4" t="n">
        <v>1994</v>
      </c>
      <c r="E1559" s="4" t="s">
        <v>41</v>
      </c>
      <c r="F1559" s="4" t="s">
        <v>11595</v>
      </c>
      <c r="G1559" s="4" t="str">
        <f aca="false">IF(LEFT(I1559,3)="R1 ","L6",IF(D1559&gt;=2014,"L1",IF(D1559&gt;=1998,"L2",IF(D1559&gt;=1987,"L3",IF(D1559&gt;=1978,"L4",IF(D1559&gt;=1965,"L5","L6"))))))</f>
        <v>L3</v>
      </c>
      <c r="H1559" s="4" t="str">
        <f aca="false">IFERROR(INDEX(Lanes!$C$2:$C$60,MATCH(LEFT(I1559,FIND(" ",I1559)-1),Lanes!$A$2:$A$60,0)),"?")</f>
        <v>V</v>
      </c>
      <c r="I1559" s="4" t="s">
        <v>11433</v>
      </c>
      <c r="J1559" s="4"/>
      <c r="K1559" s="4" t="s">
        <v>4013</v>
      </c>
      <c r="L1559" s="4" t="s">
        <v>152</v>
      </c>
      <c r="M1559" s="4" t="s">
        <v>11596</v>
      </c>
      <c r="N1559" s="4"/>
      <c r="O1559" s="4" t="s">
        <v>11705</v>
      </c>
      <c r="P1559" s="2" t="s">
        <v>11706</v>
      </c>
      <c r="Q1559" s="2" t="s">
        <v>11707</v>
      </c>
      <c r="R1559" s="4" t="s">
        <v>65</v>
      </c>
      <c r="S1559" s="4" t="s">
        <v>11708</v>
      </c>
      <c r="T1559" s="4" t="s">
        <v>52</v>
      </c>
      <c r="U1559" s="4"/>
      <c r="V1559" s="4"/>
      <c r="W1559" s="4"/>
      <c r="X1559" s="2" t="s">
        <v>11709</v>
      </c>
      <c r="Y1559" s="4" t="s">
        <v>69</v>
      </c>
      <c r="Z1559" s="4"/>
      <c r="AA1559" s="4"/>
      <c r="AB1559" s="4"/>
    </row>
    <row r="1560" customFormat="false" ht="75" hidden="false" customHeight="true" outlineLevel="0" collapsed="false">
      <c r="A1560" s="4" t="s">
        <v>11710</v>
      </c>
      <c r="B1560" s="4" t="s">
        <v>11711</v>
      </c>
      <c r="C1560" s="4" t="s">
        <v>11712</v>
      </c>
      <c r="D1560" s="4" t="n">
        <v>1994</v>
      </c>
      <c r="E1560" s="4" t="s">
        <v>41</v>
      </c>
      <c r="F1560" s="4" t="s">
        <v>11492</v>
      </c>
      <c r="G1560" s="4" t="str">
        <f aca="false">IF(LEFT(I1560,3)="R1 ","L6",IF(D1560&gt;=2014,"L1",IF(D1560&gt;=1998,"L2",IF(D1560&gt;=1987,"L3",IF(D1560&gt;=1978,"L4",IF(D1560&gt;=1965,"L5","L6"))))))</f>
        <v>L3</v>
      </c>
      <c r="H1560" s="4" t="str">
        <f aca="false">IFERROR(INDEX(Lanes!$C$2:$C$60,MATCH(LEFT(I1560,FIND(" ",I1560)-1),Lanes!$A$2:$A$60,0)),"?")</f>
        <v>V</v>
      </c>
      <c r="I1560" s="4" t="s">
        <v>11433</v>
      </c>
      <c r="J1560" s="4"/>
      <c r="K1560" s="4" t="s">
        <v>4013</v>
      </c>
      <c r="L1560" s="4" t="s">
        <v>152</v>
      </c>
      <c r="M1560" s="4" t="s">
        <v>153</v>
      </c>
      <c r="N1560" s="4"/>
      <c r="O1560" s="4" t="s">
        <v>11713</v>
      </c>
      <c r="P1560" s="2" t="s">
        <v>11714</v>
      </c>
      <c r="Q1560" s="2" t="s">
        <v>11715</v>
      </c>
      <c r="R1560" s="4" t="s">
        <v>65</v>
      </c>
      <c r="S1560" s="4" t="s">
        <v>11716</v>
      </c>
      <c r="T1560" s="4" t="s">
        <v>84</v>
      </c>
      <c r="U1560" s="4"/>
      <c r="V1560" s="4"/>
      <c r="W1560" s="4"/>
      <c r="X1560" s="2" t="s">
        <v>11717</v>
      </c>
      <c r="Y1560" s="4" t="s">
        <v>69</v>
      </c>
      <c r="Z1560" s="4"/>
      <c r="AA1560" s="4"/>
      <c r="AB1560" s="4"/>
    </row>
    <row r="1561" customFormat="false" ht="75" hidden="false" customHeight="true" outlineLevel="0" collapsed="false">
      <c r="A1561" s="4" t="s">
        <v>11718</v>
      </c>
      <c r="B1561" s="4" t="s">
        <v>11500</v>
      </c>
      <c r="C1561" s="4" t="s">
        <v>11719</v>
      </c>
      <c r="D1561" s="4" t="n">
        <v>1995</v>
      </c>
      <c r="E1561" s="4" t="s">
        <v>41</v>
      </c>
      <c r="F1561" s="4" t="s">
        <v>11502</v>
      </c>
      <c r="G1561" s="4" t="str">
        <f aca="false">IF(LEFT(I1561,3)="R1 ","L6",IF(D1561&gt;=2014,"L1",IF(D1561&gt;=1998,"L2",IF(D1561&gt;=1987,"L3",IF(D1561&gt;=1978,"L4",IF(D1561&gt;=1965,"L5","L6"))))))</f>
        <v>L3</v>
      </c>
      <c r="H1561" s="4" t="str">
        <f aca="false">IFERROR(INDEX(Lanes!$C$2:$C$60,MATCH(LEFT(I1561,FIND(" ",I1561)-1),Lanes!$A$2:$A$60,0)),"?")</f>
        <v>V</v>
      </c>
      <c r="I1561" s="4" t="s">
        <v>11433</v>
      </c>
      <c r="J1561" s="4"/>
      <c r="K1561" s="4" t="s">
        <v>4576</v>
      </c>
      <c r="L1561" s="4" t="s">
        <v>90</v>
      </c>
      <c r="M1561" s="4" t="s">
        <v>925</v>
      </c>
      <c r="N1561" s="4" t="s">
        <v>2914</v>
      </c>
      <c r="O1561" s="4" t="s">
        <v>11720</v>
      </c>
      <c r="P1561" s="2" t="s">
        <v>11721</v>
      </c>
      <c r="Q1561" s="2" t="s">
        <v>11722</v>
      </c>
      <c r="R1561" s="4" t="s">
        <v>65</v>
      </c>
      <c r="S1561" s="4" t="s">
        <v>11723</v>
      </c>
      <c r="T1561" s="4" t="s">
        <v>84</v>
      </c>
      <c r="U1561" s="4"/>
      <c r="V1561" s="4"/>
      <c r="W1561" s="4" t="s">
        <v>53</v>
      </c>
      <c r="X1561" s="2" t="s">
        <v>11507</v>
      </c>
      <c r="Y1561" s="4" t="s">
        <v>69</v>
      </c>
      <c r="Z1561" s="4"/>
      <c r="AA1561" s="4"/>
      <c r="AB1561" s="4"/>
    </row>
    <row r="1562" customFormat="false" ht="75" hidden="false" customHeight="true" outlineLevel="0" collapsed="false">
      <c r="A1562" s="4" t="s">
        <v>11724</v>
      </c>
      <c r="B1562" s="4" t="s">
        <v>11725</v>
      </c>
      <c r="C1562" s="4" t="s">
        <v>11726</v>
      </c>
      <c r="D1562" s="4" t="n">
        <v>1995</v>
      </c>
      <c r="E1562" s="4" t="s">
        <v>41</v>
      </c>
      <c r="F1562" s="4" t="s">
        <v>11619</v>
      </c>
      <c r="G1562" s="4" t="str">
        <f aca="false">IF(LEFT(I1562,3)="R1 ","L6",IF(D1562&gt;=2014,"L1",IF(D1562&gt;=1998,"L2",IF(D1562&gt;=1987,"L3",IF(D1562&gt;=1978,"L4",IF(D1562&gt;=1965,"L5","L6"))))))</f>
        <v>L3</v>
      </c>
      <c r="H1562" s="4" t="str">
        <f aca="false">IFERROR(INDEX(Lanes!$C$2:$C$60,MATCH(LEFT(I1562,FIND(" ",I1562)-1),Lanes!$A$2:$A$60,0)),"?")</f>
        <v>V</v>
      </c>
      <c r="I1562" s="4" t="s">
        <v>11433</v>
      </c>
      <c r="J1562" s="4"/>
      <c r="K1562" s="4" t="s">
        <v>60</v>
      </c>
      <c r="L1562" s="4" t="s">
        <v>603</v>
      </c>
      <c r="M1562" s="4" t="s">
        <v>9150</v>
      </c>
      <c r="N1562" s="4" t="s">
        <v>11520</v>
      </c>
      <c r="O1562" s="4" t="s">
        <v>11727</v>
      </c>
      <c r="P1562" s="2" t="s">
        <v>11728</v>
      </c>
      <c r="Q1562" s="2" t="s">
        <v>11729</v>
      </c>
      <c r="R1562" s="4" t="s">
        <v>122</v>
      </c>
      <c r="S1562" s="4" t="s">
        <v>11730</v>
      </c>
      <c r="T1562" s="4" t="s">
        <v>52</v>
      </c>
      <c r="U1562" s="4"/>
      <c r="V1562" s="4"/>
      <c r="W1562" s="4"/>
      <c r="X1562" s="2" t="s">
        <v>11731</v>
      </c>
      <c r="Y1562" s="4" t="s">
        <v>69</v>
      </c>
      <c r="Z1562" s="4"/>
      <c r="AA1562" s="4"/>
      <c r="AB1562" s="4"/>
    </row>
    <row r="1563" customFormat="false" ht="75" hidden="false" customHeight="true" outlineLevel="0" collapsed="false">
      <c r="A1563" s="4" t="s">
        <v>11732</v>
      </c>
      <c r="B1563" s="4" t="s">
        <v>11733</v>
      </c>
      <c r="C1563" s="4" t="s">
        <v>11734</v>
      </c>
      <c r="D1563" s="4" t="n">
        <v>1995</v>
      </c>
      <c r="E1563" s="4" t="s">
        <v>41</v>
      </c>
      <c r="F1563" s="4" t="s">
        <v>4000</v>
      </c>
      <c r="G1563" s="4" t="str">
        <f aca="false">IF(LEFT(I1563,3)="R1 ","L6",IF(D1563&gt;=2014,"L1",IF(D1563&gt;=1998,"L2",IF(D1563&gt;=1987,"L3",IF(D1563&gt;=1978,"L4",IF(D1563&gt;=1965,"L5","L6"))))))</f>
        <v>L3</v>
      </c>
      <c r="H1563" s="4" t="str">
        <f aca="false">IFERROR(INDEX(Lanes!$C$2:$C$60,MATCH(LEFT(I1563,FIND(" ",I1563)-1),Lanes!$A$2:$A$60,0)),"?")</f>
        <v>V</v>
      </c>
      <c r="I1563" s="4" t="s">
        <v>11433</v>
      </c>
      <c r="J1563" s="4"/>
      <c r="K1563" s="4" t="s">
        <v>4576</v>
      </c>
      <c r="L1563" s="4" t="s">
        <v>152</v>
      </c>
      <c r="M1563" s="4" t="s">
        <v>153</v>
      </c>
      <c r="N1563" s="4"/>
      <c r="O1563" s="4" t="s">
        <v>11735</v>
      </c>
      <c r="P1563" s="2" t="s">
        <v>11736</v>
      </c>
      <c r="Q1563" s="2" t="s">
        <v>11737</v>
      </c>
      <c r="R1563" s="4" t="s">
        <v>122</v>
      </c>
      <c r="S1563" s="4" t="s">
        <v>11738</v>
      </c>
      <c r="T1563" s="4" t="s">
        <v>84</v>
      </c>
      <c r="U1563" s="4"/>
      <c r="V1563" s="4"/>
      <c r="W1563" s="4"/>
      <c r="X1563" s="2" t="s">
        <v>11739</v>
      </c>
      <c r="Y1563" s="4" t="s">
        <v>69</v>
      </c>
      <c r="Z1563" s="4"/>
      <c r="AA1563" s="4"/>
      <c r="AB1563" s="4"/>
    </row>
    <row r="1564" customFormat="false" ht="75" hidden="false" customHeight="true" outlineLevel="0" collapsed="false">
      <c r="A1564" s="4" t="s">
        <v>11740</v>
      </c>
      <c r="B1564" s="4" t="s">
        <v>11741</v>
      </c>
      <c r="C1564" s="4" t="s">
        <v>11742</v>
      </c>
      <c r="D1564" s="4" t="n">
        <v>1995</v>
      </c>
      <c r="E1564" s="4" t="s">
        <v>41</v>
      </c>
      <c r="F1564" s="4" t="s">
        <v>4000</v>
      </c>
      <c r="G1564" s="4" t="str">
        <f aca="false">IF(LEFT(I1564,3)="R1 ","L6",IF(D1564&gt;=2014,"L1",IF(D1564&gt;=1998,"L2",IF(D1564&gt;=1987,"L3",IF(D1564&gt;=1978,"L4",IF(D1564&gt;=1965,"L5","L6"))))))</f>
        <v>L3</v>
      </c>
      <c r="H1564" s="4" t="str">
        <f aca="false">IFERROR(INDEX(Lanes!$C$2:$C$60,MATCH(LEFT(I1564,FIND(" ",I1564)-1),Lanes!$A$2:$A$60,0)),"?")</f>
        <v>V</v>
      </c>
      <c r="I1564" s="4" t="s">
        <v>11433</v>
      </c>
      <c r="J1564" s="4"/>
      <c r="K1564" s="4" t="s">
        <v>4576</v>
      </c>
      <c r="L1564" s="4" t="s">
        <v>152</v>
      </c>
      <c r="M1564" s="4" t="s">
        <v>5431</v>
      </c>
      <c r="N1564" s="4"/>
      <c r="O1564" s="4" t="s">
        <v>11743</v>
      </c>
      <c r="P1564" s="2" t="s">
        <v>11744</v>
      </c>
      <c r="Q1564" s="2" t="s">
        <v>11745</v>
      </c>
      <c r="R1564" s="4" t="s">
        <v>65</v>
      </c>
      <c r="S1564" s="4" t="s">
        <v>11746</v>
      </c>
      <c r="T1564" s="4" t="s">
        <v>84</v>
      </c>
      <c r="U1564" s="4"/>
      <c r="V1564" s="4"/>
      <c r="W1564" s="4"/>
      <c r="X1564" s="2" t="s">
        <v>11747</v>
      </c>
      <c r="Y1564" s="4" t="s">
        <v>69</v>
      </c>
      <c r="Z1564" s="4"/>
      <c r="AA1564" s="4"/>
      <c r="AB1564" s="4"/>
    </row>
    <row r="1565" customFormat="false" ht="75" hidden="false" customHeight="true" outlineLevel="0" collapsed="false">
      <c r="A1565" s="4" t="s">
        <v>11748</v>
      </c>
      <c r="B1565" s="4" t="s">
        <v>11749</v>
      </c>
      <c r="C1565" s="4" t="s">
        <v>11750</v>
      </c>
      <c r="D1565" s="4" t="n">
        <v>1995</v>
      </c>
      <c r="E1565" s="4" t="s">
        <v>41</v>
      </c>
      <c r="F1565" s="4" t="s">
        <v>11751</v>
      </c>
      <c r="G1565" s="4" t="str">
        <f aca="false">IF(LEFT(I1565,3)="R1 ","L6",IF(D1565&gt;=2014,"L1",IF(D1565&gt;=1998,"L2",IF(D1565&gt;=1987,"L3",IF(D1565&gt;=1978,"L4",IF(D1565&gt;=1965,"L5","L6"))))))</f>
        <v>L3</v>
      </c>
      <c r="H1565" s="4" t="str">
        <f aca="false">IFERROR(INDEX(Lanes!$C$2:$C$60,MATCH(LEFT(I1565,FIND(" ",I1565)-1),Lanes!$A$2:$A$60,0)),"?")</f>
        <v>V</v>
      </c>
      <c r="I1565" s="4" t="s">
        <v>11433</v>
      </c>
      <c r="J1565" s="4"/>
      <c r="K1565" s="4" t="s">
        <v>4342</v>
      </c>
      <c r="L1565" s="4" t="s">
        <v>45</v>
      </c>
      <c r="M1565" s="4" t="s">
        <v>61</v>
      </c>
      <c r="N1565" s="4"/>
      <c r="O1565" s="4" t="s">
        <v>11752</v>
      </c>
      <c r="P1565" s="2" t="s">
        <v>11753</v>
      </c>
      <c r="Q1565" s="2" t="s">
        <v>11754</v>
      </c>
      <c r="R1565" s="4" t="s">
        <v>122</v>
      </c>
      <c r="S1565" s="4" t="s">
        <v>11755</v>
      </c>
      <c r="T1565" s="4" t="s">
        <v>52</v>
      </c>
      <c r="U1565" s="4"/>
      <c r="V1565" s="4"/>
      <c r="W1565" s="4"/>
      <c r="X1565" s="2" t="s">
        <v>11756</v>
      </c>
      <c r="Y1565" s="4" t="s">
        <v>69</v>
      </c>
      <c r="Z1565" s="4"/>
      <c r="AA1565" s="4"/>
      <c r="AB1565" s="4"/>
    </row>
    <row r="1566" customFormat="false" ht="75" hidden="false" customHeight="true" outlineLevel="0" collapsed="false">
      <c r="A1566" s="4" t="s">
        <v>11757</v>
      </c>
      <c r="B1566" s="4" t="s">
        <v>11463</v>
      </c>
      <c r="C1566" s="4" t="s">
        <v>11758</v>
      </c>
      <c r="D1566" s="4" t="n">
        <v>1995</v>
      </c>
      <c r="E1566" s="4" t="s">
        <v>41</v>
      </c>
      <c r="F1566" s="4" t="s">
        <v>4000</v>
      </c>
      <c r="G1566" s="4" t="str">
        <f aca="false">IF(LEFT(I1566,3)="R1 ","L6",IF(D1566&gt;=2014,"L1",IF(D1566&gt;=1998,"L2",IF(D1566&gt;=1987,"L3",IF(D1566&gt;=1978,"L4",IF(D1566&gt;=1965,"L5","L6"))))))</f>
        <v>L3</v>
      </c>
      <c r="H1566" s="4" t="str">
        <f aca="false">IFERROR(INDEX(Lanes!$C$2:$C$60,MATCH(LEFT(I1566,FIND(" ",I1566)-1),Lanes!$A$2:$A$60,0)),"?")</f>
        <v>V</v>
      </c>
      <c r="I1566" s="4" t="s">
        <v>11433</v>
      </c>
      <c r="J1566" s="4"/>
      <c r="K1566" s="4" t="s">
        <v>44</v>
      </c>
      <c r="L1566" s="4" t="s">
        <v>603</v>
      </c>
      <c r="M1566" s="4" t="s">
        <v>11465</v>
      </c>
      <c r="N1566" s="4"/>
      <c r="O1566" s="4" t="s">
        <v>11759</v>
      </c>
      <c r="P1566" s="2" t="s">
        <v>11760</v>
      </c>
      <c r="Q1566" s="2" t="s">
        <v>11761</v>
      </c>
      <c r="R1566" s="4" t="s">
        <v>122</v>
      </c>
      <c r="S1566" s="4" t="s">
        <v>11762</v>
      </c>
      <c r="T1566" s="4" t="s">
        <v>84</v>
      </c>
      <c r="U1566" s="4"/>
      <c r="V1566" s="4"/>
      <c r="W1566" s="4" t="s">
        <v>53</v>
      </c>
      <c r="X1566" s="2" t="s">
        <v>11470</v>
      </c>
      <c r="Y1566" s="4" t="s">
        <v>69</v>
      </c>
      <c r="Z1566" s="4"/>
      <c r="AA1566" s="4"/>
      <c r="AB1566" s="4"/>
    </row>
    <row r="1567" customFormat="false" ht="75" hidden="false" customHeight="true" outlineLevel="0" collapsed="false">
      <c r="A1567" s="4" t="s">
        <v>11763</v>
      </c>
      <c r="B1567" s="4" t="s">
        <v>11481</v>
      </c>
      <c r="C1567" s="4" t="s">
        <v>11764</v>
      </c>
      <c r="D1567" s="4" t="n">
        <v>1995</v>
      </c>
      <c r="E1567" s="4" t="s">
        <v>41</v>
      </c>
      <c r="F1567" s="4" t="s">
        <v>11564</v>
      </c>
      <c r="G1567" s="4" t="str">
        <f aca="false">IF(LEFT(I1567,3)="R1 ","L6",IF(D1567&gt;=2014,"L1",IF(D1567&gt;=1998,"L2",IF(D1567&gt;=1987,"L3",IF(D1567&gt;=1978,"L4",IF(D1567&gt;=1965,"L5","L6"))))))</f>
        <v>L3</v>
      </c>
      <c r="H1567" s="4" t="str">
        <f aca="false">IFERROR(INDEX(Lanes!$C$2:$C$60,MATCH(LEFT(I1567,FIND(" ",I1567)-1),Lanes!$A$2:$A$60,0)),"?")</f>
        <v>V</v>
      </c>
      <c r="I1567" s="4" t="s">
        <v>11433</v>
      </c>
      <c r="J1567" s="4" t="s">
        <v>5475</v>
      </c>
      <c r="K1567" s="4" t="s">
        <v>5430</v>
      </c>
      <c r="L1567" s="4" t="s">
        <v>45</v>
      </c>
      <c r="M1567" s="4" t="s">
        <v>61</v>
      </c>
      <c r="N1567" s="4"/>
      <c r="O1567" s="4" t="s">
        <v>11765</v>
      </c>
      <c r="P1567" s="2" t="s">
        <v>11766</v>
      </c>
      <c r="Q1567" s="2" t="s">
        <v>11767</v>
      </c>
      <c r="R1567" s="4" t="s">
        <v>65</v>
      </c>
      <c r="S1567" s="4" t="s">
        <v>11768</v>
      </c>
      <c r="T1567" s="4" t="s">
        <v>52</v>
      </c>
      <c r="U1567" s="4"/>
      <c r="V1567" s="4"/>
      <c r="W1567" s="4"/>
      <c r="X1567" s="2" t="s">
        <v>11488</v>
      </c>
      <c r="Y1567" s="4" t="s">
        <v>69</v>
      </c>
      <c r="Z1567" s="4"/>
      <c r="AA1567" s="4"/>
      <c r="AB1567" s="4"/>
    </row>
    <row r="1568" customFormat="false" ht="75" hidden="false" customHeight="true" outlineLevel="0" collapsed="false">
      <c r="A1568" s="4" t="s">
        <v>11769</v>
      </c>
      <c r="B1568" s="4" t="s">
        <v>11432</v>
      </c>
      <c r="C1568" s="4" t="s">
        <v>11770</v>
      </c>
      <c r="D1568" s="4" t="n">
        <v>1995</v>
      </c>
      <c r="E1568" s="4" t="s">
        <v>41</v>
      </c>
      <c r="F1568" s="4" t="s">
        <v>1052</v>
      </c>
      <c r="G1568" s="4" t="str">
        <f aca="false">IF(LEFT(I1568,3)="R1 ","L6",IF(D1568&gt;=2014,"L1",IF(D1568&gt;=1998,"L2",IF(D1568&gt;=1987,"L3",IF(D1568&gt;=1978,"L4",IF(D1568&gt;=1965,"L5","L6"))))))</f>
        <v>L3</v>
      </c>
      <c r="H1568" s="4" t="str">
        <f aca="false">IFERROR(INDEX(Lanes!$C$2:$C$60,MATCH(LEFT(I1568,FIND(" ",I1568)-1),Lanes!$A$2:$A$60,0)),"?")</f>
        <v>V</v>
      </c>
      <c r="I1568" s="4" t="s">
        <v>11433</v>
      </c>
      <c r="J1568" s="4"/>
      <c r="K1568" s="4" t="s">
        <v>4013</v>
      </c>
      <c r="L1568" s="4" t="s">
        <v>90</v>
      </c>
      <c r="M1568" s="4" t="s">
        <v>925</v>
      </c>
      <c r="N1568" s="4" t="s">
        <v>2914</v>
      </c>
      <c r="O1568" s="4" t="s">
        <v>11771</v>
      </c>
      <c r="P1568" s="2" t="s">
        <v>11772</v>
      </c>
      <c r="Q1568" s="2" t="s">
        <v>11773</v>
      </c>
      <c r="R1568" s="4" t="s">
        <v>65</v>
      </c>
      <c r="S1568" s="4" t="s">
        <v>11774</v>
      </c>
      <c r="T1568" s="4" t="s">
        <v>110</v>
      </c>
      <c r="U1568" s="4"/>
      <c r="V1568" s="4"/>
      <c r="W1568" s="4" t="s">
        <v>53</v>
      </c>
      <c r="X1568" s="2" t="s">
        <v>11438</v>
      </c>
      <c r="Y1568" s="4" t="s">
        <v>69</v>
      </c>
      <c r="Z1568" s="4"/>
      <c r="AA1568" s="4"/>
      <c r="AB1568" s="4"/>
    </row>
    <row r="1569" customFormat="false" ht="75" hidden="false" customHeight="true" outlineLevel="0" collapsed="false">
      <c r="A1569" s="4" t="s">
        <v>11775</v>
      </c>
      <c r="B1569" s="4" t="s">
        <v>11695</v>
      </c>
      <c r="C1569" s="4" t="s">
        <v>11776</v>
      </c>
      <c r="D1569" s="4" t="n">
        <v>1995</v>
      </c>
      <c r="E1569" s="4" t="s">
        <v>41</v>
      </c>
      <c r="F1569" s="4" t="s">
        <v>11483</v>
      </c>
      <c r="G1569" s="4" t="str">
        <f aca="false">IF(LEFT(I1569,3)="R1 ","L6",IF(D1569&gt;=2014,"L1",IF(D1569&gt;=1998,"L2",IF(D1569&gt;=1987,"L3",IF(D1569&gt;=1978,"L4",IF(D1569&gt;=1965,"L5","L6"))))))</f>
        <v>L3</v>
      </c>
      <c r="H1569" s="4" t="str">
        <f aca="false">IFERROR(INDEX(Lanes!$C$2:$C$60,MATCH(LEFT(I1569,FIND(" ",I1569)-1),Lanes!$A$2:$A$60,0)),"?")</f>
        <v>V</v>
      </c>
      <c r="I1569" s="4" t="s">
        <v>11433</v>
      </c>
      <c r="J1569" s="4"/>
      <c r="K1569" s="4" t="s">
        <v>4576</v>
      </c>
      <c r="L1569" s="4" t="s">
        <v>603</v>
      </c>
      <c r="M1569" s="4" t="s">
        <v>11697</v>
      </c>
      <c r="N1569" s="4"/>
      <c r="O1569" s="4" t="s">
        <v>11777</v>
      </c>
      <c r="P1569" s="2" t="s">
        <v>11778</v>
      </c>
      <c r="Q1569" s="2" t="s">
        <v>11779</v>
      </c>
      <c r="R1569" s="4" t="s">
        <v>122</v>
      </c>
      <c r="S1569" s="4" t="s">
        <v>11780</v>
      </c>
      <c r="T1569" s="4" t="s">
        <v>52</v>
      </c>
      <c r="U1569" s="4"/>
      <c r="V1569" s="4"/>
      <c r="W1569" s="4"/>
      <c r="X1569" s="2" t="s">
        <v>11781</v>
      </c>
      <c r="Y1569" s="4" t="s">
        <v>69</v>
      </c>
      <c r="Z1569" s="4"/>
      <c r="AA1569" s="4"/>
      <c r="AB1569" s="4"/>
    </row>
    <row r="1570" customFormat="false" ht="75" hidden="false" customHeight="true" outlineLevel="0" collapsed="false">
      <c r="A1570" s="4" t="s">
        <v>11782</v>
      </c>
      <c r="B1570" s="4" t="s">
        <v>11610</v>
      </c>
      <c r="C1570" s="4" t="s">
        <v>11783</v>
      </c>
      <c r="D1570" s="4" t="n">
        <v>1995</v>
      </c>
      <c r="E1570" s="4" t="s">
        <v>41</v>
      </c>
      <c r="F1570" s="4" t="s">
        <v>4000</v>
      </c>
      <c r="G1570" s="4" t="str">
        <f aca="false">IF(LEFT(I1570,3)="R1 ","L6",IF(D1570&gt;=2014,"L1",IF(D1570&gt;=1998,"L2",IF(D1570&gt;=1987,"L3",IF(D1570&gt;=1978,"L4",IF(D1570&gt;=1965,"L5","L6"))))))</f>
        <v>L3</v>
      </c>
      <c r="H1570" s="4" t="str">
        <f aca="false">IFERROR(INDEX(Lanes!$C$2:$C$60,MATCH(LEFT(I1570,FIND(" ",I1570)-1),Lanes!$A$2:$A$60,0)),"?")</f>
        <v>V</v>
      </c>
      <c r="I1570" s="4" t="s">
        <v>11433</v>
      </c>
      <c r="J1570" s="4"/>
      <c r="K1570" s="4" t="s">
        <v>128</v>
      </c>
      <c r="L1570" s="4" t="s">
        <v>152</v>
      </c>
      <c r="M1570" s="4" t="s">
        <v>6520</v>
      </c>
      <c r="N1570" s="4"/>
      <c r="O1570" s="4" t="s">
        <v>11784</v>
      </c>
      <c r="P1570" s="2" t="s">
        <v>11785</v>
      </c>
      <c r="Q1570" s="2" t="s">
        <v>11786</v>
      </c>
      <c r="R1570" s="4" t="s">
        <v>65</v>
      </c>
      <c r="S1570" s="4" t="s">
        <v>11787</v>
      </c>
      <c r="T1570" s="4" t="s">
        <v>110</v>
      </c>
      <c r="U1570" s="4"/>
      <c r="V1570" s="4"/>
      <c r="W1570" s="4"/>
      <c r="X1570" s="2" t="s">
        <v>11616</v>
      </c>
      <c r="Y1570" s="4" t="s">
        <v>69</v>
      </c>
      <c r="Z1570" s="4"/>
      <c r="AA1570" s="4"/>
      <c r="AB1570" s="4"/>
    </row>
    <row r="1571" customFormat="false" ht="75" hidden="false" customHeight="true" outlineLevel="0" collapsed="false">
      <c r="A1571" s="4" t="s">
        <v>11788</v>
      </c>
      <c r="B1571" s="4" t="s">
        <v>11500</v>
      </c>
      <c r="C1571" s="4" t="s">
        <v>11789</v>
      </c>
      <c r="D1571" s="4" t="n">
        <v>1996</v>
      </c>
      <c r="E1571" s="4" t="s">
        <v>41</v>
      </c>
      <c r="F1571" s="4" t="s">
        <v>11502</v>
      </c>
      <c r="G1571" s="4" t="str">
        <f aca="false">IF(LEFT(I1571,3)="R1 ","L6",IF(D1571&gt;=2014,"L1",IF(D1571&gt;=1998,"L2",IF(D1571&gt;=1987,"L3",IF(D1571&gt;=1978,"L4",IF(D1571&gt;=1965,"L5","L6"))))))</f>
        <v>L3</v>
      </c>
      <c r="H1571" s="4" t="str">
        <f aca="false">IFERROR(INDEX(Lanes!$C$2:$C$60,MATCH(LEFT(I1571,FIND(" ",I1571)-1),Lanes!$A$2:$A$60,0)),"?")</f>
        <v>V</v>
      </c>
      <c r="I1571" s="4" t="s">
        <v>11433</v>
      </c>
      <c r="J1571" s="4"/>
      <c r="K1571" s="4" t="s">
        <v>128</v>
      </c>
      <c r="L1571" s="4" t="s">
        <v>90</v>
      </c>
      <c r="M1571" s="4" t="s">
        <v>925</v>
      </c>
      <c r="N1571" s="4" t="s">
        <v>2914</v>
      </c>
      <c r="O1571" s="4" t="s">
        <v>11790</v>
      </c>
      <c r="P1571" s="2" t="s">
        <v>11791</v>
      </c>
      <c r="Q1571" s="2" t="s">
        <v>11792</v>
      </c>
      <c r="R1571" s="4" t="s">
        <v>122</v>
      </c>
      <c r="S1571" s="4" t="s">
        <v>11793</v>
      </c>
      <c r="T1571" s="4" t="s">
        <v>84</v>
      </c>
      <c r="U1571" s="4"/>
      <c r="V1571" s="4"/>
      <c r="W1571" s="4" t="s">
        <v>53</v>
      </c>
      <c r="X1571" s="2" t="s">
        <v>11507</v>
      </c>
      <c r="Y1571" s="4" t="s">
        <v>69</v>
      </c>
      <c r="Z1571" s="4"/>
      <c r="AA1571" s="4"/>
      <c r="AB1571" s="4"/>
    </row>
    <row r="1572" customFormat="false" ht="75" hidden="false" customHeight="true" outlineLevel="0" collapsed="false">
      <c r="A1572" s="4" t="s">
        <v>11794</v>
      </c>
      <c r="B1572" s="4" t="s">
        <v>11626</v>
      </c>
      <c r="C1572" s="4" t="s">
        <v>11795</v>
      </c>
      <c r="D1572" s="4" t="n">
        <v>1996</v>
      </c>
      <c r="E1572" s="4" t="s">
        <v>41</v>
      </c>
      <c r="F1572" s="4" t="s">
        <v>1052</v>
      </c>
      <c r="G1572" s="4" t="str">
        <f aca="false">IF(LEFT(I1572,3)="R1 ","L6",IF(D1572&gt;=2014,"L1",IF(D1572&gt;=1998,"L2",IF(D1572&gt;=1987,"L3",IF(D1572&gt;=1978,"L4",IF(D1572&gt;=1965,"L5","L6"))))))</f>
        <v>L3</v>
      </c>
      <c r="H1572" s="4" t="str">
        <f aca="false">IFERROR(INDEX(Lanes!$C$2:$C$60,MATCH(LEFT(I1572,FIND(" ",I1572)-1),Lanes!$A$2:$A$60,0)),"?")</f>
        <v>V</v>
      </c>
      <c r="I1572" s="4" t="s">
        <v>11433</v>
      </c>
      <c r="J1572" s="4"/>
      <c r="K1572" s="4" t="s">
        <v>44</v>
      </c>
      <c r="L1572" s="4" t="s">
        <v>45</v>
      </c>
      <c r="M1572" s="4" t="s">
        <v>11628</v>
      </c>
      <c r="N1572" s="4"/>
      <c r="O1572" s="4" t="s">
        <v>11796</v>
      </c>
      <c r="P1572" s="2" t="s">
        <v>11797</v>
      </c>
      <c r="Q1572" s="2" t="s">
        <v>11798</v>
      </c>
      <c r="R1572" s="4" t="s">
        <v>122</v>
      </c>
      <c r="S1572" s="4" t="s">
        <v>11799</v>
      </c>
      <c r="T1572" s="4" t="s">
        <v>52</v>
      </c>
      <c r="U1572" s="4"/>
      <c r="V1572" s="4"/>
      <c r="W1572" s="4"/>
      <c r="X1572" s="2" t="s">
        <v>11800</v>
      </c>
      <c r="Y1572" s="4" t="s">
        <v>69</v>
      </c>
      <c r="Z1572" s="4"/>
      <c r="AA1572" s="4"/>
      <c r="AB1572" s="4"/>
    </row>
    <row r="1573" customFormat="false" ht="75" hidden="false" customHeight="true" outlineLevel="0" collapsed="false">
      <c r="A1573" s="4" t="s">
        <v>11801</v>
      </c>
      <c r="B1573" s="4" t="s">
        <v>11733</v>
      </c>
      <c r="C1573" s="4" t="s">
        <v>11802</v>
      </c>
      <c r="D1573" s="4" t="n">
        <v>1996</v>
      </c>
      <c r="E1573" s="4" t="s">
        <v>41</v>
      </c>
      <c r="F1573" s="4" t="s">
        <v>4000</v>
      </c>
      <c r="G1573" s="4" t="str">
        <f aca="false">IF(LEFT(I1573,3)="R1 ","L6",IF(D1573&gt;=2014,"L1",IF(D1573&gt;=1998,"L2",IF(D1573&gt;=1987,"L3",IF(D1573&gt;=1978,"L4",IF(D1573&gt;=1965,"L5","L6"))))))</f>
        <v>L3</v>
      </c>
      <c r="H1573" s="4" t="str">
        <f aca="false">IFERROR(INDEX(Lanes!$C$2:$C$60,MATCH(LEFT(I1573,FIND(" ",I1573)-1),Lanes!$A$2:$A$60,0)),"?")</f>
        <v>V</v>
      </c>
      <c r="I1573" s="4" t="s">
        <v>11433</v>
      </c>
      <c r="J1573" s="4"/>
      <c r="K1573" s="4" t="s">
        <v>4576</v>
      </c>
      <c r="L1573" s="4" t="s">
        <v>152</v>
      </c>
      <c r="M1573" s="4" t="s">
        <v>153</v>
      </c>
      <c r="N1573" s="4"/>
      <c r="O1573" s="4" t="s">
        <v>11803</v>
      </c>
      <c r="P1573" s="2" t="s">
        <v>11804</v>
      </c>
      <c r="Q1573" s="2" t="s">
        <v>11805</v>
      </c>
      <c r="R1573" s="4" t="s">
        <v>122</v>
      </c>
      <c r="S1573" s="4" t="s">
        <v>11806</v>
      </c>
      <c r="T1573" s="4" t="s">
        <v>84</v>
      </c>
      <c r="U1573" s="4"/>
      <c r="V1573" s="4"/>
      <c r="W1573" s="4"/>
      <c r="X1573" s="2" t="s">
        <v>11807</v>
      </c>
      <c r="Y1573" s="4" t="s">
        <v>69</v>
      </c>
      <c r="Z1573" s="4"/>
      <c r="AA1573" s="4"/>
      <c r="AB1573" s="4"/>
    </row>
    <row r="1574" customFormat="false" ht="75" hidden="false" customHeight="true" outlineLevel="0" collapsed="false">
      <c r="A1574" s="4" t="s">
        <v>11808</v>
      </c>
      <c r="B1574" s="4" t="s">
        <v>11640</v>
      </c>
      <c r="C1574" s="4" t="s">
        <v>11809</v>
      </c>
      <c r="D1574" s="4" t="n">
        <v>1996</v>
      </c>
      <c r="E1574" s="4" t="s">
        <v>41</v>
      </c>
      <c r="F1574" s="4" t="s">
        <v>11810</v>
      </c>
      <c r="G1574" s="4" t="str">
        <f aca="false">IF(LEFT(I1574,3)="R1 ","L6",IF(D1574&gt;=2014,"L1",IF(D1574&gt;=1998,"L2",IF(D1574&gt;=1987,"L3",IF(D1574&gt;=1978,"L4",IF(D1574&gt;=1965,"L5","L6"))))))</f>
        <v>L3</v>
      </c>
      <c r="H1574" s="4" t="str">
        <f aca="false">IFERROR(INDEX(Lanes!$C$2:$C$60,MATCH(LEFT(I1574,FIND(" ",I1574)-1),Lanes!$A$2:$A$60,0)),"?")</f>
        <v>V</v>
      </c>
      <c r="I1574" s="4" t="s">
        <v>11433</v>
      </c>
      <c r="J1574" s="4"/>
      <c r="K1574" s="4" t="s">
        <v>44</v>
      </c>
      <c r="L1574" s="4" t="s">
        <v>193</v>
      </c>
      <c r="M1574" s="4" t="s">
        <v>7102</v>
      </c>
      <c r="N1574" s="4"/>
      <c r="O1574" s="4" t="s">
        <v>11811</v>
      </c>
      <c r="P1574" s="2" t="s">
        <v>11812</v>
      </c>
      <c r="Q1574" s="2" t="s">
        <v>11813</v>
      </c>
      <c r="R1574" s="4" t="s">
        <v>122</v>
      </c>
      <c r="S1574" s="4" t="s">
        <v>11814</v>
      </c>
      <c r="T1574" s="4" t="s">
        <v>84</v>
      </c>
      <c r="U1574" s="4"/>
      <c r="V1574" s="4"/>
      <c r="W1574" s="4"/>
      <c r="X1574" s="2" t="s">
        <v>11815</v>
      </c>
      <c r="Y1574" s="4" t="s">
        <v>69</v>
      </c>
      <c r="Z1574" s="4"/>
      <c r="AA1574" s="4"/>
      <c r="AB1574" s="4"/>
    </row>
    <row r="1575" customFormat="false" ht="75" hidden="false" customHeight="true" outlineLevel="0" collapsed="false">
      <c r="A1575" s="4" t="s">
        <v>11816</v>
      </c>
      <c r="B1575" s="4" t="s">
        <v>11817</v>
      </c>
      <c r="C1575" s="4" t="s">
        <v>11818</v>
      </c>
      <c r="D1575" s="4" t="n">
        <v>1996</v>
      </c>
      <c r="E1575" s="4" t="s">
        <v>41</v>
      </c>
      <c r="F1575" s="4" t="s">
        <v>11819</v>
      </c>
      <c r="G1575" s="4" t="str">
        <f aca="false">IF(LEFT(I1575,3)="R1 ","L6",IF(D1575&gt;=2014,"L1",IF(D1575&gt;=1998,"L2",IF(D1575&gt;=1987,"L3",IF(D1575&gt;=1978,"L4",IF(D1575&gt;=1965,"L5","L6"))))))</f>
        <v>L3</v>
      </c>
      <c r="H1575" s="4" t="str">
        <f aca="false">IFERROR(INDEX(Lanes!$C$2:$C$60,MATCH(LEFT(I1575,FIND(" ",I1575)-1),Lanes!$A$2:$A$60,0)),"?")</f>
        <v>V</v>
      </c>
      <c r="I1575" s="4" t="s">
        <v>11433</v>
      </c>
      <c r="J1575" s="4"/>
      <c r="K1575" s="4" t="s">
        <v>128</v>
      </c>
      <c r="L1575" s="4" t="s">
        <v>603</v>
      </c>
      <c r="M1575" s="4" t="s">
        <v>1528</v>
      </c>
      <c r="N1575" s="4"/>
      <c r="O1575" s="4" t="s">
        <v>11820</v>
      </c>
      <c r="P1575" s="2" t="s">
        <v>11821</v>
      </c>
      <c r="Q1575" s="2" t="s">
        <v>11822</v>
      </c>
      <c r="R1575" s="4" t="s">
        <v>65</v>
      </c>
      <c r="S1575" s="4" t="s">
        <v>11823</v>
      </c>
      <c r="T1575" s="4" t="s">
        <v>84</v>
      </c>
      <c r="U1575" s="4"/>
      <c r="V1575" s="4"/>
      <c r="W1575" s="4"/>
      <c r="X1575" s="2" t="s">
        <v>11824</v>
      </c>
      <c r="Y1575" s="4" t="s">
        <v>69</v>
      </c>
      <c r="Z1575" s="4"/>
      <c r="AA1575" s="4"/>
      <c r="AB1575" s="4"/>
    </row>
    <row r="1576" customFormat="false" ht="75" hidden="false" customHeight="true" outlineLevel="0" collapsed="false">
      <c r="A1576" s="4" t="s">
        <v>11825</v>
      </c>
      <c r="B1576" s="4" t="s">
        <v>11826</v>
      </c>
      <c r="C1576" s="4" t="s">
        <v>11827</v>
      </c>
      <c r="D1576" s="4" t="n">
        <v>1996</v>
      </c>
      <c r="E1576" s="4" t="s">
        <v>41</v>
      </c>
      <c r="F1576" s="4" t="s">
        <v>1052</v>
      </c>
      <c r="G1576" s="4" t="str">
        <f aca="false">IF(LEFT(I1576,3)="R1 ","L6",IF(D1576&gt;=2014,"L1",IF(D1576&gt;=1998,"L2",IF(D1576&gt;=1987,"L3",IF(D1576&gt;=1978,"L4",IF(D1576&gt;=1965,"L5","L6"))))))</f>
        <v>L3</v>
      </c>
      <c r="H1576" s="4" t="str">
        <f aca="false">IFERROR(INDEX(Lanes!$C$2:$C$60,MATCH(LEFT(I1576,FIND(" ",I1576)-1),Lanes!$A$2:$A$60,0)),"?")</f>
        <v>V</v>
      </c>
      <c r="I1576" s="4" t="s">
        <v>11433</v>
      </c>
      <c r="J1576" s="4"/>
      <c r="K1576" s="4" t="s">
        <v>128</v>
      </c>
      <c r="L1576" s="4" t="s">
        <v>152</v>
      </c>
      <c r="M1576" s="4" t="s">
        <v>307</v>
      </c>
      <c r="N1576" s="4"/>
      <c r="O1576" s="4" t="s">
        <v>11828</v>
      </c>
      <c r="P1576" s="2" t="s">
        <v>11829</v>
      </c>
      <c r="Q1576" s="2" t="s">
        <v>11830</v>
      </c>
      <c r="R1576" s="4" t="s">
        <v>122</v>
      </c>
      <c r="S1576" s="4" t="s">
        <v>11831</v>
      </c>
      <c r="T1576" s="4" t="s">
        <v>52</v>
      </c>
      <c r="U1576" s="4"/>
      <c r="V1576" s="4"/>
      <c r="W1576" s="4"/>
      <c r="X1576" s="2" t="s">
        <v>11832</v>
      </c>
      <c r="Y1576" s="4" t="s">
        <v>69</v>
      </c>
      <c r="Z1576" s="4"/>
      <c r="AA1576" s="4"/>
      <c r="AB1576" s="4"/>
    </row>
    <row r="1577" customFormat="false" ht="75" hidden="false" customHeight="true" outlineLevel="0" collapsed="false">
      <c r="A1577" s="4" t="s">
        <v>11833</v>
      </c>
      <c r="B1577" s="4" t="s">
        <v>11834</v>
      </c>
      <c r="C1577" s="4" t="s">
        <v>11835</v>
      </c>
      <c r="D1577" s="4" t="n">
        <v>1996</v>
      </c>
      <c r="E1577" s="4" t="s">
        <v>41</v>
      </c>
      <c r="F1577" s="4" t="s">
        <v>11619</v>
      </c>
      <c r="G1577" s="4" t="str">
        <f aca="false">IF(LEFT(I1577,3)="R1 ","L6",IF(D1577&gt;=2014,"L1",IF(D1577&gt;=1998,"L2",IF(D1577&gt;=1987,"L3",IF(D1577&gt;=1978,"L4",IF(D1577&gt;=1965,"L5","L6"))))))</f>
        <v>L3</v>
      </c>
      <c r="H1577" s="4" t="str">
        <f aca="false">IFERROR(INDEX(Lanes!$C$2:$C$60,MATCH(LEFT(I1577,FIND(" ",I1577)-1),Lanes!$A$2:$A$60,0)),"?")</f>
        <v>V</v>
      </c>
      <c r="I1577" s="4" t="s">
        <v>11433</v>
      </c>
      <c r="J1577" s="4"/>
      <c r="K1577" s="4" t="s">
        <v>128</v>
      </c>
      <c r="L1577" s="4" t="s">
        <v>603</v>
      </c>
      <c r="M1577" s="4" t="s">
        <v>11836</v>
      </c>
      <c r="N1577" s="4"/>
      <c r="O1577" s="4" t="s">
        <v>11837</v>
      </c>
      <c r="P1577" s="2" t="s">
        <v>11838</v>
      </c>
      <c r="Q1577" s="2" t="s">
        <v>11839</v>
      </c>
      <c r="R1577" s="4" t="s">
        <v>65</v>
      </c>
      <c r="S1577" s="4" t="s">
        <v>11840</v>
      </c>
      <c r="T1577" s="4" t="s">
        <v>84</v>
      </c>
      <c r="U1577" s="4"/>
      <c r="V1577" s="4"/>
      <c r="W1577" s="4"/>
      <c r="X1577" s="2" t="s">
        <v>11841</v>
      </c>
      <c r="Y1577" s="4" t="s">
        <v>69</v>
      </c>
      <c r="Z1577" s="4"/>
      <c r="AA1577" s="4"/>
      <c r="AB1577" s="4"/>
    </row>
    <row r="1578" customFormat="false" ht="75" hidden="false" customHeight="true" outlineLevel="0" collapsed="false">
      <c r="A1578" s="4" t="s">
        <v>11842</v>
      </c>
      <c r="B1578" s="4" t="s">
        <v>11472</v>
      </c>
      <c r="C1578" s="4" t="s">
        <v>11843</v>
      </c>
      <c r="D1578" s="4" t="n">
        <v>1996</v>
      </c>
      <c r="E1578" s="4" t="s">
        <v>41</v>
      </c>
      <c r="F1578" s="4" t="s">
        <v>11564</v>
      </c>
      <c r="G1578" s="4" t="str">
        <f aca="false">IF(LEFT(I1578,3)="R1 ","L6",IF(D1578&gt;=2014,"L1",IF(D1578&gt;=1998,"L2",IF(D1578&gt;=1987,"L3",IF(D1578&gt;=1978,"L4",IF(D1578&gt;=1965,"L5","L6"))))))</f>
        <v>L3</v>
      </c>
      <c r="H1578" s="4" t="str">
        <f aca="false">IFERROR(INDEX(Lanes!$C$2:$C$60,MATCH(LEFT(I1578,FIND(" ",I1578)-1),Lanes!$A$2:$A$60,0)),"?")</f>
        <v>V</v>
      </c>
      <c r="I1578" s="4" t="s">
        <v>11433</v>
      </c>
      <c r="J1578" s="4"/>
      <c r="K1578" s="4" t="s">
        <v>11474</v>
      </c>
      <c r="L1578" s="4" t="s">
        <v>90</v>
      </c>
      <c r="M1578" s="4" t="s">
        <v>925</v>
      </c>
      <c r="N1578" s="4" t="s">
        <v>2914</v>
      </c>
      <c r="O1578" s="4" t="s">
        <v>11844</v>
      </c>
      <c r="P1578" s="2" t="s">
        <v>11845</v>
      </c>
      <c r="Q1578" s="2" t="s">
        <v>11846</v>
      </c>
      <c r="R1578" s="4" t="s">
        <v>65</v>
      </c>
      <c r="S1578" s="4" t="s">
        <v>11847</v>
      </c>
      <c r="T1578" s="4" t="s">
        <v>84</v>
      </c>
      <c r="U1578" s="4"/>
      <c r="V1578" s="4"/>
      <c r="W1578" s="4"/>
      <c r="X1578" s="2" t="s">
        <v>11479</v>
      </c>
      <c r="Y1578" s="4" t="s">
        <v>69</v>
      </c>
      <c r="Z1578" s="4"/>
      <c r="AA1578" s="4"/>
      <c r="AB1578" s="4"/>
    </row>
    <row r="1579" customFormat="false" ht="75" hidden="false" customHeight="true" outlineLevel="0" collapsed="false">
      <c r="A1579" s="4" t="s">
        <v>11848</v>
      </c>
      <c r="B1579" s="4" t="s">
        <v>11672</v>
      </c>
      <c r="C1579" s="4" t="s">
        <v>11849</v>
      </c>
      <c r="D1579" s="4" t="n">
        <v>1996</v>
      </c>
      <c r="E1579" s="4" t="s">
        <v>41</v>
      </c>
      <c r="F1579" s="4" t="s">
        <v>4000</v>
      </c>
      <c r="G1579" s="4" t="str">
        <f aca="false">IF(LEFT(I1579,3)="R1 ","L6",IF(D1579&gt;=2014,"L1",IF(D1579&gt;=1998,"L2",IF(D1579&gt;=1987,"L3",IF(D1579&gt;=1978,"L4",IF(D1579&gt;=1965,"L5","L6"))))))</f>
        <v>L3</v>
      </c>
      <c r="H1579" s="4" t="str">
        <f aca="false">IFERROR(INDEX(Lanes!$C$2:$C$60,MATCH(LEFT(I1579,FIND(" ",I1579)-1),Lanes!$A$2:$A$60,0)),"?")</f>
        <v>V</v>
      </c>
      <c r="I1579" s="4" t="s">
        <v>11433</v>
      </c>
      <c r="J1579" s="4"/>
      <c r="K1579" s="4" t="s">
        <v>11474</v>
      </c>
      <c r="L1579" s="4" t="s">
        <v>603</v>
      </c>
      <c r="M1579" s="4" t="s">
        <v>1777</v>
      </c>
      <c r="N1579" s="4"/>
      <c r="O1579" s="4" t="s">
        <v>11675</v>
      </c>
      <c r="P1579" s="2" t="s">
        <v>11850</v>
      </c>
      <c r="Q1579" s="2" t="s">
        <v>11851</v>
      </c>
      <c r="R1579" s="4" t="s">
        <v>65</v>
      </c>
      <c r="S1579" s="4" t="s">
        <v>11852</v>
      </c>
      <c r="T1579" s="4" t="s">
        <v>84</v>
      </c>
      <c r="U1579" s="4"/>
      <c r="V1579" s="4"/>
      <c r="W1579" s="4"/>
      <c r="X1579" s="2" t="s">
        <v>11853</v>
      </c>
      <c r="Y1579" s="4" t="s">
        <v>69</v>
      </c>
      <c r="Z1579" s="4"/>
      <c r="AA1579" s="4"/>
      <c r="AB1579" s="4"/>
    </row>
    <row r="1580" customFormat="false" ht="75" hidden="false" customHeight="true" outlineLevel="0" collapsed="false">
      <c r="A1580" s="4" t="s">
        <v>11854</v>
      </c>
      <c r="B1580" s="4" t="s">
        <v>11579</v>
      </c>
      <c r="C1580" s="4" t="s">
        <v>11855</v>
      </c>
      <c r="D1580" s="4" t="n">
        <v>1996</v>
      </c>
      <c r="E1580" s="4" t="s">
        <v>41</v>
      </c>
      <c r="F1580" s="4" t="s">
        <v>519</v>
      </c>
      <c r="G1580" s="4" t="str">
        <f aca="false">IF(LEFT(I1580,3)="R1 ","L6",IF(D1580&gt;=2014,"L1",IF(D1580&gt;=1998,"L2",IF(D1580&gt;=1987,"L3",IF(D1580&gt;=1978,"L4",IF(D1580&gt;=1965,"L5","L6"))))))</f>
        <v>L3</v>
      </c>
      <c r="H1580" s="4" t="str">
        <f aca="false">IFERROR(INDEX(Lanes!$C$2:$C$60,MATCH(LEFT(I1580,FIND(" ",I1580)-1),Lanes!$A$2:$A$60,0)),"?")</f>
        <v>V</v>
      </c>
      <c r="I1580" s="4" t="s">
        <v>11433</v>
      </c>
      <c r="J1580" s="4"/>
      <c r="K1580" s="4" t="s">
        <v>128</v>
      </c>
      <c r="L1580" s="4" t="s">
        <v>603</v>
      </c>
      <c r="M1580" s="4" t="s">
        <v>1528</v>
      </c>
      <c r="N1580" s="4"/>
      <c r="O1580" s="4" t="s">
        <v>11856</v>
      </c>
      <c r="P1580" s="2" t="s">
        <v>11857</v>
      </c>
      <c r="Q1580" s="2" t="s">
        <v>11858</v>
      </c>
      <c r="R1580" s="4" t="s">
        <v>122</v>
      </c>
      <c r="S1580" s="4" t="s">
        <v>11859</v>
      </c>
      <c r="T1580" s="4" t="s">
        <v>52</v>
      </c>
      <c r="U1580" s="4"/>
      <c r="V1580" s="4"/>
      <c r="W1580" s="4"/>
      <c r="X1580" s="2" t="s">
        <v>11860</v>
      </c>
      <c r="Y1580" s="4" t="s">
        <v>69</v>
      </c>
      <c r="Z1580" s="4"/>
      <c r="AA1580" s="4"/>
      <c r="AB1580" s="4"/>
    </row>
    <row r="1581" customFormat="false" ht="75" hidden="false" customHeight="true" outlineLevel="0" collapsed="false">
      <c r="A1581" s="4" t="s">
        <v>11861</v>
      </c>
      <c r="B1581" s="4" t="s">
        <v>11862</v>
      </c>
      <c r="C1581" s="4" t="s">
        <v>11863</v>
      </c>
      <c r="D1581" s="4" t="n">
        <v>1996</v>
      </c>
      <c r="E1581" s="4" t="s">
        <v>41</v>
      </c>
      <c r="F1581" s="4" t="s">
        <v>4000</v>
      </c>
      <c r="G1581" s="4" t="str">
        <f aca="false">IF(LEFT(I1581,3)="R1 ","L6",IF(D1581&gt;=2014,"L1",IF(D1581&gt;=1998,"L2",IF(D1581&gt;=1987,"L3",IF(D1581&gt;=1978,"L4",IF(D1581&gt;=1965,"L5","L6"))))))</f>
        <v>L3</v>
      </c>
      <c r="H1581" s="4" t="str">
        <f aca="false">IFERROR(INDEX(Lanes!$C$2:$C$60,MATCH(LEFT(I1581,FIND(" ",I1581)-1),Lanes!$A$2:$A$60,0)),"?")</f>
        <v>V</v>
      </c>
      <c r="I1581" s="4" t="s">
        <v>11433</v>
      </c>
      <c r="J1581" s="4"/>
      <c r="K1581" s="4" t="s">
        <v>11474</v>
      </c>
      <c r="L1581" s="4" t="s">
        <v>163</v>
      </c>
      <c r="M1581" s="4" t="s">
        <v>164</v>
      </c>
      <c r="N1581" s="4"/>
      <c r="O1581" s="4" t="s">
        <v>11864</v>
      </c>
      <c r="P1581" s="2" t="s">
        <v>11865</v>
      </c>
      <c r="Q1581" s="2" t="s">
        <v>11866</v>
      </c>
      <c r="R1581" s="4" t="s">
        <v>122</v>
      </c>
      <c r="S1581" s="4" t="s">
        <v>11867</v>
      </c>
      <c r="T1581" s="4" t="s">
        <v>84</v>
      </c>
      <c r="U1581" s="4"/>
      <c r="V1581" s="4"/>
      <c r="W1581" s="4"/>
      <c r="X1581" s="2" t="s">
        <v>11868</v>
      </c>
      <c r="Y1581" s="4" t="s">
        <v>69</v>
      </c>
      <c r="Z1581" s="4"/>
      <c r="AA1581" s="4"/>
      <c r="AB1581" s="4"/>
    </row>
    <row r="1582" customFormat="false" ht="75" hidden="false" customHeight="true" outlineLevel="0" collapsed="false">
      <c r="A1582" s="4" t="s">
        <v>11869</v>
      </c>
      <c r="B1582" s="4" t="s">
        <v>11711</v>
      </c>
      <c r="C1582" s="4" t="s">
        <v>11870</v>
      </c>
      <c r="D1582" s="4" t="n">
        <v>1996</v>
      </c>
      <c r="E1582" s="4" t="s">
        <v>41</v>
      </c>
      <c r="F1582" s="4" t="s">
        <v>11819</v>
      </c>
      <c r="G1582" s="4" t="str">
        <f aca="false">IF(LEFT(I1582,3)="R1 ","L6",IF(D1582&gt;=2014,"L1",IF(D1582&gt;=1998,"L2",IF(D1582&gt;=1987,"L3",IF(D1582&gt;=1978,"L4",IF(D1582&gt;=1965,"L5","L6"))))))</f>
        <v>L3</v>
      </c>
      <c r="H1582" s="4" t="str">
        <f aca="false">IFERROR(INDEX(Lanes!$C$2:$C$60,MATCH(LEFT(I1582,FIND(" ",I1582)-1),Lanes!$A$2:$A$60,0)),"?")</f>
        <v>V</v>
      </c>
      <c r="I1582" s="4" t="s">
        <v>11433</v>
      </c>
      <c r="J1582" s="4"/>
      <c r="K1582" s="4" t="s">
        <v>4013</v>
      </c>
      <c r="L1582" s="4" t="s">
        <v>152</v>
      </c>
      <c r="M1582" s="4" t="s">
        <v>153</v>
      </c>
      <c r="N1582" s="4"/>
      <c r="O1582" s="4" t="s">
        <v>11871</v>
      </c>
      <c r="P1582" s="2" t="s">
        <v>11872</v>
      </c>
      <c r="Q1582" s="2" t="s">
        <v>11873</v>
      </c>
      <c r="R1582" s="4" t="s">
        <v>65</v>
      </c>
      <c r="S1582" s="4" t="s">
        <v>11874</v>
      </c>
      <c r="T1582" s="4" t="s">
        <v>84</v>
      </c>
      <c r="U1582" s="4"/>
      <c r="V1582" s="4"/>
      <c r="W1582" s="4"/>
      <c r="X1582" s="2" t="s">
        <v>11717</v>
      </c>
      <c r="Y1582" s="4" t="s">
        <v>69</v>
      </c>
      <c r="Z1582" s="4"/>
      <c r="AA1582" s="4"/>
      <c r="AB1582" s="4"/>
    </row>
    <row r="1583" customFormat="false" ht="75" hidden="false" customHeight="true" outlineLevel="0" collapsed="false">
      <c r="A1583" s="4" t="s">
        <v>11875</v>
      </c>
      <c r="B1583" s="4" t="s">
        <v>11876</v>
      </c>
      <c r="C1583" s="4" t="s">
        <v>11877</v>
      </c>
      <c r="D1583" s="4" t="n">
        <v>1996</v>
      </c>
      <c r="E1583" s="4" t="s">
        <v>41</v>
      </c>
      <c r="F1583" s="4" t="s">
        <v>11878</v>
      </c>
      <c r="G1583" s="4" t="str">
        <f aca="false">IF(LEFT(I1583,3)="R1 ","L6",IF(D1583&gt;=2014,"L1",IF(D1583&gt;=1998,"L2",IF(D1583&gt;=1987,"L3",IF(D1583&gt;=1978,"L4",IF(D1583&gt;=1965,"L5","L6"))))))</f>
        <v>L3</v>
      </c>
      <c r="H1583" s="4" t="str">
        <f aca="false">IFERROR(INDEX(Lanes!$C$2:$C$60,MATCH(LEFT(I1583,FIND(" ",I1583)-1),Lanes!$A$2:$A$60,0)),"?")</f>
        <v>V</v>
      </c>
      <c r="I1583" s="4" t="s">
        <v>11433</v>
      </c>
      <c r="J1583" s="4"/>
      <c r="K1583" s="4" t="s">
        <v>4013</v>
      </c>
      <c r="L1583" s="4" t="s">
        <v>152</v>
      </c>
      <c r="M1583" s="4" t="s">
        <v>11879</v>
      </c>
      <c r="N1583" s="4"/>
      <c r="O1583" s="4" t="s">
        <v>11880</v>
      </c>
      <c r="P1583" s="2" t="s">
        <v>11881</v>
      </c>
      <c r="Q1583" s="2" t="s">
        <v>11882</v>
      </c>
      <c r="R1583" s="4" t="s">
        <v>65</v>
      </c>
      <c r="S1583" s="4" t="s">
        <v>11883</v>
      </c>
      <c r="T1583" s="4" t="s">
        <v>52</v>
      </c>
      <c r="U1583" s="4"/>
      <c r="V1583" s="4"/>
      <c r="W1583" s="4"/>
      <c r="X1583" s="2" t="s">
        <v>11884</v>
      </c>
      <c r="Y1583" s="4" t="s">
        <v>69</v>
      </c>
      <c r="Z1583" s="4"/>
      <c r="AA1583" s="4"/>
      <c r="AB1583" s="4"/>
    </row>
    <row r="1584" customFormat="false" ht="75" hidden="false" customHeight="true" outlineLevel="0" collapsed="false">
      <c r="A1584" s="4" t="s">
        <v>11885</v>
      </c>
      <c r="B1584" s="4" t="s">
        <v>11886</v>
      </c>
      <c r="C1584" s="4" t="s">
        <v>11887</v>
      </c>
      <c r="D1584" s="4" t="n">
        <v>1997</v>
      </c>
      <c r="E1584" s="4" t="s">
        <v>41</v>
      </c>
      <c r="F1584" s="4" t="s">
        <v>11888</v>
      </c>
      <c r="G1584" s="4" t="str">
        <f aca="false">IF(LEFT(I1584,3)="R1 ","L6",IF(D1584&gt;=2014,"L1",IF(D1584&gt;=1998,"L2",IF(D1584&gt;=1987,"L3",IF(D1584&gt;=1978,"L4",IF(D1584&gt;=1965,"L5","L6"))))))</f>
        <v>L3</v>
      </c>
      <c r="H1584" s="4" t="str">
        <f aca="false">IFERROR(INDEX(Lanes!$C$2:$C$60,MATCH(LEFT(I1584,FIND(" ",I1584)-1),Lanes!$A$2:$A$60,0)),"?")</f>
        <v>V</v>
      </c>
      <c r="I1584" s="4" t="s">
        <v>11433</v>
      </c>
      <c r="J1584" s="4"/>
      <c r="K1584" s="4" t="s">
        <v>400</v>
      </c>
      <c r="L1584" s="4" t="s">
        <v>603</v>
      </c>
      <c r="M1584" s="4" t="s">
        <v>3596</v>
      </c>
      <c r="N1584" s="4"/>
      <c r="O1584" s="4" t="s">
        <v>11889</v>
      </c>
      <c r="P1584" s="2" t="s">
        <v>11890</v>
      </c>
      <c r="Q1584" s="2" t="s">
        <v>11891</v>
      </c>
      <c r="R1584" s="4" t="s">
        <v>122</v>
      </c>
      <c r="S1584" s="4" t="s">
        <v>11892</v>
      </c>
      <c r="T1584" s="4" t="s">
        <v>52</v>
      </c>
      <c r="U1584" s="4"/>
      <c r="V1584" s="4"/>
      <c r="W1584" s="4"/>
      <c r="X1584" s="2" t="s">
        <v>11893</v>
      </c>
      <c r="Y1584" s="4" t="s">
        <v>69</v>
      </c>
      <c r="Z1584" s="4"/>
      <c r="AA1584" s="4"/>
      <c r="AB1584" s="4"/>
    </row>
    <row r="1585" customFormat="false" ht="75" hidden="false" customHeight="true" outlineLevel="0" collapsed="false">
      <c r="A1585" s="4" t="s">
        <v>11894</v>
      </c>
      <c r="B1585" s="4" t="s">
        <v>11517</v>
      </c>
      <c r="C1585" s="4" t="s">
        <v>11895</v>
      </c>
      <c r="D1585" s="4" t="n">
        <v>1997</v>
      </c>
      <c r="E1585" s="4" t="s">
        <v>41</v>
      </c>
      <c r="F1585" s="4" t="s">
        <v>11098</v>
      </c>
      <c r="G1585" s="4" t="str">
        <f aca="false">IF(LEFT(I1585,3)="R1 ","L6",IF(D1585&gt;=2014,"L1",IF(D1585&gt;=1998,"L2",IF(D1585&gt;=1987,"L3",IF(D1585&gt;=1978,"L4",IF(D1585&gt;=1965,"L5","L6"))))))</f>
        <v>L3</v>
      </c>
      <c r="H1585" s="4" t="str">
        <f aca="false">IFERROR(INDEX(Lanes!$C$2:$C$60,MATCH(LEFT(I1585,FIND(" ",I1585)-1),Lanes!$A$2:$A$60,0)),"?")</f>
        <v>V</v>
      </c>
      <c r="I1585" s="4" t="s">
        <v>11433</v>
      </c>
      <c r="J1585" s="4"/>
      <c r="K1585" s="4" t="s">
        <v>128</v>
      </c>
      <c r="L1585" s="4" t="s">
        <v>603</v>
      </c>
      <c r="M1585" s="4" t="s">
        <v>9150</v>
      </c>
      <c r="N1585" s="4" t="s">
        <v>11520</v>
      </c>
      <c r="O1585" s="4" t="s">
        <v>11896</v>
      </c>
      <c r="P1585" s="2" t="s">
        <v>11897</v>
      </c>
      <c r="Q1585" s="2" t="s">
        <v>11898</v>
      </c>
      <c r="R1585" s="4" t="s">
        <v>122</v>
      </c>
      <c r="S1585" s="4" t="s">
        <v>11899</v>
      </c>
      <c r="T1585" s="4" t="s">
        <v>110</v>
      </c>
      <c r="U1585" s="4"/>
      <c r="V1585" s="4"/>
      <c r="W1585" s="4" t="s">
        <v>53</v>
      </c>
      <c r="X1585" s="2" t="s">
        <v>11900</v>
      </c>
      <c r="Y1585" s="4" t="s">
        <v>69</v>
      </c>
      <c r="Z1585" s="4"/>
      <c r="AA1585" s="4"/>
      <c r="AB1585" s="4"/>
    </row>
    <row r="1586" customFormat="false" ht="75" hidden="false" customHeight="true" outlineLevel="0" collapsed="false">
      <c r="A1586" s="4" t="s">
        <v>11901</v>
      </c>
      <c r="B1586" s="4" t="s">
        <v>11902</v>
      </c>
      <c r="C1586" s="4" t="s">
        <v>11903</v>
      </c>
      <c r="D1586" s="4" t="n">
        <v>1997</v>
      </c>
      <c r="E1586" s="4" t="s">
        <v>41</v>
      </c>
      <c r="F1586" s="4" t="s">
        <v>11904</v>
      </c>
      <c r="G1586" s="4" t="str">
        <f aca="false">IF(LEFT(I1586,3)="R1 ","L6",IF(D1586&gt;=2014,"L1",IF(D1586&gt;=1998,"L2",IF(D1586&gt;=1987,"L3",IF(D1586&gt;=1978,"L4",IF(D1586&gt;=1965,"L5","L6"))))))</f>
        <v>L3</v>
      </c>
      <c r="H1586" s="4" t="str">
        <f aca="false">IFERROR(INDEX(Lanes!$C$2:$C$60,MATCH(LEFT(I1586,FIND(" ",I1586)-1),Lanes!$A$2:$A$60,0)),"?")</f>
        <v>V</v>
      </c>
      <c r="I1586" s="4" t="s">
        <v>11433</v>
      </c>
      <c r="J1586" s="4"/>
      <c r="K1586" s="4" t="s">
        <v>44</v>
      </c>
      <c r="L1586" s="4" t="s">
        <v>603</v>
      </c>
      <c r="M1586" s="4" t="s">
        <v>11905</v>
      </c>
      <c r="N1586" s="4"/>
      <c r="O1586" s="4" t="s">
        <v>11906</v>
      </c>
      <c r="P1586" s="2" t="s">
        <v>11907</v>
      </c>
      <c r="Q1586" s="2" t="s">
        <v>11908</v>
      </c>
      <c r="R1586" s="4" t="s">
        <v>122</v>
      </c>
      <c r="S1586" s="4" t="s">
        <v>11909</v>
      </c>
      <c r="T1586" s="4" t="s">
        <v>84</v>
      </c>
      <c r="U1586" s="4"/>
      <c r="V1586" s="4"/>
      <c r="W1586" s="4"/>
      <c r="X1586" s="2" t="s">
        <v>11910</v>
      </c>
      <c r="Y1586" s="4" t="s">
        <v>69</v>
      </c>
      <c r="Z1586" s="4"/>
      <c r="AA1586" s="4"/>
      <c r="AB1586" s="4"/>
    </row>
    <row r="1587" customFormat="false" ht="75" hidden="false" customHeight="true" outlineLevel="0" collapsed="false">
      <c r="A1587" s="4" t="s">
        <v>11911</v>
      </c>
      <c r="B1587" s="4" t="s">
        <v>11741</v>
      </c>
      <c r="C1587" s="4" t="s">
        <v>11912</v>
      </c>
      <c r="D1587" s="4" t="n">
        <v>1997</v>
      </c>
      <c r="E1587" s="4" t="s">
        <v>41</v>
      </c>
      <c r="F1587" s="4" t="s">
        <v>4000</v>
      </c>
      <c r="G1587" s="4" t="str">
        <f aca="false">IF(LEFT(I1587,3)="R1 ","L6",IF(D1587&gt;=2014,"L1",IF(D1587&gt;=1998,"L2",IF(D1587&gt;=1987,"L3",IF(D1587&gt;=1978,"L4",IF(D1587&gt;=1965,"L5","L6"))))))</f>
        <v>L3</v>
      </c>
      <c r="H1587" s="4" t="str">
        <f aca="false">IFERROR(INDEX(Lanes!$C$2:$C$60,MATCH(LEFT(I1587,FIND(" ",I1587)-1),Lanes!$A$2:$A$60,0)),"?")</f>
        <v>V</v>
      </c>
      <c r="I1587" s="4" t="s">
        <v>11433</v>
      </c>
      <c r="J1587" s="4"/>
      <c r="K1587" s="4" t="s">
        <v>4576</v>
      </c>
      <c r="L1587" s="4" t="s">
        <v>152</v>
      </c>
      <c r="M1587" s="4" t="s">
        <v>5431</v>
      </c>
      <c r="N1587" s="4"/>
      <c r="O1587" s="4" t="s">
        <v>11913</v>
      </c>
      <c r="P1587" s="2" t="s">
        <v>11914</v>
      </c>
      <c r="Q1587" s="2" t="s">
        <v>11915</v>
      </c>
      <c r="R1587" s="4" t="s">
        <v>122</v>
      </c>
      <c r="S1587" s="4" t="s">
        <v>11916</v>
      </c>
      <c r="T1587" s="4" t="s">
        <v>52</v>
      </c>
      <c r="U1587" s="4"/>
      <c r="V1587" s="4"/>
      <c r="W1587" s="4"/>
      <c r="X1587" s="2" t="s">
        <v>11747</v>
      </c>
      <c r="Y1587" s="4" t="s">
        <v>69</v>
      </c>
      <c r="Z1587" s="4"/>
      <c r="AA1587" s="4"/>
      <c r="AB1587" s="4"/>
    </row>
    <row r="1588" customFormat="false" ht="75" hidden="false" customHeight="true" outlineLevel="0" collapsed="false">
      <c r="A1588" s="4" t="s">
        <v>11917</v>
      </c>
      <c r="B1588" s="4" t="s">
        <v>11834</v>
      </c>
      <c r="C1588" s="4" t="s">
        <v>11918</v>
      </c>
      <c r="D1588" s="4" t="n">
        <v>1997</v>
      </c>
      <c r="E1588" s="4" t="s">
        <v>41</v>
      </c>
      <c r="F1588" s="4" t="s">
        <v>11619</v>
      </c>
      <c r="G1588" s="4" t="str">
        <f aca="false">IF(LEFT(I1588,3)="R1 ","L6",IF(D1588&gt;=2014,"L1",IF(D1588&gt;=1998,"L2",IF(D1588&gt;=1987,"L3",IF(D1588&gt;=1978,"L4",IF(D1588&gt;=1965,"L5","L6"))))))</f>
        <v>L3</v>
      </c>
      <c r="H1588" s="4" t="str">
        <f aca="false">IFERROR(INDEX(Lanes!$C$2:$C$60,MATCH(LEFT(I1588,FIND(" ",I1588)-1),Lanes!$A$2:$A$60,0)),"?")</f>
        <v>V</v>
      </c>
      <c r="I1588" s="4" t="s">
        <v>11433</v>
      </c>
      <c r="J1588" s="4"/>
      <c r="K1588" s="4" t="s">
        <v>128</v>
      </c>
      <c r="L1588" s="4" t="s">
        <v>603</v>
      </c>
      <c r="M1588" s="4" t="s">
        <v>11836</v>
      </c>
      <c r="N1588" s="4"/>
      <c r="O1588" s="4" t="s">
        <v>11919</v>
      </c>
      <c r="P1588" s="2" t="s">
        <v>11920</v>
      </c>
      <c r="Q1588" s="2" t="s">
        <v>11921</v>
      </c>
      <c r="R1588" s="4" t="s">
        <v>65</v>
      </c>
      <c r="S1588" s="4" t="s">
        <v>11922</v>
      </c>
      <c r="T1588" s="4" t="s">
        <v>110</v>
      </c>
      <c r="U1588" s="4"/>
      <c r="V1588" s="4"/>
      <c r="W1588" s="4"/>
      <c r="X1588" s="2" t="s">
        <v>11841</v>
      </c>
      <c r="Y1588" s="4" t="s">
        <v>69</v>
      </c>
      <c r="Z1588" s="4"/>
      <c r="AA1588" s="4"/>
      <c r="AB1588" s="4"/>
    </row>
    <row r="1589" customFormat="false" ht="75" hidden="false" customHeight="true" outlineLevel="0" collapsed="false">
      <c r="A1589" s="4" t="s">
        <v>11923</v>
      </c>
      <c r="B1589" s="4" t="s">
        <v>11749</v>
      </c>
      <c r="C1589" s="4" t="s">
        <v>11924</v>
      </c>
      <c r="D1589" s="4" t="n">
        <v>1997</v>
      </c>
      <c r="E1589" s="4" t="s">
        <v>41</v>
      </c>
      <c r="F1589" s="4" t="s">
        <v>11751</v>
      </c>
      <c r="G1589" s="4" t="str">
        <f aca="false">IF(LEFT(I1589,3)="R1 ","L6",IF(D1589&gt;=2014,"L1",IF(D1589&gt;=1998,"L2",IF(D1589&gt;=1987,"L3",IF(D1589&gt;=1978,"L4",IF(D1589&gt;=1965,"L5","L6"))))))</f>
        <v>L3</v>
      </c>
      <c r="H1589" s="4" t="str">
        <f aca="false">IFERROR(INDEX(Lanes!$C$2:$C$60,MATCH(LEFT(I1589,FIND(" ",I1589)-1),Lanes!$A$2:$A$60,0)),"?")</f>
        <v>V</v>
      </c>
      <c r="I1589" s="4" t="s">
        <v>11433</v>
      </c>
      <c r="J1589" s="4"/>
      <c r="K1589" s="4" t="s">
        <v>4342</v>
      </c>
      <c r="L1589" s="4" t="s">
        <v>45</v>
      </c>
      <c r="M1589" s="4" t="s">
        <v>61</v>
      </c>
      <c r="N1589" s="4"/>
      <c r="O1589" s="4" t="s">
        <v>11752</v>
      </c>
      <c r="P1589" s="2" t="s">
        <v>11925</v>
      </c>
      <c r="Q1589" s="2" t="s">
        <v>11926</v>
      </c>
      <c r="R1589" s="4" t="s">
        <v>65</v>
      </c>
      <c r="S1589" s="4" t="s">
        <v>11927</v>
      </c>
      <c r="T1589" s="4" t="s">
        <v>52</v>
      </c>
      <c r="U1589" s="4"/>
      <c r="V1589" s="4"/>
      <c r="W1589" s="4"/>
      <c r="X1589" s="2" t="s">
        <v>11928</v>
      </c>
      <c r="Y1589" s="4" t="s">
        <v>69</v>
      </c>
      <c r="Z1589" s="4"/>
      <c r="AA1589" s="4"/>
      <c r="AB1589" s="4"/>
    </row>
    <row r="1590" customFormat="false" ht="75" hidden="false" customHeight="true" outlineLevel="0" collapsed="false">
      <c r="A1590" s="4" t="s">
        <v>11929</v>
      </c>
      <c r="B1590" s="4" t="s">
        <v>11463</v>
      </c>
      <c r="C1590" s="4" t="s">
        <v>11930</v>
      </c>
      <c r="D1590" s="4" t="n">
        <v>1997</v>
      </c>
      <c r="E1590" s="4" t="s">
        <v>41</v>
      </c>
      <c r="F1590" s="4" t="s">
        <v>4000</v>
      </c>
      <c r="G1590" s="4" t="str">
        <f aca="false">IF(LEFT(I1590,3)="R1 ","L6",IF(D1590&gt;=2014,"L1",IF(D1590&gt;=1998,"L2",IF(D1590&gt;=1987,"L3",IF(D1590&gt;=1978,"L4",IF(D1590&gt;=1965,"L5","L6"))))))</f>
        <v>L3</v>
      </c>
      <c r="H1590" s="4" t="str">
        <f aca="false">IFERROR(INDEX(Lanes!$C$2:$C$60,MATCH(LEFT(I1590,FIND(" ",I1590)-1),Lanes!$A$2:$A$60,0)),"?")</f>
        <v>V</v>
      </c>
      <c r="I1590" s="4" t="s">
        <v>11433</v>
      </c>
      <c r="J1590" s="4"/>
      <c r="K1590" s="4" t="s">
        <v>4013</v>
      </c>
      <c r="L1590" s="4" t="s">
        <v>603</v>
      </c>
      <c r="M1590" s="4" t="s">
        <v>11465</v>
      </c>
      <c r="N1590" s="4"/>
      <c r="O1590" s="4" t="s">
        <v>11931</v>
      </c>
      <c r="P1590" s="2" t="s">
        <v>11932</v>
      </c>
      <c r="Q1590" s="2" t="s">
        <v>11933</v>
      </c>
      <c r="R1590" s="4" t="s">
        <v>65</v>
      </c>
      <c r="S1590" s="4" t="s">
        <v>11934</v>
      </c>
      <c r="T1590" s="4" t="s">
        <v>84</v>
      </c>
      <c r="U1590" s="4"/>
      <c r="V1590" s="4"/>
      <c r="W1590" s="4" t="s">
        <v>53</v>
      </c>
      <c r="X1590" s="2" t="s">
        <v>11470</v>
      </c>
      <c r="Y1590" s="4" t="s">
        <v>69</v>
      </c>
      <c r="Z1590" s="4"/>
      <c r="AA1590" s="4"/>
      <c r="AB1590" s="4"/>
    </row>
    <row r="1591" customFormat="false" ht="75" hidden="false" customHeight="true" outlineLevel="0" collapsed="false">
      <c r="A1591" s="4" t="s">
        <v>11935</v>
      </c>
      <c r="B1591" s="4" t="s">
        <v>11672</v>
      </c>
      <c r="C1591" s="4" t="s">
        <v>11936</v>
      </c>
      <c r="D1591" s="4" t="n">
        <v>1997</v>
      </c>
      <c r="E1591" s="4" t="s">
        <v>41</v>
      </c>
      <c r="F1591" s="4" t="s">
        <v>4000</v>
      </c>
      <c r="G1591" s="4" t="str">
        <f aca="false">IF(LEFT(I1591,3)="R1 ","L6",IF(D1591&gt;=2014,"L1",IF(D1591&gt;=1998,"L2",IF(D1591&gt;=1987,"L3",IF(D1591&gt;=1978,"L4",IF(D1591&gt;=1965,"L5","L6"))))))</f>
        <v>L3</v>
      </c>
      <c r="H1591" s="4" t="str">
        <f aca="false">IFERROR(INDEX(Lanes!$C$2:$C$60,MATCH(LEFT(I1591,FIND(" ",I1591)-1),Lanes!$A$2:$A$60,0)),"?")</f>
        <v>V</v>
      </c>
      <c r="I1591" s="4" t="s">
        <v>11433</v>
      </c>
      <c r="J1591" s="4"/>
      <c r="K1591" s="4" t="s">
        <v>11474</v>
      </c>
      <c r="L1591" s="4" t="s">
        <v>603</v>
      </c>
      <c r="M1591" s="4" t="s">
        <v>1777</v>
      </c>
      <c r="N1591" s="4"/>
      <c r="O1591" s="4" t="s">
        <v>11937</v>
      </c>
      <c r="P1591" s="2" t="s">
        <v>11938</v>
      </c>
      <c r="Q1591" s="2" t="s">
        <v>11939</v>
      </c>
      <c r="R1591" s="4" t="s">
        <v>65</v>
      </c>
      <c r="S1591" s="4" t="s">
        <v>11940</v>
      </c>
      <c r="T1591" s="4" t="s">
        <v>52</v>
      </c>
      <c r="U1591" s="4"/>
      <c r="V1591" s="4"/>
      <c r="W1591" s="4"/>
      <c r="X1591" s="2" t="s">
        <v>11941</v>
      </c>
      <c r="Y1591" s="4" t="s">
        <v>69</v>
      </c>
      <c r="Z1591" s="4"/>
      <c r="AA1591" s="4"/>
      <c r="AB1591" s="4"/>
    </row>
    <row r="1592" customFormat="false" ht="75" hidden="false" customHeight="true" outlineLevel="0" collapsed="false">
      <c r="A1592" s="4" t="s">
        <v>11942</v>
      </c>
      <c r="B1592" s="4" t="s">
        <v>11432</v>
      </c>
      <c r="C1592" s="4" t="s">
        <v>11943</v>
      </c>
      <c r="D1592" s="4" t="n">
        <v>1997</v>
      </c>
      <c r="E1592" s="4" t="s">
        <v>41</v>
      </c>
      <c r="F1592" s="4" t="s">
        <v>1052</v>
      </c>
      <c r="G1592" s="4" t="str">
        <f aca="false">IF(LEFT(I1592,3)="R1 ","L6",IF(D1592&gt;=2014,"L1",IF(D1592&gt;=1998,"L2",IF(D1592&gt;=1987,"L3",IF(D1592&gt;=1978,"L4",IF(D1592&gt;=1965,"L5","L6"))))))</f>
        <v>L3</v>
      </c>
      <c r="H1592" s="4" t="str">
        <f aca="false">IFERROR(INDEX(Lanes!$C$2:$C$60,MATCH(LEFT(I1592,FIND(" ",I1592)-1),Lanes!$A$2:$A$60,0)),"?")</f>
        <v>V</v>
      </c>
      <c r="I1592" s="4" t="s">
        <v>11433</v>
      </c>
      <c r="J1592" s="4"/>
      <c r="K1592" s="4" t="s">
        <v>4013</v>
      </c>
      <c r="L1592" s="4" t="s">
        <v>90</v>
      </c>
      <c r="M1592" s="4" t="s">
        <v>925</v>
      </c>
      <c r="N1592" s="4" t="s">
        <v>2914</v>
      </c>
      <c r="O1592" s="4" t="s">
        <v>11944</v>
      </c>
      <c r="P1592" s="2" t="s">
        <v>11945</v>
      </c>
      <c r="Q1592" s="2" t="s">
        <v>11946</v>
      </c>
      <c r="R1592" s="4" t="s">
        <v>65</v>
      </c>
      <c r="S1592" s="4" t="s">
        <v>11947</v>
      </c>
      <c r="T1592" s="4" t="s">
        <v>84</v>
      </c>
      <c r="U1592" s="4"/>
      <c r="V1592" s="4"/>
      <c r="W1592" s="4" t="s">
        <v>53</v>
      </c>
      <c r="X1592" s="2" t="s">
        <v>11438</v>
      </c>
      <c r="Y1592" s="4" t="s">
        <v>69</v>
      </c>
      <c r="Z1592" s="4"/>
      <c r="AA1592" s="4"/>
      <c r="AB1592" s="4"/>
    </row>
    <row r="1593" customFormat="false" ht="75" hidden="false" customHeight="true" outlineLevel="0" collapsed="false">
      <c r="A1593" s="4" t="s">
        <v>11948</v>
      </c>
      <c r="B1593" s="4" t="s">
        <v>11949</v>
      </c>
      <c r="C1593" s="4" t="s">
        <v>11950</v>
      </c>
      <c r="D1593" s="4" t="n">
        <v>1997</v>
      </c>
      <c r="E1593" s="4" t="s">
        <v>41</v>
      </c>
      <c r="F1593" s="4" t="s">
        <v>11951</v>
      </c>
      <c r="G1593" s="4" t="str">
        <f aca="false">IF(LEFT(I1593,3)="R1 ","L6",IF(D1593&gt;=2014,"L1",IF(D1593&gt;=1998,"L2",IF(D1593&gt;=1987,"L3",IF(D1593&gt;=1978,"L4",IF(D1593&gt;=1965,"L5","L6"))))))</f>
        <v>L3</v>
      </c>
      <c r="H1593" s="4" t="str">
        <f aca="false">IFERROR(INDEX(Lanes!$C$2:$C$60,MATCH(LEFT(I1593,FIND(" ",I1593)-1),Lanes!$A$2:$A$60,0)),"?")</f>
        <v>V</v>
      </c>
      <c r="I1593" s="4" t="s">
        <v>11433</v>
      </c>
      <c r="J1593" s="4"/>
      <c r="K1593" s="4" t="s">
        <v>11474</v>
      </c>
      <c r="L1593" s="4" t="s">
        <v>152</v>
      </c>
      <c r="M1593" s="4" t="s">
        <v>11952</v>
      </c>
      <c r="N1593" s="4"/>
      <c r="O1593" s="4" t="s">
        <v>11953</v>
      </c>
      <c r="P1593" s="2" t="s">
        <v>11954</v>
      </c>
      <c r="Q1593" s="2" t="s">
        <v>11955</v>
      </c>
      <c r="R1593" s="4" t="s">
        <v>122</v>
      </c>
      <c r="S1593" s="4" t="s">
        <v>11956</v>
      </c>
      <c r="T1593" s="4" t="s">
        <v>52</v>
      </c>
      <c r="U1593" s="4"/>
      <c r="V1593" s="4"/>
      <c r="W1593" s="4"/>
      <c r="X1593" s="2" t="s">
        <v>11957</v>
      </c>
      <c r="Y1593" s="4" t="s">
        <v>69</v>
      </c>
      <c r="Z1593" s="4"/>
      <c r="AA1593" s="4"/>
      <c r="AB1593" s="4"/>
    </row>
    <row r="1594" customFormat="false" ht="75" hidden="false" customHeight="true" outlineLevel="0" collapsed="false">
      <c r="A1594" s="4" t="s">
        <v>11958</v>
      </c>
      <c r="B1594" s="4" t="s">
        <v>11610</v>
      </c>
      <c r="C1594" s="4" t="s">
        <v>11959</v>
      </c>
      <c r="D1594" s="4" t="n">
        <v>1997</v>
      </c>
      <c r="E1594" s="4" t="s">
        <v>41</v>
      </c>
      <c r="F1594" s="4" t="s">
        <v>4000</v>
      </c>
      <c r="G1594" s="4" t="str">
        <f aca="false">IF(LEFT(I1594,3)="R1 ","L6",IF(D1594&gt;=2014,"L1",IF(D1594&gt;=1998,"L2",IF(D1594&gt;=1987,"L3",IF(D1594&gt;=1978,"L4",IF(D1594&gt;=1965,"L5","L6"))))))</f>
        <v>L3</v>
      </c>
      <c r="H1594" s="4" t="str">
        <f aca="false">IFERROR(INDEX(Lanes!$C$2:$C$60,MATCH(LEFT(I1594,FIND(" ",I1594)-1),Lanes!$A$2:$A$60,0)),"?")</f>
        <v>V</v>
      </c>
      <c r="I1594" s="4" t="s">
        <v>11433</v>
      </c>
      <c r="J1594" s="4"/>
      <c r="K1594" s="4" t="s">
        <v>400</v>
      </c>
      <c r="L1594" s="4" t="s">
        <v>152</v>
      </c>
      <c r="M1594" s="4" t="s">
        <v>6520</v>
      </c>
      <c r="N1594" s="4"/>
      <c r="O1594" s="4" t="s">
        <v>11960</v>
      </c>
      <c r="P1594" s="2" t="s">
        <v>11961</v>
      </c>
      <c r="Q1594" s="2" t="s">
        <v>11962</v>
      </c>
      <c r="R1594" s="4" t="s">
        <v>65</v>
      </c>
      <c r="S1594" s="4" t="s">
        <v>11963</v>
      </c>
      <c r="T1594" s="4" t="s">
        <v>110</v>
      </c>
      <c r="U1594" s="4"/>
      <c r="V1594" s="4"/>
      <c r="W1594" s="4"/>
      <c r="X1594" s="2" t="s">
        <v>11616</v>
      </c>
      <c r="Y1594" s="4" t="s">
        <v>69</v>
      </c>
      <c r="Z1594" s="4"/>
      <c r="AA1594" s="4"/>
      <c r="AB1594" s="4"/>
    </row>
    <row r="1595" customFormat="false" ht="75" hidden="false" customHeight="true" outlineLevel="0" collapsed="false">
      <c r="A1595" s="4" t="s">
        <v>11964</v>
      </c>
      <c r="B1595" s="4" t="s">
        <v>11965</v>
      </c>
      <c r="C1595" s="4" t="s">
        <v>11966</v>
      </c>
      <c r="D1595" s="4" t="n">
        <v>1998</v>
      </c>
      <c r="E1595" s="4" t="s">
        <v>41</v>
      </c>
      <c r="F1595" s="4" t="s">
        <v>11619</v>
      </c>
      <c r="G1595" s="4" t="str">
        <f aca="false">IF(LEFT(I1595,3)="R1 ","L6",IF(D1595&gt;=2014,"L1",IF(D1595&gt;=1998,"L2",IF(D1595&gt;=1987,"L3",IF(D1595&gt;=1978,"L4",IF(D1595&gt;=1965,"L5","L6"))))))</f>
        <v>L2</v>
      </c>
      <c r="H1595" s="4" t="str">
        <f aca="false">IFERROR(INDEX(Lanes!$C$2:$C$60,MATCH(LEFT(I1595,FIND(" ",I1595)-1),Lanes!$A$2:$A$60,0)),"?")</f>
        <v>V</v>
      </c>
      <c r="I1595" s="4" t="s">
        <v>11433</v>
      </c>
      <c r="J1595" s="4"/>
      <c r="K1595" s="4" t="s">
        <v>128</v>
      </c>
      <c r="L1595" s="4" t="s">
        <v>603</v>
      </c>
      <c r="M1595" s="4" t="s">
        <v>1777</v>
      </c>
      <c r="N1595" s="4" t="s">
        <v>11653</v>
      </c>
      <c r="O1595" s="4" t="s">
        <v>11967</v>
      </c>
      <c r="P1595" s="2" t="s">
        <v>11968</v>
      </c>
      <c r="Q1595" s="2" t="s">
        <v>11969</v>
      </c>
      <c r="R1595" s="4" t="s">
        <v>122</v>
      </c>
      <c r="S1595" s="4" t="s">
        <v>11970</v>
      </c>
      <c r="T1595" s="4" t="s">
        <v>52</v>
      </c>
      <c r="U1595" s="4"/>
      <c r="V1595" s="4"/>
      <c r="W1595" s="4"/>
      <c r="X1595" s="2" t="s">
        <v>11971</v>
      </c>
      <c r="Y1595" s="4" t="s">
        <v>69</v>
      </c>
      <c r="Z1595" s="4"/>
      <c r="AA1595" s="4"/>
      <c r="AB1595" s="4"/>
    </row>
    <row r="1596" customFormat="false" ht="75" hidden="false" customHeight="true" outlineLevel="0" collapsed="false">
      <c r="A1596" s="4" t="s">
        <v>11972</v>
      </c>
      <c r="B1596" s="4" t="s">
        <v>11500</v>
      </c>
      <c r="C1596" s="4" t="s">
        <v>11973</v>
      </c>
      <c r="D1596" s="4" t="n">
        <v>1998</v>
      </c>
      <c r="E1596" s="4" t="s">
        <v>41</v>
      </c>
      <c r="F1596" s="4" t="s">
        <v>11502</v>
      </c>
      <c r="G1596" s="4" t="str">
        <f aca="false">IF(LEFT(I1596,3)="R1 ","L6",IF(D1596&gt;=2014,"L1",IF(D1596&gt;=1998,"L2",IF(D1596&gt;=1987,"L3",IF(D1596&gt;=1978,"L4",IF(D1596&gt;=1965,"L5","L6"))))))</f>
        <v>L2</v>
      </c>
      <c r="H1596" s="4" t="str">
        <f aca="false">IFERROR(INDEX(Lanes!$C$2:$C$60,MATCH(LEFT(I1596,FIND(" ",I1596)-1),Lanes!$A$2:$A$60,0)),"?")</f>
        <v>V</v>
      </c>
      <c r="I1596" s="4" t="s">
        <v>11433</v>
      </c>
      <c r="J1596" s="4"/>
      <c r="K1596" s="4" t="s">
        <v>4576</v>
      </c>
      <c r="L1596" s="4" t="s">
        <v>90</v>
      </c>
      <c r="M1596" s="4" t="s">
        <v>925</v>
      </c>
      <c r="N1596" s="4" t="s">
        <v>2914</v>
      </c>
      <c r="O1596" s="4" t="s">
        <v>11974</v>
      </c>
      <c r="P1596" s="2" t="s">
        <v>11975</v>
      </c>
      <c r="Q1596" s="2" t="s">
        <v>11976</v>
      </c>
      <c r="R1596" s="4" t="s">
        <v>122</v>
      </c>
      <c r="S1596" s="4" t="s">
        <v>11977</v>
      </c>
      <c r="T1596" s="4" t="s">
        <v>52</v>
      </c>
      <c r="U1596" s="4"/>
      <c r="V1596" s="4"/>
      <c r="W1596" s="4" t="s">
        <v>53</v>
      </c>
      <c r="X1596" s="2" t="s">
        <v>11507</v>
      </c>
      <c r="Y1596" s="4" t="s">
        <v>69</v>
      </c>
      <c r="Z1596" s="4"/>
      <c r="AA1596" s="4"/>
      <c r="AB1596" s="4"/>
    </row>
    <row r="1597" customFormat="false" ht="75" hidden="false" customHeight="true" outlineLevel="0" collapsed="false">
      <c r="A1597" s="4" t="s">
        <v>11978</v>
      </c>
      <c r="B1597" s="4" t="s">
        <v>11979</v>
      </c>
      <c r="C1597" s="4" t="s">
        <v>11980</v>
      </c>
      <c r="D1597" s="4" t="n">
        <v>1998</v>
      </c>
      <c r="E1597" s="4" t="s">
        <v>41</v>
      </c>
      <c r="F1597" s="4" t="s">
        <v>11981</v>
      </c>
      <c r="G1597" s="4" t="str">
        <f aca="false">IF(LEFT(I1597,3)="R1 ","L6",IF(D1597&gt;=2014,"L1",IF(D1597&gt;=1998,"L2",IF(D1597&gt;=1987,"L3",IF(D1597&gt;=1978,"L4",IF(D1597&gt;=1965,"L5","L6"))))))</f>
        <v>L2</v>
      </c>
      <c r="H1597" s="4" t="str">
        <f aca="false">IFERROR(INDEX(Lanes!$C$2:$C$60,MATCH(LEFT(I1597,FIND(" ",I1597)-1),Lanes!$A$2:$A$60,0)),"?")</f>
        <v>V</v>
      </c>
      <c r="I1597" s="4" t="s">
        <v>11433</v>
      </c>
      <c r="J1597" s="4"/>
      <c r="K1597" s="4" t="s">
        <v>400</v>
      </c>
      <c r="L1597" s="4" t="s">
        <v>603</v>
      </c>
      <c r="M1597" s="4" t="s">
        <v>11982</v>
      </c>
      <c r="N1597" s="4"/>
      <c r="O1597" s="4" t="s">
        <v>11983</v>
      </c>
      <c r="P1597" s="2" t="s">
        <v>11984</v>
      </c>
      <c r="Q1597" s="2" t="s">
        <v>11985</v>
      </c>
      <c r="R1597" s="4" t="s">
        <v>65</v>
      </c>
      <c r="S1597" s="4" t="s">
        <v>11986</v>
      </c>
      <c r="T1597" s="4" t="s">
        <v>84</v>
      </c>
      <c r="U1597" s="4"/>
      <c r="V1597" s="4"/>
      <c r="W1597" s="4"/>
      <c r="X1597" s="2" t="s">
        <v>11987</v>
      </c>
      <c r="Y1597" s="4" t="s">
        <v>69</v>
      </c>
      <c r="Z1597" s="4"/>
      <c r="AA1597" s="4"/>
      <c r="AB1597" s="4"/>
    </row>
    <row r="1598" customFormat="false" ht="75" hidden="false" customHeight="true" outlineLevel="0" collapsed="false">
      <c r="A1598" s="4" t="s">
        <v>11988</v>
      </c>
      <c r="B1598" s="4" t="s">
        <v>11649</v>
      </c>
      <c r="C1598" s="4" t="s">
        <v>11989</v>
      </c>
      <c r="D1598" s="4" t="n">
        <v>1998</v>
      </c>
      <c r="E1598" s="4" t="s">
        <v>41</v>
      </c>
      <c r="F1598" s="4" t="s">
        <v>11651</v>
      </c>
      <c r="G1598" s="4" t="str">
        <f aca="false">IF(LEFT(I1598,3)="R1 ","L6",IF(D1598&gt;=2014,"L1",IF(D1598&gt;=1998,"L2",IF(D1598&gt;=1987,"L3",IF(D1598&gt;=1978,"L4",IF(D1598&gt;=1965,"L5","L6"))))))</f>
        <v>L2</v>
      </c>
      <c r="H1598" s="4" t="str">
        <f aca="false">IFERROR(INDEX(Lanes!$C$2:$C$60,MATCH(LEFT(I1598,FIND(" ",I1598)-1),Lanes!$A$2:$A$60,0)),"?")</f>
        <v>V</v>
      </c>
      <c r="I1598" s="4" t="s">
        <v>11433</v>
      </c>
      <c r="J1598" s="4"/>
      <c r="K1598" s="4" t="s">
        <v>44</v>
      </c>
      <c r="L1598" s="4" t="s">
        <v>603</v>
      </c>
      <c r="M1598" s="4" t="s">
        <v>11652</v>
      </c>
      <c r="N1598" s="4" t="s">
        <v>11653</v>
      </c>
      <c r="O1598" s="4" t="s">
        <v>11990</v>
      </c>
      <c r="P1598" s="2" t="s">
        <v>11991</v>
      </c>
      <c r="Q1598" s="2" t="s">
        <v>11992</v>
      </c>
      <c r="R1598" s="4" t="s">
        <v>65</v>
      </c>
      <c r="S1598" s="4" t="s">
        <v>11993</v>
      </c>
      <c r="T1598" s="4" t="s">
        <v>52</v>
      </c>
      <c r="U1598" s="4"/>
      <c r="V1598" s="4"/>
      <c r="W1598" s="4"/>
      <c r="X1598" s="2" t="s">
        <v>11658</v>
      </c>
      <c r="Y1598" s="4" t="s">
        <v>69</v>
      </c>
      <c r="Z1598" s="4"/>
      <c r="AA1598" s="4"/>
      <c r="AB1598" s="4"/>
    </row>
    <row r="1599" customFormat="false" ht="75" hidden="false" customHeight="true" outlineLevel="0" collapsed="false">
      <c r="A1599" s="4" t="s">
        <v>11994</v>
      </c>
      <c r="B1599" s="4" t="s">
        <v>11826</v>
      </c>
      <c r="C1599" s="4" t="s">
        <v>11995</v>
      </c>
      <c r="D1599" s="4" t="n">
        <v>1998</v>
      </c>
      <c r="E1599" s="4" t="s">
        <v>41</v>
      </c>
      <c r="F1599" s="4" t="s">
        <v>1052</v>
      </c>
      <c r="G1599" s="4" t="str">
        <f aca="false">IF(LEFT(I1599,3)="R1 ","L6",IF(D1599&gt;=2014,"L1",IF(D1599&gt;=1998,"L2",IF(D1599&gt;=1987,"L3",IF(D1599&gt;=1978,"L4",IF(D1599&gt;=1965,"L5","L6"))))))</f>
        <v>L2</v>
      </c>
      <c r="H1599" s="4" t="str">
        <f aca="false">IFERROR(INDEX(Lanes!$C$2:$C$60,MATCH(LEFT(I1599,FIND(" ",I1599)-1),Lanes!$A$2:$A$60,0)),"?")</f>
        <v>V</v>
      </c>
      <c r="I1599" s="4" t="s">
        <v>11433</v>
      </c>
      <c r="J1599" s="4"/>
      <c r="K1599" s="4" t="s">
        <v>128</v>
      </c>
      <c r="L1599" s="4" t="s">
        <v>152</v>
      </c>
      <c r="M1599" s="4" t="s">
        <v>307</v>
      </c>
      <c r="N1599" s="4"/>
      <c r="O1599" s="4" t="s">
        <v>11996</v>
      </c>
      <c r="P1599" s="2" t="s">
        <v>11997</v>
      </c>
      <c r="Q1599" s="2" t="s">
        <v>11998</v>
      </c>
      <c r="R1599" s="4" t="s">
        <v>65</v>
      </c>
      <c r="S1599" s="4" t="s">
        <v>11999</v>
      </c>
      <c r="T1599" s="4" t="s">
        <v>52</v>
      </c>
      <c r="U1599" s="4"/>
      <c r="V1599" s="4"/>
      <c r="W1599" s="4"/>
      <c r="X1599" s="2" t="s">
        <v>12000</v>
      </c>
      <c r="Y1599" s="4" t="s">
        <v>69</v>
      </c>
      <c r="Z1599" s="4"/>
      <c r="AA1599" s="4"/>
      <c r="AB1599" s="4"/>
    </row>
    <row r="1600" customFormat="false" ht="75" hidden="false" customHeight="true" outlineLevel="0" collapsed="false">
      <c r="A1600" s="4" t="s">
        <v>12001</v>
      </c>
      <c r="B1600" s="4" t="s">
        <v>12002</v>
      </c>
      <c r="C1600" s="4" t="s">
        <v>12003</v>
      </c>
      <c r="D1600" s="4" t="n">
        <v>1998</v>
      </c>
      <c r="E1600" s="4" t="s">
        <v>41</v>
      </c>
      <c r="F1600" s="4" t="s">
        <v>12004</v>
      </c>
      <c r="G1600" s="4" t="str">
        <f aca="false">IF(LEFT(I1600,3)="R1 ","L6",IF(D1600&gt;=2014,"L1",IF(D1600&gt;=1998,"L2",IF(D1600&gt;=1987,"L3",IF(D1600&gt;=1978,"L4",IF(D1600&gt;=1965,"L5","L6"))))))</f>
        <v>L2</v>
      </c>
      <c r="H1600" s="4" t="str">
        <f aca="false">IFERROR(INDEX(Lanes!$C$2:$C$60,MATCH(LEFT(I1600,FIND(" ",I1600)-1),Lanes!$A$2:$A$60,0)),"?")</f>
        <v>V</v>
      </c>
      <c r="I1600" s="4" t="s">
        <v>11433</v>
      </c>
      <c r="J1600" s="4"/>
      <c r="K1600" s="4" t="s">
        <v>4013</v>
      </c>
      <c r="L1600" s="4" t="s">
        <v>152</v>
      </c>
      <c r="M1600" s="4" t="s">
        <v>5431</v>
      </c>
      <c r="N1600" s="4"/>
      <c r="O1600" s="4" t="s">
        <v>12005</v>
      </c>
      <c r="P1600" s="2" t="s">
        <v>12006</v>
      </c>
      <c r="Q1600" s="2" t="s">
        <v>12007</v>
      </c>
      <c r="R1600" s="4" t="s">
        <v>122</v>
      </c>
      <c r="S1600" s="4" t="s">
        <v>12008</v>
      </c>
      <c r="T1600" s="4" t="s">
        <v>52</v>
      </c>
      <c r="U1600" s="4"/>
      <c r="V1600" s="4"/>
      <c r="W1600" s="4"/>
      <c r="X1600" s="2" t="s">
        <v>12009</v>
      </c>
      <c r="Y1600" s="4" t="s">
        <v>55</v>
      </c>
      <c r="Z1600" s="4"/>
      <c r="AA1600" s="4"/>
      <c r="AB1600" s="4"/>
    </row>
    <row r="1601" customFormat="false" ht="75" hidden="false" customHeight="true" outlineLevel="0" collapsed="false">
      <c r="A1601" s="4" t="s">
        <v>12010</v>
      </c>
      <c r="B1601" s="4" t="s">
        <v>12011</v>
      </c>
      <c r="C1601" s="4" t="s">
        <v>12012</v>
      </c>
      <c r="D1601" s="4" t="n">
        <v>1998</v>
      </c>
      <c r="E1601" s="4" t="s">
        <v>41</v>
      </c>
      <c r="F1601" s="4" t="s">
        <v>12013</v>
      </c>
      <c r="G1601" s="4" t="str">
        <f aca="false">IF(LEFT(I1601,3)="R1 ","L6",IF(D1601&gt;=2014,"L1",IF(D1601&gt;=1998,"L2",IF(D1601&gt;=1987,"L3",IF(D1601&gt;=1978,"L4",IF(D1601&gt;=1965,"L5","L6"))))))</f>
        <v>L2</v>
      </c>
      <c r="H1601" s="4" t="str">
        <f aca="false">IFERROR(INDEX(Lanes!$C$2:$C$60,MATCH(LEFT(I1601,FIND(" ",I1601)-1),Lanes!$A$2:$A$60,0)),"?")</f>
        <v>V</v>
      </c>
      <c r="I1601" s="4" t="s">
        <v>11433</v>
      </c>
      <c r="J1601" s="4"/>
      <c r="K1601" s="4" t="s">
        <v>44</v>
      </c>
      <c r="L1601" s="4" t="s">
        <v>603</v>
      </c>
      <c r="M1601" s="4" t="s">
        <v>12014</v>
      </c>
      <c r="N1601" s="4" t="s">
        <v>12015</v>
      </c>
      <c r="O1601" s="4" t="s">
        <v>12016</v>
      </c>
      <c r="P1601" s="2" t="s">
        <v>12017</v>
      </c>
      <c r="Q1601" s="2" t="s">
        <v>12018</v>
      </c>
      <c r="R1601" s="4" t="s">
        <v>122</v>
      </c>
      <c r="S1601" s="4" t="s">
        <v>12019</v>
      </c>
      <c r="T1601" s="4" t="s">
        <v>52</v>
      </c>
      <c r="U1601" s="4"/>
      <c r="V1601" s="4"/>
      <c r="W1601" s="4"/>
      <c r="X1601" s="2" t="s">
        <v>12020</v>
      </c>
      <c r="Y1601" s="4" t="s">
        <v>55</v>
      </c>
      <c r="Z1601" s="4"/>
      <c r="AA1601" s="4"/>
      <c r="AB1601" s="4"/>
    </row>
    <row r="1602" customFormat="false" ht="75" hidden="false" customHeight="true" outlineLevel="0" collapsed="false">
      <c r="A1602" s="4" t="s">
        <v>12021</v>
      </c>
      <c r="B1602" s="4" t="s">
        <v>12022</v>
      </c>
      <c r="C1602" s="4" t="s">
        <v>12023</v>
      </c>
      <c r="D1602" s="4" t="n">
        <v>1998</v>
      </c>
      <c r="E1602" s="4" t="s">
        <v>41</v>
      </c>
      <c r="F1602" s="4" t="s">
        <v>11619</v>
      </c>
      <c r="G1602" s="4" t="str">
        <f aca="false">IF(LEFT(I1602,3)="R1 ","L6",IF(D1602&gt;=2014,"L1",IF(D1602&gt;=1998,"L2",IF(D1602&gt;=1987,"L3",IF(D1602&gt;=1978,"L4",IF(D1602&gt;=1965,"L5","L6"))))))</f>
        <v>L2</v>
      </c>
      <c r="H1602" s="4" t="str">
        <f aca="false">IFERROR(INDEX(Lanes!$C$2:$C$60,MATCH(LEFT(I1602,FIND(" ",I1602)-1),Lanes!$A$2:$A$60,0)),"?")</f>
        <v>V</v>
      </c>
      <c r="I1602" s="4" t="s">
        <v>11433</v>
      </c>
      <c r="J1602" s="4"/>
      <c r="K1602" s="4" t="s">
        <v>44</v>
      </c>
      <c r="L1602" s="4" t="s">
        <v>603</v>
      </c>
      <c r="M1602" s="4" t="s">
        <v>1528</v>
      </c>
      <c r="N1602" s="4"/>
      <c r="O1602" s="4" t="s">
        <v>12024</v>
      </c>
      <c r="P1602" s="2" t="s">
        <v>12025</v>
      </c>
      <c r="Q1602" s="2" t="s">
        <v>12026</v>
      </c>
      <c r="R1602" s="4" t="s">
        <v>65</v>
      </c>
      <c r="S1602" s="4" t="s">
        <v>12027</v>
      </c>
      <c r="T1602" s="4" t="s">
        <v>84</v>
      </c>
      <c r="U1602" s="4"/>
      <c r="V1602" s="4"/>
      <c r="W1602" s="4"/>
      <c r="X1602" s="2" t="s">
        <v>12028</v>
      </c>
      <c r="Y1602" s="4" t="s">
        <v>69</v>
      </c>
      <c r="Z1602" s="4"/>
      <c r="AA1602" s="4"/>
      <c r="AB1602" s="4"/>
    </row>
    <row r="1603" customFormat="false" ht="75" hidden="false" customHeight="true" outlineLevel="0" collapsed="false">
      <c r="A1603" s="4" t="s">
        <v>12029</v>
      </c>
      <c r="B1603" s="4" t="s">
        <v>11672</v>
      </c>
      <c r="C1603" s="4" t="s">
        <v>12030</v>
      </c>
      <c r="D1603" s="4" t="n">
        <v>1998</v>
      </c>
      <c r="E1603" s="4" t="s">
        <v>41</v>
      </c>
      <c r="F1603" s="4" t="s">
        <v>11564</v>
      </c>
      <c r="G1603" s="4" t="str">
        <f aca="false">IF(LEFT(I1603,3)="R1 ","L6",IF(D1603&gt;=2014,"L1",IF(D1603&gt;=1998,"L2",IF(D1603&gt;=1987,"L3",IF(D1603&gt;=1978,"L4",IF(D1603&gt;=1965,"L5","L6"))))))</f>
        <v>L2</v>
      </c>
      <c r="H1603" s="4" t="str">
        <f aca="false">IFERROR(INDEX(Lanes!$C$2:$C$60,MATCH(LEFT(I1603,FIND(" ",I1603)-1),Lanes!$A$2:$A$60,0)),"?")</f>
        <v>V</v>
      </c>
      <c r="I1603" s="4" t="s">
        <v>11433</v>
      </c>
      <c r="J1603" s="4"/>
      <c r="K1603" s="4" t="s">
        <v>11474</v>
      </c>
      <c r="L1603" s="4" t="s">
        <v>603</v>
      </c>
      <c r="M1603" s="4" t="s">
        <v>61</v>
      </c>
      <c r="N1603" s="4"/>
      <c r="O1603" s="4" t="s">
        <v>12031</v>
      </c>
      <c r="P1603" s="2" t="s">
        <v>12032</v>
      </c>
      <c r="Q1603" s="2" t="s">
        <v>12033</v>
      </c>
      <c r="R1603" s="4" t="s">
        <v>65</v>
      </c>
      <c r="S1603" s="4" t="s">
        <v>12034</v>
      </c>
      <c r="T1603" s="4" t="s">
        <v>84</v>
      </c>
      <c r="U1603" s="4"/>
      <c r="V1603" s="4"/>
      <c r="W1603" s="4"/>
      <c r="X1603" s="2" t="s">
        <v>11853</v>
      </c>
      <c r="Y1603" s="4" t="s">
        <v>69</v>
      </c>
      <c r="Z1603" s="4"/>
      <c r="AA1603" s="4"/>
      <c r="AB1603" s="4"/>
    </row>
    <row r="1604" customFormat="false" ht="75" hidden="false" customHeight="true" outlineLevel="0" collapsed="false">
      <c r="A1604" s="4" t="s">
        <v>12035</v>
      </c>
      <c r="B1604" s="4" t="s">
        <v>11862</v>
      </c>
      <c r="C1604" s="4" t="s">
        <v>12036</v>
      </c>
      <c r="D1604" s="4" t="n">
        <v>1998</v>
      </c>
      <c r="E1604" s="4" t="s">
        <v>41</v>
      </c>
      <c r="F1604" s="4" t="s">
        <v>8938</v>
      </c>
      <c r="G1604" s="4" t="str">
        <f aca="false">IF(LEFT(I1604,3)="R1 ","L6",IF(D1604&gt;=2014,"L1",IF(D1604&gt;=1998,"L2",IF(D1604&gt;=1987,"L3",IF(D1604&gt;=1978,"L4",IF(D1604&gt;=1965,"L5","L6"))))))</f>
        <v>L2</v>
      </c>
      <c r="H1604" s="4" t="str">
        <f aca="false">IFERROR(INDEX(Lanes!$C$2:$C$60,MATCH(LEFT(I1604,FIND(" ",I1604)-1),Lanes!$A$2:$A$60,0)),"?")</f>
        <v>V</v>
      </c>
      <c r="I1604" s="4" t="s">
        <v>11433</v>
      </c>
      <c r="J1604" s="4"/>
      <c r="K1604" s="4" t="s">
        <v>11474</v>
      </c>
      <c r="L1604" s="4" t="s">
        <v>163</v>
      </c>
      <c r="M1604" s="4" t="s">
        <v>164</v>
      </c>
      <c r="N1604" s="4"/>
      <c r="O1604" s="4" t="s">
        <v>12037</v>
      </c>
      <c r="P1604" s="2" t="s">
        <v>12038</v>
      </c>
      <c r="Q1604" s="2" t="s">
        <v>12039</v>
      </c>
      <c r="R1604" s="4" t="s">
        <v>65</v>
      </c>
      <c r="S1604" s="4" t="s">
        <v>12040</v>
      </c>
      <c r="T1604" s="4" t="s">
        <v>52</v>
      </c>
      <c r="U1604" s="4"/>
      <c r="V1604" s="4"/>
      <c r="W1604" s="4"/>
      <c r="X1604" s="2" t="s">
        <v>11868</v>
      </c>
      <c r="Y1604" s="4" t="s">
        <v>69</v>
      </c>
      <c r="Z1604" s="4"/>
      <c r="AA1604" s="4"/>
      <c r="AB1604" s="4"/>
    </row>
    <row r="1605" customFormat="false" ht="75" hidden="false" customHeight="true" outlineLevel="0" collapsed="false">
      <c r="A1605" s="4" t="s">
        <v>12041</v>
      </c>
      <c r="B1605" s="4" t="s">
        <v>11711</v>
      </c>
      <c r="C1605" s="4" t="s">
        <v>12042</v>
      </c>
      <c r="D1605" s="4" t="n">
        <v>1998</v>
      </c>
      <c r="E1605" s="4" t="s">
        <v>41</v>
      </c>
      <c r="F1605" s="4" t="s">
        <v>11819</v>
      </c>
      <c r="G1605" s="4" t="str">
        <f aca="false">IF(LEFT(I1605,3)="R1 ","L6",IF(D1605&gt;=2014,"L1",IF(D1605&gt;=1998,"L2",IF(D1605&gt;=1987,"L3",IF(D1605&gt;=1978,"L4",IF(D1605&gt;=1965,"L5","L6"))))))</f>
        <v>L2</v>
      </c>
      <c r="H1605" s="4" t="str">
        <f aca="false">IFERROR(INDEX(Lanes!$C$2:$C$60,MATCH(LEFT(I1605,FIND(" ",I1605)-1),Lanes!$A$2:$A$60,0)),"?")</f>
        <v>V</v>
      </c>
      <c r="I1605" s="4" t="s">
        <v>11433</v>
      </c>
      <c r="J1605" s="4"/>
      <c r="K1605" s="4" t="s">
        <v>4013</v>
      </c>
      <c r="L1605" s="4" t="s">
        <v>152</v>
      </c>
      <c r="M1605" s="4" t="s">
        <v>153</v>
      </c>
      <c r="N1605" s="4"/>
      <c r="O1605" s="4" t="s">
        <v>12043</v>
      </c>
      <c r="P1605" s="2" t="s">
        <v>12044</v>
      </c>
      <c r="Q1605" s="2" t="s">
        <v>12045</v>
      </c>
      <c r="R1605" s="4" t="s">
        <v>65</v>
      </c>
      <c r="S1605" s="4" t="s">
        <v>12046</v>
      </c>
      <c r="T1605" s="4" t="s">
        <v>52</v>
      </c>
      <c r="U1605" s="4"/>
      <c r="V1605" s="4"/>
      <c r="W1605" s="4"/>
      <c r="X1605" s="2" t="s">
        <v>11717</v>
      </c>
      <c r="Y1605" s="4" t="s">
        <v>69</v>
      </c>
      <c r="Z1605" s="4"/>
      <c r="AA1605" s="4"/>
      <c r="AB1605" s="4"/>
    </row>
    <row r="1606" customFormat="false" ht="75" hidden="false" customHeight="true" outlineLevel="0" collapsed="false">
      <c r="A1606" s="4" t="s">
        <v>12047</v>
      </c>
      <c r="B1606" s="4" t="s">
        <v>11886</v>
      </c>
      <c r="C1606" s="4" t="s">
        <v>12048</v>
      </c>
      <c r="D1606" s="4" t="n">
        <v>1999</v>
      </c>
      <c r="E1606" s="4" t="s">
        <v>41</v>
      </c>
      <c r="F1606" s="4" t="s">
        <v>12049</v>
      </c>
      <c r="G1606" s="4" t="str">
        <f aca="false">IF(LEFT(I1606,3)="R1 ","L6",IF(D1606&gt;=2014,"L1",IF(D1606&gt;=1998,"L2",IF(D1606&gt;=1987,"L3",IF(D1606&gt;=1978,"L4",IF(D1606&gt;=1965,"L5","L6"))))))</f>
        <v>L2</v>
      </c>
      <c r="H1606" s="4" t="str">
        <f aca="false">IFERROR(INDEX(Lanes!$C$2:$C$60,MATCH(LEFT(I1606,FIND(" ",I1606)-1),Lanes!$A$2:$A$60,0)),"?")</f>
        <v>V</v>
      </c>
      <c r="I1606" s="4" t="s">
        <v>11433</v>
      </c>
      <c r="J1606" s="4"/>
      <c r="K1606" s="4" t="s">
        <v>4342</v>
      </c>
      <c r="L1606" s="4" t="s">
        <v>603</v>
      </c>
      <c r="M1606" s="4" t="s">
        <v>3596</v>
      </c>
      <c r="N1606" s="4" t="s">
        <v>12015</v>
      </c>
      <c r="O1606" s="4" t="s">
        <v>12050</v>
      </c>
      <c r="P1606" s="2" t="s">
        <v>12051</v>
      </c>
      <c r="Q1606" s="2" t="s">
        <v>12052</v>
      </c>
      <c r="R1606" s="4" t="s">
        <v>122</v>
      </c>
      <c r="S1606" s="4" t="s">
        <v>12053</v>
      </c>
      <c r="T1606" s="4" t="s">
        <v>84</v>
      </c>
      <c r="U1606" s="4"/>
      <c r="V1606" s="4"/>
      <c r="W1606" s="4"/>
      <c r="X1606" s="2" t="s">
        <v>12054</v>
      </c>
      <c r="Y1606" s="4" t="s">
        <v>55</v>
      </c>
      <c r="Z1606" s="4"/>
      <c r="AA1606" s="4"/>
      <c r="AB1606" s="4"/>
    </row>
    <row r="1607" customFormat="false" ht="75" hidden="false" customHeight="true" outlineLevel="0" collapsed="false">
      <c r="A1607" s="4" t="s">
        <v>12055</v>
      </c>
      <c r="B1607" s="4" t="s">
        <v>11517</v>
      </c>
      <c r="C1607" s="4" t="s">
        <v>12056</v>
      </c>
      <c r="D1607" s="4" t="n">
        <v>1999</v>
      </c>
      <c r="E1607" s="4" t="s">
        <v>41</v>
      </c>
      <c r="F1607" s="4" t="s">
        <v>11098</v>
      </c>
      <c r="G1607" s="4" t="str">
        <f aca="false">IF(LEFT(I1607,3)="R1 ","L6",IF(D1607&gt;=2014,"L1",IF(D1607&gt;=1998,"L2",IF(D1607&gt;=1987,"L3",IF(D1607&gt;=1978,"L4",IF(D1607&gt;=1965,"L5","L6"))))))</f>
        <v>L2</v>
      </c>
      <c r="H1607" s="4" t="str">
        <f aca="false">IFERROR(INDEX(Lanes!$C$2:$C$60,MATCH(LEFT(I1607,FIND(" ",I1607)-1),Lanes!$A$2:$A$60,0)),"?")</f>
        <v>V</v>
      </c>
      <c r="I1607" s="4" t="s">
        <v>11433</v>
      </c>
      <c r="J1607" s="4"/>
      <c r="K1607" s="4" t="s">
        <v>128</v>
      </c>
      <c r="L1607" s="4" t="s">
        <v>603</v>
      </c>
      <c r="M1607" s="4" t="s">
        <v>9150</v>
      </c>
      <c r="N1607" s="4" t="s">
        <v>11520</v>
      </c>
      <c r="O1607" s="4" t="s">
        <v>12057</v>
      </c>
      <c r="P1607" s="2" t="s">
        <v>12058</v>
      </c>
      <c r="Q1607" s="2" t="s">
        <v>12059</v>
      </c>
      <c r="R1607" s="4" t="s">
        <v>122</v>
      </c>
      <c r="S1607" s="4" t="s">
        <v>12060</v>
      </c>
      <c r="T1607" s="4" t="s">
        <v>110</v>
      </c>
      <c r="U1607" s="4"/>
      <c r="V1607" s="4"/>
      <c r="W1607" s="4" t="s">
        <v>53</v>
      </c>
      <c r="X1607" s="2" t="s">
        <v>12061</v>
      </c>
      <c r="Y1607" s="4" t="s">
        <v>69</v>
      </c>
      <c r="Z1607" s="4"/>
      <c r="AA1607" s="4"/>
      <c r="AB1607" s="4"/>
    </row>
    <row r="1608" customFormat="false" ht="75" hidden="false" customHeight="true" outlineLevel="0" collapsed="false">
      <c r="A1608" s="4" t="s">
        <v>12062</v>
      </c>
      <c r="B1608" s="4" t="s">
        <v>11463</v>
      </c>
      <c r="C1608" s="4" t="s">
        <v>12063</v>
      </c>
      <c r="D1608" s="4" t="n">
        <v>1999</v>
      </c>
      <c r="E1608" s="4" t="s">
        <v>41</v>
      </c>
      <c r="F1608" s="4" t="s">
        <v>4000</v>
      </c>
      <c r="G1608" s="4" t="str">
        <f aca="false">IF(LEFT(I1608,3)="R1 ","L6",IF(D1608&gt;=2014,"L1",IF(D1608&gt;=1998,"L2",IF(D1608&gt;=1987,"L3",IF(D1608&gt;=1978,"L4",IF(D1608&gt;=1965,"L5","L6"))))))</f>
        <v>L2</v>
      </c>
      <c r="H1608" s="4" t="str">
        <f aca="false">IFERROR(INDEX(Lanes!$C$2:$C$60,MATCH(LEFT(I1608,FIND(" ",I1608)-1),Lanes!$A$2:$A$60,0)),"?")</f>
        <v>V</v>
      </c>
      <c r="I1608" s="4" t="s">
        <v>11433</v>
      </c>
      <c r="J1608" s="4"/>
      <c r="K1608" s="4" t="s">
        <v>4013</v>
      </c>
      <c r="L1608" s="4" t="s">
        <v>603</v>
      </c>
      <c r="M1608" s="4" t="s">
        <v>11465</v>
      </c>
      <c r="N1608" s="4"/>
      <c r="O1608" s="4" t="s">
        <v>12064</v>
      </c>
      <c r="P1608" s="2" t="s">
        <v>12065</v>
      </c>
      <c r="Q1608" s="2" t="s">
        <v>12066</v>
      </c>
      <c r="R1608" s="4" t="s">
        <v>65</v>
      </c>
      <c r="S1608" s="4" t="s">
        <v>12067</v>
      </c>
      <c r="T1608" s="4" t="s">
        <v>84</v>
      </c>
      <c r="U1608" s="4"/>
      <c r="V1608" s="4"/>
      <c r="W1608" s="4" t="s">
        <v>53</v>
      </c>
      <c r="X1608" s="2" t="s">
        <v>11470</v>
      </c>
      <c r="Y1608" s="4" t="s">
        <v>69</v>
      </c>
      <c r="Z1608" s="4"/>
      <c r="AA1608" s="4"/>
      <c r="AB1608" s="4"/>
    </row>
    <row r="1609" customFormat="false" ht="75" hidden="false" customHeight="true" outlineLevel="0" collapsed="false">
      <c r="A1609" s="4" t="s">
        <v>12068</v>
      </c>
      <c r="B1609" s="4" t="s">
        <v>12022</v>
      </c>
      <c r="C1609" s="4" t="s">
        <v>12069</v>
      </c>
      <c r="D1609" s="4" t="n">
        <v>1999</v>
      </c>
      <c r="E1609" s="4" t="s">
        <v>41</v>
      </c>
      <c r="F1609" s="4" t="s">
        <v>11619</v>
      </c>
      <c r="G1609" s="4" t="str">
        <f aca="false">IF(LEFT(I1609,3)="R1 ","L6",IF(D1609&gt;=2014,"L1",IF(D1609&gt;=1998,"L2",IF(D1609&gt;=1987,"L3",IF(D1609&gt;=1978,"L4",IF(D1609&gt;=1965,"L5","L6"))))))</f>
        <v>L2</v>
      </c>
      <c r="H1609" s="4" t="str">
        <f aca="false">IFERROR(INDEX(Lanes!$C$2:$C$60,MATCH(LEFT(I1609,FIND(" ",I1609)-1),Lanes!$A$2:$A$60,0)),"?")</f>
        <v>V</v>
      </c>
      <c r="I1609" s="4" t="s">
        <v>11433</v>
      </c>
      <c r="J1609" s="4"/>
      <c r="K1609" s="4" t="s">
        <v>44</v>
      </c>
      <c r="L1609" s="4" t="s">
        <v>603</v>
      </c>
      <c r="M1609" s="4" t="s">
        <v>1528</v>
      </c>
      <c r="N1609" s="4"/>
      <c r="O1609" s="4" t="s">
        <v>12070</v>
      </c>
      <c r="P1609" s="2" t="s">
        <v>12071</v>
      </c>
      <c r="Q1609" s="2" t="s">
        <v>12072</v>
      </c>
      <c r="R1609" s="4" t="s">
        <v>65</v>
      </c>
      <c r="S1609" s="4" t="s">
        <v>12073</v>
      </c>
      <c r="T1609" s="4" t="s">
        <v>52</v>
      </c>
      <c r="U1609" s="4"/>
      <c r="V1609" s="4"/>
      <c r="W1609" s="4"/>
      <c r="X1609" s="2" t="s">
        <v>12074</v>
      </c>
      <c r="Y1609" s="4" t="s">
        <v>69</v>
      </c>
      <c r="Z1609" s="4"/>
      <c r="AA1609" s="4"/>
      <c r="AB1609" s="4"/>
    </row>
    <row r="1610" customFormat="false" ht="75" hidden="false" customHeight="true" outlineLevel="0" collapsed="false">
      <c r="A1610" s="4" t="s">
        <v>12075</v>
      </c>
      <c r="B1610" s="4" t="s">
        <v>12076</v>
      </c>
      <c r="C1610" s="4" t="s">
        <v>12077</v>
      </c>
      <c r="D1610" s="4" t="n">
        <v>1999</v>
      </c>
      <c r="E1610" s="4" t="s">
        <v>41</v>
      </c>
      <c r="F1610" s="4" t="s">
        <v>12078</v>
      </c>
      <c r="G1610" s="4" t="str">
        <f aca="false">IF(LEFT(I1610,3)="R1 ","L6",IF(D1610&gt;=2014,"L1",IF(D1610&gt;=1998,"L2",IF(D1610&gt;=1987,"L3",IF(D1610&gt;=1978,"L4",IF(D1610&gt;=1965,"L5","L6"))))))</f>
        <v>L2</v>
      </c>
      <c r="H1610" s="4" t="str">
        <f aca="false">IFERROR(INDEX(Lanes!$C$2:$C$60,MATCH(LEFT(I1610,FIND(" ",I1610)-1),Lanes!$A$2:$A$60,0)),"?")</f>
        <v>V</v>
      </c>
      <c r="I1610" s="4" t="s">
        <v>11433</v>
      </c>
      <c r="J1610" s="4" t="s">
        <v>5475</v>
      </c>
      <c r="K1610" s="4" t="s">
        <v>5430</v>
      </c>
      <c r="L1610" s="4" t="s">
        <v>603</v>
      </c>
      <c r="M1610" s="4" t="s">
        <v>1205</v>
      </c>
      <c r="N1610" s="4"/>
      <c r="O1610" s="4" t="s">
        <v>12079</v>
      </c>
      <c r="P1610" s="2" t="s">
        <v>12080</v>
      </c>
      <c r="Q1610" s="2" t="s">
        <v>12081</v>
      </c>
      <c r="R1610" s="4" t="s">
        <v>50</v>
      </c>
      <c r="S1610" s="4" t="s">
        <v>12082</v>
      </c>
      <c r="T1610" s="4" t="s">
        <v>52</v>
      </c>
      <c r="U1610" s="4"/>
      <c r="V1610" s="4"/>
      <c r="W1610" s="4"/>
      <c r="X1610" s="2" t="s">
        <v>12083</v>
      </c>
      <c r="Y1610" s="4" t="s">
        <v>69</v>
      </c>
      <c r="Z1610" s="4"/>
      <c r="AA1610" s="4"/>
      <c r="AB1610" s="4"/>
    </row>
    <row r="1611" customFormat="false" ht="75" hidden="false" customHeight="true" outlineLevel="0" collapsed="false">
      <c r="A1611" s="4" t="s">
        <v>12084</v>
      </c>
      <c r="B1611" s="4" t="s">
        <v>11432</v>
      </c>
      <c r="C1611" s="4" t="s">
        <v>12085</v>
      </c>
      <c r="D1611" s="4" t="n">
        <v>1999</v>
      </c>
      <c r="E1611" s="4" t="s">
        <v>41</v>
      </c>
      <c r="F1611" s="4" t="s">
        <v>1052</v>
      </c>
      <c r="G1611" s="4" t="str">
        <f aca="false">IF(LEFT(I1611,3)="R1 ","L6",IF(D1611&gt;=2014,"L1",IF(D1611&gt;=1998,"L2",IF(D1611&gt;=1987,"L3",IF(D1611&gt;=1978,"L4",IF(D1611&gt;=1965,"L5","L6"))))))</f>
        <v>L2</v>
      </c>
      <c r="H1611" s="4" t="str">
        <f aca="false">IFERROR(INDEX(Lanes!$C$2:$C$60,MATCH(LEFT(I1611,FIND(" ",I1611)-1),Lanes!$A$2:$A$60,0)),"?")</f>
        <v>V</v>
      </c>
      <c r="I1611" s="4" t="s">
        <v>11433</v>
      </c>
      <c r="J1611" s="4"/>
      <c r="K1611" s="4" t="s">
        <v>400</v>
      </c>
      <c r="L1611" s="4" t="s">
        <v>90</v>
      </c>
      <c r="M1611" s="4" t="s">
        <v>925</v>
      </c>
      <c r="N1611" s="4" t="s">
        <v>2914</v>
      </c>
      <c r="O1611" s="4" t="s">
        <v>12086</v>
      </c>
      <c r="P1611" s="2" t="s">
        <v>12087</v>
      </c>
      <c r="Q1611" s="2" t="s">
        <v>12088</v>
      </c>
      <c r="R1611" s="4" t="s">
        <v>65</v>
      </c>
      <c r="S1611" s="4" t="s">
        <v>12089</v>
      </c>
      <c r="T1611" s="4" t="s">
        <v>84</v>
      </c>
      <c r="U1611" s="4"/>
      <c r="V1611" s="4"/>
      <c r="W1611" s="4" t="s">
        <v>53</v>
      </c>
      <c r="X1611" s="2" t="s">
        <v>11438</v>
      </c>
      <c r="Y1611" s="4" t="s">
        <v>69</v>
      </c>
      <c r="Z1611" s="4"/>
      <c r="AA1611" s="4"/>
      <c r="AB1611" s="4"/>
    </row>
    <row r="1612" customFormat="false" ht="75" hidden="false" customHeight="true" outlineLevel="0" collapsed="false">
      <c r="A1612" s="4" t="s">
        <v>12090</v>
      </c>
      <c r="B1612" s="4" t="s">
        <v>11979</v>
      </c>
      <c r="C1612" s="4" t="s">
        <v>12091</v>
      </c>
      <c r="D1612" s="4" t="n">
        <v>2000</v>
      </c>
      <c r="E1612" s="4" t="s">
        <v>41</v>
      </c>
      <c r="F1612" s="4" t="s">
        <v>11981</v>
      </c>
      <c r="G1612" s="4" t="str">
        <f aca="false">IF(LEFT(I1612,3)="R1 ","L6",IF(D1612&gt;=2014,"L1",IF(D1612&gt;=1998,"L2",IF(D1612&gt;=1987,"L3",IF(D1612&gt;=1978,"L4",IF(D1612&gt;=1965,"L5","L6"))))))</f>
        <v>L2</v>
      </c>
      <c r="H1612" s="4" t="str">
        <f aca="false">IFERROR(INDEX(Lanes!$C$2:$C$60,MATCH(LEFT(I1612,FIND(" ",I1612)-1),Lanes!$A$2:$A$60,0)),"?")</f>
        <v>V</v>
      </c>
      <c r="I1612" s="4" t="s">
        <v>11433</v>
      </c>
      <c r="J1612" s="4"/>
      <c r="K1612" s="4" t="s">
        <v>400</v>
      </c>
      <c r="L1612" s="4" t="s">
        <v>603</v>
      </c>
      <c r="M1612" s="4" t="s">
        <v>11982</v>
      </c>
      <c r="N1612" s="4"/>
      <c r="O1612" s="4" t="s">
        <v>12092</v>
      </c>
      <c r="P1612" s="2" t="s">
        <v>12093</v>
      </c>
      <c r="Q1612" s="2" t="s">
        <v>12094</v>
      </c>
      <c r="R1612" s="4" t="s">
        <v>122</v>
      </c>
      <c r="S1612" s="4" t="s">
        <v>12095</v>
      </c>
      <c r="T1612" s="4" t="s">
        <v>84</v>
      </c>
      <c r="U1612" s="4"/>
      <c r="V1612" s="4"/>
      <c r="W1612" s="4"/>
      <c r="X1612" s="2" t="s">
        <v>12096</v>
      </c>
      <c r="Y1612" s="4" t="s">
        <v>69</v>
      </c>
      <c r="Z1612" s="4"/>
      <c r="AA1612" s="4"/>
      <c r="AB1612" s="4"/>
    </row>
    <row r="1613" customFormat="false" ht="75" hidden="false" customHeight="true" outlineLevel="0" collapsed="false">
      <c r="A1613" s="4" t="s">
        <v>12097</v>
      </c>
      <c r="B1613" s="4" t="s">
        <v>11902</v>
      </c>
      <c r="C1613" s="4" t="s">
        <v>12098</v>
      </c>
      <c r="D1613" s="4" t="n">
        <v>2000</v>
      </c>
      <c r="E1613" s="4" t="s">
        <v>41</v>
      </c>
      <c r="F1613" s="4" t="s">
        <v>8464</v>
      </c>
      <c r="G1613" s="4" t="str">
        <f aca="false">IF(LEFT(I1613,3)="R1 ","L6",IF(D1613&gt;=2014,"L1",IF(D1613&gt;=1998,"L2",IF(D1613&gt;=1987,"L3",IF(D1613&gt;=1978,"L4",IF(D1613&gt;=1965,"L5","L6"))))))</f>
        <v>L2</v>
      </c>
      <c r="H1613" s="4" t="str">
        <f aca="false">IFERROR(INDEX(Lanes!$C$2:$C$60,MATCH(LEFT(I1613,FIND(" ",I1613)-1),Lanes!$A$2:$A$60,0)),"?")</f>
        <v>V</v>
      </c>
      <c r="I1613" s="4" t="s">
        <v>11433</v>
      </c>
      <c r="J1613" s="4"/>
      <c r="K1613" s="4" t="s">
        <v>44</v>
      </c>
      <c r="L1613" s="4" t="s">
        <v>603</v>
      </c>
      <c r="M1613" s="4" t="s">
        <v>11905</v>
      </c>
      <c r="N1613" s="4"/>
      <c r="O1613" s="4" t="s">
        <v>12099</v>
      </c>
      <c r="P1613" s="2" t="s">
        <v>12100</v>
      </c>
      <c r="Q1613" s="2" t="s">
        <v>12101</v>
      </c>
      <c r="R1613" s="4" t="s">
        <v>65</v>
      </c>
      <c r="S1613" s="4" t="s">
        <v>12102</v>
      </c>
      <c r="T1613" s="4" t="s">
        <v>110</v>
      </c>
      <c r="U1613" s="4"/>
      <c r="V1613" s="4"/>
      <c r="W1613" s="4"/>
      <c r="X1613" s="2" t="s">
        <v>11910</v>
      </c>
      <c r="Y1613" s="4" t="s">
        <v>55</v>
      </c>
      <c r="Z1613" s="4"/>
      <c r="AA1613" s="4"/>
      <c r="AB1613" s="4"/>
    </row>
    <row r="1614" customFormat="false" ht="75" hidden="false" customHeight="true" outlineLevel="0" collapsed="false">
      <c r="A1614" s="4" t="s">
        <v>12103</v>
      </c>
      <c r="B1614" s="4" t="s">
        <v>11834</v>
      </c>
      <c r="C1614" s="4" t="s">
        <v>12104</v>
      </c>
      <c r="D1614" s="4" t="n">
        <v>2000</v>
      </c>
      <c r="E1614" s="4" t="s">
        <v>41</v>
      </c>
      <c r="F1614" s="4" t="s">
        <v>12105</v>
      </c>
      <c r="G1614" s="4" t="str">
        <f aca="false">IF(LEFT(I1614,3)="R1 ","L6",IF(D1614&gt;=2014,"L1",IF(D1614&gt;=1998,"L2",IF(D1614&gt;=1987,"L3",IF(D1614&gt;=1978,"L4",IF(D1614&gt;=1965,"L5","L6"))))))</f>
        <v>L2</v>
      </c>
      <c r="H1614" s="4" t="str">
        <f aca="false">IFERROR(INDEX(Lanes!$C$2:$C$60,MATCH(LEFT(I1614,FIND(" ",I1614)-1),Lanes!$A$2:$A$60,0)),"?")</f>
        <v>V</v>
      </c>
      <c r="I1614" s="4" t="s">
        <v>11433</v>
      </c>
      <c r="J1614" s="4"/>
      <c r="K1614" s="4" t="s">
        <v>128</v>
      </c>
      <c r="L1614" s="4" t="s">
        <v>603</v>
      </c>
      <c r="M1614" s="4" t="s">
        <v>11836</v>
      </c>
      <c r="N1614" s="4"/>
      <c r="O1614" s="4" t="s">
        <v>12106</v>
      </c>
      <c r="P1614" s="2" t="s">
        <v>12107</v>
      </c>
      <c r="Q1614" s="2" t="s">
        <v>12108</v>
      </c>
      <c r="R1614" s="4" t="s">
        <v>65</v>
      </c>
      <c r="S1614" s="4" t="s">
        <v>12109</v>
      </c>
      <c r="T1614" s="4" t="s">
        <v>110</v>
      </c>
      <c r="U1614" s="4"/>
      <c r="V1614" s="4"/>
      <c r="W1614" s="4"/>
      <c r="X1614" s="2" t="s">
        <v>11841</v>
      </c>
      <c r="Y1614" s="4" t="s">
        <v>69</v>
      </c>
      <c r="Z1614" s="4"/>
      <c r="AA1614" s="4"/>
      <c r="AB1614" s="4"/>
    </row>
    <row r="1615" customFormat="false" ht="75" hidden="false" customHeight="true" outlineLevel="0" collapsed="false">
      <c r="A1615" s="4" t="s">
        <v>12110</v>
      </c>
      <c r="B1615" s="4" t="s">
        <v>11672</v>
      </c>
      <c r="C1615" s="4" t="s">
        <v>12111</v>
      </c>
      <c r="D1615" s="4" t="n">
        <v>2000</v>
      </c>
      <c r="E1615" s="4" t="s">
        <v>41</v>
      </c>
      <c r="F1615" s="4" t="s">
        <v>11564</v>
      </c>
      <c r="G1615" s="4" t="str">
        <f aca="false">IF(LEFT(I1615,3)="R1 ","L6",IF(D1615&gt;=2014,"L1",IF(D1615&gt;=1998,"L2",IF(D1615&gt;=1987,"L3",IF(D1615&gt;=1978,"L4",IF(D1615&gt;=1965,"L5","L6"))))))</f>
        <v>L2</v>
      </c>
      <c r="H1615" s="4" t="str">
        <f aca="false">IFERROR(INDEX(Lanes!$C$2:$C$60,MATCH(LEFT(I1615,FIND(" ",I1615)-1),Lanes!$A$2:$A$60,0)),"?")</f>
        <v>V</v>
      </c>
      <c r="I1615" s="4" t="s">
        <v>11433</v>
      </c>
      <c r="J1615" s="4"/>
      <c r="K1615" s="4" t="s">
        <v>11474</v>
      </c>
      <c r="L1615" s="4" t="s">
        <v>603</v>
      </c>
      <c r="M1615" s="4" t="s">
        <v>61</v>
      </c>
      <c r="N1615" s="4"/>
      <c r="O1615" s="4" t="s">
        <v>12112</v>
      </c>
      <c r="P1615" s="2" t="s">
        <v>12113</v>
      </c>
      <c r="Q1615" s="2" t="s">
        <v>12114</v>
      </c>
      <c r="R1615" s="4" t="s">
        <v>65</v>
      </c>
      <c r="S1615" s="4" t="s">
        <v>12115</v>
      </c>
      <c r="T1615" s="4" t="s">
        <v>84</v>
      </c>
      <c r="U1615" s="4"/>
      <c r="V1615" s="4"/>
      <c r="W1615" s="4"/>
      <c r="X1615" s="2" t="s">
        <v>11853</v>
      </c>
      <c r="Y1615" s="4" t="s">
        <v>69</v>
      </c>
      <c r="Z1615" s="4"/>
      <c r="AA1615" s="4"/>
      <c r="AB1615" s="4"/>
    </row>
    <row r="1616" customFormat="false" ht="75" hidden="false" customHeight="true" outlineLevel="0" collapsed="false">
      <c r="A1616" s="4" t="s">
        <v>12116</v>
      </c>
      <c r="B1616" s="4" t="s">
        <v>11610</v>
      </c>
      <c r="C1616" s="4" t="s">
        <v>12117</v>
      </c>
      <c r="D1616" s="4" t="n">
        <v>2000</v>
      </c>
      <c r="E1616" s="4" t="s">
        <v>41</v>
      </c>
      <c r="F1616" s="4" t="s">
        <v>4000</v>
      </c>
      <c r="G1616" s="4" t="str">
        <f aca="false">IF(LEFT(I1616,3)="R1 ","L6",IF(D1616&gt;=2014,"L1",IF(D1616&gt;=1998,"L2",IF(D1616&gt;=1987,"L3",IF(D1616&gt;=1978,"L4",IF(D1616&gt;=1965,"L5","L6"))))))</f>
        <v>L2</v>
      </c>
      <c r="H1616" s="4" t="str">
        <f aca="false">IFERROR(INDEX(Lanes!$C$2:$C$60,MATCH(LEFT(I1616,FIND(" ",I1616)-1),Lanes!$A$2:$A$60,0)),"?")</f>
        <v>V</v>
      </c>
      <c r="I1616" s="4" t="s">
        <v>11433</v>
      </c>
      <c r="J1616" s="4"/>
      <c r="K1616" s="4" t="s">
        <v>400</v>
      </c>
      <c r="L1616" s="4" t="s">
        <v>152</v>
      </c>
      <c r="M1616" s="4" t="s">
        <v>6520</v>
      </c>
      <c r="N1616" s="4"/>
      <c r="O1616" s="4" t="s">
        <v>12118</v>
      </c>
      <c r="P1616" s="2" t="s">
        <v>12119</v>
      </c>
      <c r="Q1616" s="2" t="s">
        <v>12120</v>
      </c>
      <c r="R1616" s="4" t="s">
        <v>65</v>
      </c>
      <c r="S1616" s="4" t="s">
        <v>12121</v>
      </c>
      <c r="T1616" s="4" t="s">
        <v>84</v>
      </c>
      <c r="U1616" s="4"/>
      <c r="V1616" s="4"/>
      <c r="W1616" s="4"/>
      <c r="X1616" s="2" t="s">
        <v>11616</v>
      </c>
      <c r="Y1616" s="4" t="s">
        <v>69</v>
      </c>
      <c r="Z1616" s="4"/>
      <c r="AA1616" s="4"/>
      <c r="AB1616" s="4"/>
    </row>
    <row r="1617" customFormat="false" ht="75" hidden="false" customHeight="true" outlineLevel="0" collapsed="false">
      <c r="A1617" s="4" t="s">
        <v>12122</v>
      </c>
      <c r="B1617" s="4" t="s">
        <v>11517</v>
      </c>
      <c r="C1617" s="4" t="s">
        <v>12123</v>
      </c>
      <c r="D1617" s="4" t="n">
        <v>2001</v>
      </c>
      <c r="E1617" s="4" t="s">
        <v>41</v>
      </c>
      <c r="F1617" s="4" t="s">
        <v>11098</v>
      </c>
      <c r="G1617" s="4" t="str">
        <f aca="false">IF(LEFT(I1617,3)="R1 ","L6",IF(D1617&gt;=2014,"L1",IF(D1617&gt;=1998,"L2",IF(D1617&gt;=1987,"L3",IF(D1617&gt;=1978,"L4",IF(D1617&gt;=1965,"L5","L6"))))))</f>
        <v>L2</v>
      </c>
      <c r="H1617" s="4" t="str">
        <f aca="false">IFERROR(INDEX(Lanes!$C$2:$C$60,MATCH(LEFT(I1617,FIND(" ",I1617)-1),Lanes!$A$2:$A$60,0)),"?")</f>
        <v>V</v>
      </c>
      <c r="I1617" s="4" t="s">
        <v>11433</v>
      </c>
      <c r="J1617" s="4"/>
      <c r="K1617" s="4" t="s">
        <v>128</v>
      </c>
      <c r="L1617" s="4" t="s">
        <v>603</v>
      </c>
      <c r="M1617" s="4" t="s">
        <v>9150</v>
      </c>
      <c r="N1617" s="4" t="s">
        <v>11520</v>
      </c>
      <c r="O1617" s="4" t="s">
        <v>12124</v>
      </c>
      <c r="P1617" s="2" t="s">
        <v>12125</v>
      </c>
      <c r="Q1617" s="2" t="s">
        <v>12126</v>
      </c>
      <c r="R1617" s="4" t="s">
        <v>65</v>
      </c>
      <c r="S1617" s="4" t="s">
        <v>12127</v>
      </c>
      <c r="T1617" s="4" t="s">
        <v>84</v>
      </c>
      <c r="U1617" s="4"/>
      <c r="V1617" s="4"/>
      <c r="W1617" s="4" t="s">
        <v>53</v>
      </c>
      <c r="X1617" s="2" t="s">
        <v>12128</v>
      </c>
      <c r="Y1617" s="4" t="s">
        <v>69</v>
      </c>
      <c r="Z1617" s="4"/>
      <c r="AA1617" s="4"/>
      <c r="AB1617" s="4"/>
    </row>
    <row r="1618" customFormat="false" ht="75" hidden="false" customHeight="true" outlineLevel="0" collapsed="false">
      <c r="A1618" s="4" t="s">
        <v>12129</v>
      </c>
      <c r="B1618" s="4" t="s">
        <v>12130</v>
      </c>
      <c r="C1618" s="4" t="s">
        <v>12131</v>
      </c>
      <c r="D1618" s="4" t="n">
        <v>2001</v>
      </c>
      <c r="E1618" s="4" t="s">
        <v>41</v>
      </c>
      <c r="F1618" s="4" t="s">
        <v>519</v>
      </c>
      <c r="G1618" s="4" t="str">
        <f aca="false">IF(LEFT(I1618,3)="R1 ","L6",IF(D1618&gt;=2014,"L1",IF(D1618&gt;=1998,"L2",IF(D1618&gt;=1987,"L3",IF(D1618&gt;=1978,"L4",IF(D1618&gt;=1965,"L5","L6"))))))</f>
        <v>L2</v>
      </c>
      <c r="H1618" s="4" t="str">
        <f aca="false">IFERROR(INDEX(Lanes!$C$2:$C$60,MATCH(LEFT(I1618,FIND(" ",I1618)-1),Lanes!$A$2:$A$60,0)),"?")</f>
        <v>V</v>
      </c>
      <c r="I1618" s="4" t="s">
        <v>11433</v>
      </c>
      <c r="J1618" s="4" t="s">
        <v>12132</v>
      </c>
      <c r="K1618" s="4" t="s">
        <v>4013</v>
      </c>
      <c r="L1618" s="4" t="s">
        <v>603</v>
      </c>
      <c r="M1618" s="4" t="s">
        <v>12133</v>
      </c>
      <c r="N1618" s="4"/>
      <c r="O1618" s="4" t="s">
        <v>12134</v>
      </c>
      <c r="P1618" s="2" t="s">
        <v>12135</v>
      </c>
      <c r="Q1618" s="2" t="s">
        <v>12136</v>
      </c>
      <c r="R1618" s="4" t="s">
        <v>122</v>
      </c>
      <c r="S1618" s="4" t="s">
        <v>12137</v>
      </c>
      <c r="T1618" s="4" t="s">
        <v>84</v>
      </c>
      <c r="U1618" s="4"/>
      <c r="V1618" s="4"/>
      <c r="W1618" s="4"/>
      <c r="X1618" s="2" t="s">
        <v>12138</v>
      </c>
      <c r="Y1618" s="4" t="s">
        <v>55</v>
      </c>
      <c r="Z1618" s="4"/>
      <c r="AA1618" s="4"/>
      <c r="AB1618" s="4"/>
    </row>
    <row r="1619" customFormat="false" ht="75" hidden="false" customHeight="true" outlineLevel="0" collapsed="false">
      <c r="A1619" s="4" t="s">
        <v>12139</v>
      </c>
      <c r="B1619" s="4" t="s">
        <v>11862</v>
      </c>
      <c r="C1619" s="4" t="s">
        <v>12140</v>
      </c>
      <c r="D1619" s="4" t="n">
        <v>2001</v>
      </c>
      <c r="E1619" s="4" t="s">
        <v>41</v>
      </c>
      <c r="F1619" s="4" t="s">
        <v>1052</v>
      </c>
      <c r="G1619" s="4" t="str">
        <f aca="false">IF(LEFT(I1619,3)="R1 ","L6",IF(D1619&gt;=2014,"L1",IF(D1619&gt;=1998,"L2",IF(D1619&gt;=1987,"L3",IF(D1619&gt;=1978,"L4",IF(D1619&gt;=1965,"L5","L6"))))))</f>
        <v>L2</v>
      </c>
      <c r="H1619" s="4" t="str">
        <f aca="false">IFERROR(INDEX(Lanes!$C$2:$C$60,MATCH(LEFT(I1619,FIND(" ",I1619)-1),Lanes!$A$2:$A$60,0)),"?")</f>
        <v>V</v>
      </c>
      <c r="I1619" s="4" t="s">
        <v>11433</v>
      </c>
      <c r="J1619" s="4"/>
      <c r="K1619" s="4" t="s">
        <v>11474</v>
      </c>
      <c r="L1619" s="4" t="s">
        <v>163</v>
      </c>
      <c r="M1619" s="4" t="s">
        <v>164</v>
      </c>
      <c r="N1619" s="4"/>
      <c r="O1619" s="4" t="s">
        <v>12141</v>
      </c>
      <c r="P1619" s="2" t="s">
        <v>12142</v>
      </c>
      <c r="Q1619" s="2" t="s">
        <v>12143</v>
      </c>
      <c r="R1619" s="4" t="s">
        <v>65</v>
      </c>
      <c r="S1619" s="4" t="s">
        <v>12144</v>
      </c>
      <c r="T1619" s="4" t="s">
        <v>110</v>
      </c>
      <c r="U1619" s="4"/>
      <c r="V1619" s="4"/>
      <c r="W1619" s="4"/>
      <c r="X1619" s="2" t="s">
        <v>11868</v>
      </c>
      <c r="Y1619" s="4" t="s">
        <v>69</v>
      </c>
      <c r="Z1619" s="4"/>
      <c r="AA1619" s="4"/>
      <c r="AB1619" s="4"/>
    </row>
    <row r="1620" customFormat="false" ht="75" hidden="false" customHeight="true" outlineLevel="0" collapsed="false">
      <c r="A1620" s="4" t="s">
        <v>12145</v>
      </c>
      <c r="B1620" s="4" t="s">
        <v>12146</v>
      </c>
      <c r="C1620" s="4" t="s">
        <v>12146</v>
      </c>
      <c r="D1620" s="4" t="n">
        <v>2001</v>
      </c>
      <c r="E1620" s="4" t="s">
        <v>41</v>
      </c>
      <c r="F1620" s="4" t="s">
        <v>4000</v>
      </c>
      <c r="G1620" s="4" t="str">
        <f aca="false">IF(LEFT(I1620,3)="R1 ","L6",IF(D1620&gt;=2014,"L1",IF(D1620&gt;=1998,"L2",IF(D1620&gt;=1987,"L3",IF(D1620&gt;=1978,"L4",IF(D1620&gt;=1965,"L5","L6"))))))</f>
        <v>L2</v>
      </c>
      <c r="H1620" s="4" t="str">
        <f aca="false">IFERROR(INDEX(Lanes!$C$2:$C$60,MATCH(LEFT(I1620,FIND(" ",I1620)-1),Lanes!$A$2:$A$60,0)),"?")</f>
        <v>V</v>
      </c>
      <c r="I1620" s="4" t="s">
        <v>11433</v>
      </c>
      <c r="J1620" s="4"/>
      <c r="K1620" s="4" t="s">
        <v>128</v>
      </c>
      <c r="L1620" s="4" t="s">
        <v>603</v>
      </c>
      <c r="M1620" s="4" t="s">
        <v>1528</v>
      </c>
      <c r="N1620" s="4"/>
      <c r="O1620" s="4" t="s">
        <v>12147</v>
      </c>
      <c r="P1620" s="2" t="s">
        <v>12148</v>
      </c>
      <c r="Q1620" s="2" t="s">
        <v>12149</v>
      </c>
      <c r="R1620" s="4" t="s">
        <v>65</v>
      </c>
      <c r="S1620" s="4" t="s">
        <v>12150</v>
      </c>
      <c r="T1620" s="4" t="s">
        <v>84</v>
      </c>
      <c r="U1620" s="4"/>
      <c r="V1620" s="4"/>
      <c r="W1620" s="4"/>
      <c r="X1620" s="2" t="s">
        <v>12151</v>
      </c>
      <c r="Y1620" s="4" t="s">
        <v>69</v>
      </c>
      <c r="Z1620" s="4"/>
      <c r="AA1620" s="4"/>
      <c r="AB1620" s="4"/>
    </row>
    <row r="1621" customFormat="false" ht="75" hidden="false" customHeight="true" outlineLevel="0" collapsed="false">
      <c r="A1621" s="4" t="s">
        <v>12152</v>
      </c>
      <c r="B1621" s="4" t="s">
        <v>11672</v>
      </c>
      <c r="C1621" s="4" t="s">
        <v>12153</v>
      </c>
      <c r="D1621" s="4" t="n">
        <v>2002</v>
      </c>
      <c r="E1621" s="4" t="s">
        <v>41</v>
      </c>
      <c r="F1621" s="4" t="s">
        <v>11564</v>
      </c>
      <c r="G1621" s="4" t="str">
        <f aca="false">IF(LEFT(I1621,3)="R1 ","L6",IF(D1621&gt;=2014,"L1",IF(D1621&gt;=1998,"L2",IF(D1621&gt;=1987,"L3",IF(D1621&gt;=1978,"L4",IF(D1621&gt;=1965,"L5","L6"))))))</f>
        <v>L2</v>
      </c>
      <c r="H1621" s="4" t="str">
        <f aca="false">IFERROR(INDEX(Lanes!$C$2:$C$60,MATCH(LEFT(I1621,FIND(" ",I1621)-1),Lanes!$A$2:$A$60,0)),"?")</f>
        <v>V</v>
      </c>
      <c r="I1621" s="4" t="s">
        <v>11433</v>
      </c>
      <c r="J1621" s="4"/>
      <c r="K1621" s="4" t="s">
        <v>11474</v>
      </c>
      <c r="L1621" s="4" t="s">
        <v>603</v>
      </c>
      <c r="M1621" s="4" t="s">
        <v>61</v>
      </c>
      <c r="N1621" s="4"/>
      <c r="O1621" s="4" t="s">
        <v>12154</v>
      </c>
      <c r="P1621" s="2" t="s">
        <v>12155</v>
      </c>
      <c r="Q1621" s="2" t="s">
        <v>12156</v>
      </c>
      <c r="R1621" s="4" t="s">
        <v>65</v>
      </c>
      <c r="S1621" s="4" t="s">
        <v>12157</v>
      </c>
      <c r="T1621" s="4" t="s">
        <v>52</v>
      </c>
      <c r="U1621" s="4"/>
      <c r="V1621" s="4"/>
      <c r="W1621" s="4"/>
      <c r="X1621" s="2" t="s">
        <v>11853</v>
      </c>
      <c r="Y1621" s="4" t="s">
        <v>69</v>
      </c>
      <c r="Z1621" s="4"/>
      <c r="AA1621" s="4"/>
      <c r="AB1621" s="4"/>
    </row>
    <row r="1622" customFormat="false" ht="75" hidden="false" customHeight="true" outlineLevel="0" collapsed="false">
      <c r="A1622" s="4" t="s">
        <v>12158</v>
      </c>
      <c r="B1622" s="4" t="s">
        <v>12146</v>
      </c>
      <c r="C1622" s="4" t="s">
        <v>12159</v>
      </c>
      <c r="D1622" s="4" t="n">
        <v>2003</v>
      </c>
      <c r="E1622" s="4" t="s">
        <v>41</v>
      </c>
      <c r="F1622" s="4" t="s">
        <v>4000</v>
      </c>
      <c r="G1622" s="4" t="str">
        <f aca="false">IF(LEFT(I1622,3)="R1 ","L6",IF(D1622&gt;=2014,"L1",IF(D1622&gt;=1998,"L2",IF(D1622&gt;=1987,"L3",IF(D1622&gt;=1978,"L4",IF(D1622&gt;=1965,"L5","L6"))))))</f>
        <v>L2</v>
      </c>
      <c r="H1622" s="4" t="str">
        <f aca="false">IFERROR(INDEX(Lanes!$C$2:$C$60,MATCH(LEFT(I1622,FIND(" ",I1622)-1),Lanes!$A$2:$A$60,0)),"?")</f>
        <v>V</v>
      </c>
      <c r="I1622" s="4" t="s">
        <v>11433</v>
      </c>
      <c r="J1622" s="4"/>
      <c r="K1622" s="4" t="s">
        <v>128</v>
      </c>
      <c r="L1622" s="4" t="s">
        <v>603</v>
      </c>
      <c r="M1622" s="4" t="s">
        <v>1528</v>
      </c>
      <c r="N1622" s="4"/>
      <c r="O1622" s="4" t="s">
        <v>12160</v>
      </c>
      <c r="P1622" s="2" t="s">
        <v>12161</v>
      </c>
      <c r="Q1622" s="2" t="s">
        <v>12162</v>
      </c>
      <c r="R1622" s="4" t="s">
        <v>65</v>
      </c>
      <c r="S1622" s="4" t="s">
        <v>12163</v>
      </c>
      <c r="T1622" s="4" t="s">
        <v>52</v>
      </c>
      <c r="U1622" s="4"/>
      <c r="V1622" s="4"/>
      <c r="W1622" s="4"/>
      <c r="X1622" s="2" t="s">
        <v>12164</v>
      </c>
      <c r="Y1622" s="4" t="s">
        <v>55</v>
      </c>
      <c r="Z1622" s="4"/>
      <c r="AA1622" s="4"/>
      <c r="AB1622" s="4"/>
    </row>
    <row r="1623" customFormat="false" ht="75" hidden="false" customHeight="true" outlineLevel="0" collapsed="false">
      <c r="A1623" s="4" t="s">
        <v>12165</v>
      </c>
      <c r="B1623" s="4" t="s">
        <v>11876</v>
      </c>
      <c r="C1623" s="4" t="s">
        <v>12166</v>
      </c>
      <c r="D1623" s="4" t="n">
        <v>2003</v>
      </c>
      <c r="E1623" s="4" t="s">
        <v>41</v>
      </c>
      <c r="F1623" s="4" t="s">
        <v>12167</v>
      </c>
      <c r="G1623" s="4" t="str">
        <f aca="false">IF(LEFT(I1623,3)="R1 ","L6",IF(D1623&gt;=2014,"L1",IF(D1623&gt;=1998,"L2",IF(D1623&gt;=1987,"L3",IF(D1623&gt;=1978,"L4",IF(D1623&gt;=1965,"L5","L6"))))))</f>
        <v>L2</v>
      </c>
      <c r="H1623" s="4" t="str">
        <f aca="false">IFERROR(INDEX(Lanes!$C$2:$C$60,MATCH(LEFT(I1623,FIND(" ",I1623)-1),Lanes!$A$2:$A$60,0)),"?")</f>
        <v>V</v>
      </c>
      <c r="I1623" s="4" t="s">
        <v>11433</v>
      </c>
      <c r="J1623" s="4"/>
      <c r="K1623" s="4" t="s">
        <v>4013</v>
      </c>
      <c r="L1623" s="4" t="s">
        <v>152</v>
      </c>
      <c r="M1623" s="4" t="s">
        <v>11879</v>
      </c>
      <c r="N1623" s="4"/>
      <c r="O1623" s="4" t="s">
        <v>12168</v>
      </c>
      <c r="P1623" s="2" t="s">
        <v>12169</v>
      </c>
      <c r="Q1623" s="2" t="s">
        <v>12170</v>
      </c>
      <c r="R1623" s="4" t="s">
        <v>65</v>
      </c>
      <c r="S1623" s="4" t="s">
        <v>12171</v>
      </c>
      <c r="T1623" s="4" t="s">
        <v>110</v>
      </c>
      <c r="U1623" s="4"/>
      <c r="V1623" s="4"/>
      <c r="W1623" s="4"/>
      <c r="X1623" s="2" t="s">
        <v>12172</v>
      </c>
      <c r="Y1623" s="4" t="s">
        <v>69</v>
      </c>
      <c r="Z1623" s="4"/>
      <c r="AA1623" s="4"/>
      <c r="AB1623" s="4"/>
    </row>
    <row r="1624" customFormat="false" ht="75" hidden="false" customHeight="true" outlineLevel="0" collapsed="false">
      <c r="A1624" s="4" t="s">
        <v>12173</v>
      </c>
      <c r="B1624" s="4" t="s">
        <v>11517</v>
      </c>
      <c r="C1624" s="4" t="s">
        <v>12174</v>
      </c>
      <c r="D1624" s="4" t="n">
        <v>2006</v>
      </c>
      <c r="E1624" s="4" t="s">
        <v>41</v>
      </c>
      <c r="F1624" s="4" t="s">
        <v>11098</v>
      </c>
      <c r="G1624" s="4" t="str">
        <f aca="false">IF(LEFT(I1624,3)="R1 ","L6",IF(D1624&gt;=2014,"L1",IF(D1624&gt;=1998,"L2",IF(D1624&gt;=1987,"L3",IF(D1624&gt;=1978,"L4",IF(D1624&gt;=1965,"L5","L6"))))))</f>
        <v>L2</v>
      </c>
      <c r="H1624" s="4" t="str">
        <f aca="false">IFERROR(INDEX(Lanes!$C$2:$C$60,MATCH(LEFT(I1624,FIND(" ",I1624)-1),Lanes!$A$2:$A$60,0)),"?")</f>
        <v>V</v>
      </c>
      <c r="I1624" s="4" t="s">
        <v>11433</v>
      </c>
      <c r="J1624" s="4"/>
      <c r="K1624" s="4" t="s">
        <v>128</v>
      </c>
      <c r="L1624" s="4" t="s">
        <v>603</v>
      </c>
      <c r="M1624" s="4" t="s">
        <v>9150</v>
      </c>
      <c r="N1624" s="4" t="s">
        <v>11520</v>
      </c>
      <c r="O1624" s="4" t="s">
        <v>12175</v>
      </c>
      <c r="P1624" s="2" t="s">
        <v>12176</v>
      </c>
      <c r="Q1624" s="2" t="s">
        <v>12177</v>
      </c>
      <c r="R1624" s="4" t="s">
        <v>65</v>
      </c>
      <c r="S1624" s="4" t="s">
        <v>12178</v>
      </c>
      <c r="T1624" s="4" t="s">
        <v>84</v>
      </c>
      <c r="U1624" s="4"/>
      <c r="V1624" s="4"/>
      <c r="W1624" s="4" t="s">
        <v>53</v>
      </c>
      <c r="X1624" s="2" t="s">
        <v>12179</v>
      </c>
      <c r="Y1624" s="4" t="s">
        <v>69</v>
      </c>
      <c r="Z1624" s="4"/>
      <c r="AA1624" s="4"/>
      <c r="AB1624" s="4"/>
    </row>
    <row r="1625" customFormat="false" ht="75" hidden="false" customHeight="true" outlineLevel="0" collapsed="false">
      <c r="A1625" s="4" t="s">
        <v>12180</v>
      </c>
      <c r="B1625" s="4" t="s">
        <v>11432</v>
      </c>
      <c r="C1625" s="4" t="s">
        <v>12181</v>
      </c>
      <c r="D1625" s="4" t="n">
        <v>2010</v>
      </c>
      <c r="E1625" s="4" t="s">
        <v>41</v>
      </c>
      <c r="F1625" s="4" t="s">
        <v>1052</v>
      </c>
      <c r="G1625" s="4" t="str">
        <f aca="false">IF(LEFT(I1625,3)="R1 ","L6",IF(D1625&gt;=2014,"L1",IF(D1625&gt;=1998,"L2",IF(D1625&gt;=1987,"L3",IF(D1625&gt;=1978,"L4",IF(D1625&gt;=1965,"L5","L6"))))))</f>
        <v>L2</v>
      </c>
      <c r="H1625" s="4" t="str">
        <f aca="false">IFERROR(INDEX(Lanes!$C$2:$C$60,MATCH(LEFT(I1625,FIND(" ",I1625)-1),Lanes!$A$2:$A$60,0)),"?")</f>
        <v>V</v>
      </c>
      <c r="I1625" s="4" t="s">
        <v>11433</v>
      </c>
      <c r="J1625" s="4"/>
      <c r="K1625" s="4" t="s">
        <v>567</v>
      </c>
      <c r="L1625" s="4" t="s">
        <v>90</v>
      </c>
      <c r="M1625" s="4" t="s">
        <v>925</v>
      </c>
      <c r="N1625" s="4" t="s">
        <v>2914</v>
      </c>
      <c r="O1625" s="4" t="s">
        <v>12182</v>
      </c>
      <c r="P1625" s="2" t="s">
        <v>12183</v>
      </c>
      <c r="Q1625" s="2" t="s">
        <v>12184</v>
      </c>
      <c r="R1625" s="4" t="s">
        <v>65</v>
      </c>
      <c r="S1625" s="4" t="s">
        <v>12185</v>
      </c>
      <c r="T1625" s="4" t="s">
        <v>84</v>
      </c>
      <c r="U1625" s="4"/>
      <c r="V1625" s="4"/>
      <c r="W1625" s="4" t="s">
        <v>53</v>
      </c>
      <c r="X1625" s="2" t="s">
        <v>11438</v>
      </c>
      <c r="Y1625" s="4" t="s">
        <v>69</v>
      </c>
      <c r="Z1625" s="4"/>
      <c r="AA1625" s="4"/>
      <c r="AB1625" s="4"/>
    </row>
    <row r="1626" customFormat="false" ht="75" hidden="false" customHeight="true" outlineLevel="0" collapsed="false">
      <c r="A1626" s="4" t="s">
        <v>12186</v>
      </c>
      <c r="B1626" s="4" t="s">
        <v>12187</v>
      </c>
      <c r="C1626" s="4" t="s">
        <v>12188</v>
      </c>
      <c r="D1626" s="4" t="n">
        <v>1983</v>
      </c>
      <c r="E1626" s="4" t="s">
        <v>41</v>
      </c>
      <c r="F1626" s="4" t="s">
        <v>42</v>
      </c>
      <c r="G1626" s="4" t="str">
        <f aca="false">IF(LEFT(I1626,3)="R1 ","L6",IF(D1626&gt;=2014,"L1",IF(D1626&gt;=1998,"L2",IF(D1626&gt;=1987,"L3",IF(D1626&gt;=1978,"L4",IF(D1626&gt;=1965,"L5","L6"))))))</f>
        <v>L4</v>
      </c>
      <c r="H1626" s="4" t="str">
        <f aca="false">IFERROR(INDEX(Lanes!$C$2:$C$60,MATCH(LEFT(I1626,FIND(" ",I1626)-1),Lanes!$A$2:$A$60,0)),"?")</f>
        <v>V</v>
      </c>
      <c r="I1626" s="4" t="s">
        <v>12189</v>
      </c>
      <c r="J1626" s="4"/>
      <c r="K1626" s="4" t="s">
        <v>44</v>
      </c>
      <c r="L1626" s="4" t="s">
        <v>163</v>
      </c>
      <c r="M1626" s="4" t="s">
        <v>164</v>
      </c>
      <c r="N1626" s="4" t="s">
        <v>2389</v>
      </c>
      <c r="O1626" s="4" t="s">
        <v>12190</v>
      </c>
      <c r="P1626" s="2" t="s">
        <v>12191</v>
      </c>
      <c r="Q1626" s="2" t="s">
        <v>12192</v>
      </c>
      <c r="R1626" s="4" t="s">
        <v>122</v>
      </c>
      <c r="S1626" s="4" t="s">
        <v>12193</v>
      </c>
      <c r="T1626" s="4" t="s">
        <v>110</v>
      </c>
      <c r="U1626" s="4"/>
      <c r="V1626" s="4"/>
      <c r="W1626" s="4"/>
      <c r="X1626" s="2" t="s">
        <v>12194</v>
      </c>
      <c r="Y1626" s="4" t="s">
        <v>69</v>
      </c>
      <c r="Z1626" s="4"/>
      <c r="AA1626" s="4"/>
      <c r="AB1626" s="4"/>
    </row>
    <row r="1627" customFormat="false" ht="75" hidden="false" customHeight="true" outlineLevel="0" collapsed="false">
      <c r="A1627" s="4" t="s">
        <v>12195</v>
      </c>
      <c r="B1627" s="4" t="s">
        <v>12187</v>
      </c>
      <c r="C1627" s="4" t="s">
        <v>12196</v>
      </c>
      <c r="D1627" s="4" t="n">
        <v>1983</v>
      </c>
      <c r="E1627" s="4" t="s">
        <v>41</v>
      </c>
      <c r="F1627" s="4" t="s">
        <v>42</v>
      </c>
      <c r="G1627" s="4" t="str">
        <f aca="false">IF(LEFT(I1627,3)="R1 ","L6",IF(D1627&gt;=2014,"L1",IF(D1627&gt;=1998,"L2",IF(D1627&gt;=1987,"L3",IF(D1627&gt;=1978,"L4",IF(D1627&gt;=1965,"L5","L6"))))))</f>
        <v>L4</v>
      </c>
      <c r="H1627" s="4" t="str">
        <f aca="false">IFERROR(INDEX(Lanes!$C$2:$C$60,MATCH(LEFT(I1627,FIND(" ",I1627)-1),Lanes!$A$2:$A$60,0)),"?")</f>
        <v>V</v>
      </c>
      <c r="I1627" s="4" t="s">
        <v>12189</v>
      </c>
      <c r="J1627" s="4"/>
      <c r="K1627" s="4" t="s">
        <v>44</v>
      </c>
      <c r="L1627" s="4" t="s">
        <v>163</v>
      </c>
      <c r="M1627" s="4" t="s">
        <v>164</v>
      </c>
      <c r="N1627" s="4" t="s">
        <v>2389</v>
      </c>
      <c r="O1627" s="4" t="s">
        <v>12190</v>
      </c>
      <c r="P1627" s="2" t="s">
        <v>12197</v>
      </c>
      <c r="Q1627" s="2" t="s">
        <v>12198</v>
      </c>
      <c r="R1627" s="4" t="s">
        <v>65</v>
      </c>
      <c r="S1627" s="4" t="s">
        <v>12199</v>
      </c>
      <c r="T1627" s="4" t="s">
        <v>110</v>
      </c>
      <c r="U1627" s="4"/>
      <c r="V1627" s="4"/>
      <c r="W1627" s="4"/>
      <c r="X1627" s="2" t="s">
        <v>12194</v>
      </c>
      <c r="Y1627" s="4" t="s">
        <v>69</v>
      </c>
      <c r="Z1627" s="4"/>
      <c r="AA1627" s="4"/>
      <c r="AB1627" s="4"/>
    </row>
    <row r="1628" customFormat="false" ht="75" hidden="false" customHeight="true" outlineLevel="0" collapsed="false">
      <c r="A1628" s="4" t="s">
        <v>12200</v>
      </c>
      <c r="B1628" s="4" t="s">
        <v>12201</v>
      </c>
      <c r="C1628" s="4" t="s">
        <v>12202</v>
      </c>
      <c r="D1628" s="4" t="n">
        <v>1988</v>
      </c>
      <c r="E1628" s="4" t="s">
        <v>41</v>
      </c>
      <c r="F1628" s="4" t="s">
        <v>12203</v>
      </c>
      <c r="G1628" s="4" t="str">
        <f aca="false">IF(LEFT(I1628,3)="R1 ","L6",IF(D1628&gt;=2014,"L1",IF(D1628&gt;=1998,"L2",IF(D1628&gt;=1987,"L3",IF(D1628&gt;=1978,"L4",IF(D1628&gt;=1965,"L5","L6"))))))</f>
        <v>L3</v>
      </c>
      <c r="H1628" s="4" t="str">
        <f aca="false">IFERROR(INDEX(Lanes!$C$2:$C$60,MATCH(LEFT(I1628,FIND(" ",I1628)-1),Lanes!$A$2:$A$60,0)),"?")</f>
        <v>V</v>
      </c>
      <c r="I1628" s="4" t="s">
        <v>12189</v>
      </c>
      <c r="J1628" s="4" t="s">
        <v>12204</v>
      </c>
      <c r="K1628" s="4" t="s">
        <v>44</v>
      </c>
      <c r="L1628" s="4" t="s">
        <v>152</v>
      </c>
      <c r="M1628" s="4" t="s">
        <v>12205</v>
      </c>
      <c r="N1628" s="4"/>
      <c r="O1628" s="4" t="s">
        <v>12206</v>
      </c>
      <c r="P1628" s="2" t="s">
        <v>12207</v>
      </c>
      <c r="Q1628" s="2" t="s">
        <v>12208</v>
      </c>
      <c r="R1628" s="4" t="s">
        <v>122</v>
      </c>
      <c r="S1628" s="4" t="s">
        <v>12209</v>
      </c>
      <c r="T1628" s="4" t="s">
        <v>84</v>
      </c>
      <c r="U1628" s="4"/>
      <c r="V1628" s="4"/>
      <c r="W1628" s="4"/>
      <c r="X1628" s="2" t="s">
        <v>12210</v>
      </c>
      <c r="Y1628" s="4" t="s">
        <v>55</v>
      </c>
      <c r="Z1628" s="4"/>
      <c r="AA1628" s="4"/>
      <c r="AB1628" s="4"/>
    </row>
    <row r="1629" customFormat="false" ht="75" hidden="false" customHeight="true" outlineLevel="0" collapsed="false">
      <c r="A1629" s="4" t="s">
        <v>12211</v>
      </c>
      <c r="B1629" s="4" t="s">
        <v>12212</v>
      </c>
      <c r="C1629" s="4" t="s">
        <v>12213</v>
      </c>
      <c r="D1629" s="4" t="n">
        <v>1989</v>
      </c>
      <c r="E1629" s="4" t="s">
        <v>41</v>
      </c>
      <c r="F1629" s="4" t="s">
        <v>11483</v>
      </c>
      <c r="G1629" s="4" t="str">
        <f aca="false">IF(LEFT(I1629,3)="R1 ","L6",IF(D1629&gt;=2014,"L1",IF(D1629&gt;=1998,"L2",IF(D1629&gt;=1987,"L3",IF(D1629&gt;=1978,"L4",IF(D1629&gt;=1965,"L5","L6"))))))</f>
        <v>L3</v>
      </c>
      <c r="H1629" s="4" t="str">
        <f aca="false">IFERROR(INDEX(Lanes!$C$2:$C$60,MATCH(LEFT(I1629,FIND(" ",I1629)-1),Lanes!$A$2:$A$60,0)),"?")</f>
        <v>V</v>
      </c>
      <c r="I1629" s="4" t="s">
        <v>12189</v>
      </c>
      <c r="J1629" s="4"/>
      <c r="K1629" s="4" t="s">
        <v>44</v>
      </c>
      <c r="L1629" s="4" t="s">
        <v>45</v>
      </c>
      <c r="M1629" s="4" t="s">
        <v>12214</v>
      </c>
      <c r="N1629" s="4"/>
      <c r="O1629" s="4" t="s">
        <v>12215</v>
      </c>
      <c r="P1629" s="2" t="s">
        <v>12216</v>
      </c>
      <c r="Q1629" s="2" t="s">
        <v>12217</v>
      </c>
      <c r="R1629" s="4" t="s">
        <v>50</v>
      </c>
      <c r="S1629" s="4" t="s">
        <v>12218</v>
      </c>
      <c r="T1629" s="4" t="s">
        <v>52</v>
      </c>
      <c r="U1629" s="4"/>
      <c r="V1629" s="4"/>
      <c r="W1629" s="4"/>
      <c r="X1629" s="2" t="s">
        <v>12219</v>
      </c>
      <c r="Y1629" s="4" t="s">
        <v>69</v>
      </c>
      <c r="Z1629" s="4"/>
      <c r="AA1629" s="4"/>
      <c r="AB1629" s="4"/>
    </row>
    <row r="1630" customFormat="false" ht="75" hidden="false" customHeight="true" outlineLevel="0" collapsed="false">
      <c r="A1630" s="4" t="s">
        <v>12220</v>
      </c>
      <c r="B1630" s="4" t="s">
        <v>12221</v>
      </c>
      <c r="C1630" s="4" t="s">
        <v>12222</v>
      </c>
      <c r="D1630" s="4" t="n">
        <v>1989</v>
      </c>
      <c r="E1630" s="4" t="s">
        <v>41</v>
      </c>
      <c r="F1630" s="4" t="s">
        <v>11483</v>
      </c>
      <c r="G1630" s="4" t="str">
        <f aca="false">IF(LEFT(I1630,3)="R1 ","L6",IF(D1630&gt;=2014,"L1",IF(D1630&gt;=1998,"L2",IF(D1630&gt;=1987,"L3",IF(D1630&gt;=1978,"L4",IF(D1630&gt;=1965,"L5","L6"))))))</f>
        <v>L3</v>
      </c>
      <c r="H1630" s="4" t="str">
        <f aca="false">IFERROR(INDEX(Lanes!$C$2:$C$60,MATCH(LEFT(I1630,FIND(" ",I1630)-1),Lanes!$A$2:$A$60,0)),"?")</f>
        <v>V</v>
      </c>
      <c r="I1630" s="4" t="s">
        <v>12189</v>
      </c>
      <c r="J1630" s="4"/>
      <c r="K1630" s="4" t="s">
        <v>44</v>
      </c>
      <c r="L1630" s="4" t="s">
        <v>152</v>
      </c>
      <c r="M1630" s="4" t="s">
        <v>12223</v>
      </c>
      <c r="N1630" s="4" t="s">
        <v>12224</v>
      </c>
      <c r="O1630" s="4" t="s">
        <v>12225</v>
      </c>
      <c r="P1630" s="2" t="s">
        <v>12226</v>
      </c>
      <c r="Q1630" s="2" t="s">
        <v>12227</v>
      </c>
      <c r="R1630" s="4" t="s">
        <v>65</v>
      </c>
      <c r="S1630" s="4" t="s">
        <v>12228</v>
      </c>
      <c r="T1630" s="4" t="s">
        <v>84</v>
      </c>
      <c r="U1630" s="4"/>
      <c r="V1630" s="4"/>
      <c r="W1630" s="4" t="s">
        <v>53</v>
      </c>
      <c r="X1630" s="2" t="s">
        <v>12229</v>
      </c>
      <c r="Y1630" s="4" t="s">
        <v>69</v>
      </c>
      <c r="Z1630" s="4"/>
      <c r="AA1630" s="4"/>
      <c r="AB1630" s="4"/>
    </row>
    <row r="1631" customFormat="false" ht="75" hidden="false" customHeight="true" outlineLevel="0" collapsed="false">
      <c r="A1631" s="4" t="s">
        <v>12230</v>
      </c>
      <c r="B1631" s="4" t="s">
        <v>12187</v>
      </c>
      <c r="C1631" s="4" t="s">
        <v>12231</v>
      </c>
      <c r="D1631" s="4" t="n">
        <v>1990</v>
      </c>
      <c r="E1631" s="4" t="s">
        <v>41</v>
      </c>
      <c r="F1631" s="4" t="s">
        <v>12232</v>
      </c>
      <c r="G1631" s="4" t="str">
        <f aca="false">IF(LEFT(I1631,3)="R1 ","L6",IF(D1631&gt;=2014,"L1",IF(D1631&gt;=1998,"L2",IF(D1631&gt;=1987,"L3",IF(D1631&gt;=1978,"L4",IF(D1631&gt;=1965,"L5","L6"))))))</f>
        <v>L3</v>
      </c>
      <c r="H1631" s="4" t="str">
        <f aca="false">IFERROR(INDEX(Lanes!$C$2:$C$60,MATCH(LEFT(I1631,FIND(" ",I1631)-1),Lanes!$A$2:$A$60,0)),"?")</f>
        <v>V</v>
      </c>
      <c r="I1631" s="4" t="s">
        <v>12189</v>
      </c>
      <c r="J1631" s="4"/>
      <c r="K1631" s="4" t="s">
        <v>44</v>
      </c>
      <c r="L1631" s="4" t="s">
        <v>163</v>
      </c>
      <c r="M1631" s="4" t="s">
        <v>164</v>
      </c>
      <c r="N1631" s="4" t="s">
        <v>2389</v>
      </c>
      <c r="O1631" s="4" t="s">
        <v>12233</v>
      </c>
      <c r="P1631" s="2" t="s">
        <v>12234</v>
      </c>
      <c r="Q1631" s="2" t="s">
        <v>12235</v>
      </c>
      <c r="R1631" s="4" t="s">
        <v>65</v>
      </c>
      <c r="S1631" s="4" t="s">
        <v>12236</v>
      </c>
      <c r="T1631" s="4" t="s">
        <v>110</v>
      </c>
      <c r="U1631" s="4"/>
      <c r="V1631" s="4"/>
      <c r="W1631" s="4"/>
      <c r="X1631" s="2" t="s">
        <v>12194</v>
      </c>
      <c r="Y1631" s="4" t="s">
        <v>69</v>
      </c>
      <c r="Z1631" s="4"/>
      <c r="AA1631" s="4"/>
      <c r="AB1631" s="4"/>
    </row>
    <row r="1632" customFormat="false" ht="75" hidden="false" customHeight="true" outlineLevel="0" collapsed="false">
      <c r="A1632" s="4" t="s">
        <v>12237</v>
      </c>
      <c r="B1632" s="4" t="s">
        <v>12221</v>
      </c>
      <c r="C1632" s="4" t="s">
        <v>12238</v>
      </c>
      <c r="D1632" s="4" t="n">
        <v>1990</v>
      </c>
      <c r="E1632" s="4" t="s">
        <v>41</v>
      </c>
      <c r="F1632" s="4" t="s">
        <v>11483</v>
      </c>
      <c r="G1632" s="4" t="str">
        <f aca="false">IF(LEFT(I1632,3)="R1 ","L6",IF(D1632&gt;=2014,"L1",IF(D1632&gt;=1998,"L2",IF(D1632&gt;=1987,"L3",IF(D1632&gt;=1978,"L4",IF(D1632&gt;=1965,"L5","L6"))))))</f>
        <v>L3</v>
      </c>
      <c r="H1632" s="4" t="str">
        <f aca="false">IFERROR(INDEX(Lanes!$C$2:$C$60,MATCH(LEFT(I1632,FIND(" ",I1632)-1),Lanes!$A$2:$A$60,0)),"?")</f>
        <v>V</v>
      </c>
      <c r="I1632" s="4" t="s">
        <v>12189</v>
      </c>
      <c r="J1632" s="4"/>
      <c r="K1632" s="4" t="s">
        <v>44</v>
      </c>
      <c r="L1632" s="4" t="s">
        <v>152</v>
      </c>
      <c r="M1632" s="4" t="s">
        <v>12223</v>
      </c>
      <c r="N1632" s="4" t="s">
        <v>12224</v>
      </c>
      <c r="O1632" s="4" t="s">
        <v>12239</v>
      </c>
      <c r="P1632" s="2" t="s">
        <v>12240</v>
      </c>
      <c r="Q1632" s="2" t="s">
        <v>12241</v>
      </c>
      <c r="R1632" s="4" t="s">
        <v>65</v>
      </c>
      <c r="S1632" s="4" t="s">
        <v>12242</v>
      </c>
      <c r="T1632" s="4" t="s">
        <v>84</v>
      </c>
      <c r="U1632" s="4"/>
      <c r="V1632" s="4"/>
      <c r="W1632" s="4" t="s">
        <v>53</v>
      </c>
      <c r="X1632" s="2" t="s">
        <v>12243</v>
      </c>
      <c r="Y1632" s="4" t="s">
        <v>69</v>
      </c>
      <c r="Z1632" s="4"/>
      <c r="AA1632" s="4"/>
      <c r="AB1632" s="4"/>
    </row>
    <row r="1633" customFormat="false" ht="75" hidden="false" customHeight="true" outlineLevel="0" collapsed="false">
      <c r="A1633" s="4" t="s">
        <v>12244</v>
      </c>
      <c r="B1633" s="4" t="s">
        <v>12245</v>
      </c>
      <c r="C1633" s="4" t="s">
        <v>12246</v>
      </c>
      <c r="D1633" s="4" t="n">
        <v>1990</v>
      </c>
      <c r="E1633" s="4" t="s">
        <v>41</v>
      </c>
      <c r="F1633" s="4" t="s">
        <v>10868</v>
      </c>
      <c r="G1633" s="4" t="str">
        <f aca="false">IF(LEFT(I1633,3)="R1 ","L6",IF(D1633&gt;=2014,"L1",IF(D1633&gt;=1998,"L2",IF(D1633&gt;=1987,"L3",IF(D1633&gt;=1978,"L4",IF(D1633&gt;=1965,"L5","L6"))))))</f>
        <v>L3</v>
      </c>
      <c r="H1633" s="4" t="str">
        <f aca="false">IFERROR(INDEX(Lanes!$C$2:$C$60,MATCH(LEFT(I1633,FIND(" ",I1633)-1),Lanes!$A$2:$A$60,0)),"?")</f>
        <v>V</v>
      </c>
      <c r="I1633" s="4" t="s">
        <v>12189</v>
      </c>
      <c r="J1633" s="4"/>
      <c r="K1633" s="4" t="s">
        <v>44</v>
      </c>
      <c r="L1633" s="4" t="s">
        <v>152</v>
      </c>
      <c r="M1633" s="4" t="s">
        <v>12247</v>
      </c>
      <c r="N1633" s="4"/>
      <c r="O1633" s="4" t="s">
        <v>12248</v>
      </c>
      <c r="P1633" s="2" t="s">
        <v>12249</v>
      </c>
      <c r="Q1633" s="2" t="s">
        <v>12250</v>
      </c>
      <c r="R1633" s="4" t="s">
        <v>65</v>
      </c>
      <c r="S1633" s="4" t="s">
        <v>12251</v>
      </c>
      <c r="T1633" s="4" t="s">
        <v>110</v>
      </c>
      <c r="U1633" s="4"/>
      <c r="V1633" s="4"/>
      <c r="W1633" s="4"/>
      <c r="X1633" s="2" t="s">
        <v>12252</v>
      </c>
      <c r="Y1633" s="4" t="s">
        <v>69</v>
      </c>
      <c r="Z1633" s="4"/>
      <c r="AA1633" s="4"/>
      <c r="AB1633" s="4"/>
    </row>
    <row r="1634" customFormat="false" ht="75" hidden="false" customHeight="true" outlineLevel="0" collapsed="false">
      <c r="A1634" s="4" t="s">
        <v>12253</v>
      </c>
      <c r="B1634" s="4" t="s">
        <v>12221</v>
      </c>
      <c r="C1634" s="4" t="s">
        <v>7270</v>
      </c>
      <c r="D1634" s="4" t="n">
        <v>1991</v>
      </c>
      <c r="E1634" s="4" t="s">
        <v>41</v>
      </c>
      <c r="F1634" s="4" t="s">
        <v>11483</v>
      </c>
      <c r="G1634" s="4" t="str">
        <f aca="false">IF(LEFT(I1634,3)="R1 ","L6",IF(D1634&gt;=2014,"L1",IF(D1634&gt;=1998,"L2",IF(D1634&gt;=1987,"L3",IF(D1634&gt;=1978,"L4",IF(D1634&gt;=1965,"L5","L6"))))))</f>
        <v>L3</v>
      </c>
      <c r="H1634" s="4" t="str">
        <f aca="false">IFERROR(INDEX(Lanes!$C$2:$C$60,MATCH(LEFT(I1634,FIND(" ",I1634)-1),Lanes!$A$2:$A$60,0)),"?")</f>
        <v>V</v>
      </c>
      <c r="I1634" s="4" t="s">
        <v>12189</v>
      </c>
      <c r="J1634" s="4"/>
      <c r="K1634" s="4" t="s">
        <v>44</v>
      </c>
      <c r="L1634" s="4" t="s">
        <v>152</v>
      </c>
      <c r="M1634" s="4" t="s">
        <v>12223</v>
      </c>
      <c r="N1634" s="4" t="s">
        <v>12224</v>
      </c>
      <c r="O1634" s="4" t="s">
        <v>12254</v>
      </c>
      <c r="P1634" s="2" t="s">
        <v>12255</v>
      </c>
      <c r="Q1634" s="2" t="s">
        <v>12256</v>
      </c>
      <c r="R1634" s="4" t="s">
        <v>65</v>
      </c>
      <c r="S1634" s="4" t="s">
        <v>12257</v>
      </c>
      <c r="T1634" s="4" t="s">
        <v>110</v>
      </c>
      <c r="U1634" s="4"/>
      <c r="V1634" s="4"/>
      <c r="W1634" s="4" t="s">
        <v>53</v>
      </c>
      <c r="X1634" s="2" t="s">
        <v>12258</v>
      </c>
      <c r="Y1634" s="4" t="s">
        <v>69</v>
      </c>
      <c r="Z1634" s="4"/>
      <c r="AA1634" s="4"/>
      <c r="AB1634" s="4"/>
    </row>
    <row r="1635" customFormat="false" ht="75" hidden="false" customHeight="true" outlineLevel="0" collapsed="false">
      <c r="A1635" s="4" t="s">
        <v>12259</v>
      </c>
      <c r="B1635" s="4" t="s">
        <v>12245</v>
      </c>
      <c r="C1635" s="4" t="s">
        <v>12260</v>
      </c>
      <c r="D1635" s="4" t="n">
        <v>1991</v>
      </c>
      <c r="E1635" s="4" t="s">
        <v>41</v>
      </c>
      <c r="F1635" s="4" t="s">
        <v>12232</v>
      </c>
      <c r="G1635" s="4" t="str">
        <f aca="false">IF(LEFT(I1635,3)="R1 ","L6",IF(D1635&gt;=2014,"L1",IF(D1635&gt;=1998,"L2",IF(D1635&gt;=1987,"L3",IF(D1635&gt;=1978,"L4",IF(D1635&gt;=1965,"L5","L6"))))))</f>
        <v>L3</v>
      </c>
      <c r="H1635" s="4" t="str">
        <f aca="false">IFERROR(INDEX(Lanes!$C$2:$C$60,MATCH(LEFT(I1635,FIND(" ",I1635)-1),Lanes!$A$2:$A$60,0)),"?")</f>
        <v>V</v>
      </c>
      <c r="I1635" s="4" t="s">
        <v>12189</v>
      </c>
      <c r="J1635" s="4"/>
      <c r="K1635" s="4" t="s">
        <v>44</v>
      </c>
      <c r="L1635" s="4" t="s">
        <v>152</v>
      </c>
      <c r="M1635" s="4" t="s">
        <v>12247</v>
      </c>
      <c r="N1635" s="4"/>
      <c r="O1635" s="4" t="s">
        <v>12261</v>
      </c>
      <c r="P1635" s="2" t="s">
        <v>12262</v>
      </c>
      <c r="Q1635" s="2" t="s">
        <v>12263</v>
      </c>
      <c r="R1635" s="4" t="s">
        <v>65</v>
      </c>
      <c r="S1635" s="4" t="s">
        <v>12264</v>
      </c>
      <c r="T1635" s="4" t="s">
        <v>110</v>
      </c>
      <c r="U1635" s="4"/>
      <c r="V1635" s="4"/>
      <c r="W1635" s="4"/>
      <c r="X1635" s="2" t="s">
        <v>12265</v>
      </c>
      <c r="Y1635" s="4" t="s">
        <v>69</v>
      </c>
      <c r="Z1635" s="4"/>
      <c r="AA1635" s="4"/>
      <c r="AB1635" s="4"/>
    </row>
    <row r="1636" customFormat="false" ht="75" hidden="false" customHeight="true" outlineLevel="0" collapsed="false">
      <c r="A1636" s="4" t="s">
        <v>12266</v>
      </c>
      <c r="B1636" s="4" t="s">
        <v>12267</v>
      </c>
      <c r="C1636" s="4" t="s">
        <v>12268</v>
      </c>
      <c r="D1636" s="4" t="n">
        <v>1992</v>
      </c>
      <c r="E1636" s="4" t="s">
        <v>41</v>
      </c>
      <c r="F1636" s="4" t="s">
        <v>11651</v>
      </c>
      <c r="G1636" s="4" t="str">
        <f aca="false">IF(LEFT(I1636,3)="R1 ","L6",IF(D1636&gt;=2014,"L1",IF(D1636&gt;=1998,"L2",IF(D1636&gt;=1987,"L3",IF(D1636&gt;=1978,"L4",IF(D1636&gt;=1965,"L5","L6"))))))</f>
        <v>L3</v>
      </c>
      <c r="H1636" s="4" t="str">
        <f aca="false">IFERROR(INDEX(Lanes!$C$2:$C$60,MATCH(LEFT(I1636,FIND(" ",I1636)-1),Lanes!$A$2:$A$60,0)),"?")</f>
        <v>V</v>
      </c>
      <c r="I1636" s="4" t="s">
        <v>12189</v>
      </c>
      <c r="J1636" s="4" t="s">
        <v>12204</v>
      </c>
      <c r="K1636" s="4" t="s">
        <v>44</v>
      </c>
      <c r="L1636" s="4" t="s">
        <v>603</v>
      </c>
      <c r="M1636" s="4" t="s">
        <v>12269</v>
      </c>
      <c r="N1636" s="4" t="s">
        <v>11653</v>
      </c>
      <c r="O1636" s="4" t="s">
        <v>12270</v>
      </c>
      <c r="P1636" s="2" t="s">
        <v>12271</v>
      </c>
      <c r="Q1636" s="2" t="s">
        <v>12272</v>
      </c>
      <c r="R1636" s="4" t="s">
        <v>65</v>
      </c>
      <c r="S1636" s="4" t="s">
        <v>12273</v>
      </c>
      <c r="T1636" s="4" t="s">
        <v>84</v>
      </c>
      <c r="U1636" s="4"/>
      <c r="V1636" s="4"/>
      <c r="W1636" s="4"/>
      <c r="X1636" s="2" t="s">
        <v>12274</v>
      </c>
      <c r="Y1636" s="4" t="s">
        <v>69</v>
      </c>
      <c r="Z1636" s="4"/>
      <c r="AA1636" s="4"/>
      <c r="AB1636" s="4"/>
    </row>
    <row r="1637" customFormat="false" ht="75" hidden="false" customHeight="true" outlineLevel="0" collapsed="false">
      <c r="A1637" s="4" t="s">
        <v>12275</v>
      </c>
      <c r="B1637" s="4" t="s">
        <v>12276</v>
      </c>
      <c r="C1637" s="4" t="s">
        <v>12277</v>
      </c>
      <c r="D1637" s="4" t="n">
        <v>1992</v>
      </c>
      <c r="E1637" s="4" t="s">
        <v>41</v>
      </c>
      <c r="F1637" s="4" t="s">
        <v>12278</v>
      </c>
      <c r="G1637" s="4" t="str">
        <f aca="false">IF(LEFT(I1637,3)="R1 ","L6",IF(D1637&gt;=2014,"L1",IF(D1637&gt;=1998,"L2",IF(D1637&gt;=1987,"L3",IF(D1637&gt;=1978,"L4",IF(D1637&gt;=1965,"L5","L6"))))))</f>
        <v>L3</v>
      </c>
      <c r="H1637" s="4" t="str">
        <f aca="false">IFERROR(INDEX(Lanes!$C$2:$C$60,MATCH(LEFT(I1637,FIND(" ",I1637)-1),Lanes!$A$2:$A$60,0)),"?")</f>
        <v>V</v>
      </c>
      <c r="I1637" s="4" t="s">
        <v>12189</v>
      </c>
      <c r="J1637" s="4" t="s">
        <v>12132</v>
      </c>
      <c r="K1637" s="4" t="s">
        <v>44</v>
      </c>
      <c r="L1637" s="4" t="s">
        <v>45</v>
      </c>
      <c r="M1637" s="4" t="s">
        <v>12279</v>
      </c>
      <c r="N1637" s="4" t="s">
        <v>12280</v>
      </c>
      <c r="O1637" s="4" t="s">
        <v>12281</v>
      </c>
      <c r="P1637" s="2" t="s">
        <v>12282</v>
      </c>
      <c r="Q1637" s="2" t="s">
        <v>12283</v>
      </c>
      <c r="R1637" s="4" t="s">
        <v>65</v>
      </c>
      <c r="S1637" s="4" t="s">
        <v>12284</v>
      </c>
      <c r="T1637" s="4" t="s">
        <v>110</v>
      </c>
      <c r="U1637" s="4"/>
      <c r="V1637" s="4"/>
      <c r="W1637" s="4" t="s">
        <v>53</v>
      </c>
      <c r="X1637" s="2" t="s">
        <v>12285</v>
      </c>
      <c r="Y1637" s="4" t="s">
        <v>69</v>
      </c>
      <c r="Z1637" s="4"/>
      <c r="AA1637" s="4"/>
      <c r="AB1637" s="4"/>
    </row>
    <row r="1638" customFormat="false" ht="75" hidden="false" customHeight="true" outlineLevel="0" collapsed="false">
      <c r="A1638" s="4" t="s">
        <v>12286</v>
      </c>
      <c r="B1638" s="4" t="s">
        <v>12221</v>
      </c>
      <c r="C1638" s="4" t="s">
        <v>12287</v>
      </c>
      <c r="D1638" s="4" t="n">
        <v>1992</v>
      </c>
      <c r="E1638" s="4" t="s">
        <v>704</v>
      </c>
      <c r="F1638" s="4" t="s">
        <v>519</v>
      </c>
      <c r="G1638" s="4" t="str">
        <f aca="false">IF(LEFT(I1638,3)="R1 ","L6",IF(D1638&gt;=2014,"L1",IF(D1638&gt;=1998,"L2",IF(D1638&gt;=1987,"L3",IF(D1638&gt;=1978,"L4",IF(D1638&gt;=1965,"L5","L6"))))))</f>
        <v>L3</v>
      </c>
      <c r="H1638" s="4" t="str">
        <f aca="false">IFERROR(INDEX(Lanes!$C$2:$C$60,MATCH(LEFT(I1638,FIND(" ",I1638)-1),Lanes!$A$2:$A$60,0)),"?")</f>
        <v>V</v>
      </c>
      <c r="I1638" s="4" t="s">
        <v>12189</v>
      </c>
      <c r="J1638" s="4"/>
      <c r="K1638" s="4" t="s">
        <v>44</v>
      </c>
      <c r="L1638" s="4" t="s">
        <v>152</v>
      </c>
      <c r="M1638" s="4" t="s">
        <v>12223</v>
      </c>
      <c r="N1638" s="4" t="s">
        <v>12224</v>
      </c>
      <c r="O1638" s="4" t="s">
        <v>12288</v>
      </c>
      <c r="P1638" s="2" t="s">
        <v>12289</v>
      </c>
      <c r="Q1638" s="2" t="s">
        <v>12290</v>
      </c>
      <c r="R1638" s="4" t="s">
        <v>65</v>
      </c>
      <c r="S1638" s="4" t="s">
        <v>12291</v>
      </c>
      <c r="T1638" s="4" t="s">
        <v>52</v>
      </c>
      <c r="U1638" s="4"/>
      <c r="V1638" s="4"/>
      <c r="W1638" s="4" t="s">
        <v>53</v>
      </c>
      <c r="X1638" s="2" t="s">
        <v>12292</v>
      </c>
      <c r="Y1638" s="4" t="s">
        <v>69</v>
      </c>
      <c r="Z1638" s="4"/>
      <c r="AA1638" s="4"/>
      <c r="AB1638" s="4"/>
    </row>
    <row r="1639" customFormat="false" ht="75" hidden="false" customHeight="true" outlineLevel="0" collapsed="false">
      <c r="A1639" s="4" t="s">
        <v>12293</v>
      </c>
      <c r="B1639" s="4" t="s">
        <v>12245</v>
      </c>
      <c r="C1639" s="4" t="s">
        <v>12294</v>
      </c>
      <c r="D1639" s="4" t="n">
        <v>1992</v>
      </c>
      <c r="E1639" s="4" t="s">
        <v>41</v>
      </c>
      <c r="F1639" s="4" t="s">
        <v>8938</v>
      </c>
      <c r="G1639" s="4" t="str">
        <f aca="false">IF(LEFT(I1639,3)="R1 ","L6",IF(D1639&gt;=2014,"L1",IF(D1639&gt;=1998,"L2",IF(D1639&gt;=1987,"L3",IF(D1639&gt;=1978,"L4",IF(D1639&gt;=1965,"L5","L6"))))))</f>
        <v>L3</v>
      </c>
      <c r="H1639" s="4" t="str">
        <f aca="false">IFERROR(INDEX(Lanes!$C$2:$C$60,MATCH(LEFT(I1639,FIND(" ",I1639)-1),Lanes!$A$2:$A$60,0)),"?")</f>
        <v>V</v>
      </c>
      <c r="I1639" s="4" t="s">
        <v>12189</v>
      </c>
      <c r="J1639" s="4"/>
      <c r="K1639" s="4" t="s">
        <v>44</v>
      </c>
      <c r="L1639" s="4" t="s">
        <v>152</v>
      </c>
      <c r="M1639" s="4" t="s">
        <v>12247</v>
      </c>
      <c r="N1639" s="4"/>
      <c r="O1639" s="4" t="s">
        <v>12261</v>
      </c>
      <c r="P1639" s="2" t="s">
        <v>12295</v>
      </c>
      <c r="Q1639" s="2" t="s">
        <v>12296</v>
      </c>
      <c r="R1639" s="4" t="s">
        <v>65</v>
      </c>
      <c r="S1639" s="4" t="s">
        <v>12297</v>
      </c>
      <c r="T1639" s="4" t="s">
        <v>110</v>
      </c>
      <c r="U1639" s="4"/>
      <c r="V1639" s="4"/>
      <c r="W1639" s="4"/>
      <c r="X1639" s="2" t="s">
        <v>12298</v>
      </c>
      <c r="Y1639" s="4" t="s">
        <v>69</v>
      </c>
      <c r="Z1639" s="4"/>
      <c r="AA1639" s="4"/>
      <c r="AB1639" s="4"/>
    </row>
    <row r="1640" customFormat="false" ht="75" hidden="false" customHeight="true" outlineLevel="0" collapsed="false">
      <c r="A1640" s="4" t="s">
        <v>12299</v>
      </c>
      <c r="B1640" s="4" t="s">
        <v>12276</v>
      </c>
      <c r="C1640" s="4" t="s">
        <v>12300</v>
      </c>
      <c r="D1640" s="4" t="n">
        <v>1993</v>
      </c>
      <c r="E1640" s="4" t="s">
        <v>41</v>
      </c>
      <c r="F1640" s="4" t="s">
        <v>12301</v>
      </c>
      <c r="G1640" s="4" t="str">
        <f aca="false">IF(LEFT(I1640,3)="R1 ","L6",IF(D1640&gt;=2014,"L1",IF(D1640&gt;=1998,"L2",IF(D1640&gt;=1987,"L3",IF(D1640&gt;=1978,"L4",IF(D1640&gt;=1965,"L5","L6"))))))</f>
        <v>L3</v>
      </c>
      <c r="H1640" s="4" t="str">
        <f aca="false">IFERROR(INDEX(Lanes!$C$2:$C$60,MATCH(LEFT(I1640,FIND(" ",I1640)-1),Lanes!$A$2:$A$60,0)),"?")</f>
        <v>V</v>
      </c>
      <c r="I1640" s="4" t="s">
        <v>12189</v>
      </c>
      <c r="J1640" s="4" t="s">
        <v>12132</v>
      </c>
      <c r="K1640" s="4" t="s">
        <v>44</v>
      </c>
      <c r="L1640" s="4" t="s">
        <v>45</v>
      </c>
      <c r="M1640" s="4" t="s">
        <v>12279</v>
      </c>
      <c r="N1640" s="4" t="s">
        <v>12280</v>
      </c>
      <c r="O1640" s="4" t="s">
        <v>12302</v>
      </c>
      <c r="P1640" s="2" t="s">
        <v>12303</v>
      </c>
      <c r="Q1640" s="2" t="s">
        <v>12304</v>
      </c>
      <c r="R1640" s="4" t="s">
        <v>65</v>
      </c>
      <c r="S1640" s="4" t="s">
        <v>12305</v>
      </c>
      <c r="T1640" s="4" t="s">
        <v>110</v>
      </c>
      <c r="U1640" s="4"/>
      <c r="V1640" s="4"/>
      <c r="W1640" s="4" t="s">
        <v>53</v>
      </c>
      <c r="X1640" s="2" t="s">
        <v>12306</v>
      </c>
      <c r="Y1640" s="4" t="s">
        <v>69</v>
      </c>
      <c r="Z1640" s="4"/>
      <c r="AA1640" s="4"/>
      <c r="AB1640" s="4"/>
    </row>
    <row r="1641" customFormat="false" ht="75" hidden="false" customHeight="true" outlineLevel="0" collapsed="false">
      <c r="A1641" s="4" t="s">
        <v>12307</v>
      </c>
      <c r="B1641" s="4" t="s">
        <v>12221</v>
      </c>
      <c r="C1641" s="4" t="s">
        <v>12308</v>
      </c>
      <c r="D1641" s="4" t="n">
        <v>1993</v>
      </c>
      <c r="E1641" s="4" t="s">
        <v>41</v>
      </c>
      <c r="F1641" s="4" t="s">
        <v>519</v>
      </c>
      <c r="G1641" s="4" t="str">
        <f aca="false">IF(LEFT(I1641,3)="R1 ","L6",IF(D1641&gt;=2014,"L1",IF(D1641&gt;=1998,"L2",IF(D1641&gt;=1987,"L3",IF(D1641&gt;=1978,"L4",IF(D1641&gt;=1965,"L5","L6"))))))</f>
        <v>L3</v>
      </c>
      <c r="H1641" s="4" t="str">
        <f aca="false">IFERROR(INDEX(Lanes!$C$2:$C$60,MATCH(LEFT(I1641,FIND(" ",I1641)-1),Lanes!$A$2:$A$60,0)),"?")</f>
        <v>V</v>
      </c>
      <c r="I1641" s="4" t="s">
        <v>12189</v>
      </c>
      <c r="J1641" s="4"/>
      <c r="K1641" s="4" t="s">
        <v>44</v>
      </c>
      <c r="L1641" s="4" t="s">
        <v>152</v>
      </c>
      <c r="M1641" s="4" t="s">
        <v>12223</v>
      </c>
      <c r="N1641" s="4" t="s">
        <v>12224</v>
      </c>
      <c r="O1641" s="4" t="s">
        <v>12309</v>
      </c>
      <c r="P1641" s="2" t="s">
        <v>12310</v>
      </c>
      <c r="Q1641" s="2" t="s">
        <v>12311</v>
      </c>
      <c r="R1641" s="4" t="s">
        <v>65</v>
      </c>
      <c r="S1641" s="4" t="s">
        <v>12312</v>
      </c>
      <c r="T1641" s="4" t="s">
        <v>110</v>
      </c>
      <c r="U1641" s="4"/>
      <c r="V1641" s="4"/>
      <c r="W1641" s="4" t="s">
        <v>53</v>
      </c>
      <c r="X1641" s="2" t="s">
        <v>12313</v>
      </c>
      <c r="Y1641" s="4" t="s">
        <v>69</v>
      </c>
      <c r="Z1641" s="4"/>
      <c r="AA1641" s="4"/>
      <c r="AB1641" s="4"/>
    </row>
    <row r="1642" customFormat="false" ht="75" hidden="false" customHeight="true" outlineLevel="0" collapsed="false">
      <c r="A1642" s="4" t="s">
        <v>12314</v>
      </c>
      <c r="B1642" s="4" t="s">
        <v>12315</v>
      </c>
      <c r="C1642" s="4" t="s">
        <v>12316</v>
      </c>
      <c r="D1642" s="4" t="n">
        <v>1994</v>
      </c>
      <c r="E1642" s="4" t="s">
        <v>41</v>
      </c>
      <c r="F1642" s="4" t="s">
        <v>11651</v>
      </c>
      <c r="G1642" s="4" t="str">
        <f aca="false">IF(LEFT(I1642,3)="R1 ","L6",IF(D1642&gt;=2014,"L1",IF(D1642&gt;=1998,"L2",IF(D1642&gt;=1987,"L3",IF(D1642&gt;=1978,"L4",IF(D1642&gt;=1965,"L5","L6"))))))</f>
        <v>L3</v>
      </c>
      <c r="H1642" s="4" t="str">
        <f aca="false">IFERROR(INDEX(Lanes!$C$2:$C$60,MATCH(LEFT(I1642,FIND(" ",I1642)-1),Lanes!$A$2:$A$60,0)),"?")</f>
        <v>V</v>
      </c>
      <c r="I1642" s="4" t="s">
        <v>12189</v>
      </c>
      <c r="J1642" s="4"/>
      <c r="K1642" s="4" t="s">
        <v>44</v>
      </c>
      <c r="L1642" s="4" t="s">
        <v>603</v>
      </c>
      <c r="M1642" s="4" t="s">
        <v>1205</v>
      </c>
      <c r="N1642" s="4" t="s">
        <v>11653</v>
      </c>
      <c r="O1642" s="4" t="s">
        <v>12317</v>
      </c>
      <c r="P1642" s="2" t="s">
        <v>12318</v>
      </c>
      <c r="Q1642" s="2" t="s">
        <v>12319</v>
      </c>
      <c r="R1642" s="4" t="s">
        <v>65</v>
      </c>
      <c r="S1642" s="4" t="s">
        <v>12320</v>
      </c>
      <c r="T1642" s="4" t="s">
        <v>84</v>
      </c>
      <c r="U1642" s="4"/>
      <c r="V1642" s="4"/>
      <c r="W1642" s="4" t="s">
        <v>53</v>
      </c>
      <c r="X1642" s="2" t="s">
        <v>12321</v>
      </c>
      <c r="Y1642" s="4" t="s">
        <v>69</v>
      </c>
      <c r="Z1642" s="4"/>
      <c r="AA1642" s="4"/>
      <c r="AB1642" s="4"/>
    </row>
    <row r="1643" customFormat="false" ht="75" hidden="false" customHeight="true" outlineLevel="0" collapsed="false">
      <c r="A1643" s="4" t="s">
        <v>12322</v>
      </c>
      <c r="B1643" s="4" t="s">
        <v>12315</v>
      </c>
      <c r="C1643" s="4" t="s">
        <v>12323</v>
      </c>
      <c r="D1643" s="4" t="n">
        <v>1994</v>
      </c>
      <c r="E1643" s="4" t="s">
        <v>41</v>
      </c>
      <c r="F1643" s="4" t="s">
        <v>12324</v>
      </c>
      <c r="G1643" s="4" t="str">
        <f aca="false">IF(LEFT(I1643,3)="R1 ","L6",IF(D1643&gt;=2014,"L1",IF(D1643&gt;=1998,"L2",IF(D1643&gt;=1987,"L3",IF(D1643&gt;=1978,"L4",IF(D1643&gt;=1965,"L5","L6"))))))</f>
        <v>L3</v>
      </c>
      <c r="H1643" s="4" t="str">
        <f aca="false">IFERROR(INDEX(Lanes!$C$2:$C$60,MATCH(LEFT(I1643,FIND(" ",I1643)-1),Lanes!$A$2:$A$60,0)),"?")</f>
        <v>V</v>
      </c>
      <c r="I1643" s="4" t="s">
        <v>12189</v>
      </c>
      <c r="J1643" s="4"/>
      <c r="K1643" s="4" t="s">
        <v>44</v>
      </c>
      <c r="L1643" s="4" t="s">
        <v>603</v>
      </c>
      <c r="M1643" s="4" t="s">
        <v>1205</v>
      </c>
      <c r="N1643" s="4"/>
      <c r="O1643" s="4" t="s">
        <v>12325</v>
      </c>
      <c r="P1643" s="2" t="s">
        <v>12326</v>
      </c>
      <c r="Q1643" s="2" t="s">
        <v>12327</v>
      </c>
      <c r="R1643" s="4" t="s">
        <v>65</v>
      </c>
      <c r="S1643" s="4" t="s">
        <v>12328</v>
      </c>
      <c r="T1643" s="4" t="s">
        <v>52</v>
      </c>
      <c r="U1643" s="4"/>
      <c r="V1643" s="4"/>
      <c r="W1643" s="4" t="s">
        <v>53</v>
      </c>
      <c r="X1643" s="2" t="s">
        <v>12329</v>
      </c>
      <c r="Y1643" s="4" t="s">
        <v>69</v>
      </c>
      <c r="Z1643" s="4"/>
      <c r="AA1643" s="4"/>
      <c r="AB1643" s="4"/>
    </row>
    <row r="1644" customFormat="false" ht="75" hidden="false" customHeight="true" outlineLevel="0" collapsed="false">
      <c r="A1644" s="4" t="s">
        <v>12330</v>
      </c>
      <c r="B1644" s="4" t="s">
        <v>12187</v>
      </c>
      <c r="C1644" s="4" t="s">
        <v>12331</v>
      </c>
      <c r="D1644" s="4" t="n">
        <v>1994</v>
      </c>
      <c r="E1644" s="4" t="s">
        <v>41</v>
      </c>
      <c r="F1644" s="4" t="s">
        <v>3106</v>
      </c>
      <c r="G1644" s="4" t="str">
        <f aca="false">IF(LEFT(I1644,3)="R1 ","L6",IF(D1644&gt;=2014,"L1",IF(D1644&gt;=1998,"L2",IF(D1644&gt;=1987,"L3",IF(D1644&gt;=1978,"L4",IF(D1644&gt;=1965,"L5","L6"))))))</f>
        <v>L3</v>
      </c>
      <c r="H1644" s="4" t="str">
        <f aca="false">IFERROR(INDEX(Lanes!$C$2:$C$60,MATCH(LEFT(I1644,FIND(" ",I1644)-1),Lanes!$A$2:$A$60,0)),"?")</f>
        <v>V</v>
      </c>
      <c r="I1644" s="4" t="s">
        <v>12189</v>
      </c>
      <c r="J1644" s="4"/>
      <c r="K1644" s="4" t="s">
        <v>44</v>
      </c>
      <c r="L1644" s="4" t="s">
        <v>163</v>
      </c>
      <c r="M1644" s="4" t="s">
        <v>164</v>
      </c>
      <c r="N1644" s="4" t="s">
        <v>2389</v>
      </c>
      <c r="O1644" s="4" t="s">
        <v>12332</v>
      </c>
      <c r="P1644" s="2" t="s">
        <v>12333</v>
      </c>
      <c r="Q1644" s="2" t="s">
        <v>12334</v>
      </c>
      <c r="R1644" s="4" t="s">
        <v>65</v>
      </c>
      <c r="S1644" s="4" t="s">
        <v>12335</v>
      </c>
      <c r="T1644" s="4" t="s">
        <v>84</v>
      </c>
      <c r="U1644" s="4"/>
      <c r="V1644" s="4"/>
      <c r="W1644" s="4"/>
      <c r="X1644" s="2" t="s">
        <v>12336</v>
      </c>
      <c r="Y1644" s="4" t="s">
        <v>69</v>
      </c>
      <c r="Z1644" s="4"/>
      <c r="AA1644" s="4"/>
      <c r="AB1644" s="4"/>
    </row>
    <row r="1645" customFormat="false" ht="75" hidden="false" customHeight="true" outlineLevel="0" collapsed="false">
      <c r="A1645" s="4" t="s">
        <v>12337</v>
      </c>
      <c r="B1645" s="4" t="s">
        <v>12338</v>
      </c>
      <c r="C1645" s="4" t="s">
        <v>12339</v>
      </c>
      <c r="D1645" s="4" t="n">
        <v>1994</v>
      </c>
      <c r="E1645" s="4" t="s">
        <v>41</v>
      </c>
      <c r="F1645" s="4" t="s">
        <v>12340</v>
      </c>
      <c r="G1645" s="4" t="str">
        <f aca="false">IF(LEFT(I1645,3)="R1 ","L6",IF(D1645&gt;=2014,"L1",IF(D1645&gt;=1998,"L2",IF(D1645&gt;=1987,"L3",IF(D1645&gt;=1978,"L4",IF(D1645&gt;=1965,"L5","L6"))))))</f>
        <v>L3</v>
      </c>
      <c r="H1645" s="4" t="str">
        <f aca="false">IFERROR(INDEX(Lanes!$C$2:$C$60,MATCH(LEFT(I1645,FIND(" ",I1645)-1),Lanes!$A$2:$A$60,0)),"?")</f>
        <v>V</v>
      </c>
      <c r="I1645" s="4" t="s">
        <v>12189</v>
      </c>
      <c r="J1645" s="4"/>
      <c r="K1645" s="4" t="s">
        <v>44</v>
      </c>
      <c r="L1645" s="4" t="s">
        <v>152</v>
      </c>
      <c r="M1645" s="4" t="s">
        <v>12341</v>
      </c>
      <c r="N1645" s="4"/>
      <c r="O1645" s="4" t="s">
        <v>12342</v>
      </c>
      <c r="P1645" s="2" t="s">
        <v>12343</v>
      </c>
      <c r="Q1645" s="2" t="s">
        <v>12344</v>
      </c>
      <c r="R1645" s="4" t="s">
        <v>65</v>
      </c>
      <c r="S1645" s="4" t="s">
        <v>12345</v>
      </c>
      <c r="T1645" s="4" t="s">
        <v>84</v>
      </c>
      <c r="U1645" s="4"/>
      <c r="V1645" s="4"/>
      <c r="W1645" s="4"/>
      <c r="X1645" s="2" t="s">
        <v>12346</v>
      </c>
      <c r="Y1645" s="4" t="s">
        <v>69</v>
      </c>
      <c r="Z1645" s="4"/>
      <c r="AA1645" s="4"/>
      <c r="AB1645" s="4"/>
    </row>
    <row r="1646" customFormat="false" ht="75" hidden="false" customHeight="true" outlineLevel="0" collapsed="false">
      <c r="A1646" s="4" t="s">
        <v>12347</v>
      </c>
      <c r="B1646" s="4" t="s">
        <v>12348</v>
      </c>
      <c r="C1646" s="4" t="s">
        <v>12349</v>
      </c>
      <c r="D1646" s="4" t="n">
        <v>1994</v>
      </c>
      <c r="E1646" s="4" t="s">
        <v>41</v>
      </c>
      <c r="F1646" s="4" t="s">
        <v>12350</v>
      </c>
      <c r="G1646" s="4" t="str">
        <f aca="false">IF(LEFT(I1646,3)="R1 ","L6",IF(D1646&gt;=2014,"L1",IF(D1646&gt;=1998,"L2",IF(D1646&gt;=1987,"L3",IF(D1646&gt;=1978,"L4",IF(D1646&gt;=1965,"L5","L6"))))))</f>
        <v>L3</v>
      </c>
      <c r="H1646" s="4" t="str">
        <f aca="false">IFERROR(INDEX(Lanes!$C$2:$C$60,MATCH(LEFT(I1646,FIND(" ",I1646)-1),Lanes!$A$2:$A$60,0)),"?")</f>
        <v>V</v>
      </c>
      <c r="I1646" s="4" t="s">
        <v>12189</v>
      </c>
      <c r="J1646" s="4" t="s">
        <v>12351</v>
      </c>
      <c r="K1646" s="4" t="s">
        <v>44</v>
      </c>
      <c r="L1646" s="4" t="s">
        <v>603</v>
      </c>
      <c r="M1646" s="4" t="s">
        <v>1528</v>
      </c>
      <c r="N1646" s="4" t="s">
        <v>8949</v>
      </c>
      <c r="O1646" s="4" t="s">
        <v>12352</v>
      </c>
      <c r="P1646" s="2" t="s">
        <v>12353</v>
      </c>
      <c r="Q1646" s="2" t="s">
        <v>12354</v>
      </c>
      <c r="R1646" s="4" t="s">
        <v>65</v>
      </c>
      <c r="S1646" s="4" t="s">
        <v>12355</v>
      </c>
      <c r="T1646" s="4" t="s">
        <v>110</v>
      </c>
      <c r="U1646" s="4"/>
      <c r="V1646" s="4"/>
      <c r="W1646" s="4"/>
      <c r="X1646" s="2" t="s">
        <v>12356</v>
      </c>
      <c r="Y1646" s="4" t="s">
        <v>69</v>
      </c>
      <c r="Z1646" s="4"/>
      <c r="AA1646" s="4"/>
      <c r="AB1646" s="4"/>
    </row>
    <row r="1647" customFormat="false" ht="75" hidden="false" customHeight="true" outlineLevel="0" collapsed="false">
      <c r="A1647" s="4" t="s">
        <v>12357</v>
      </c>
      <c r="B1647" s="4" t="s">
        <v>12358</v>
      </c>
      <c r="C1647" s="4" t="s">
        <v>12359</v>
      </c>
      <c r="D1647" s="4" t="n">
        <v>1994</v>
      </c>
      <c r="E1647" s="4" t="s">
        <v>41</v>
      </c>
      <c r="F1647" s="4" t="s">
        <v>12360</v>
      </c>
      <c r="G1647" s="4" t="str">
        <f aca="false">IF(LEFT(I1647,3)="R1 ","L6",IF(D1647&gt;=2014,"L1",IF(D1647&gt;=1998,"L2",IF(D1647&gt;=1987,"L3",IF(D1647&gt;=1978,"L4",IF(D1647&gt;=1965,"L5","L6"))))))</f>
        <v>L3</v>
      </c>
      <c r="H1647" s="4" t="str">
        <f aca="false">IFERROR(INDEX(Lanes!$C$2:$C$60,MATCH(LEFT(I1647,FIND(" ",I1647)-1),Lanes!$A$2:$A$60,0)),"?")</f>
        <v>V</v>
      </c>
      <c r="I1647" s="4" t="s">
        <v>12189</v>
      </c>
      <c r="J1647" s="4"/>
      <c r="K1647" s="4" t="s">
        <v>44</v>
      </c>
      <c r="L1647" s="4" t="s">
        <v>152</v>
      </c>
      <c r="M1647" s="4" t="s">
        <v>12223</v>
      </c>
      <c r="N1647" s="4" t="s">
        <v>12224</v>
      </c>
      <c r="O1647" s="4" t="s">
        <v>12361</v>
      </c>
      <c r="P1647" s="2" t="s">
        <v>12362</v>
      </c>
      <c r="Q1647" s="2" t="s">
        <v>12363</v>
      </c>
      <c r="R1647" s="4" t="s">
        <v>65</v>
      </c>
      <c r="S1647" s="4" t="s">
        <v>12364</v>
      </c>
      <c r="T1647" s="4" t="s">
        <v>84</v>
      </c>
      <c r="U1647" s="4"/>
      <c r="V1647" s="4"/>
      <c r="W1647" s="4"/>
      <c r="X1647" s="2" t="s">
        <v>12365</v>
      </c>
      <c r="Y1647" s="4" t="s">
        <v>69</v>
      </c>
      <c r="Z1647" s="4"/>
      <c r="AA1647" s="4"/>
      <c r="AB1647" s="4"/>
    </row>
    <row r="1648" customFormat="false" ht="75" hidden="false" customHeight="true" outlineLevel="0" collapsed="false">
      <c r="A1648" s="4" t="s">
        <v>12366</v>
      </c>
      <c r="B1648" s="4" t="s">
        <v>12276</v>
      </c>
      <c r="C1648" s="4" t="s">
        <v>12367</v>
      </c>
      <c r="D1648" s="4" t="n">
        <v>1994</v>
      </c>
      <c r="E1648" s="4" t="s">
        <v>41</v>
      </c>
      <c r="F1648" s="4" t="s">
        <v>12301</v>
      </c>
      <c r="G1648" s="4" t="str">
        <f aca="false">IF(LEFT(I1648,3)="R1 ","L6",IF(D1648&gt;=2014,"L1",IF(D1648&gt;=1998,"L2",IF(D1648&gt;=1987,"L3",IF(D1648&gt;=1978,"L4",IF(D1648&gt;=1965,"L5","L6"))))))</f>
        <v>L3</v>
      </c>
      <c r="H1648" s="4" t="str">
        <f aca="false">IFERROR(INDEX(Lanes!$C$2:$C$60,MATCH(LEFT(I1648,FIND(" ",I1648)-1),Lanes!$A$2:$A$60,0)),"?")</f>
        <v>V</v>
      </c>
      <c r="I1648" s="4" t="s">
        <v>12189</v>
      </c>
      <c r="J1648" s="4" t="s">
        <v>12132</v>
      </c>
      <c r="K1648" s="4" t="s">
        <v>44</v>
      </c>
      <c r="L1648" s="4" t="s">
        <v>45</v>
      </c>
      <c r="M1648" s="4" t="s">
        <v>12279</v>
      </c>
      <c r="N1648" s="4" t="s">
        <v>12280</v>
      </c>
      <c r="O1648" s="4" t="s">
        <v>12281</v>
      </c>
      <c r="P1648" s="2" t="s">
        <v>12368</v>
      </c>
      <c r="Q1648" s="2" t="s">
        <v>12369</v>
      </c>
      <c r="R1648" s="4" t="s">
        <v>65</v>
      </c>
      <c r="S1648" s="4" t="s">
        <v>12370</v>
      </c>
      <c r="T1648" s="4" t="s">
        <v>110</v>
      </c>
      <c r="U1648" s="4" t="s">
        <v>53</v>
      </c>
      <c r="V1648" s="4"/>
      <c r="W1648" s="4" t="s">
        <v>53</v>
      </c>
      <c r="X1648" s="2" t="s">
        <v>12371</v>
      </c>
      <c r="Y1648" s="4" t="s">
        <v>69</v>
      </c>
      <c r="Z1648" s="4"/>
      <c r="AA1648" s="4"/>
      <c r="AB1648" s="4"/>
    </row>
    <row r="1649" customFormat="false" ht="75" hidden="false" customHeight="true" outlineLevel="0" collapsed="false">
      <c r="A1649" s="4" t="s">
        <v>12372</v>
      </c>
      <c r="B1649" s="4" t="s">
        <v>12373</v>
      </c>
      <c r="C1649" s="4" t="s">
        <v>12374</v>
      </c>
      <c r="D1649" s="4" t="n">
        <v>1994</v>
      </c>
      <c r="E1649" s="4" t="s">
        <v>704</v>
      </c>
      <c r="F1649" s="4" t="s">
        <v>12375</v>
      </c>
      <c r="G1649" s="4" t="str">
        <f aca="false">IF(LEFT(I1649,3)="R1 ","L6",IF(D1649&gt;=2014,"L1",IF(D1649&gt;=1998,"L2",IF(D1649&gt;=1987,"L3",IF(D1649&gt;=1978,"L4",IF(D1649&gt;=1965,"L5","L6"))))))</f>
        <v>L3</v>
      </c>
      <c r="H1649" s="4" t="str">
        <f aca="false">IFERROR(INDEX(Lanes!$C$2:$C$60,MATCH(LEFT(I1649,FIND(" ",I1649)-1),Lanes!$A$2:$A$60,0)),"?")</f>
        <v>V</v>
      </c>
      <c r="I1649" s="4" t="s">
        <v>12189</v>
      </c>
      <c r="J1649" s="4"/>
      <c r="K1649" s="4" t="s">
        <v>44</v>
      </c>
      <c r="L1649" s="4" t="s">
        <v>152</v>
      </c>
      <c r="M1649" s="4" t="s">
        <v>12223</v>
      </c>
      <c r="N1649" s="4" t="s">
        <v>12224</v>
      </c>
      <c r="O1649" s="4" t="s">
        <v>12376</v>
      </c>
      <c r="P1649" s="2" t="s">
        <v>12377</v>
      </c>
      <c r="Q1649" s="2" t="s">
        <v>12378</v>
      </c>
      <c r="R1649" s="4" t="s">
        <v>65</v>
      </c>
      <c r="S1649" s="4" t="s">
        <v>12379</v>
      </c>
      <c r="T1649" s="4" t="s">
        <v>52</v>
      </c>
      <c r="U1649" s="4"/>
      <c r="V1649" s="4"/>
      <c r="W1649" s="4"/>
      <c r="X1649" s="2" t="s">
        <v>12380</v>
      </c>
      <c r="Y1649" s="4" t="s">
        <v>69</v>
      </c>
      <c r="Z1649" s="4"/>
      <c r="AA1649" s="4"/>
      <c r="AB1649" s="4"/>
    </row>
    <row r="1650" customFormat="false" ht="75" hidden="false" customHeight="true" outlineLevel="0" collapsed="false">
      <c r="A1650" s="4" t="s">
        <v>12381</v>
      </c>
      <c r="B1650" s="4" t="s">
        <v>7829</v>
      </c>
      <c r="C1650" s="4" t="s">
        <v>12382</v>
      </c>
      <c r="D1650" s="4" t="n">
        <v>1994</v>
      </c>
      <c r="E1650" s="4" t="s">
        <v>41</v>
      </c>
      <c r="F1650" s="4" t="s">
        <v>12383</v>
      </c>
      <c r="G1650" s="4" t="str">
        <f aca="false">IF(LEFT(I1650,3)="R1 ","L6",IF(D1650&gt;=2014,"L1",IF(D1650&gt;=1998,"L2",IF(D1650&gt;=1987,"L3",IF(D1650&gt;=1978,"L4",IF(D1650&gt;=1965,"L5","L6"))))))</f>
        <v>L3</v>
      </c>
      <c r="H1650" s="4" t="str">
        <f aca="false">IFERROR(INDEX(Lanes!$C$2:$C$60,MATCH(LEFT(I1650,FIND(" ",I1650)-1),Lanes!$A$2:$A$60,0)),"?")</f>
        <v>V</v>
      </c>
      <c r="I1650" s="4" t="s">
        <v>12189</v>
      </c>
      <c r="J1650" s="4"/>
      <c r="K1650" s="4" t="s">
        <v>44</v>
      </c>
      <c r="L1650" s="4" t="s">
        <v>603</v>
      </c>
      <c r="M1650" s="4" t="s">
        <v>12384</v>
      </c>
      <c r="N1650" s="4"/>
      <c r="O1650" s="4" t="s">
        <v>12385</v>
      </c>
      <c r="P1650" s="2" t="s">
        <v>12386</v>
      </c>
      <c r="Q1650" s="2" t="s">
        <v>12387</v>
      </c>
      <c r="R1650" s="4" t="s">
        <v>65</v>
      </c>
      <c r="S1650" s="4" t="s">
        <v>12388</v>
      </c>
      <c r="T1650" s="4" t="s">
        <v>110</v>
      </c>
      <c r="U1650" s="4"/>
      <c r="V1650" s="4"/>
      <c r="W1650" s="4"/>
      <c r="X1650" s="2" t="s">
        <v>12389</v>
      </c>
      <c r="Y1650" s="4" t="s">
        <v>69</v>
      </c>
      <c r="Z1650" s="4"/>
      <c r="AA1650" s="4"/>
      <c r="AB1650" s="4"/>
    </row>
    <row r="1651" customFormat="false" ht="75" hidden="false" customHeight="true" outlineLevel="0" collapsed="false">
      <c r="A1651" s="4" t="s">
        <v>12390</v>
      </c>
      <c r="B1651" s="4" t="s">
        <v>12221</v>
      </c>
      <c r="C1651" s="4" t="s">
        <v>12391</v>
      </c>
      <c r="D1651" s="4" t="n">
        <v>1994</v>
      </c>
      <c r="E1651" s="4" t="s">
        <v>41</v>
      </c>
      <c r="F1651" s="4" t="s">
        <v>519</v>
      </c>
      <c r="G1651" s="4" t="str">
        <f aca="false">IF(LEFT(I1651,3)="R1 ","L6",IF(D1651&gt;=2014,"L1",IF(D1651&gt;=1998,"L2",IF(D1651&gt;=1987,"L3",IF(D1651&gt;=1978,"L4",IF(D1651&gt;=1965,"L5","L6"))))))</f>
        <v>L3</v>
      </c>
      <c r="H1651" s="4" t="str">
        <f aca="false">IFERROR(INDEX(Lanes!$C$2:$C$60,MATCH(LEFT(I1651,FIND(" ",I1651)-1),Lanes!$A$2:$A$60,0)),"?")</f>
        <v>V</v>
      </c>
      <c r="I1651" s="4" t="s">
        <v>12189</v>
      </c>
      <c r="J1651" s="4"/>
      <c r="K1651" s="4" t="s">
        <v>44</v>
      </c>
      <c r="L1651" s="4" t="s">
        <v>152</v>
      </c>
      <c r="M1651" s="4" t="s">
        <v>12223</v>
      </c>
      <c r="N1651" s="4" t="s">
        <v>12224</v>
      </c>
      <c r="O1651" s="4" t="s">
        <v>12392</v>
      </c>
      <c r="P1651" s="2" t="s">
        <v>12393</v>
      </c>
      <c r="Q1651" s="2" t="s">
        <v>12394</v>
      </c>
      <c r="R1651" s="4" t="s">
        <v>65</v>
      </c>
      <c r="S1651" s="4" t="s">
        <v>12395</v>
      </c>
      <c r="T1651" s="4" t="s">
        <v>110</v>
      </c>
      <c r="U1651" s="4"/>
      <c r="V1651" s="4"/>
      <c r="W1651" s="4" t="s">
        <v>53</v>
      </c>
      <c r="X1651" s="2" t="s">
        <v>12313</v>
      </c>
      <c r="Y1651" s="4" t="s">
        <v>69</v>
      </c>
      <c r="Z1651" s="4"/>
      <c r="AA1651" s="4"/>
      <c r="AB1651" s="4"/>
    </row>
    <row r="1652" customFormat="false" ht="75" hidden="false" customHeight="true" outlineLevel="0" collapsed="false">
      <c r="A1652" s="4" t="s">
        <v>12396</v>
      </c>
      <c r="B1652" s="4" t="s">
        <v>12397</v>
      </c>
      <c r="C1652" s="4" t="s">
        <v>12398</v>
      </c>
      <c r="D1652" s="4" t="n">
        <v>1995</v>
      </c>
      <c r="E1652" s="4" t="s">
        <v>41</v>
      </c>
      <c r="F1652" s="4" t="s">
        <v>11572</v>
      </c>
      <c r="G1652" s="4" t="str">
        <f aca="false">IF(LEFT(I1652,3)="R1 ","L6",IF(D1652&gt;=2014,"L1",IF(D1652&gt;=1998,"L2",IF(D1652&gt;=1987,"L3",IF(D1652&gt;=1978,"L4",IF(D1652&gt;=1965,"L5","L6"))))))</f>
        <v>L3</v>
      </c>
      <c r="H1652" s="4" t="str">
        <f aca="false">IFERROR(INDEX(Lanes!$C$2:$C$60,MATCH(LEFT(I1652,FIND(" ",I1652)-1),Lanes!$A$2:$A$60,0)),"?")</f>
        <v>V</v>
      </c>
      <c r="I1652" s="4" t="s">
        <v>12189</v>
      </c>
      <c r="J1652" s="4"/>
      <c r="K1652" s="4" t="s">
        <v>44</v>
      </c>
      <c r="L1652" s="4" t="s">
        <v>45</v>
      </c>
      <c r="M1652" s="4" t="s">
        <v>11139</v>
      </c>
      <c r="N1652" s="4" t="s">
        <v>12015</v>
      </c>
      <c r="O1652" s="4" t="s">
        <v>12399</v>
      </c>
      <c r="P1652" s="2" t="s">
        <v>12400</v>
      </c>
      <c r="Q1652" s="2" t="s">
        <v>12401</v>
      </c>
      <c r="R1652" s="4" t="s">
        <v>65</v>
      </c>
      <c r="S1652" s="4" t="s">
        <v>12402</v>
      </c>
      <c r="T1652" s="4" t="s">
        <v>110</v>
      </c>
      <c r="U1652" s="4"/>
      <c r="V1652" s="4"/>
      <c r="W1652" s="4"/>
      <c r="X1652" s="2" t="s">
        <v>12403</v>
      </c>
      <c r="Y1652" s="4" t="s">
        <v>69</v>
      </c>
      <c r="Z1652" s="4"/>
      <c r="AA1652" s="4"/>
      <c r="AB1652" s="4"/>
    </row>
    <row r="1653" customFormat="false" ht="75" hidden="false" customHeight="true" outlineLevel="0" collapsed="false">
      <c r="A1653" s="4" t="s">
        <v>12404</v>
      </c>
      <c r="B1653" s="4" t="s">
        <v>12405</v>
      </c>
      <c r="C1653" s="4" t="s">
        <v>12406</v>
      </c>
      <c r="D1653" s="4" t="n">
        <v>1995</v>
      </c>
      <c r="E1653" s="4" t="s">
        <v>41</v>
      </c>
      <c r="F1653" s="4" t="s">
        <v>42</v>
      </c>
      <c r="G1653" s="4" t="str">
        <f aca="false">IF(LEFT(I1653,3)="R1 ","L6",IF(D1653&gt;=2014,"L1",IF(D1653&gt;=1998,"L2",IF(D1653&gt;=1987,"L3",IF(D1653&gt;=1978,"L4",IF(D1653&gt;=1965,"L5","L6"))))))</f>
        <v>L3</v>
      </c>
      <c r="H1653" s="4" t="str">
        <f aca="false">IFERROR(INDEX(Lanes!$C$2:$C$60,MATCH(LEFT(I1653,FIND(" ",I1653)-1),Lanes!$A$2:$A$60,0)),"?")</f>
        <v>V</v>
      </c>
      <c r="I1653" s="4" t="s">
        <v>12189</v>
      </c>
      <c r="J1653" s="4"/>
      <c r="K1653" s="4" t="s">
        <v>44</v>
      </c>
      <c r="L1653" s="4" t="s">
        <v>193</v>
      </c>
      <c r="M1653" s="4" t="s">
        <v>2974</v>
      </c>
      <c r="N1653" s="4" t="s">
        <v>12015</v>
      </c>
      <c r="O1653" s="4" t="s">
        <v>12407</v>
      </c>
      <c r="P1653" s="2" t="s">
        <v>12408</v>
      </c>
      <c r="Q1653" s="2" t="s">
        <v>12409</v>
      </c>
      <c r="R1653" s="4" t="s">
        <v>65</v>
      </c>
      <c r="S1653" s="4" t="s">
        <v>12410</v>
      </c>
      <c r="T1653" s="4" t="s">
        <v>84</v>
      </c>
      <c r="U1653" s="4"/>
      <c r="V1653" s="4"/>
      <c r="W1653" s="4"/>
      <c r="X1653" s="2" t="s">
        <v>12411</v>
      </c>
      <c r="Y1653" s="4" t="s">
        <v>69</v>
      </c>
      <c r="Z1653" s="4"/>
      <c r="AA1653" s="4"/>
      <c r="AB1653" s="4"/>
    </row>
    <row r="1654" customFormat="false" ht="75" hidden="false" customHeight="true" outlineLevel="0" collapsed="false">
      <c r="A1654" s="4" t="s">
        <v>12412</v>
      </c>
      <c r="B1654" s="4" t="s">
        <v>12348</v>
      </c>
      <c r="C1654" s="4" t="s">
        <v>12348</v>
      </c>
      <c r="D1654" s="4" t="n">
        <v>1995</v>
      </c>
      <c r="E1654" s="4" t="s">
        <v>41</v>
      </c>
      <c r="F1654" s="4" t="s">
        <v>3610</v>
      </c>
      <c r="G1654" s="4" t="str">
        <f aca="false">IF(LEFT(I1654,3)="R1 ","L6",IF(D1654&gt;=2014,"L1",IF(D1654&gt;=1998,"L2",IF(D1654&gt;=1987,"L3",IF(D1654&gt;=1978,"L4",IF(D1654&gt;=1965,"L5","L6"))))))</f>
        <v>L3</v>
      </c>
      <c r="H1654" s="4" t="str">
        <f aca="false">IFERROR(INDEX(Lanes!$C$2:$C$60,MATCH(LEFT(I1654,FIND(" ",I1654)-1),Lanes!$A$2:$A$60,0)),"?")</f>
        <v>V</v>
      </c>
      <c r="I1654" s="4" t="s">
        <v>12189</v>
      </c>
      <c r="J1654" s="4" t="s">
        <v>12351</v>
      </c>
      <c r="K1654" s="4" t="s">
        <v>44</v>
      </c>
      <c r="L1654" s="4" t="s">
        <v>603</v>
      </c>
      <c r="M1654" s="4" t="s">
        <v>1528</v>
      </c>
      <c r="N1654" s="4" t="s">
        <v>8949</v>
      </c>
      <c r="O1654" s="4" t="s">
        <v>12413</v>
      </c>
      <c r="P1654" s="2" t="s">
        <v>12414</v>
      </c>
      <c r="Q1654" s="2" t="s">
        <v>12415</v>
      </c>
      <c r="R1654" s="4" t="s">
        <v>65</v>
      </c>
      <c r="S1654" s="4" t="s">
        <v>12416</v>
      </c>
      <c r="T1654" s="4" t="s">
        <v>110</v>
      </c>
      <c r="U1654" s="4"/>
      <c r="V1654" s="4"/>
      <c r="W1654" s="4"/>
      <c r="X1654" s="2" t="s">
        <v>12417</v>
      </c>
      <c r="Y1654" s="4" t="s">
        <v>69</v>
      </c>
      <c r="Z1654" s="4"/>
      <c r="AA1654" s="4"/>
      <c r="AB1654" s="4"/>
    </row>
    <row r="1655" customFormat="false" ht="75" hidden="false" customHeight="true" outlineLevel="0" collapsed="false">
      <c r="A1655" s="4" t="s">
        <v>12418</v>
      </c>
      <c r="B1655" s="4" t="s">
        <v>12276</v>
      </c>
      <c r="C1655" s="4" t="s">
        <v>12419</v>
      </c>
      <c r="D1655" s="4" t="n">
        <v>1995</v>
      </c>
      <c r="E1655" s="4" t="s">
        <v>41</v>
      </c>
      <c r="F1655" s="4" t="s">
        <v>4000</v>
      </c>
      <c r="G1655" s="4" t="str">
        <f aca="false">IF(LEFT(I1655,3)="R1 ","L6",IF(D1655&gt;=2014,"L1",IF(D1655&gt;=1998,"L2",IF(D1655&gt;=1987,"L3",IF(D1655&gt;=1978,"L4",IF(D1655&gt;=1965,"L5","L6"))))))</f>
        <v>L3</v>
      </c>
      <c r="H1655" s="4" t="str">
        <f aca="false">IFERROR(INDEX(Lanes!$C$2:$C$60,MATCH(LEFT(I1655,FIND(" ",I1655)-1),Lanes!$A$2:$A$60,0)),"?")</f>
        <v>V</v>
      </c>
      <c r="I1655" s="4" t="s">
        <v>12189</v>
      </c>
      <c r="J1655" s="4" t="s">
        <v>12132</v>
      </c>
      <c r="K1655" s="4" t="s">
        <v>44</v>
      </c>
      <c r="L1655" s="4" t="s">
        <v>45</v>
      </c>
      <c r="M1655" s="4" t="s">
        <v>12279</v>
      </c>
      <c r="N1655" s="4" t="s">
        <v>12280</v>
      </c>
      <c r="O1655" s="4" t="s">
        <v>12281</v>
      </c>
      <c r="P1655" s="2" t="s">
        <v>12420</v>
      </c>
      <c r="Q1655" s="2" t="s">
        <v>12421</v>
      </c>
      <c r="R1655" s="4" t="s">
        <v>122</v>
      </c>
      <c r="S1655" s="4" t="s">
        <v>12422</v>
      </c>
      <c r="T1655" s="4" t="s">
        <v>110</v>
      </c>
      <c r="U1655" s="4"/>
      <c r="V1655" s="4"/>
      <c r="W1655" s="4" t="s">
        <v>53</v>
      </c>
      <c r="X1655" s="2" t="s">
        <v>12423</v>
      </c>
      <c r="Y1655" s="4" t="s">
        <v>69</v>
      </c>
      <c r="Z1655" s="4"/>
      <c r="AA1655" s="4"/>
      <c r="AB1655" s="4"/>
    </row>
    <row r="1656" customFormat="false" ht="75" hidden="false" customHeight="true" outlineLevel="0" collapsed="false">
      <c r="A1656" s="4" t="s">
        <v>12424</v>
      </c>
      <c r="B1656" s="4" t="s">
        <v>7829</v>
      </c>
      <c r="C1656" s="4" t="s">
        <v>12425</v>
      </c>
      <c r="D1656" s="4" t="n">
        <v>1995</v>
      </c>
      <c r="E1656" s="4" t="s">
        <v>89</v>
      </c>
      <c r="F1656" s="4" t="s">
        <v>12426</v>
      </c>
      <c r="G1656" s="4" t="str">
        <f aca="false">IF(LEFT(I1656,3)="R1 ","L6",IF(D1656&gt;=2014,"L1",IF(D1656&gt;=1998,"L2",IF(D1656&gt;=1987,"L3",IF(D1656&gt;=1978,"L4",IF(D1656&gt;=1965,"L5","L6"))))))</f>
        <v>L3</v>
      </c>
      <c r="H1656" s="4" t="str">
        <f aca="false">IFERROR(INDEX(Lanes!$C$2:$C$60,MATCH(LEFT(I1656,FIND(" ",I1656)-1),Lanes!$A$2:$A$60,0)),"?")</f>
        <v>V</v>
      </c>
      <c r="I1656" s="4" t="s">
        <v>12189</v>
      </c>
      <c r="J1656" s="4"/>
      <c r="K1656" s="4" t="s">
        <v>44</v>
      </c>
      <c r="L1656" s="4" t="s">
        <v>603</v>
      </c>
      <c r="M1656" s="4" t="s">
        <v>12384</v>
      </c>
      <c r="N1656" s="4"/>
      <c r="O1656" s="4" t="s">
        <v>12427</v>
      </c>
      <c r="P1656" s="2" t="s">
        <v>12428</v>
      </c>
      <c r="Q1656" s="2" t="s">
        <v>12429</v>
      </c>
      <c r="R1656" s="4" t="s">
        <v>65</v>
      </c>
      <c r="S1656" s="4" t="s">
        <v>12430</v>
      </c>
      <c r="T1656" s="4" t="s">
        <v>52</v>
      </c>
      <c r="U1656" s="4"/>
      <c r="V1656" s="4"/>
      <c r="W1656" s="4"/>
      <c r="X1656" s="2" t="s">
        <v>12431</v>
      </c>
      <c r="Y1656" s="4" t="s">
        <v>69</v>
      </c>
      <c r="Z1656" s="4"/>
      <c r="AA1656" s="4"/>
      <c r="AB1656" s="4"/>
    </row>
    <row r="1657" customFormat="false" ht="75" hidden="false" customHeight="true" outlineLevel="0" collapsed="false">
      <c r="A1657" s="4" t="s">
        <v>12432</v>
      </c>
      <c r="B1657" s="4" t="s">
        <v>7829</v>
      </c>
      <c r="C1657" s="4" t="s">
        <v>12433</v>
      </c>
      <c r="D1657" s="4" t="n">
        <v>1995</v>
      </c>
      <c r="E1657" s="4" t="s">
        <v>41</v>
      </c>
      <c r="F1657" s="4" t="s">
        <v>12434</v>
      </c>
      <c r="G1657" s="4" t="str">
        <f aca="false">IF(LEFT(I1657,3)="R1 ","L6",IF(D1657&gt;=2014,"L1",IF(D1657&gt;=1998,"L2",IF(D1657&gt;=1987,"L3",IF(D1657&gt;=1978,"L4",IF(D1657&gt;=1965,"L5","L6"))))))</f>
        <v>L3</v>
      </c>
      <c r="H1657" s="4" t="str">
        <f aca="false">IFERROR(INDEX(Lanes!$C$2:$C$60,MATCH(LEFT(I1657,FIND(" ",I1657)-1),Lanes!$A$2:$A$60,0)),"?")</f>
        <v>V</v>
      </c>
      <c r="I1657" s="4" t="s">
        <v>12189</v>
      </c>
      <c r="J1657" s="4"/>
      <c r="K1657" s="4" t="s">
        <v>44</v>
      </c>
      <c r="L1657" s="4" t="s">
        <v>603</v>
      </c>
      <c r="M1657" s="4" t="s">
        <v>12384</v>
      </c>
      <c r="N1657" s="4"/>
      <c r="O1657" s="4" t="s">
        <v>12435</v>
      </c>
      <c r="P1657" s="2" t="s">
        <v>12436</v>
      </c>
      <c r="Q1657" s="2" t="s">
        <v>12437</v>
      </c>
      <c r="R1657" s="4" t="s">
        <v>65</v>
      </c>
      <c r="S1657" s="4" t="s">
        <v>12438</v>
      </c>
      <c r="T1657" s="4" t="s">
        <v>84</v>
      </c>
      <c r="U1657" s="4"/>
      <c r="V1657" s="4"/>
      <c r="W1657" s="4"/>
      <c r="X1657" s="2" t="s">
        <v>12439</v>
      </c>
      <c r="Y1657" s="4" t="s">
        <v>69</v>
      </c>
      <c r="Z1657" s="4"/>
      <c r="AA1657" s="4"/>
      <c r="AB1657" s="4"/>
    </row>
    <row r="1658" customFormat="false" ht="75" hidden="false" customHeight="true" outlineLevel="0" collapsed="false">
      <c r="A1658" s="4" t="s">
        <v>12440</v>
      </c>
      <c r="B1658" s="4" t="s">
        <v>12441</v>
      </c>
      <c r="C1658" s="4" t="s">
        <v>12442</v>
      </c>
      <c r="D1658" s="4" t="n">
        <v>1995</v>
      </c>
      <c r="E1658" s="4" t="s">
        <v>41</v>
      </c>
      <c r="F1658" s="4" t="s">
        <v>12443</v>
      </c>
      <c r="G1658" s="4" t="str">
        <f aca="false">IF(LEFT(I1658,3)="R1 ","L6",IF(D1658&gt;=2014,"L1",IF(D1658&gt;=1998,"L2",IF(D1658&gt;=1987,"L3",IF(D1658&gt;=1978,"L4",IF(D1658&gt;=1965,"L5","L6"))))))</f>
        <v>L3</v>
      </c>
      <c r="H1658" s="4" t="str">
        <f aca="false">IFERROR(INDEX(Lanes!$C$2:$C$60,MATCH(LEFT(I1658,FIND(" ",I1658)-1),Lanes!$A$2:$A$60,0)),"?")</f>
        <v>V</v>
      </c>
      <c r="I1658" s="4" t="s">
        <v>12189</v>
      </c>
      <c r="J1658" s="4"/>
      <c r="K1658" s="4" t="s">
        <v>44</v>
      </c>
      <c r="L1658" s="4" t="s">
        <v>193</v>
      </c>
      <c r="M1658" s="4" t="s">
        <v>4824</v>
      </c>
      <c r="N1658" s="4"/>
      <c r="O1658" s="4" t="s">
        <v>12444</v>
      </c>
      <c r="P1658" s="2" t="s">
        <v>12445</v>
      </c>
      <c r="Q1658" s="2" t="s">
        <v>12446</v>
      </c>
      <c r="R1658" s="4" t="s">
        <v>50</v>
      </c>
      <c r="S1658" s="4" t="s">
        <v>12447</v>
      </c>
      <c r="T1658" s="4" t="s">
        <v>110</v>
      </c>
      <c r="U1658" s="4"/>
      <c r="V1658" s="4"/>
      <c r="W1658" s="4"/>
      <c r="X1658" s="2" t="s">
        <v>12448</v>
      </c>
      <c r="Y1658" s="4" t="s">
        <v>69</v>
      </c>
      <c r="Z1658" s="4"/>
      <c r="AA1658" s="4"/>
      <c r="AB1658" s="4"/>
    </row>
    <row r="1659" customFormat="false" ht="75" hidden="false" customHeight="true" outlineLevel="0" collapsed="false">
      <c r="A1659" s="4" t="s">
        <v>12449</v>
      </c>
      <c r="B1659" s="4" t="s">
        <v>12338</v>
      </c>
      <c r="C1659" s="4" t="s">
        <v>12450</v>
      </c>
      <c r="D1659" s="4" t="n">
        <v>1996</v>
      </c>
      <c r="E1659" s="4" t="s">
        <v>41</v>
      </c>
      <c r="F1659" s="4" t="s">
        <v>1052</v>
      </c>
      <c r="G1659" s="4" t="str">
        <f aca="false">IF(LEFT(I1659,3)="R1 ","L6",IF(D1659&gt;=2014,"L1",IF(D1659&gt;=1998,"L2",IF(D1659&gt;=1987,"L3",IF(D1659&gt;=1978,"L4",IF(D1659&gt;=1965,"L5","L6"))))))</f>
        <v>L3</v>
      </c>
      <c r="H1659" s="4" t="str">
        <f aca="false">IFERROR(INDEX(Lanes!$C$2:$C$60,MATCH(LEFT(I1659,FIND(" ",I1659)-1),Lanes!$A$2:$A$60,0)),"?")</f>
        <v>V</v>
      </c>
      <c r="I1659" s="4" t="s">
        <v>12189</v>
      </c>
      <c r="J1659" s="4"/>
      <c r="K1659" s="4" t="s">
        <v>44</v>
      </c>
      <c r="L1659" s="4" t="s">
        <v>152</v>
      </c>
      <c r="M1659" s="4" t="s">
        <v>12341</v>
      </c>
      <c r="N1659" s="4"/>
      <c r="O1659" s="4" t="s">
        <v>12451</v>
      </c>
      <c r="P1659" s="2" t="s">
        <v>12452</v>
      </c>
      <c r="Q1659" s="2" t="s">
        <v>12453</v>
      </c>
      <c r="R1659" s="4" t="s">
        <v>65</v>
      </c>
      <c r="S1659" s="4" t="s">
        <v>12454</v>
      </c>
      <c r="T1659" s="4" t="s">
        <v>84</v>
      </c>
      <c r="U1659" s="4"/>
      <c r="V1659" s="4"/>
      <c r="W1659" s="4"/>
      <c r="X1659" s="2" t="s">
        <v>12455</v>
      </c>
      <c r="Y1659" s="4" t="s">
        <v>69</v>
      </c>
      <c r="Z1659" s="4"/>
      <c r="AA1659" s="4"/>
      <c r="AB1659" s="4"/>
    </row>
    <row r="1660" customFormat="false" ht="75" hidden="false" customHeight="true" outlineLevel="0" collapsed="false">
      <c r="A1660" s="4" t="s">
        <v>12456</v>
      </c>
      <c r="B1660" s="4" t="s">
        <v>12276</v>
      </c>
      <c r="C1660" s="4" t="s">
        <v>12457</v>
      </c>
      <c r="D1660" s="4" t="n">
        <v>1996</v>
      </c>
      <c r="E1660" s="4" t="s">
        <v>41</v>
      </c>
      <c r="F1660" s="4" t="s">
        <v>4000</v>
      </c>
      <c r="G1660" s="4" t="str">
        <f aca="false">IF(LEFT(I1660,3)="R1 ","L6",IF(D1660&gt;=2014,"L1",IF(D1660&gt;=1998,"L2",IF(D1660&gt;=1987,"L3",IF(D1660&gt;=1978,"L4",IF(D1660&gt;=1965,"L5","L6"))))))</f>
        <v>L3</v>
      </c>
      <c r="H1660" s="4" t="str">
        <f aca="false">IFERROR(INDEX(Lanes!$C$2:$C$60,MATCH(LEFT(I1660,FIND(" ",I1660)-1),Lanes!$A$2:$A$60,0)),"?")</f>
        <v>V</v>
      </c>
      <c r="I1660" s="4" t="s">
        <v>12189</v>
      </c>
      <c r="J1660" s="4" t="s">
        <v>12132</v>
      </c>
      <c r="K1660" s="4" t="s">
        <v>44</v>
      </c>
      <c r="L1660" s="4" t="s">
        <v>45</v>
      </c>
      <c r="M1660" s="4" t="s">
        <v>12279</v>
      </c>
      <c r="N1660" s="4" t="s">
        <v>12280</v>
      </c>
      <c r="O1660" s="4" t="s">
        <v>12458</v>
      </c>
      <c r="P1660" s="2" t="s">
        <v>12459</v>
      </c>
      <c r="Q1660" s="2" t="s">
        <v>12460</v>
      </c>
      <c r="R1660" s="4" t="s">
        <v>65</v>
      </c>
      <c r="S1660" s="4" t="s">
        <v>12461</v>
      </c>
      <c r="T1660" s="4" t="s">
        <v>84</v>
      </c>
      <c r="U1660" s="4"/>
      <c r="V1660" s="4"/>
      <c r="W1660" s="4" t="s">
        <v>53</v>
      </c>
      <c r="X1660" s="2" t="s">
        <v>12462</v>
      </c>
      <c r="Y1660" s="4" t="s">
        <v>69</v>
      </c>
      <c r="Z1660" s="4"/>
      <c r="AA1660" s="4"/>
      <c r="AB1660" s="4"/>
    </row>
    <row r="1661" customFormat="false" ht="75" hidden="false" customHeight="true" outlineLevel="0" collapsed="false">
      <c r="A1661" s="4" t="s">
        <v>12463</v>
      </c>
      <c r="B1661" s="4" t="s">
        <v>7829</v>
      </c>
      <c r="C1661" s="4" t="s">
        <v>12464</v>
      </c>
      <c r="D1661" s="4" t="n">
        <v>1996</v>
      </c>
      <c r="E1661" s="4" t="s">
        <v>41</v>
      </c>
      <c r="F1661" s="4" t="s">
        <v>12383</v>
      </c>
      <c r="G1661" s="4" t="str">
        <f aca="false">IF(LEFT(I1661,3)="R1 ","L6",IF(D1661&gt;=2014,"L1",IF(D1661&gt;=1998,"L2",IF(D1661&gt;=1987,"L3",IF(D1661&gt;=1978,"L4",IF(D1661&gt;=1965,"L5","L6"))))))</f>
        <v>L3</v>
      </c>
      <c r="H1661" s="4" t="str">
        <f aca="false">IFERROR(INDEX(Lanes!$C$2:$C$60,MATCH(LEFT(I1661,FIND(" ",I1661)-1),Lanes!$A$2:$A$60,0)),"?")</f>
        <v>V</v>
      </c>
      <c r="I1661" s="4" t="s">
        <v>12189</v>
      </c>
      <c r="J1661" s="4"/>
      <c r="K1661" s="4" t="s">
        <v>44</v>
      </c>
      <c r="L1661" s="4" t="s">
        <v>603</v>
      </c>
      <c r="M1661" s="4" t="s">
        <v>12384</v>
      </c>
      <c r="N1661" s="4"/>
      <c r="O1661" s="4" t="s">
        <v>12465</v>
      </c>
      <c r="P1661" s="2" t="s">
        <v>12466</v>
      </c>
      <c r="Q1661" s="2" t="s">
        <v>12467</v>
      </c>
      <c r="R1661" s="4" t="s">
        <v>65</v>
      </c>
      <c r="S1661" s="4" t="s">
        <v>12468</v>
      </c>
      <c r="T1661" s="4" t="s">
        <v>84</v>
      </c>
      <c r="U1661" s="4"/>
      <c r="V1661" s="4"/>
      <c r="W1661" s="4"/>
      <c r="X1661" s="2" t="s">
        <v>12469</v>
      </c>
      <c r="Y1661" s="4" t="s">
        <v>69</v>
      </c>
      <c r="Z1661" s="4"/>
      <c r="AA1661" s="4"/>
      <c r="AB1661" s="4"/>
    </row>
    <row r="1662" customFormat="false" ht="75" hidden="false" customHeight="true" outlineLevel="0" collapsed="false">
      <c r="A1662" s="4" t="s">
        <v>12470</v>
      </c>
      <c r="B1662" s="4" t="s">
        <v>12471</v>
      </c>
      <c r="C1662" s="4" t="s">
        <v>12472</v>
      </c>
      <c r="D1662" s="4" t="n">
        <v>1996</v>
      </c>
      <c r="E1662" s="4" t="s">
        <v>41</v>
      </c>
      <c r="F1662" s="4" t="s">
        <v>1052</v>
      </c>
      <c r="G1662" s="4" t="str">
        <f aca="false">IF(LEFT(I1662,3)="R1 ","L6",IF(D1662&gt;=2014,"L1",IF(D1662&gt;=1998,"L2",IF(D1662&gt;=1987,"L3",IF(D1662&gt;=1978,"L4",IF(D1662&gt;=1965,"L5","L6"))))))</f>
        <v>L3</v>
      </c>
      <c r="H1662" s="4" t="str">
        <f aca="false">IFERROR(INDEX(Lanes!$C$2:$C$60,MATCH(LEFT(I1662,FIND(" ",I1662)-1),Lanes!$A$2:$A$60,0)),"?")</f>
        <v>V</v>
      </c>
      <c r="I1662" s="4" t="s">
        <v>12189</v>
      </c>
      <c r="J1662" s="4"/>
      <c r="K1662" s="4" t="s">
        <v>44</v>
      </c>
      <c r="L1662" s="4" t="s">
        <v>193</v>
      </c>
      <c r="M1662" s="4" t="s">
        <v>2974</v>
      </c>
      <c r="N1662" s="4" t="s">
        <v>12015</v>
      </c>
      <c r="O1662" s="4" t="s">
        <v>12473</v>
      </c>
      <c r="P1662" s="2" t="s">
        <v>12474</v>
      </c>
      <c r="Q1662" s="2" t="s">
        <v>12475</v>
      </c>
      <c r="R1662" s="4" t="s">
        <v>65</v>
      </c>
      <c r="S1662" s="4" t="s">
        <v>12476</v>
      </c>
      <c r="T1662" s="4" t="s">
        <v>110</v>
      </c>
      <c r="U1662" s="4"/>
      <c r="V1662" s="4"/>
      <c r="W1662" s="4" t="s">
        <v>53</v>
      </c>
      <c r="X1662" s="2" t="s">
        <v>12477</v>
      </c>
      <c r="Y1662" s="4" t="s">
        <v>69</v>
      </c>
      <c r="Z1662" s="4"/>
      <c r="AA1662" s="4"/>
      <c r="AB1662" s="4"/>
    </row>
    <row r="1663" customFormat="false" ht="75" hidden="false" customHeight="true" outlineLevel="0" collapsed="false">
      <c r="A1663" s="4" t="s">
        <v>12478</v>
      </c>
      <c r="B1663" s="4" t="s">
        <v>12479</v>
      </c>
      <c r="C1663" s="4" t="s">
        <v>12480</v>
      </c>
      <c r="D1663" s="4" t="n">
        <v>1996</v>
      </c>
      <c r="E1663" s="4" t="s">
        <v>41</v>
      </c>
      <c r="F1663" s="4" t="s">
        <v>11751</v>
      </c>
      <c r="G1663" s="4" t="str">
        <f aca="false">IF(LEFT(I1663,3)="R1 ","L6",IF(D1663&gt;=2014,"L1",IF(D1663&gt;=1998,"L2",IF(D1663&gt;=1987,"L3",IF(D1663&gt;=1978,"L4",IF(D1663&gt;=1965,"L5","L6"))))))</f>
        <v>L3</v>
      </c>
      <c r="H1663" s="4" t="str">
        <f aca="false">IFERROR(INDEX(Lanes!$C$2:$C$60,MATCH(LEFT(I1663,FIND(" ",I1663)-1),Lanes!$A$2:$A$60,0)),"?")</f>
        <v>V</v>
      </c>
      <c r="I1663" s="4" t="s">
        <v>12189</v>
      </c>
      <c r="J1663" s="4"/>
      <c r="K1663" s="4" t="s">
        <v>44</v>
      </c>
      <c r="L1663" s="4" t="s">
        <v>193</v>
      </c>
      <c r="M1663" s="4" t="s">
        <v>2974</v>
      </c>
      <c r="N1663" s="4" t="s">
        <v>12015</v>
      </c>
      <c r="O1663" s="4" t="s">
        <v>12481</v>
      </c>
      <c r="P1663" s="2" t="s">
        <v>12482</v>
      </c>
      <c r="Q1663" s="2" t="s">
        <v>12483</v>
      </c>
      <c r="R1663" s="4" t="s">
        <v>65</v>
      </c>
      <c r="S1663" s="4" t="s">
        <v>12484</v>
      </c>
      <c r="T1663" s="4" t="s">
        <v>110</v>
      </c>
      <c r="U1663" s="4"/>
      <c r="V1663" s="4"/>
      <c r="W1663" s="4"/>
      <c r="X1663" s="2" t="s">
        <v>12485</v>
      </c>
      <c r="Y1663" s="4" t="s">
        <v>69</v>
      </c>
      <c r="Z1663" s="4"/>
      <c r="AA1663" s="4"/>
      <c r="AB1663" s="4"/>
    </row>
    <row r="1664" customFormat="false" ht="75" hidden="false" customHeight="true" outlineLevel="0" collapsed="false">
      <c r="A1664" s="4" t="s">
        <v>12486</v>
      </c>
      <c r="B1664" s="4" t="s">
        <v>12487</v>
      </c>
      <c r="C1664" s="4" t="s">
        <v>12488</v>
      </c>
      <c r="D1664" s="4" t="n">
        <v>1996</v>
      </c>
      <c r="E1664" s="4" t="s">
        <v>41</v>
      </c>
      <c r="F1664" s="4" t="s">
        <v>4000</v>
      </c>
      <c r="G1664" s="4" t="str">
        <f aca="false">IF(LEFT(I1664,3)="R1 ","L6",IF(D1664&gt;=2014,"L1",IF(D1664&gt;=1998,"L2",IF(D1664&gt;=1987,"L3",IF(D1664&gt;=1978,"L4",IF(D1664&gt;=1965,"L5","L6"))))))</f>
        <v>L3</v>
      </c>
      <c r="H1664" s="4" t="str">
        <f aca="false">IFERROR(INDEX(Lanes!$C$2:$C$60,MATCH(LEFT(I1664,FIND(" ",I1664)-1),Lanes!$A$2:$A$60,0)),"?")</f>
        <v>V</v>
      </c>
      <c r="I1664" s="4" t="s">
        <v>12189</v>
      </c>
      <c r="J1664" s="4"/>
      <c r="K1664" s="4" t="s">
        <v>44</v>
      </c>
      <c r="L1664" s="4" t="s">
        <v>45</v>
      </c>
      <c r="M1664" s="4" t="s">
        <v>12279</v>
      </c>
      <c r="N1664" s="4" t="s">
        <v>12280</v>
      </c>
      <c r="O1664" s="4" t="s">
        <v>12489</v>
      </c>
      <c r="P1664" s="2" t="s">
        <v>12490</v>
      </c>
      <c r="Q1664" s="2" t="s">
        <v>12491</v>
      </c>
      <c r="R1664" s="4" t="s">
        <v>65</v>
      </c>
      <c r="S1664" s="4" t="s">
        <v>12492</v>
      </c>
      <c r="T1664" s="4" t="s">
        <v>84</v>
      </c>
      <c r="U1664" s="4"/>
      <c r="V1664" s="4"/>
      <c r="W1664" s="4"/>
      <c r="X1664" s="2" t="s">
        <v>12493</v>
      </c>
      <c r="Y1664" s="4" t="s">
        <v>69</v>
      </c>
      <c r="Z1664" s="4"/>
      <c r="AA1664" s="4"/>
      <c r="AB1664" s="4"/>
    </row>
    <row r="1665" customFormat="false" ht="75" hidden="false" customHeight="true" outlineLevel="0" collapsed="false">
      <c r="A1665" s="4" t="s">
        <v>12494</v>
      </c>
      <c r="B1665" s="4" t="s">
        <v>12221</v>
      </c>
      <c r="C1665" s="4" t="s">
        <v>12495</v>
      </c>
      <c r="D1665" s="4" t="n">
        <v>1996</v>
      </c>
      <c r="E1665" s="4" t="s">
        <v>41</v>
      </c>
      <c r="F1665" s="4" t="s">
        <v>519</v>
      </c>
      <c r="G1665" s="4" t="str">
        <f aca="false">IF(LEFT(I1665,3)="R1 ","L6",IF(D1665&gt;=2014,"L1",IF(D1665&gt;=1998,"L2",IF(D1665&gt;=1987,"L3",IF(D1665&gt;=1978,"L4",IF(D1665&gt;=1965,"L5","L6"))))))</f>
        <v>L3</v>
      </c>
      <c r="H1665" s="4" t="str">
        <f aca="false">IFERROR(INDEX(Lanes!$C$2:$C$60,MATCH(LEFT(I1665,FIND(" ",I1665)-1),Lanes!$A$2:$A$60,0)),"?")</f>
        <v>V</v>
      </c>
      <c r="I1665" s="4" t="s">
        <v>12189</v>
      </c>
      <c r="J1665" s="4"/>
      <c r="K1665" s="4" t="s">
        <v>44</v>
      </c>
      <c r="L1665" s="4" t="s">
        <v>152</v>
      </c>
      <c r="M1665" s="4" t="s">
        <v>12223</v>
      </c>
      <c r="N1665" s="4" t="s">
        <v>12224</v>
      </c>
      <c r="O1665" s="4" t="s">
        <v>12496</v>
      </c>
      <c r="P1665" s="2" t="s">
        <v>12497</v>
      </c>
      <c r="Q1665" s="2" t="s">
        <v>12498</v>
      </c>
      <c r="R1665" s="4" t="s">
        <v>65</v>
      </c>
      <c r="S1665" s="4" t="s">
        <v>12499</v>
      </c>
      <c r="T1665" s="4" t="s">
        <v>84</v>
      </c>
      <c r="U1665" s="4"/>
      <c r="V1665" s="4"/>
      <c r="W1665" s="4" t="s">
        <v>53</v>
      </c>
      <c r="X1665" s="2" t="s">
        <v>12500</v>
      </c>
      <c r="Y1665" s="4" t="s">
        <v>69</v>
      </c>
      <c r="Z1665" s="4"/>
      <c r="AA1665" s="4"/>
      <c r="AB1665" s="4"/>
    </row>
    <row r="1666" customFormat="false" ht="75" hidden="false" customHeight="true" outlineLevel="0" collapsed="false">
      <c r="A1666" s="4" t="s">
        <v>12501</v>
      </c>
      <c r="B1666" s="4" t="s">
        <v>12502</v>
      </c>
      <c r="C1666" s="4" t="s">
        <v>12503</v>
      </c>
      <c r="D1666" s="4" t="n">
        <v>1996</v>
      </c>
      <c r="E1666" s="4" t="s">
        <v>41</v>
      </c>
      <c r="F1666" s="4" t="s">
        <v>4000</v>
      </c>
      <c r="G1666" s="4" t="str">
        <f aca="false">IF(LEFT(I1666,3)="R1 ","L6",IF(D1666&gt;=2014,"L1",IF(D1666&gt;=1998,"L2",IF(D1666&gt;=1987,"L3",IF(D1666&gt;=1978,"L4",IF(D1666&gt;=1965,"L5","L6"))))))</f>
        <v>L3</v>
      </c>
      <c r="H1666" s="4" t="str">
        <f aca="false">IFERROR(INDEX(Lanes!$C$2:$C$60,MATCH(LEFT(I1666,FIND(" ",I1666)-1),Lanes!$A$2:$A$60,0)),"?")</f>
        <v>V</v>
      </c>
      <c r="I1666" s="4" t="s">
        <v>12189</v>
      </c>
      <c r="J1666" s="4"/>
      <c r="K1666" s="4" t="s">
        <v>44</v>
      </c>
      <c r="L1666" s="4" t="s">
        <v>45</v>
      </c>
      <c r="M1666" s="4" t="s">
        <v>12279</v>
      </c>
      <c r="N1666" s="4" t="s">
        <v>12280</v>
      </c>
      <c r="O1666" s="4" t="s">
        <v>12504</v>
      </c>
      <c r="P1666" s="2" t="s">
        <v>12505</v>
      </c>
      <c r="Q1666" s="2" t="s">
        <v>12506</v>
      </c>
      <c r="R1666" s="4" t="s">
        <v>65</v>
      </c>
      <c r="S1666" s="4" t="s">
        <v>12507</v>
      </c>
      <c r="T1666" s="4" t="s">
        <v>84</v>
      </c>
      <c r="U1666" s="4"/>
      <c r="V1666" s="4"/>
      <c r="W1666" s="4"/>
      <c r="X1666" s="2" t="s">
        <v>12508</v>
      </c>
      <c r="Y1666" s="4" t="s">
        <v>69</v>
      </c>
      <c r="Z1666" s="4"/>
      <c r="AA1666" s="4"/>
      <c r="AB1666" s="4"/>
    </row>
    <row r="1667" customFormat="false" ht="75" hidden="false" customHeight="true" outlineLevel="0" collapsed="false">
      <c r="A1667" s="4" t="s">
        <v>12509</v>
      </c>
      <c r="B1667" s="4" t="s">
        <v>12397</v>
      </c>
      <c r="C1667" s="4" t="s">
        <v>12510</v>
      </c>
      <c r="D1667" s="4" t="n">
        <v>1997</v>
      </c>
      <c r="E1667" s="4" t="s">
        <v>41</v>
      </c>
      <c r="F1667" s="4" t="s">
        <v>11572</v>
      </c>
      <c r="G1667" s="4" t="str">
        <f aca="false">IF(LEFT(I1667,3)="R1 ","L6",IF(D1667&gt;=2014,"L1",IF(D1667&gt;=1998,"L2",IF(D1667&gt;=1987,"L3",IF(D1667&gt;=1978,"L4",IF(D1667&gt;=1965,"L5","L6"))))))</f>
        <v>L3</v>
      </c>
      <c r="H1667" s="4" t="str">
        <f aca="false">IFERROR(INDEX(Lanes!$C$2:$C$60,MATCH(LEFT(I1667,FIND(" ",I1667)-1),Lanes!$A$2:$A$60,0)),"?")</f>
        <v>V</v>
      </c>
      <c r="I1667" s="4" t="s">
        <v>12189</v>
      </c>
      <c r="J1667" s="4"/>
      <c r="K1667" s="4" t="s">
        <v>44</v>
      </c>
      <c r="L1667" s="4" t="s">
        <v>45</v>
      </c>
      <c r="M1667" s="4" t="s">
        <v>11139</v>
      </c>
      <c r="N1667" s="4" t="s">
        <v>12015</v>
      </c>
      <c r="O1667" s="4" t="s">
        <v>12511</v>
      </c>
      <c r="P1667" s="2" t="s">
        <v>12512</v>
      </c>
      <c r="Q1667" s="2" t="s">
        <v>12513</v>
      </c>
      <c r="R1667" s="4" t="s">
        <v>65</v>
      </c>
      <c r="S1667" s="4" t="s">
        <v>12514</v>
      </c>
      <c r="T1667" s="4" t="s">
        <v>84</v>
      </c>
      <c r="U1667" s="4"/>
      <c r="V1667" s="4"/>
      <c r="W1667" s="4"/>
      <c r="X1667" s="2" t="s">
        <v>12403</v>
      </c>
      <c r="Y1667" s="4" t="s">
        <v>69</v>
      </c>
      <c r="Z1667" s="4"/>
      <c r="AA1667" s="4"/>
      <c r="AB1667" s="4"/>
    </row>
    <row r="1668" customFormat="false" ht="75" hidden="false" customHeight="true" outlineLevel="0" collapsed="false">
      <c r="A1668" s="4" t="s">
        <v>12515</v>
      </c>
      <c r="B1668" s="4" t="s">
        <v>12516</v>
      </c>
      <c r="C1668" s="4" t="s">
        <v>12517</v>
      </c>
      <c r="D1668" s="4" t="n">
        <v>1997</v>
      </c>
      <c r="E1668" s="4" t="s">
        <v>41</v>
      </c>
      <c r="F1668" s="4" t="s">
        <v>12518</v>
      </c>
      <c r="G1668" s="4" t="str">
        <f aca="false">IF(LEFT(I1668,3)="R1 ","L6",IF(D1668&gt;=2014,"L1",IF(D1668&gt;=1998,"L2",IF(D1668&gt;=1987,"L3",IF(D1668&gt;=1978,"L4",IF(D1668&gt;=1965,"L5","L6"))))))</f>
        <v>L3</v>
      </c>
      <c r="H1668" s="4" t="str">
        <f aca="false">IFERROR(INDEX(Lanes!$C$2:$C$60,MATCH(LEFT(I1668,FIND(" ",I1668)-1),Lanes!$A$2:$A$60,0)),"?")</f>
        <v>V</v>
      </c>
      <c r="I1668" s="4" t="s">
        <v>12189</v>
      </c>
      <c r="J1668" s="4"/>
      <c r="K1668" s="4" t="s">
        <v>44</v>
      </c>
      <c r="L1668" s="4" t="s">
        <v>45</v>
      </c>
      <c r="M1668" s="4" t="s">
        <v>12519</v>
      </c>
      <c r="N1668" s="4"/>
      <c r="O1668" s="4" t="s">
        <v>12520</v>
      </c>
      <c r="P1668" s="2" t="s">
        <v>12521</v>
      </c>
      <c r="Q1668" s="2" t="s">
        <v>12522</v>
      </c>
      <c r="R1668" s="4" t="s">
        <v>65</v>
      </c>
      <c r="S1668" s="4" t="s">
        <v>12523</v>
      </c>
      <c r="T1668" s="4" t="s">
        <v>84</v>
      </c>
      <c r="U1668" s="4"/>
      <c r="V1668" s="4"/>
      <c r="W1668" s="4"/>
      <c r="X1668" s="2" t="s">
        <v>12524</v>
      </c>
      <c r="Y1668" s="4" t="s">
        <v>69</v>
      </c>
      <c r="Z1668" s="4"/>
      <c r="AA1668" s="4"/>
      <c r="AB1668" s="4"/>
    </row>
    <row r="1669" customFormat="false" ht="75" hidden="false" customHeight="true" outlineLevel="0" collapsed="false">
      <c r="A1669" s="4" t="s">
        <v>12525</v>
      </c>
      <c r="B1669" s="4" t="s">
        <v>12358</v>
      </c>
      <c r="C1669" s="4" t="s">
        <v>12526</v>
      </c>
      <c r="D1669" s="4" t="n">
        <v>1997</v>
      </c>
      <c r="E1669" s="4" t="s">
        <v>41</v>
      </c>
      <c r="F1669" s="4" t="s">
        <v>12360</v>
      </c>
      <c r="G1669" s="4" t="str">
        <f aca="false">IF(LEFT(I1669,3)="R1 ","L6",IF(D1669&gt;=2014,"L1",IF(D1669&gt;=1998,"L2",IF(D1669&gt;=1987,"L3",IF(D1669&gt;=1978,"L4",IF(D1669&gt;=1965,"L5","L6"))))))</f>
        <v>L3</v>
      </c>
      <c r="H1669" s="4" t="str">
        <f aca="false">IFERROR(INDEX(Lanes!$C$2:$C$60,MATCH(LEFT(I1669,FIND(" ",I1669)-1),Lanes!$A$2:$A$60,0)),"?")</f>
        <v>V</v>
      </c>
      <c r="I1669" s="4" t="s">
        <v>12189</v>
      </c>
      <c r="J1669" s="4"/>
      <c r="K1669" s="4" t="s">
        <v>44</v>
      </c>
      <c r="L1669" s="4" t="s">
        <v>152</v>
      </c>
      <c r="M1669" s="4" t="s">
        <v>12223</v>
      </c>
      <c r="N1669" s="4" t="s">
        <v>12224</v>
      </c>
      <c r="O1669" s="4" t="s">
        <v>12527</v>
      </c>
      <c r="P1669" s="2" t="s">
        <v>12528</v>
      </c>
      <c r="Q1669" s="2" t="s">
        <v>12529</v>
      </c>
      <c r="R1669" s="4" t="s">
        <v>65</v>
      </c>
      <c r="S1669" s="4" t="s">
        <v>12530</v>
      </c>
      <c r="T1669" s="4" t="s">
        <v>84</v>
      </c>
      <c r="U1669" s="4"/>
      <c r="V1669" s="4"/>
      <c r="W1669" s="4"/>
      <c r="X1669" s="2" t="s">
        <v>12531</v>
      </c>
      <c r="Y1669" s="4" t="s">
        <v>69</v>
      </c>
      <c r="Z1669" s="4"/>
      <c r="AA1669" s="4"/>
      <c r="AB1669" s="4"/>
    </row>
    <row r="1670" customFormat="false" ht="75" hidden="false" customHeight="true" outlineLevel="0" collapsed="false">
      <c r="A1670" s="4" t="s">
        <v>12532</v>
      </c>
      <c r="B1670" s="4" t="s">
        <v>12276</v>
      </c>
      <c r="C1670" s="4" t="s">
        <v>12533</v>
      </c>
      <c r="D1670" s="4" t="n">
        <v>1997</v>
      </c>
      <c r="E1670" s="4" t="s">
        <v>41</v>
      </c>
      <c r="F1670" s="4" t="s">
        <v>4000</v>
      </c>
      <c r="G1670" s="4" t="str">
        <f aca="false">IF(LEFT(I1670,3)="R1 ","L6",IF(D1670&gt;=2014,"L1",IF(D1670&gt;=1998,"L2",IF(D1670&gt;=1987,"L3",IF(D1670&gt;=1978,"L4",IF(D1670&gt;=1965,"L5","L6"))))))</f>
        <v>L3</v>
      </c>
      <c r="H1670" s="4" t="str">
        <f aca="false">IFERROR(INDEX(Lanes!$C$2:$C$60,MATCH(LEFT(I1670,FIND(" ",I1670)-1),Lanes!$A$2:$A$60,0)),"?")</f>
        <v>V</v>
      </c>
      <c r="I1670" s="4" t="s">
        <v>12189</v>
      </c>
      <c r="J1670" s="4" t="s">
        <v>12132</v>
      </c>
      <c r="K1670" s="4" t="s">
        <v>44</v>
      </c>
      <c r="L1670" s="4" t="s">
        <v>45</v>
      </c>
      <c r="M1670" s="4" t="s">
        <v>12279</v>
      </c>
      <c r="N1670" s="4" t="s">
        <v>12280</v>
      </c>
      <c r="O1670" s="4" t="s">
        <v>12458</v>
      </c>
      <c r="P1670" s="2" t="s">
        <v>12534</v>
      </c>
      <c r="Q1670" s="2" t="s">
        <v>12535</v>
      </c>
      <c r="R1670" s="4" t="s">
        <v>65</v>
      </c>
      <c r="S1670" s="4" t="s">
        <v>12536</v>
      </c>
      <c r="T1670" s="4" t="s">
        <v>84</v>
      </c>
      <c r="U1670" s="4"/>
      <c r="V1670" s="4"/>
      <c r="W1670" s="4" t="s">
        <v>53</v>
      </c>
      <c r="X1670" s="2" t="s">
        <v>12537</v>
      </c>
      <c r="Y1670" s="4" t="s">
        <v>69</v>
      </c>
      <c r="Z1670" s="4"/>
      <c r="AA1670" s="4"/>
      <c r="AB1670" s="4"/>
    </row>
    <row r="1671" customFormat="false" ht="75" hidden="false" customHeight="true" outlineLevel="0" collapsed="false">
      <c r="A1671" s="4" t="s">
        <v>12538</v>
      </c>
      <c r="B1671" s="4" t="s">
        <v>7829</v>
      </c>
      <c r="C1671" s="4" t="s">
        <v>12539</v>
      </c>
      <c r="D1671" s="4" t="n">
        <v>1997</v>
      </c>
      <c r="E1671" s="4" t="s">
        <v>41</v>
      </c>
      <c r="F1671" s="4" t="s">
        <v>12426</v>
      </c>
      <c r="G1671" s="4" t="str">
        <f aca="false">IF(LEFT(I1671,3)="R1 ","L6",IF(D1671&gt;=2014,"L1",IF(D1671&gt;=1998,"L2",IF(D1671&gt;=1987,"L3",IF(D1671&gt;=1978,"L4",IF(D1671&gt;=1965,"L5","L6"))))))</f>
        <v>L3</v>
      </c>
      <c r="H1671" s="4" t="str">
        <f aca="false">IFERROR(INDEX(Lanes!$C$2:$C$60,MATCH(LEFT(I1671,FIND(" ",I1671)-1),Lanes!$A$2:$A$60,0)),"?")</f>
        <v>V</v>
      </c>
      <c r="I1671" s="4" t="s">
        <v>12189</v>
      </c>
      <c r="J1671" s="4"/>
      <c r="K1671" s="4" t="s">
        <v>44</v>
      </c>
      <c r="L1671" s="4" t="s">
        <v>603</v>
      </c>
      <c r="M1671" s="4" t="s">
        <v>12384</v>
      </c>
      <c r="N1671" s="4"/>
      <c r="O1671" s="4" t="s">
        <v>12540</v>
      </c>
      <c r="P1671" s="2" t="s">
        <v>12541</v>
      </c>
      <c r="Q1671" s="2" t="s">
        <v>12542</v>
      </c>
      <c r="R1671" s="4" t="s">
        <v>65</v>
      </c>
      <c r="S1671" s="4" t="s">
        <v>12543</v>
      </c>
      <c r="T1671" s="4" t="s">
        <v>84</v>
      </c>
      <c r="U1671" s="4"/>
      <c r="V1671" s="4"/>
      <c r="W1671" s="4"/>
      <c r="X1671" s="2" t="s">
        <v>12544</v>
      </c>
      <c r="Y1671" s="4" t="s">
        <v>69</v>
      </c>
      <c r="Z1671" s="4"/>
      <c r="AA1671" s="4"/>
      <c r="AB1671" s="4"/>
    </row>
    <row r="1672" customFormat="false" ht="75" hidden="false" customHeight="true" outlineLevel="0" collapsed="false">
      <c r="A1672" s="4" t="s">
        <v>12545</v>
      </c>
      <c r="B1672" s="4" t="s">
        <v>12546</v>
      </c>
      <c r="C1672" s="4" t="s">
        <v>12547</v>
      </c>
      <c r="D1672" s="4" t="n">
        <v>1997</v>
      </c>
      <c r="E1672" s="4" t="s">
        <v>41</v>
      </c>
      <c r="F1672" s="4" t="s">
        <v>4771</v>
      </c>
      <c r="G1672" s="4" t="str">
        <f aca="false">IF(LEFT(I1672,3)="R1 ","L6",IF(D1672&gt;=2014,"L1",IF(D1672&gt;=1998,"L2",IF(D1672&gt;=1987,"L3",IF(D1672&gt;=1978,"L4",IF(D1672&gt;=1965,"L5","L6"))))))</f>
        <v>L3</v>
      </c>
      <c r="H1672" s="4" t="str">
        <f aca="false">IFERROR(INDEX(Lanes!$C$2:$C$60,MATCH(LEFT(I1672,FIND(" ",I1672)-1),Lanes!$A$2:$A$60,0)),"?")</f>
        <v>V</v>
      </c>
      <c r="I1672" s="4" t="s">
        <v>12189</v>
      </c>
      <c r="J1672" s="4"/>
      <c r="K1672" s="4" t="s">
        <v>44</v>
      </c>
      <c r="L1672" s="4" t="s">
        <v>193</v>
      </c>
      <c r="M1672" s="4" t="s">
        <v>2974</v>
      </c>
      <c r="N1672" s="4" t="s">
        <v>12015</v>
      </c>
      <c r="O1672" s="4" t="s">
        <v>12548</v>
      </c>
      <c r="P1672" s="2" t="s">
        <v>12549</v>
      </c>
      <c r="Q1672" s="2" t="s">
        <v>12550</v>
      </c>
      <c r="R1672" s="4" t="s">
        <v>65</v>
      </c>
      <c r="S1672" s="4" t="s">
        <v>12551</v>
      </c>
      <c r="T1672" s="4" t="s">
        <v>84</v>
      </c>
      <c r="U1672" s="4"/>
      <c r="V1672" s="4"/>
      <c r="W1672" s="4"/>
      <c r="X1672" s="2" t="s">
        <v>12552</v>
      </c>
      <c r="Y1672" s="4" t="s">
        <v>69</v>
      </c>
      <c r="Z1672" s="4"/>
      <c r="AA1672" s="4"/>
      <c r="AB1672" s="4"/>
    </row>
    <row r="1673" customFormat="false" ht="75" hidden="false" customHeight="true" outlineLevel="0" collapsed="false">
      <c r="A1673" s="4" t="s">
        <v>12553</v>
      </c>
      <c r="B1673" s="4" t="s">
        <v>12502</v>
      </c>
      <c r="C1673" s="4" t="s">
        <v>12554</v>
      </c>
      <c r="D1673" s="4" t="n">
        <v>1997</v>
      </c>
      <c r="E1673" s="4" t="s">
        <v>41</v>
      </c>
      <c r="F1673" s="4" t="s">
        <v>4000</v>
      </c>
      <c r="G1673" s="4" t="str">
        <f aca="false">IF(LEFT(I1673,3)="R1 ","L6",IF(D1673&gt;=2014,"L1",IF(D1673&gt;=1998,"L2",IF(D1673&gt;=1987,"L3",IF(D1673&gt;=1978,"L4",IF(D1673&gt;=1965,"L5","L6"))))))</f>
        <v>L3</v>
      </c>
      <c r="H1673" s="4" t="str">
        <f aca="false">IFERROR(INDEX(Lanes!$C$2:$C$60,MATCH(LEFT(I1673,FIND(" ",I1673)-1),Lanes!$A$2:$A$60,0)),"?")</f>
        <v>V</v>
      </c>
      <c r="I1673" s="4" t="s">
        <v>12189</v>
      </c>
      <c r="J1673" s="4"/>
      <c r="K1673" s="4" t="s">
        <v>44</v>
      </c>
      <c r="L1673" s="4" t="s">
        <v>45</v>
      </c>
      <c r="M1673" s="4" t="s">
        <v>12279</v>
      </c>
      <c r="N1673" s="4" t="s">
        <v>12280</v>
      </c>
      <c r="O1673" s="4" t="s">
        <v>12555</v>
      </c>
      <c r="P1673" s="2" t="s">
        <v>12556</v>
      </c>
      <c r="Q1673" s="2" t="s">
        <v>12557</v>
      </c>
      <c r="R1673" s="4" t="s">
        <v>65</v>
      </c>
      <c r="S1673" s="4" t="s">
        <v>12558</v>
      </c>
      <c r="T1673" s="4" t="s">
        <v>84</v>
      </c>
      <c r="U1673" s="4"/>
      <c r="V1673" s="4"/>
      <c r="W1673" s="4"/>
      <c r="X1673" s="2" t="s">
        <v>12559</v>
      </c>
      <c r="Y1673" s="4" t="s">
        <v>69</v>
      </c>
      <c r="Z1673" s="4"/>
      <c r="AA1673" s="4"/>
      <c r="AB1673" s="4"/>
    </row>
    <row r="1674" customFormat="false" ht="75" hidden="false" customHeight="true" outlineLevel="0" collapsed="false">
      <c r="A1674" s="4" t="s">
        <v>12560</v>
      </c>
      <c r="B1674" s="4" t="s">
        <v>12516</v>
      </c>
      <c r="C1674" s="4" t="s">
        <v>12561</v>
      </c>
      <c r="D1674" s="4" t="n">
        <v>1998</v>
      </c>
      <c r="E1674" s="4" t="s">
        <v>41</v>
      </c>
      <c r="F1674" s="4" t="s">
        <v>11572</v>
      </c>
      <c r="G1674" s="4" t="str">
        <f aca="false">IF(LEFT(I1674,3)="R1 ","L6",IF(D1674&gt;=2014,"L1",IF(D1674&gt;=1998,"L2",IF(D1674&gt;=1987,"L3",IF(D1674&gt;=1978,"L4",IF(D1674&gt;=1965,"L5","L6"))))))</f>
        <v>L2</v>
      </c>
      <c r="H1674" s="4" t="str">
        <f aca="false">IFERROR(INDEX(Lanes!$C$2:$C$60,MATCH(LEFT(I1674,FIND(" ",I1674)-1),Lanes!$A$2:$A$60,0)),"?")</f>
        <v>V</v>
      </c>
      <c r="I1674" s="4" t="s">
        <v>12189</v>
      </c>
      <c r="J1674" s="4"/>
      <c r="K1674" s="4" t="s">
        <v>44</v>
      </c>
      <c r="L1674" s="4" t="s">
        <v>45</v>
      </c>
      <c r="M1674" s="4" t="s">
        <v>12519</v>
      </c>
      <c r="N1674" s="4"/>
      <c r="O1674" s="4" t="s">
        <v>12520</v>
      </c>
      <c r="P1674" s="2" t="s">
        <v>12562</v>
      </c>
      <c r="Q1674" s="2" t="s">
        <v>12563</v>
      </c>
      <c r="R1674" s="4" t="s">
        <v>65</v>
      </c>
      <c r="S1674" s="4" t="s">
        <v>12564</v>
      </c>
      <c r="T1674" s="4" t="s">
        <v>52</v>
      </c>
      <c r="U1674" s="4"/>
      <c r="V1674" s="4"/>
      <c r="W1674" s="4"/>
      <c r="X1674" s="2" t="s">
        <v>12565</v>
      </c>
      <c r="Y1674" s="4" t="s">
        <v>69</v>
      </c>
      <c r="Z1674" s="4"/>
      <c r="AA1674" s="4"/>
      <c r="AB1674" s="4"/>
    </row>
    <row r="1675" customFormat="false" ht="75" hidden="false" customHeight="true" outlineLevel="0" collapsed="false">
      <c r="A1675" s="4" t="s">
        <v>12566</v>
      </c>
      <c r="B1675" s="4" t="s">
        <v>7638</v>
      </c>
      <c r="C1675" s="4" t="s">
        <v>12567</v>
      </c>
      <c r="D1675" s="4" t="n">
        <v>1998</v>
      </c>
      <c r="E1675" s="4" t="s">
        <v>704</v>
      </c>
      <c r="F1675" s="4" t="s">
        <v>1353</v>
      </c>
      <c r="G1675" s="4" t="str">
        <f aca="false">IF(LEFT(I1675,3)="R1 ","L6",IF(D1675&gt;=2014,"L1",IF(D1675&gt;=1998,"L2",IF(D1675&gt;=1987,"L3",IF(D1675&gt;=1978,"L4",IF(D1675&gt;=1965,"L5","L6"))))))</f>
        <v>L2</v>
      </c>
      <c r="H1675" s="4" t="str">
        <f aca="false">IFERROR(INDEX(Lanes!$C$2:$C$60,MATCH(LEFT(I1675,FIND(" ",I1675)-1),Lanes!$A$2:$A$60,0)),"?")</f>
        <v>V</v>
      </c>
      <c r="I1675" s="4" t="s">
        <v>12189</v>
      </c>
      <c r="J1675" s="4" t="s">
        <v>2778</v>
      </c>
      <c r="K1675" s="4" t="s">
        <v>44</v>
      </c>
      <c r="L1675" s="4" t="s">
        <v>45</v>
      </c>
      <c r="M1675" s="4" t="s">
        <v>279</v>
      </c>
      <c r="N1675" s="4" t="s">
        <v>7640</v>
      </c>
      <c r="O1675" s="4" t="s">
        <v>12568</v>
      </c>
      <c r="P1675" s="2" t="s">
        <v>12569</v>
      </c>
      <c r="Q1675" s="2" t="s">
        <v>12570</v>
      </c>
      <c r="R1675" s="4" t="s">
        <v>65</v>
      </c>
      <c r="S1675" s="4" t="s">
        <v>12571</v>
      </c>
      <c r="T1675" s="4" t="s">
        <v>52</v>
      </c>
      <c r="U1675" s="4"/>
      <c r="V1675" s="4"/>
      <c r="W1675" s="4"/>
      <c r="X1675" s="2" t="s">
        <v>12572</v>
      </c>
      <c r="Y1675" s="4" t="s">
        <v>69</v>
      </c>
      <c r="Z1675" s="4"/>
      <c r="AA1675" s="4"/>
      <c r="AB1675" s="4"/>
    </row>
    <row r="1676" customFormat="false" ht="75" hidden="false" customHeight="true" outlineLevel="0" collapsed="false">
      <c r="A1676" s="4" t="s">
        <v>12573</v>
      </c>
      <c r="B1676" s="4" t="s">
        <v>7638</v>
      </c>
      <c r="C1676" s="4" t="s">
        <v>12574</v>
      </c>
      <c r="D1676" s="4" t="n">
        <v>1998</v>
      </c>
      <c r="E1676" s="4" t="s">
        <v>41</v>
      </c>
      <c r="F1676" s="4" t="s">
        <v>1353</v>
      </c>
      <c r="G1676" s="4" t="str">
        <f aca="false">IF(LEFT(I1676,3)="R1 ","L6",IF(D1676&gt;=2014,"L1",IF(D1676&gt;=1998,"L2",IF(D1676&gt;=1987,"L3",IF(D1676&gt;=1978,"L4",IF(D1676&gt;=1965,"L5","L6"))))))</f>
        <v>L2</v>
      </c>
      <c r="H1676" s="4" t="str">
        <f aca="false">IFERROR(INDEX(Lanes!$C$2:$C$60,MATCH(LEFT(I1676,FIND(" ",I1676)-1),Lanes!$A$2:$A$60,0)),"?")</f>
        <v>V</v>
      </c>
      <c r="I1676" s="4" t="s">
        <v>12189</v>
      </c>
      <c r="J1676" s="4" t="s">
        <v>2778</v>
      </c>
      <c r="K1676" s="4" t="s">
        <v>44</v>
      </c>
      <c r="L1676" s="4" t="s">
        <v>45</v>
      </c>
      <c r="M1676" s="4" t="s">
        <v>279</v>
      </c>
      <c r="N1676" s="4" t="s">
        <v>7640</v>
      </c>
      <c r="O1676" s="4" t="s">
        <v>12575</v>
      </c>
      <c r="P1676" s="2" t="s">
        <v>12576</v>
      </c>
      <c r="Q1676" s="2" t="s">
        <v>12577</v>
      </c>
      <c r="R1676" s="4" t="s">
        <v>65</v>
      </c>
      <c r="S1676" s="4" t="s">
        <v>12578</v>
      </c>
      <c r="T1676" s="4" t="s">
        <v>110</v>
      </c>
      <c r="U1676" s="4"/>
      <c r="V1676" s="4"/>
      <c r="W1676" s="4"/>
      <c r="X1676" s="2" t="s">
        <v>12579</v>
      </c>
      <c r="Y1676" s="4" t="s">
        <v>69</v>
      </c>
      <c r="Z1676" s="4"/>
      <c r="AA1676" s="4"/>
      <c r="AB1676" s="4"/>
    </row>
    <row r="1677" customFormat="false" ht="75" hidden="false" customHeight="true" outlineLevel="0" collapsed="false">
      <c r="A1677" s="4" t="s">
        <v>12580</v>
      </c>
      <c r="B1677" s="4" t="s">
        <v>12471</v>
      </c>
      <c r="C1677" s="4" t="s">
        <v>12581</v>
      </c>
      <c r="D1677" s="4" t="n">
        <v>1998</v>
      </c>
      <c r="E1677" s="4" t="s">
        <v>41</v>
      </c>
      <c r="F1677" s="4" t="s">
        <v>1052</v>
      </c>
      <c r="G1677" s="4" t="str">
        <f aca="false">IF(LEFT(I1677,3)="R1 ","L6",IF(D1677&gt;=2014,"L1",IF(D1677&gt;=1998,"L2",IF(D1677&gt;=1987,"L3",IF(D1677&gt;=1978,"L4",IF(D1677&gt;=1965,"L5","L6"))))))</f>
        <v>L2</v>
      </c>
      <c r="H1677" s="4" t="str">
        <f aca="false">IFERROR(INDEX(Lanes!$C$2:$C$60,MATCH(LEFT(I1677,FIND(" ",I1677)-1),Lanes!$A$2:$A$60,0)),"?")</f>
        <v>V</v>
      </c>
      <c r="I1677" s="4" t="s">
        <v>12189</v>
      </c>
      <c r="J1677" s="4"/>
      <c r="K1677" s="4" t="s">
        <v>44</v>
      </c>
      <c r="L1677" s="4" t="s">
        <v>193</v>
      </c>
      <c r="M1677" s="4" t="s">
        <v>2974</v>
      </c>
      <c r="N1677" s="4" t="s">
        <v>12015</v>
      </c>
      <c r="O1677" s="4" t="s">
        <v>12582</v>
      </c>
      <c r="P1677" s="2" t="s">
        <v>12583</v>
      </c>
      <c r="Q1677" s="2" t="s">
        <v>12584</v>
      </c>
      <c r="R1677" s="4" t="s">
        <v>122</v>
      </c>
      <c r="S1677" s="4" t="s">
        <v>12585</v>
      </c>
      <c r="T1677" s="4" t="s">
        <v>110</v>
      </c>
      <c r="U1677" s="4" t="s">
        <v>53</v>
      </c>
      <c r="V1677" s="4"/>
      <c r="W1677" s="4" t="s">
        <v>53</v>
      </c>
      <c r="X1677" s="2" t="s">
        <v>12586</v>
      </c>
      <c r="Y1677" s="4" t="s">
        <v>69</v>
      </c>
      <c r="Z1677" s="4"/>
      <c r="AA1677" s="4"/>
      <c r="AB1677" s="4"/>
    </row>
    <row r="1678" customFormat="false" ht="75" hidden="false" customHeight="true" outlineLevel="0" collapsed="false">
      <c r="A1678" s="4" t="s">
        <v>12587</v>
      </c>
      <c r="B1678" s="4" t="s">
        <v>12441</v>
      </c>
      <c r="C1678" s="4" t="s">
        <v>12588</v>
      </c>
      <c r="D1678" s="4" t="n">
        <v>1998</v>
      </c>
      <c r="E1678" s="4" t="s">
        <v>41</v>
      </c>
      <c r="F1678" s="4" t="s">
        <v>12443</v>
      </c>
      <c r="G1678" s="4" t="str">
        <f aca="false">IF(LEFT(I1678,3)="R1 ","L6",IF(D1678&gt;=2014,"L1",IF(D1678&gt;=1998,"L2",IF(D1678&gt;=1987,"L3",IF(D1678&gt;=1978,"L4",IF(D1678&gt;=1965,"L5","L6"))))))</f>
        <v>L2</v>
      </c>
      <c r="H1678" s="4" t="str">
        <f aca="false">IFERROR(INDEX(Lanes!$C$2:$C$60,MATCH(LEFT(I1678,FIND(" ",I1678)-1),Lanes!$A$2:$A$60,0)),"?")</f>
        <v>V</v>
      </c>
      <c r="I1678" s="4" t="s">
        <v>12189</v>
      </c>
      <c r="J1678" s="4"/>
      <c r="K1678" s="4" t="s">
        <v>44</v>
      </c>
      <c r="L1678" s="4" t="s">
        <v>193</v>
      </c>
      <c r="M1678" s="4" t="s">
        <v>4824</v>
      </c>
      <c r="N1678" s="4"/>
      <c r="O1678" s="4" t="s">
        <v>12589</v>
      </c>
      <c r="P1678" s="2" t="s">
        <v>12590</v>
      </c>
      <c r="Q1678" s="2" t="s">
        <v>12591</v>
      </c>
      <c r="R1678" s="4" t="s">
        <v>65</v>
      </c>
      <c r="S1678" s="4" t="s">
        <v>12592</v>
      </c>
      <c r="T1678" s="4" t="s">
        <v>84</v>
      </c>
      <c r="U1678" s="4"/>
      <c r="V1678" s="4"/>
      <c r="W1678" s="4"/>
      <c r="X1678" s="2" t="s">
        <v>12593</v>
      </c>
      <c r="Y1678" s="4" t="s">
        <v>69</v>
      </c>
      <c r="Z1678" s="4"/>
      <c r="AA1678" s="4"/>
      <c r="AB1678" s="4"/>
    </row>
    <row r="1679" customFormat="false" ht="75" hidden="false" customHeight="true" outlineLevel="0" collapsed="false">
      <c r="A1679" s="4" t="s">
        <v>12594</v>
      </c>
      <c r="B1679" s="4" t="s">
        <v>12405</v>
      </c>
      <c r="C1679" s="4" t="s">
        <v>12595</v>
      </c>
      <c r="D1679" s="4" t="n">
        <v>1999</v>
      </c>
      <c r="E1679" s="4" t="s">
        <v>41</v>
      </c>
      <c r="F1679" s="4" t="s">
        <v>12596</v>
      </c>
      <c r="G1679" s="4" t="str">
        <f aca="false">IF(LEFT(I1679,3)="R1 ","L6",IF(D1679&gt;=2014,"L1",IF(D1679&gt;=1998,"L2",IF(D1679&gt;=1987,"L3",IF(D1679&gt;=1978,"L4",IF(D1679&gt;=1965,"L5","L6"))))))</f>
        <v>L2</v>
      </c>
      <c r="H1679" s="4" t="str">
        <f aca="false">IFERROR(INDEX(Lanes!$C$2:$C$60,MATCH(LEFT(I1679,FIND(" ",I1679)-1),Lanes!$A$2:$A$60,0)),"?")</f>
        <v>V</v>
      </c>
      <c r="I1679" s="4" t="s">
        <v>12189</v>
      </c>
      <c r="J1679" s="4"/>
      <c r="K1679" s="4" t="s">
        <v>44</v>
      </c>
      <c r="L1679" s="4" t="s">
        <v>193</v>
      </c>
      <c r="M1679" s="4" t="s">
        <v>2974</v>
      </c>
      <c r="N1679" s="4" t="s">
        <v>12015</v>
      </c>
      <c r="O1679" s="4" t="s">
        <v>12481</v>
      </c>
      <c r="P1679" s="2" t="s">
        <v>12597</v>
      </c>
      <c r="Q1679" s="2" t="s">
        <v>12598</v>
      </c>
      <c r="R1679" s="4" t="s">
        <v>65</v>
      </c>
      <c r="S1679" s="4" t="s">
        <v>12599</v>
      </c>
      <c r="T1679" s="4" t="s">
        <v>84</v>
      </c>
      <c r="U1679" s="4"/>
      <c r="V1679" s="4"/>
      <c r="W1679" s="4"/>
      <c r="X1679" s="2" t="s">
        <v>12600</v>
      </c>
      <c r="Y1679" s="4" t="s">
        <v>69</v>
      </c>
      <c r="Z1679" s="4"/>
      <c r="AA1679" s="4"/>
      <c r="AB1679" s="4"/>
    </row>
    <row r="1680" customFormat="false" ht="75" hidden="false" customHeight="true" outlineLevel="0" collapsed="false">
      <c r="A1680" s="4" t="s">
        <v>12601</v>
      </c>
      <c r="B1680" s="4" t="s">
        <v>12358</v>
      </c>
      <c r="C1680" s="4" t="s">
        <v>12602</v>
      </c>
      <c r="D1680" s="4" t="n">
        <v>1999</v>
      </c>
      <c r="E1680" s="4" t="s">
        <v>41</v>
      </c>
      <c r="F1680" s="4" t="s">
        <v>12603</v>
      </c>
      <c r="G1680" s="4" t="str">
        <f aca="false">IF(LEFT(I1680,3)="R1 ","L6",IF(D1680&gt;=2014,"L1",IF(D1680&gt;=1998,"L2",IF(D1680&gt;=1987,"L3",IF(D1680&gt;=1978,"L4",IF(D1680&gt;=1965,"L5","L6"))))))</f>
        <v>L2</v>
      </c>
      <c r="H1680" s="4" t="str">
        <f aca="false">IFERROR(INDEX(Lanes!$C$2:$C$60,MATCH(LEFT(I1680,FIND(" ",I1680)-1),Lanes!$A$2:$A$60,0)),"?")</f>
        <v>V</v>
      </c>
      <c r="I1680" s="4" t="s">
        <v>12189</v>
      </c>
      <c r="J1680" s="4"/>
      <c r="K1680" s="4" t="s">
        <v>44</v>
      </c>
      <c r="L1680" s="4" t="s">
        <v>152</v>
      </c>
      <c r="M1680" s="4" t="s">
        <v>12223</v>
      </c>
      <c r="N1680" s="4" t="s">
        <v>12224</v>
      </c>
      <c r="O1680" s="4" t="s">
        <v>12604</v>
      </c>
      <c r="P1680" s="2" t="s">
        <v>12605</v>
      </c>
      <c r="Q1680" s="2" t="s">
        <v>12606</v>
      </c>
      <c r="R1680" s="4" t="s">
        <v>65</v>
      </c>
      <c r="S1680" s="4" t="s">
        <v>12607</v>
      </c>
      <c r="T1680" s="4" t="s">
        <v>52</v>
      </c>
      <c r="U1680" s="4"/>
      <c r="V1680" s="4"/>
      <c r="W1680" s="4"/>
      <c r="X1680" s="2" t="s">
        <v>12608</v>
      </c>
      <c r="Y1680" s="4" t="s">
        <v>69</v>
      </c>
      <c r="Z1680" s="4"/>
      <c r="AA1680" s="4"/>
      <c r="AB1680" s="4"/>
    </row>
    <row r="1681" customFormat="false" ht="75" hidden="false" customHeight="true" outlineLevel="0" collapsed="false">
      <c r="A1681" s="4" t="s">
        <v>12609</v>
      </c>
      <c r="B1681" s="4" t="s">
        <v>12610</v>
      </c>
      <c r="C1681" s="4" t="s">
        <v>12611</v>
      </c>
      <c r="D1681" s="4" t="n">
        <v>1999</v>
      </c>
      <c r="E1681" s="4" t="s">
        <v>41</v>
      </c>
      <c r="F1681" s="4" t="s">
        <v>11651</v>
      </c>
      <c r="G1681" s="4" t="str">
        <f aca="false">IF(LEFT(I1681,3)="R1 ","L6",IF(D1681&gt;=2014,"L1",IF(D1681&gt;=1998,"L2",IF(D1681&gt;=1987,"L3",IF(D1681&gt;=1978,"L4",IF(D1681&gt;=1965,"L5","L6"))))))</f>
        <v>L2</v>
      </c>
      <c r="H1681" s="4" t="str">
        <f aca="false">IFERROR(INDEX(Lanes!$C$2:$C$60,MATCH(LEFT(I1681,FIND(" ",I1681)-1),Lanes!$A$2:$A$60,0)),"?")</f>
        <v>V</v>
      </c>
      <c r="I1681" s="4" t="s">
        <v>12189</v>
      </c>
      <c r="J1681" s="4"/>
      <c r="K1681" s="4" t="s">
        <v>44</v>
      </c>
      <c r="L1681" s="4" t="s">
        <v>603</v>
      </c>
      <c r="M1681" s="4" t="s">
        <v>12612</v>
      </c>
      <c r="N1681" s="4" t="s">
        <v>11653</v>
      </c>
      <c r="O1681" s="4" t="s">
        <v>12613</v>
      </c>
      <c r="P1681" s="2" t="s">
        <v>12614</v>
      </c>
      <c r="Q1681" s="2" t="s">
        <v>12615</v>
      </c>
      <c r="R1681" s="4" t="s">
        <v>65</v>
      </c>
      <c r="S1681" s="4" t="s">
        <v>12616</v>
      </c>
      <c r="T1681" s="4" t="s">
        <v>84</v>
      </c>
      <c r="U1681" s="4"/>
      <c r="V1681" s="4"/>
      <c r="W1681" s="4"/>
      <c r="X1681" s="2" t="s">
        <v>12617</v>
      </c>
      <c r="Y1681" s="4" t="s">
        <v>69</v>
      </c>
      <c r="Z1681" s="4"/>
      <c r="AA1681" s="4"/>
      <c r="AB1681" s="4"/>
    </row>
    <row r="1682" customFormat="false" ht="75" hidden="false" customHeight="true" outlineLevel="0" collapsed="false">
      <c r="A1682" s="4" t="s">
        <v>12618</v>
      </c>
      <c r="B1682" s="4" t="s">
        <v>12619</v>
      </c>
      <c r="C1682" s="4" t="s">
        <v>12620</v>
      </c>
      <c r="D1682" s="4" t="n">
        <v>1999</v>
      </c>
      <c r="E1682" s="4" t="s">
        <v>41</v>
      </c>
      <c r="F1682" s="4" t="s">
        <v>1052</v>
      </c>
      <c r="G1682" s="4" t="str">
        <f aca="false">IF(LEFT(I1682,3)="R1 ","L6",IF(D1682&gt;=2014,"L1",IF(D1682&gt;=1998,"L2",IF(D1682&gt;=1987,"L3",IF(D1682&gt;=1978,"L4",IF(D1682&gt;=1965,"L5","L6"))))))</f>
        <v>L2</v>
      </c>
      <c r="H1682" s="4" t="str">
        <f aca="false">IFERROR(INDEX(Lanes!$C$2:$C$60,MATCH(LEFT(I1682,FIND(" ",I1682)-1),Lanes!$A$2:$A$60,0)),"?")</f>
        <v>V</v>
      </c>
      <c r="I1682" s="4" t="s">
        <v>12189</v>
      </c>
      <c r="J1682" s="4"/>
      <c r="K1682" s="4" t="s">
        <v>44</v>
      </c>
      <c r="L1682" s="4" t="s">
        <v>193</v>
      </c>
      <c r="M1682" s="4" t="s">
        <v>2974</v>
      </c>
      <c r="N1682" s="4" t="s">
        <v>12015</v>
      </c>
      <c r="O1682" s="4" t="s">
        <v>12621</v>
      </c>
      <c r="P1682" s="2" t="s">
        <v>12622</v>
      </c>
      <c r="Q1682" s="2" t="s">
        <v>12623</v>
      </c>
      <c r="R1682" s="4" t="s">
        <v>65</v>
      </c>
      <c r="S1682" s="4" t="s">
        <v>12624</v>
      </c>
      <c r="T1682" s="4" t="s">
        <v>52</v>
      </c>
      <c r="U1682" s="4"/>
      <c r="V1682" s="4"/>
      <c r="W1682" s="4"/>
      <c r="X1682" s="2" t="s">
        <v>12625</v>
      </c>
      <c r="Y1682" s="4" t="s">
        <v>55</v>
      </c>
      <c r="Z1682" s="4"/>
      <c r="AA1682" s="4"/>
      <c r="AB1682" s="4"/>
    </row>
    <row r="1683" customFormat="false" ht="75" hidden="false" customHeight="true" outlineLevel="0" collapsed="false">
      <c r="A1683" s="4" t="s">
        <v>12626</v>
      </c>
      <c r="B1683" s="4" t="s">
        <v>12546</v>
      </c>
      <c r="C1683" s="4" t="s">
        <v>12627</v>
      </c>
      <c r="D1683" s="4" t="n">
        <v>1999</v>
      </c>
      <c r="E1683" s="4" t="s">
        <v>41</v>
      </c>
      <c r="F1683" s="4" t="s">
        <v>4771</v>
      </c>
      <c r="G1683" s="4" t="str">
        <f aca="false">IF(LEFT(I1683,3)="R1 ","L6",IF(D1683&gt;=2014,"L1",IF(D1683&gt;=1998,"L2",IF(D1683&gt;=1987,"L3",IF(D1683&gt;=1978,"L4",IF(D1683&gt;=1965,"L5","L6"))))))</f>
        <v>L2</v>
      </c>
      <c r="H1683" s="4" t="str">
        <f aca="false">IFERROR(INDEX(Lanes!$C$2:$C$60,MATCH(LEFT(I1683,FIND(" ",I1683)-1),Lanes!$A$2:$A$60,0)),"?")</f>
        <v>V</v>
      </c>
      <c r="I1683" s="4" t="s">
        <v>12189</v>
      </c>
      <c r="J1683" s="4"/>
      <c r="K1683" s="4" t="s">
        <v>44</v>
      </c>
      <c r="L1683" s="4" t="s">
        <v>193</v>
      </c>
      <c r="M1683" s="4" t="s">
        <v>2974</v>
      </c>
      <c r="N1683" s="4" t="s">
        <v>12015</v>
      </c>
      <c r="O1683" s="4" t="s">
        <v>12628</v>
      </c>
      <c r="P1683" s="2" t="s">
        <v>12629</v>
      </c>
      <c r="Q1683" s="2" t="s">
        <v>12630</v>
      </c>
      <c r="R1683" s="4" t="s">
        <v>65</v>
      </c>
      <c r="S1683" s="4" t="s">
        <v>12631</v>
      </c>
      <c r="T1683" s="4" t="s">
        <v>52</v>
      </c>
      <c r="U1683" s="4"/>
      <c r="V1683" s="4"/>
      <c r="W1683" s="4"/>
      <c r="X1683" s="2" t="s">
        <v>12632</v>
      </c>
      <c r="Y1683" s="4" t="s">
        <v>69</v>
      </c>
      <c r="Z1683" s="4"/>
      <c r="AA1683" s="4"/>
      <c r="AB1683" s="4"/>
    </row>
    <row r="1684" customFormat="false" ht="75" hidden="false" customHeight="true" outlineLevel="0" collapsed="false">
      <c r="A1684" s="4" t="s">
        <v>12633</v>
      </c>
      <c r="B1684" s="4" t="s">
        <v>12479</v>
      </c>
      <c r="C1684" s="4" t="s">
        <v>12634</v>
      </c>
      <c r="D1684" s="4" t="n">
        <v>1999</v>
      </c>
      <c r="E1684" s="4" t="s">
        <v>41</v>
      </c>
      <c r="F1684" s="4" t="s">
        <v>11751</v>
      </c>
      <c r="G1684" s="4" t="str">
        <f aca="false">IF(LEFT(I1684,3)="R1 ","L6",IF(D1684&gt;=2014,"L1",IF(D1684&gt;=1998,"L2",IF(D1684&gt;=1987,"L3",IF(D1684&gt;=1978,"L4",IF(D1684&gt;=1965,"L5","L6"))))))</f>
        <v>L2</v>
      </c>
      <c r="H1684" s="4" t="str">
        <f aca="false">IFERROR(INDEX(Lanes!$C$2:$C$60,MATCH(LEFT(I1684,FIND(" ",I1684)-1),Lanes!$A$2:$A$60,0)),"?")</f>
        <v>V</v>
      </c>
      <c r="I1684" s="4" t="s">
        <v>12189</v>
      </c>
      <c r="J1684" s="4"/>
      <c r="K1684" s="4" t="s">
        <v>44</v>
      </c>
      <c r="L1684" s="4" t="s">
        <v>193</v>
      </c>
      <c r="M1684" s="4" t="s">
        <v>2974</v>
      </c>
      <c r="N1684" s="4" t="s">
        <v>12015</v>
      </c>
      <c r="O1684" s="4" t="s">
        <v>12635</v>
      </c>
      <c r="P1684" s="2" t="s">
        <v>12636</v>
      </c>
      <c r="Q1684" s="2" t="s">
        <v>12637</v>
      </c>
      <c r="R1684" s="4" t="s">
        <v>65</v>
      </c>
      <c r="S1684" s="4" t="s">
        <v>12638</v>
      </c>
      <c r="T1684" s="4" t="s">
        <v>84</v>
      </c>
      <c r="U1684" s="4"/>
      <c r="V1684" s="4"/>
      <c r="W1684" s="4"/>
      <c r="X1684" s="2" t="s">
        <v>12485</v>
      </c>
      <c r="Y1684" s="4" t="s">
        <v>69</v>
      </c>
      <c r="Z1684" s="4"/>
      <c r="AA1684" s="4"/>
      <c r="AB1684" s="4"/>
    </row>
    <row r="1685" customFormat="false" ht="75" hidden="false" customHeight="true" outlineLevel="0" collapsed="false">
      <c r="A1685" s="4" t="s">
        <v>12639</v>
      </c>
      <c r="B1685" s="4" t="s">
        <v>12610</v>
      </c>
      <c r="C1685" s="4" t="s">
        <v>12640</v>
      </c>
      <c r="D1685" s="4" t="n">
        <v>2000</v>
      </c>
      <c r="E1685" s="4" t="s">
        <v>41</v>
      </c>
      <c r="F1685" s="4" t="s">
        <v>11651</v>
      </c>
      <c r="G1685" s="4" t="str">
        <f aca="false">IF(LEFT(I1685,3)="R1 ","L6",IF(D1685&gt;=2014,"L1",IF(D1685&gt;=1998,"L2",IF(D1685&gt;=1987,"L3",IF(D1685&gt;=1978,"L4",IF(D1685&gt;=1965,"L5","L6"))))))</f>
        <v>L2</v>
      </c>
      <c r="H1685" s="4" t="str">
        <f aca="false">IFERROR(INDEX(Lanes!$C$2:$C$60,MATCH(LEFT(I1685,FIND(" ",I1685)-1),Lanes!$A$2:$A$60,0)),"?")</f>
        <v>V</v>
      </c>
      <c r="I1685" s="4" t="s">
        <v>12189</v>
      </c>
      <c r="J1685" s="4"/>
      <c r="K1685" s="4" t="s">
        <v>44</v>
      </c>
      <c r="L1685" s="4" t="s">
        <v>603</v>
      </c>
      <c r="M1685" s="4" t="s">
        <v>12612</v>
      </c>
      <c r="N1685" s="4" t="s">
        <v>11653</v>
      </c>
      <c r="O1685" s="4" t="s">
        <v>12641</v>
      </c>
      <c r="P1685" s="2" t="s">
        <v>12642</v>
      </c>
      <c r="Q1685" s="2" t="s">
        <v>12643</v>
      </c>
      <c r="R1685" s="4" t="s">
        <v>65</v>
      </c>
      <c r="S1685" s="4" t="s">
        <v>12644</v>
      </c>
      <c r="T1685" s="4" t="s">
        <v>52</v>
      </c>
      <c r="U1685" s="4"/>
      <c r="V1685" s="4"/>
      <c r="W1685" s="4"/>
      <c r="X1685" s="2" t="s">
        <v>12645</v>
      </c>
      <c r="Y1685" s="4" t="s">
        <v>69</v>
      </c>
      <c r="Z1685" s="4"/>
      <c r="AA1685" s="4"/>
      <c r="AB1685" s="4"/>
    </row>
    <row r="1686" customFormat="false" ht="75" hidden="false" customHeight="true" outlineLevel="0" collapsed="false">
      <c r="A1686" s="4" t="s">
        <v>12646</v>
      </c>
      <c r="B1686" s="4" t="s">
        <v>7829</v>
      </c>
      <c r="C1686" s="4" t="s">
        <v>12647</v>
      </c>
      <c r="D1686" s="4" t="n">
        <v>2000</v>
      </c>
      <c r="E1686" s="4" t="s">
        <v>41</v>
      </c>
      <c r="F1686" s="4" t="s">
        <v>12167</v>
      </c>
      <c r="G1686" s="4" t="str">
        <f aca="false">IF(LEFT(I1686,3)="R1 ","L6",IF(D1686&gt;=2014,"L1",IF(D1686&gt;=1998,"L2",IF(D1686&gt;=1987,"L3",IF(D1686&gt;=1978,"L4",IF(D1686&gt;=1965,"L5","L6"))))))</f>
        <v>L2</v>
      </c>
      <c r="H1686" s="4" t="str">
        <f aca="false">IFERROR(INDEX(Lanes!$C$2:$C$60,MATCH(LEFT(I1686,FIND(" ",I1686)-1),Lanes!$A$2:$A$60,0)),"?")</f>
        <v>V</v>
      </c>
      <c r="I1686" s="4" t="s">
        <v>12189</v>
      </c>
      <c r="J1686" s="4"/>
      <c r="K1686" s="4" t="s">
        <v>44</v>
      </c>
      <c r="L1686" s="4" t="s">
        <v>603</v>
      </c>
      <c r="M1686" s="4" t="s">
        <v>12384</v>
      </c>
      <c r="N1686" s="4"/>
      <c r="O1686" s="4" t="s">
        <v>12648</v>
      </c>
      <c r="P1686" s="2" t="s">
        <v>12649</v>
      </c>
      <c r="Q1686" s="2" t="s">
        <v>12650</v>
      </c>
      <c r="R1686" s="4" t="s">
        <v>65</v>
      </c>
      <c r="S1686" s="4" t="s">
        <v>12651</v>
      </c>
      <c r="T1686" s="4" t="s">
        <v>84</v>
      </c>
      <c r="U1686" s="4"/>
      <c r="V1686" s="4"/>
      <c r="W1686" s="4"/>
      <c r="X1686" s="2" t="s">
        <v>12652</v>
      </c>
      <c r="Y1686" s="4" t="s">
        <v>69</v>
      </c>
      <c r="Z1686" s="4"/>
      <c r="AA1686" s="4"/>
      <c r="AB1686" s="4"/>
    </row>
    <row r="1687" customFormat="false" ht="75" hidden="false" customHeight="true" outlineLevel="0" collapsed="false">
      <c r="A1687" s="4" t="s">
        <v>12653</v>
      </c>
      <c r="B1687" s="4" t="s">
        <v>12187</v>
      </c>
      <c r="C1687" s="4" t="s">
        <v>12654</v>
      </c>
      <c r="D1687" s="4" t="n">
        <v>2001</v>
      </c>
      <c r="E1687" s="4" t="s">
        <v>41</v>
      </c>
      <c r="F1687" s="4" t="s">
        <v>12655</v>
      </c>
      <c r="G1687" s="4" t="str">
        <f aca="false">IF(LEFT(I1687,3)="R1 ","L6",IF(D1687&gt;=2014,"L1",IF(D1687&gt;=1998,"L2",IF(D1687&gt;=1987,"L3",IF(D1687&gt;=1978,"L4",IF(D1687&gt;=1965,"L5","L6"))))))</f>
        <v>L2</v>
      </c>
      <c r="H1687" s="4" t="str">
        <f aca="false">IFERROR(INDEX(Lanes!$C$2:$C$60,MATCH(LEFT(I1687,FIND(" ",I1687)-1),Lanes!$A$2:$A$60,0)),"?")</f>
        <v>V</v>
      </c>
      <c r="I1687" s="4" t="s">
        <v>12189</v>
      </c>
      <c r="J1687" s="4"/>
      <c r="K1687" s="4" t="s">
        <v>44</v>
      </c>
      <c r="L1687" s="4" t="s">
        <v>163</v>
      </c>
      <c r="M1687" s="4" t="s">
        <v>164</v>
      </c>
      <c r="N1687" s="4" t="s">
        <v>2389</v>
      </c>
      <c r="O1687" s="4" t="s">
        <v>12656</v>
      </c>
      <c r="P1687" s="2" t="s">
        <v>12657</v>
      </c>
      <c r="Q1687" s="2" t="s">
        <v>12658</v>
      </c>
      <c r="R1687" s="4" t="s">
        <v>65</v>
      </c>
      <c r="S1687" s="4" t="s">
        <v>12659</v>
      </c>
      <c r="T1687" s="4" t="s">
        <v>52</v>
      </c>
      <c r="U1687" s="4"/>
      <c r="V1687" s="4"/>
      <c r="W1687" s="4"/>
      <c r="X1687" s="2" t="s">
        <v>12660</v>
      </c>
      <c r="Y1687" s="4" t="s">
        <v>69</v>
      </c>
      <c r="Z1687" s="4"/>
      <c r="AA1687" s="4"/>
      <c r="AB1687" s="4"/>
    </row>
    <row r="1688" customFormat="false" ht="75" hidden="false" customHeight="true" outlineLevel="0" collapsed="false">
      <c r="A1688" s="4" t="s">
        <v>12661</v>
      </c>
      <c r="B1688" s="4" t="s">
        <v>12610</v>
      </c>
      <c r="C1688" s="4" t="s">
        <v>12662</v>
      </c>
      <c r="D1688" s="4" t="n">
        <v>2001</v>
      </c>
      <c r="E1688" s="4" t="s">
        <v>41</v>
      </c>
      <c r="F1688" s="4" t="s">
        <v>11651</v>
      </c>
      <c r="G1688" s="4" t="str">
        <f aca="false">IF(LEFT(I1688,3)="R1 ","L6",IF(D1688&gt;=2014,"L1",IF(D1688&gt;=1998,"L2",IF(D1688&gt;=1987,"L3",IF(D1688&gt;=1978,"L4",IF(D1688&gt;=1965,"L5","L6"))))))</f>
        <v>L2</v>
      </c>
      <c r="H1688" s="4" t="str">
        <f aca="false">IFERROR(INDEX(Lanes!$C$2:$C$60,MATCH(LEFT(I1688,FIND(" ",I1688)-1),Lanes!$A$2:$A$60,0)),"?")</f>
        <v>V</v>
      </c>
      <c r="I1688" s="4" t="s">
        <v>12189</v>
      </c>
      <c r="J1688" s="4"/>
      <c r="K1688" s="4" t="s">
        <v>44</v>
      </c>
      <c r="L1688" s="4" t="s">
        <v>603</v>
      </c>
      <c r="M1688" s="4" t="s">
        <v>12612</v>
      </c>
      <c r="N1688" s="4" t="s">
        <v>11653</v>
      </c>
      <c r="O1688" s="4" t="s">
        <v>12663</v>
      </c>
      <c r="P1688" s="2" t="s">
        <v>12664</v>
      </c>
      <c r="Q1688" s="2" t="s">
        <v>12665</v>
      </c>
      <c r="R1688" s="4" t="s">
        <v>65</v>
      </c>
      <c r="S1688" s="4" t="s">
        <v>12666</v>
      </c>
      <c r="T1688" s="4" t="s">
        <v>110</v>
      </c>
      <c r="U1688" s="4"/>
      <c r="V1688" s="4"/>
      <c r="W1688" s="4"/>
      <c r="X1688" s="2" t="s">
        <v>12667</v>
      </c>
      <c r="Y1688" s="4" t="s">
        <v>69</v>
      </c>
      <c r="Z1688" s="4"/>
      <c r="AA1688" s="4"/>
      <c r="AB1688" s="4"/>
    </row>
    <row r="1689" customFormat="false" ht="75" hidden="false" customHeight="true" outlineLevel="0" collapsed="false">
      <c r="A1689" s="4" t="s">
        <v>12668</v>
      </c>
      <c r="B1689" s="4" t="s">
        <v>12441</v>
      </c>
      <c r="C1689" s="4" t="s">
        <v>12669</v>
      </c>
      <c r="D1689" s="4" t="n">
        <v>2001</v>
      </c>
      <c r="E1689" s="4" t="s">
        <v>41</v>
      </c>
      <c r="F1689" s="4" t="s">
        <v>12443</v>
      </c>
      <c r="G1689" s="4" t="str">
        <f aca="false">IF(LEFT(I1689,3)="R1 ","L6",IF(D1689&gt;=2014,"L1",IF(D1689&gt;=1998,"L2",IF(D1689&gt;=1987,"L3",IF(D1689&gt;=1978,"L4",IF(D1689&gt;=1965,"L5","L6"))))))</f>
        <v>L2</v>
      </c>
      <c r="H1689" s="4" t="str">
        <f aca="false">IFERROR(INDEX(Lanes!$C$2:$C$60,MATCH(LEFT(I1689,FIND(" ",I1689)-1),Lanes!$A$2:$A$60,0)),"?")</f>
        <v>V</v>
      </c>
      <c r="I1689" s="4" t="s">
        <v>12189</v>
      </c>
      <c r="J1689" s="4"/>
      <c r="K1689" s="4" t="s">
        <v>44</v>
      </c>
      <c r="L1689" s="4" t="s">
        <v>193</v>
      </c>
      <c r="M1689" s="4" t="s">
        <v>4824</v>
      </c>
      <c r="N1689" s="4"/>
      <c r="O1689" s="4" t="s">
        <v>12670</v>
      </c>
      <c r="P1689" s="2" t="s">
        <v>12671</v>
      </c>
      <c r="Q1689" s="2" t="s">
        <v>12672</v>
      </c>
      <c r="R1689" s="4" t="s">
        <v>65</v>
      </c>
      <c r="S1689" s="4" t="s">
        <v>12673</v>
      </c>
      <c r="T1689" s="4" t="s">
        <v>84</v>
      </c>
      <c r="U1689" s="4"/>
      <c r="V1689" s="4"/>
      <c r="W1689" s="4"/>
      <c r="X1689" s="2" t="s">
        <v>12674</v>
      </c>
      <c r="Y1689" s="4" t="s">
        <v>69</v>
      </c>
      <c r="Z1689" s="4"/>
      <c r="AA1689" s="4"/>
      <c r="AB1689" s="4"/>
    </row>
    <row r="1690" customFormat="false" ht="75" hidden="false" customHeight="true" outlineLevel="0" collapsed="false">
      <c r="A1690" s="4" t="s">
        <v>12675</v>
      </c>
      <c r="B1690" s="4" t="s">
        <v>7829</v>
      </c>
      <c r="C1690" s="4" t="s">
        <v>12676</v>
      </c>
      <c r="D1690" s="4" t="n">
        <v>2002</v>
      </c>
      <c r="E1690" s="4" t="s">
        <v>41</v>
      </c>
      <c r="F1690" s="4" t="s">
        <v>12426</v>
      </c>
      <c r="G1690" s="4" t="str">
        <f aca="false">IF(LEFT(I1690,3)="R1 ","L6",IF(D1690&gt;=2014,"L1",IF(D1690&gt;=1998,"L2",IF(D1690&gt;=1987,"L3",IF(D1690&gt;=1978,"L4",IF(D1690&gt;=1965,"L5","L6"))))))</f>
        <v>L2</v>
      </c>
      <c r="H1690" s="4" t="str">
        <f aca="false">IFERROR(INDEX(Lanes!$C$2:$C$60,MATCH(LEFT(I1690,FIND(" ",I1690)-1),Lanes!$A$2:$A$60,0)),"?")</f>
        <v>V</v>
      </c>
      <c r="I1690" s="4" t="s">
        <v>12189</v>
      </c>
      <c r="J1690" s="4"/>
      <c r="K1690" s="4" t="s">
        <v>44</v>
      </c>
      <c r="L1690" s="4" t="s">
        <v>603</v>
      </c>
      <c r="M1690" s="4" t="s">
        <v>12384</v>
      </c>
      <c r="N1690" s="4"/>
      <c r="O1690" s="4" t="s">
        <v>12677</v>
      </c>
      <c r="P1690" s="2" t="s">
        <v>12678</v>
      </c>
      <c r="Q1690" s="2" t="s">
        <v>12679</v>
      </c>
      <c r="R1690" s="4" t="s">
        <v>65</v>
      </c>
      <c r="S1690" s="4" t="s">
        <v>12680</v>
      </c>
      <c r="T1690" s="4" t="s">
        <v>110</v>
      </c>
      <c r="U1690" s="4"/>
      <c r="V1690" s="4"/>
      <c r="W1690" s="4"/>
      <c r="X1690" s="2" t="s">
        <v>12681</v>
      </c>
      <c r="Y1690" s="4" t="s">
        <v>69</v>
      </c>
      <c r="Z1690" s="4"/>
      <c r="AA1690" s="4"/>
      <c r="AB1690" s="4"/>
    </row>
    <row r="1691" customFormat="false" ht="75" hidden="false" customHeight="true" outlineLevel="0" collapsed="false">
      <c r="A1691" s="4" t="s">
        <v>12682</v>
      </c>
      <c r="B1691" s="4" t="s">
        <v>7829</v>
      </c>
      <c r="C1691" s="4" t="s">
        <v>12683</v>
      </c>
      <c r="D1691" s="4" t="n">
        <v>2002</v>
      </c>
      <c r="E1691" s="4" t="s">
        <v>41</v>
      </c>
      <c r="F1691" s="4" t="s">
        <v>971</v>
      </c>
      <c r="G1691" s="4" t="str">
        <f aca="false">IF(LEFT(I1691,3)="R1 ","L6",IF(D1691&gt;=2014,"L1",IF(D1691&gt;=1998,"L2",IF(D1691&gt;=1987,"L3",IF(D1691&gt;=1978,"L4",IF(D1691&gt;=1965,"L5","L6"))))))</f>
        <v>L2</v>
      </c>
      <c r="H1691" s="4" t="str">
        <f aca="false">IFERROR(INDEX(Lanes!$C$2:$C$60,MATCH(LEFT(I1691,FIND(" ",I1691)-1),Lanes!$A$2:$A$60,0)),"?")</f>
        <v>V</v>
      </c>
      <c r="I1691" s="4" t="s">
        <v>12189</v>
      </c>
      <c r="J1691" s="4" t="s">
        <v>2778</v>
      </c>
      <c r="K1691" s="4" t="s">
        <v>44</v>
      </c>
      <c r="L1691" s="4" t="s">
        <v>603</v>
      </c>
      <c r="M1691" s="4" t="s">
        <v>12384</v>
      </c>
      <c r="N1691" s="4"/>
      <c r="O1691" s="4" t="s">
        <v>12684</v>
      </c>
      <c r="P1691" s="2" t="s">
        <v>12685</v>
      </c>
      <c r="Q1691" s="2" t="s">
        <v>12686</v>
      </c>
      <c r="R1691" s="4" t="s">
        <v>65</v>
      </c>
      <c r="S1691" s="4" t="s">
        <v>12687</v>
      </c>
      <c r="T1691" s="4" t="s">
        <v>84</v>
      </c>
      <c r="U1691" s="4"/>
      <c r="V1691" s="4"/>
      <c r="W1691" s="4"/>
      <c r="X1691" s="2" t="s">
        <v>12688</v>
      </c>
      <c r="Y1691" s="4" t="s">
        <v>69</v>
      </c>
      <c r="Z1691" s="4"/>
      <c r="AA1691" s="4"/>
      <c r="AB1691" s="4"/>
    </row>
    <row r="1692" customFormat="false" ht="75" hidden="false" customHeight="true" outlineLevel="0" collapsed="false">
      <c r="A1692" s="4" t="s">
        <v>12689</v>
      </c>
      <c r="B1692" s="4" t="s">
        <v>12610</v>
      </c>
      <c r="C1692" s="4" t="s">
        <v>12690</v>
      </c>
      <c r="D1692" s="4" t="n">
        <v>2003</v>
      </c>
      <c r="E1692" s="4" t="s">
        <v>41</v>
      </c>
      <c r="F1692" s="4" t="s">
        <v>11651</v>
      </c>
      <c r="G1692" s="4" t="str">
        <f aca="false">IF(LEFT(I1692,3)="R1 ","L6",IF(D1692&gt;=2014,"L1",IF(D1692&gt;=1998,"L2",IF(D1692&gt;=1987,"L3",IF(D1692&gt;=1978,"L4",IF(D1692&gt;=1965,"L5","L6"))))))</f>
        <v>L2</v>
      </c>
      <c r="H1692" s="4" t="str">
        <f aca="false">IFERROR(INDEX(Lanes!$C$2:$C$60,MATCH(LEFT(I1692,FIND(" ",I1692)-1),Lanes!$A$2:$A$60,0)),"?")</f>
        <v>V</v>
      </c>
      <c r="I1692" s="4" t="s">
        <v>12189</v>
      </c>
      <c r="J1692" s="4"/>
      <c r="K1692" s="4" t="s">
        <v>44</v>
      </c>
      <c r="L1692" s="4" t="s">
        <v>603</v>
      </c>
      <c r="M1692" s="4" t="s">
        <v>12612</v>
      </c>
      <c r="N1692" s="4" t="s">
        <v>11653</v>
      </c>
      <c r="O1692" s="4" t="s">
        <v>12691</v>
      </c>
      <c r="P1692" s="2" t="s">
        <v>12692</v>
      </c>
      <c r="Q1692" s="2" t="s">
        <v>12693</v>
      </c>
      <c r="R1692" s="4" t="s">
        <v>65</v>
      </c>
      <c r="S1692" s="4" t="s">
        <v>12694</v>
      </c>
      <c r="T1692" s="4" t="s">
        <v>84</v>
      </c>
      <c r="U1692" s="4"/>
      <c r="V1692" s="4"/>
      <c r="W1692" s="4"/>
      <c r="X1692" s="2" t="s">
        <v>12695</v>
      </c>
      <c r="Y1692" s="4" t="s">
        <v>55</v>
      </c>
      <c r="Z1692" s="4"/>
      <c r="AA1692" s="4"/>
      <c r="AB1692" s="4"/>
    </row>
    <row r="1693" customFormat="false" ht="75" hidden="false" customHeight="true" outlineLevel="0" collapsed="false">
      <c r="A1693" s="4" t="s">
        <v>12696</v>
      </c>
      <c r="B1693" s="4" t="s">
        <v>12276</v>
      </c>
      <c r="C1693" s="4" t="s">
        <v>12697</v>
      </c>
      <c r="D1693" s="4" t="n">
        <v>2012</v>
      </c>
      <c r="E1693" s="4" t="s">
        <v>41</v>
      </c>
      <c r="F1693" s="4" t="s">
        <v>12698</v>
      </c>
      <c r="G1693" s="4" t="str">
        <f aca="false">IF(LEFT(I1693,3)="R1 ","L6",IF(D1693&gt;=2014,"L1",IF(D1693&gt;=1998,"L2",IF(D1693&gt;=1987,"L3",IF(D1693&gt;=1978,"L4",IF(D1693&gt;=1965,"L5","L6"))))))</f>
        <v>L2</v>
      </c>
      <c r="H1693" s="4" t="str">
        <f aca="false">IFERROR(INDEX(Lanes!$C$2:$C$60,MATCH(LEFT(I1693,FIND(" ",I1693)-1),Lanes!$A$2:$A$60,0)),"?")</f>
        <v>V</v>
      </c>
      <c r="I1693" s="4" t="s">
        <v>12189</v>
      </c>
      <c r="J1693" s="4" t="s">
        <v>12132</v>
      </c>
      <c r="K1693" s="4" t="s">
        <v>44</v>
      </c>
      <c r="L1693" s="4" t="s">
        <v>45</v>
      </c>
      <c r="M1693" s="4" t="s">
        <v>12279</v>
      </c>
      <c r="N1693" s="4" t="s">
        <v>12280</v>
      </c>
      <c r="O1693" s="4" t="s">
        <v>12699</v>
      </c>
      <c r="P1693" s="2" t="s">
        <v>12700</v>
      </c>
      <c r="Q1693" s="2" t="s">
        <v>12701</v>
      </c>
      <c r="R1693" s="4" t="s">
        <v>65</v>
      </c>
      <c r="S1693" s="4" t="s">
        <v>12702</v>
      </c>
      <c r="T1693" s="4" t="s">
        <v>84</v>
      </c>
      <c r="U1693" s="4"/>
      <c r="V1693" s="4"/>
      <c r="W1693" s="4" t="s">
        <v>53</v>
      </c>
      <c r="X1693" s="2" t="s">
        <v>12703</v>
      </c>
      <c r="Y1693" s="4" t="s">
        <v>69</v>
      </c>
      <c r="Z1693" s="4"/>
      <c r="AA1693" s="4"/>
      <c r="AB1693" s="4"/>
    </row>
    <row r="1694" customFormat="false" ht="75" hidden="false" customHeight="true" outlineLevel="0" collapsed="false">
      <c r="A1694" s="4" t="s">
        <v>12704</v>
      </c>
      <c r="B1694" s="4" t="s">
        <v>12705</v>
      </c>
      <c r="C1694" s="4" t="s">
        <v>10486</v>
      </c>
      <c r="D1694" s="4" t="n">
        <v>1988</v>
      </c>
      <c r="E1694" s="4" t="s">
        <v>41</v>
      </c>
      <c r="F1694" s="4" t="s">
        <v>12706</v>
      </c>
      <c r="G1694" s="4" t="str">
        <f aca="false">IF(LEFT(I1694,3)="R1 ","L6",IF(D1694&gt;=2014,"L1",IF(D1694&gt;=1998,"L2",IF(D1694&gt;=1987,"L3",IF(D1694&gt;=1978,"L4",IF(D1694&gt;=1965,"L5","L6"))))))</f>
        <v>L3</v>
      </c>
      <c r="H1694" s="4" t="str">
        <f aca="false">IFERROR(INDEX(Lanes!$C$2:$C$60,MATCH(LEFT(I1694,FIND(" ",I1694)-1),Lanes!$A$2:$A$60,0)),"?")</f>
        <v>V</v>
      </c>
      <c r="I1694" s="4" t="s">
        <v>12707</v>
      </c>
      <c r="J1694" s="4"/>
      <c r="K1694" s="4" t="s">
        <v>5430</v>
      </c>
      <c r="L1694" s="4" t="s">
        <v>603</v>
      </c>
      <c r="M1694" s="4" t="s">
        <v>3596</v>
      </c>
      <c r="N1694" s="4" t="s">
        <v>12708</v>
      </c>
      <c r="O1694" s="4" t="s">
        <v>12709</v>
      </c>
      <c r="P1694" s="2" t="s">
        <v>12710</v>
      </c>
      <c r="Q1694" s="2" t="s">
        <v>12711</v>
      </c>
      <c r="R1694" s="4" t="s">
        <v>65</v>
      </c>
      <c r="S1694" s="4" t="s">
        <v>12712</v>
      </c>
      <c r="T1694" s="4" t="s">
        <v>110</v>
      </c>
      <c r="U1694" s="4"/>
      <c r="V1694" s="4"/>
      <c r="W1694" s="4"/>
      <c r="X1694" s="2" t="s">
        <v>12713</v>
      </c>
      <c r="Y1694" s="4" t="s">
        <v>69</v>
      </c>
      <c r="Z1694" s="4"/>
      <c r="AA1694" s="4"/>
      <c r="AB1694" s="4"/>
    </row>
    <row r="1695" customFormat="false" ht="75" hidden="false" customHeight="true" outlineLevel="0" collapsed="false">
      <c r="A1695" s="4" t="s">
        <v>12714</v>
      </c>
      <c r="B1695" s="4" t="s">
        <v>12715</v>
      </c>
      <c r="C1695" s="4" t="s">
        <v>12716</v>
      </c>
      <c r="D1695" s="4" t="n">
        <v>1988</v>
      </c>
      <c r="E1695" s="4" t="s">
        <v>41</v>
      </c>
      <c r="F1695" s="4" t="s">
        <v>5143</v>
      </c>
      <c r="G1695" s="4" t="str">
        <f aca="false">IF(LEFT(I1695,3)="R1 ","L6",IF(D1695&gt;=2014,"L1",IF(D1695&gt;=1998,"L2",IF(D1695&gt;=1987,"L3",IF(D1695&gt;=1978,"L4",IF(D1695&gt;=1965,"L5","L6"))))))</f>
        <v>L3</v>
      </c>
      <c r="H1695" s="4" t="str">
        <f aca="false">IFERROR(INDEX(Lanes!$C$2:$C$60,MATCH(LEFT(I1695,FIND(" ",I1695)-1),Lanes!$A$2:$A$60,0)),"?")</f>
        <v>V</v>
      </c>
      <c r="I1695" s="4" t="s">
        <v>12707</v>
      </c>
      <c r="J1695" s="4" t="s">
        <v>12717</v>
      </c>
      <c r="K1695" s="4" t="s">
        <v>5430</v>
      </c>
      <c r="L1695" s="4" t="s">
        <v>257</v>
      </c>
      <c r="M1695" s="4" t="s">
        <v>1857</v>
      </c>
      <c r="N1695" s="4"/>
      <c r="O1695" s="4" t="s">
        <v>12718</v>
      </c>
      <c r="P1695" s="2" t="s">
        <v>12719</v>
      </c>
      <c r="Q1695" s="2" t="s">
        <v>12720</v>
      </c>
      <c r="R1695" s="4" t="s">
        <v>50</v>
      </c>
      <c r="S1695" s="4" t="s">
        <v>12721</v>
      </c>
      <c r="T1695" s="4" t="s">
        <v>110</v>
      </c>
      <c r="U1695" s="4"/>
      <c r="V1695" s="4"/>
      <c r="W1695" s="4"/>
      <c r="X1695" s="2" t="s">
        <v>12722</v>
      </c>
      <c r="Y1695" s="4" t="s">
        <v>69</v>
      </c>
      <c r="Z1695" s="4"/>
      <c r="AA1695" s="4"/>
      <c r="AB1695" s="4"/>
    </row>
    <row r="1696" customFormat="false" ht="75" hidden="false" customHeight="true" outlineLevel="0" collapsed="false">
      <c r="A1696" s="4" t="s">
        <v>12723</v>
      </c>
      <c r="B1696" s="4" t="s">
        <v>12724</v>
      </c>
      <c r="C1696" s="4" t="s">
        <v>12725</v>
      </c>
      <c r="D1696" s="4" t="n">
        <v>1988</v>
      </c>
      <c r="E1696" s="4" t="s">
        <v>41</v>
      </c>
      <c r="F1696" s="4" t="s">
        <v>12726</v>
      </c>
      <c r="G1696" s="4" t="str">
        <f aca="false">IF(LEFT(I1696,3)="R1 ","L6",IF(D1696&gt;=2014,"L1",IF(D1696&gt;=1998,"L2",IF(D1696&gt;=1987,"L3",IF(D1696&gt;=1978,"L4",IF(D1696&gt;=1965,"L5","L6"))))))</f>
        <v>L3</v>
      </c>
      <c r="H1696" s="4" t="str">
        <f aca="false">IFERROR(INDEX(Lanes!$C$2:$C$60,MATCH(LEFT(I1696,FIND(" ",I1696)-1),Lanes!$A$2:$A$60,0)),"?")</f>
        <v>V</v>
      </c>
      <c r="I1696" s="4" t="s">
        <v>12707</v>
      </c>
      <c r="J1696" s="4"/>
      <c r="K1696" s="4" t="s">
        <v>5430</v>
      </c>
      <c r="L1696" s="4" t="s">
        <v>152</v>
      </c>
      <c r="M1696" s="4" t="s">
        <v>12727</v>
      </c>
      <c r="N1696" s="4" t="s">
        <v>5432</v>
      </c>
      <c r="O1696" s="4" t="s">
        <v>12728</v>
      </c>
      <c r="P1696" s="2" t="s">
        <v>12729</v>
      </c>
      <c r="Q1696" s="2" t="s">
        <v>12730</v>
      </c>
      <c r="R1696" s="4" t="s">
        <v>122</v>
      </c>
      <c r="S1696" s="4" t="s">
        <v>12731</v>
      </c>
      <c r="T1696" s="4" t="s">
        <v>110</v>
      </c>
      <c r="U1696" s="4"/>
      <c r="V1696" s="4"/>
      <c r="W1696" s="4"/>
      <c r="X1696" s="2" t="s">
        <v>12732</v>
      </c>
      <c r="Y1696" s="4" t="s">
        <v>69</v>
      </c>
      <c r="Z1696" s="4"/>
      <c r="AA1696" s="4"/>
      <c r="AB1696" s="4"/>
    </row>
    <row r="1697" customFormat="false" ht="75" hidden="false" customHeight="true" outlineLevel="0" collapsed="false">
      <c r="A1697" s="4" t="s">
        <v>12733</v>
      </c>
      <c r="B1697" s="4" t="s">
        <v>12705</v>
      </c>
      <c r="C1697" s="4" t="s">
        <v>12734</v>
      </c>
      <c r="D1697" s="4" t="n">
        <v>1989</v>
      </c>
      <c r="E1697" s="4" t="s">
        <v>41</v>
      </c>
      <c r="F1697" s="4" t="s">
        <v>12735</v>
      </c>
      <c r="G1697" s="4" t="str">
        <f aca="false">IF(LEFT(I1697,3)="R1 ","L6",IF(D1697&gt;=2014,"L1",IF(D1697&gt;=1998,"L2",IF(D1697&gt;=1987,"L3",IF(D1697&gt;=1978,"L4",IF(D1697&gt;=1965,"L5","L6"))))))</f>
        <v>L3</v>
      </c>
      <c r="H1697" s="4" t="str">
        <f aca="false">IFERROR(INDEX(Lanes!$C$2:$C$60,MATCH(LEFT(I1697,FIND(" ",I1697)-1),Lanes!$A$2:$A$60,0)),"?")</f>
        <v>V</v>
      </c>
      <c r="I1697" s="4" t="s">
        <v>12707</v>
      </c>
      <c r="J1697" s="4"/>
      <c r="K1697" s="4" t="s">
        <v>5430</v>
      </c>
      <c r="L1697" s="4" t="s">
        <v>603</v>
      </c>
      <c r="M1697" s="4" t="s">
        <v>3596</v>
      </c>
      <c r="N1697" s="4" t="s">
        <v>12708</v>
      </c>
      <c r="O1697" s="4" t="s">
        <v>12736</v>
      </c>
      <c r="P1697" s="2" t="s">
        <v>12737</v>
      </c>
      <c r="Q1697" s="2" t="s">
        <v>12738</v>
      </c>
      <c r="R1697" s="4" t="s">
        <v>65</v>
      </c>
      <c r="S1697" s="4" t="s">
        <v>12739</v>
      </c>
      <c r="T1697" s="4" t="s">
        <v>52</v>
      </c>
      <c r="U1697" s="4"/>
      <c r="V1697" s="4"/>
      <c r="W1697" s="4"/>
      <c r="X1697" s="2" t="s">
        <v>12713</v>
      </c>
      <c r="Y1697" s="4" t="s">
        <v>69</v>
      </c>
      <c r="Z1697" s="4"/>
      <c r="AA1697" s="4"/>
      <c r="AB1697" s="4"/>
    </row>
    <row r="1698" customFormat="false" ht="75" hidden="false" customHeight="true" outlineLevel="0" collapsed="false">
      <c r="A1698" s="4" t="s">
        <v>12740</v>
      </c>
      <c r="B1698" s="4" t="s">
        <v>12724</v>
      </c>
      <c r="C1698" s="4" t="s">
        <v>12741</v>
      </c>
      <c r="D1698" s="4" t="n">
        <v>1989</v>
      </c>
      <c r="E1698" s="4" t="s">
        <v>41</v>
      </c>
      <c r="F1698" s="4" t="s">
        <v>5991</v>
      </c>
      <c r="G1698" s="4" t="str">
        <f aca="false">IF(LEFT(I1698,3)="R1 ","L6",IF(D1698&gt;=2014,"L1",IF(D1698&gt;=1998,"L2",IF(D1698&gt;=1987,"L3",IF(D1698&gt;=1978,"L4",IF(D1698&gt;=1965,"L5","L6"))))))</f>
        <v>L3</v>
      </c>
      <c r="H1698" s="4" t="str">
        <f aca="false">IFERROR(INDEX(Lanes!$C$2:$C$60,MATCH(LEFT(I1698,FIND(" ",I1698)-1),Lanes!$A$2:$A$60,0)),"?")</f>
        <v>V</v>
      </c>
      <c r="I1698" s="4" t="s">
        <v>12707</v>
      </c>
      <c r="J1698" s="4"/>
      <c r="K1698" s="4" t="s">
        <v>5430</v>
      </c>
      <c r="L1698" s="4" t="s">
        <v>152</v>
      </c>
      <c r="M1698" s="4" t="s">
        <v>12727</v>
      </c>
      <c r="N1698" s="4" t="s">
        <v>5432</v>
      </c>
      <c r="O1698" s="4" t="s">
        <v>12742</v>
      </c>
      <c r="P1698" s="2" t="s">
        <v>12743</v>
      </c>
      <c r="Q1698" s="2" t="s">
        <v>12744</v>
      </c>
      <c r="R1698" s="4" t="s">
        <v>122</v>
      </c>
      <c r="S1698" s="4" t="s">
        <v>12745</v>
      </c>
      <c r="T1698" s="4" t="s">
        <v>110</v>
      </c>
      <c r="U1698" s="4"/>
      <c r="V1698" s="4"/>
      <c r="W1698" s="4"/>
      <c r="X1698" s="2" t="s">
        <v>12746</v>
      </c>
      <c r="Y1698" s="4" t="s">
        <v>69</v>
      </c>
      <c r="Z1698" s="4"/>
      <c r="AA1698" s="4"/>
      <c r="AB1698" s="4"/>
    </row>
    <row r="1699" customFormat="false" ht="75" hidden="false" customHeight="true" outlineLevel="0" collapsed="false">
      <c r="A1699" s="4" t="s">
        <v>12747</v>
      </c>
      <c r="B1699" s="4" t="s">
        <v>12715</v>
      </c>
      <c r="C1699" s="4" t="s">
        <v>12748</v>
      </c>
      <c r="D1699" s="4" t="n">
        <v>1990</v>
      </c>
      <c r="E1699" s="4" t="s">
        <v>41</v>
      </c>
      <c r="F1699" s="4" t="s">
        <v>5143</v>
      </c>
      <c r="G1699" s="4" t="str">
        <f aca="false">IF(LEFT(I1699,3)="R1 ","L6",IF(D1699&gt;=2014,"L1",IF(D1699&gt;=1998,"L2",IF(D1699&gt;=1987,"L3",IF(D1699&gt;=1978,"L4",IF(D1699&gt;=1965,"L5","L6"))))))</f>
        <v>L3</v>
      </c>
      <c r="H1699" s="4" t="str">
        <f aca="false">IFERROR(INDEX(Lanes!$C$2:$C$60,MATCH(LEFT(I1699,FIND(" ",I1699)-1),Lanes!$A$2:$A$60,0)),"?")</f>
        <v>V</v>
      </c>
      <c r="I1699" s="4" t="s">
        <v>12707</v>
      </c>
      <c r="J1699" s="4" t="s">
        <v>12717</v>
      </c>
      <c r="K1699" s="4" t="s">
        <v>5430</v>
      </c>
      <c r="L1699" s="4" t="s">
        <v>257</v>
      </c>
      <c r="M1699" s="4" t="s">
        <v>1857</v>
      </c>
      <c r="N1699" s="4"/>
      <c r="O1699" s="4" t="s">
        <v>12749</v>
      </c>
      <c r="P1699" s="2" t="s">
        <v>12750</v>
      </c>
      <c r="Q1699" s="2" t="s">
        <v>12751</v>
      </c>
      <c r="R1699" s="4" t="s">
        <v>122</v>
      </c>
      <c r="S1699" s="4" t="s">
        <v>12752</v>
      </c>
      <c r="T1699" s="4" t="s">
        <v>84</v>
      </c>
      <c r="U1699" s="4"/>
      <c r="V1699" s="4"/>
      <c r="W1699" s="4"/>
      <c r="X1699" s="2" t="s">
        <v>12753</v>
      </c>
      <c r="Y1699" s="4" t="s">
        <v>69</v>
      </c>
      <c r="Z1699" s="4"/>
      <c r="AA1699" s="4"/>
      <c r="AB1699" s="4"/>
    </row>
    <row r="1700" customFormat="false" ht="75" hidden="false" customHeight="true" outlineLevel="0" collapsed="false">
      <c r="A1700" s="4" t="s">
        <v>12754</v>
      </c>
      <c r="B1700" s="4" t="s">
        <v>12724</v>
      </c>
      <c r="C1700" s="4" t="s">
        <v>12755</v>
      </c>
      <c r="D1700" s="4" t="n">
        <v>1990</v>
      </c>
      <c r="E1700" s="4" t="s">
        <v>41</v>
      </c>
      <c r="F1700" s="4" t="s">
        <v>5991</v>
      </c>
      <c r="G1700" s="4" t="str">
        <f aca="false">IF(LEFT(I1700,3)="R1 ","L6",IF(D1700&gt;=2014,"L1",IF(D1700&gt;=1998,"L2",IF(D1700&gt;=1987,"L3",IF(D1700&gt;=1978,"L4",IF(D1700&gt;=1965,"L5","L6"))))))</f>
        <v>L3</v>
      </c>
      <c r="H1700" s="4" t="str">
        <f aca="false">IFERROR(INDEX(Lanes!$C$2:$C$60,MATCH(LEFT(I1700,FIND(" ",I1700)-1),Lanes!$A$2:$A$60,0)),"?")</f>
        <v>V</v>
      </c>
      <c r="I1700" s="4" t="s">
        <v>12707</v>
      </c>
      <c r="J1700" s="4"/>
      <c r="K1700" s="4" t="s">
        <v>5430</v>
      </c>
      <c r="L1700" s="4" t="s">
        <v>152</v>
      </c>
      <c r="M1700" s="4" t="s">
        <v>12727</v>
      </c>
      <c r="N1700" s="4" t="s">
        <v>5432</v>
      </c>
      <c r="O1700" s="4" t="s">
        <v>12756</v>
      </c>
      <c r="P1700" s="2" t="s">
        <v>12757</v>
      </c>
      <c r="Q1700" s="2" t="s">
        <v>12758</v>
      </c>
      <c r="R1700" s="4" t="s">
        <v>122</v>
      </c>
      <c r="S1700" s="4" t="s">
        <v>12759</v>
      </c>
      <c r="T1700" s="4" t="s">
        <v>110</v>
      </c>
      <c r="U1700" s="4"/>
      <c r="V1700" s="4"/>
      <c r="W1700" s="4"/>
      <c r="X1700" s="2" t="s">
        <v>12760</v>
      </c>
      <c r="Y1700" s="4" t="s">
        <v>69</v>
      </c>
      <c r="Z1700" s="4"/>
      <c r="AA1700" s="4"/>
      <c r="AB1700" s="4"/>
    </row>
    <row r="1701" customFormat="false" ht="75" hidden="false" customHeight="true" outlineLevel="0" collapsed="false">
      <c r="A1701" s="4" t="s">
        <v>12761</v>
      </c>
      <c r="B1701" s="4" t="s">
        <v>12762</v>
      </c>
      <c r="C1701" s="4" t="s">
        <v>12763</v>
      </c>
      <c r="D1701" s="4" t="n">
        <v>1990</v>
      </c>
      <c r="E1701" s="4" t="s">
        <v>41</v>
      </c>
      <c r="F1701" s="4" t="s">
        <v>5991</v>
      </c>
      <c r="G1701" s="4" t="str">
        <f aca="false">IF(LEFT(I1701,3)="R1 ","L6",IF(D1701&gt;=2014,"L1",IF(D1701&gt;=1998,"L2",IF(D1701&gt;=1987,"L3",IF(D1701&gt;=1978,"L4",IF(D1701&gt;=1965,"L5","L6"))))))</f>
        <v>L3</v>
      </c>
      <c r="H1701" s="4" t="str">
        <f aca="false">IFERROR(INDEX(Lanes!$C$2:$C$60,MATCH(LEFT(I1701,FIND(" ",I1701)-1),Lanes!$A$2:$A$60,0)),"?")</f>
        <v>V</v>
      </c>
      <c r="I1701" s="4" t="s">
        <v>12707</v>
      </c>
      <c r="J1701" s="4"/>
      <c r="K1701" s="4" t="s">
        <v>5430</v>
      </c>
      <c r="L1701" s="4" t="s">
        <v>603</v>
      </c>
      <c r="M1701" s="4" t="s">
        <v>1205</v>
      </c>
      <c r="N1701" s="4"/>
      <c r="O1701" s="4" t="s">
        <v>12764</v>
      </c>
      <c r="P1701" s="2" t="s">
        <v>12765</v>
      </c>
      <c r="Q1701" s="2" t="s">
        <v>12766</v>
      </c>
      <c r="R1701" s="4" t="s">
        <v>65</v>
      </c>
      <c r="S1701" s="4" t="s">
        <v>12767</v>
      </c>
      <c r="T1701" s="4" t="s">
        <v>110</v>
      </c>
      <c r="U1701" s="4"/>
      <c r="V1701" s="4"/>
      <c r="W1701" s="4"/>
      <c r="X1701" s="2" t="s">
        <v>12768</v>
      </c>
      <c r="Y1701" s="4" t="s">
        <v>69</v>
      </c>
      <c r="Z1701" s="4"/>
      <c r="AA1701" s="4"/>
      <c r="AB1701" s="4"/>
    </row>
    <row r="1702" customFormat="false" ht="75" hidden="false" customHeight="true" outlineLevel="0" collapsed="false">
      <c r="A1702" s="4" t="s">
        <v>12769</v>
      </c>
      <c r="B1702" s="4" t="s">
        <v>12705</v>
      </c>
      <c r="C1702" s="4" t="s">
        <v>12770</v>
      </c>
      <c r="D1702" s="4" t="n">
        <v>1991</v>
      </c>
      <c r="E1702" s="4" t="s">
        <v>41</v>
      </c>
      <c r="F1702" s="4" t="s">
        <v>11502</v>
      </c>
      <c r="G1702" s="4" t="str">
        <f aca="false">IF(LEFT(I1702,3)="R1 ","L6",IF(D1702&gt;=2014,"L1",IF(D1702&gt;=1998,"L2",IF(D1702&gt;=1987,"L3",IF(D1702&gt;=1978,"L4",IF(D1702&gt;=1965,"L5","L6"))))))</f>
        <v>L3</v>
      </c>
      <c r="H1702" s="4" t="str">
        <f aca="false">IFERROR(INDEX(Lanes!$C$2:$C$60,MATCH(LEFT(I1702,FIND(" ",I1702)-1),Lanes!$A$2:$A$60,0)),"?")</f>
        <v>V</v>
      </c>
      <c r="I1702" s="4" t="s">
        <v>12707</v>
      </c>
      <c r="J1702" s="4"/>
      <c r="K1702" s="4" t="s">
        <v>5430</v>
      </c>
      <c r="L1702" s="4" t="s">
        <v>603</v>
      </c>
      <c r="M1702" s="4" t="s">
        <v>3596</v>
      </c>
      <c r="N1702" s="4" t="s">
        <v>12708</v>
      </c>
      <c r="O1702" s="4" t="s">
        <v>12771</v>
      </c>
      <c r="P1702" s="2" t="s">
        <v>12772</v>
      </c>
      <c r="Q1702" s="2" t="s">
        <v>12773</v>
      </c>
      <c r="R1702" s="4" t="s">
        <v>50</v>
      </c>
      <c r="S1702" s="4" t="s">
        <v>12774</v>
      </c>
      <c r="T1702" s="4" t="s">
        <v>110</v>
      </c>
      <c r="U1702" s="4"/>
      <c r="V1702" s="4"/>
      <c r="W1702" s="4"/>
      <c r="X1702" s="2" t="s">
        <v>12713</v>
      </c>
      <c r="Y1702" s="4" t="s">
        <v>69</v>
      </c>
      <c r="Z1702" s="4"/>
      <c r="AA1702" s="4"/>
      <c r="AB1702" s="4"/>
    </row>
    <row r="1703" customFormat="false" ht="75" hidden="false" customHeight="true" outlineLevel="0" collapsed="false">
      <c r="A1703" s="4" t="s">
        <v>12775</v>
      </c>
      <c r="B1703" s="4" t="s">
        <v>12776</v>
      </c>
      <c r="C1703" s="4" t="s">
        <v>12777</v>
      </c>
      <c r="D1703" s="4" t="n">
        <v>1991</v>
      </c>
      <c r="E1703" s="4" t="s">
        <v>41</v>
      </c>
      <c r="F1703" s="4" t="s">
        <v>519</v>
      </c>
      <c r="G1703" s="4" t="str">
        <f aca="false">IF(LEFT(I1703,3)="R1 ","L6",IF(D1703&gt;=2014,"L1",IF(D1703&gt;=1998,"L2",IF(D1703&gt;=1987,"L3",IF(D1703&gt;=1978,"L4",IF(D1703&gt;=1965,"L5","L6"))))))</f>
        <v>L3</v>
      </c>
      <c r="H1703" s="4" t="str">
        <f aca="false">IFERROR(INDEX(Lanes!$C$2:$C$60,MATCH(LEFT(I1703,FIND(" ",I1703)-1),Lanes!$A$2:$A$60,0)),"?")</f>
        <v>V</v>
      </c>
      <c r="I1703" s="4" t="s">
        <v>12707</v>
      </c>
      <c r="J1703" s="4"/>
      <c r="K1703" s="4" t="s">
        <v>5430</v>
      </c>
      <c r="L1703" s="4" t="s">
        <v>152</v>
      </c>
      <c r="M1703" s="4" t="s">
        <v>153</v>
      </c>
      <c r="N1703" s="4"/>
      <c r="O1703" s="4" t="s">
        <v>12778</v>
      </c>
      <c r="P1703" s="2" t="s">
        <v>12779</v>
      </c>
      <c r="Q1703" s="2" t="s">
        <v>12780</v>
      </c>
      <c r="R1703" s="4" t="s">
        <v>122</v>
      </c>
      <c r="S1703" s="4" t="s">
        <v>12781</v>
      </c>
      <c r="T1703" s="4" t="s">
        <v>110</v>
      </c>
      <c r="U1703" s="4"/>
      <c r="V1703" s="4"/>
      <c r="W1703" s="4" t="s">
        <v>53</v>
      </c>
      <c r="X1703" s="2" t="s">
        <v>12782</v>
      </c>
      <c r="Y1703" s="4" t="s">
        <v>69</v>
      </c>
      <c r="Z1703" s="4"/>
      <c r="AA1703" s="4"/>
      <c r="AB1703" s="4"/>
    </row>
    <row r="1704" customFormat="false" ht="75" hidden="false" customHeight="true" outlineLevel="0" collapsed="false">
      <c r="A1704" s="4" t="s">
        <v>12783</v>
      </c>
      <c r="B1704" s="4" t="s">
        <v>12776</v>
      </c>
      <c r="C1704" s="4" t="s">
        <v>12784</v>
      </c>
      <c r="D1704" s="4" t="n">
        <v>1992</v>
      </c>
      <c r="E1704" s="4" t="s">
        <v>89</v>
      </c>
      <c r="F1704" s="4" t="s">
        <v>519</v>
      </c>
      <c r="G1704" s="4" t="str">
        <f aca="false">IF(LEFT(I1704,3)="R1 ","L6",IF(D1704&gt;=2014,"L1",IF(D1704&gt;=1998,"L2",IF(D1704&gt;=1987,"L3",IF(D1704&gt;=1978,"L4",IF(D1704&gt;=1965,"L5","L6"))))))</f>
        <v>L3</v>
      </c>
      <c r="H1704" s="4" t="str">
        <f aca="false">IFERROR(INDEX(Lanes!$C$2:$C$60,MATCH(LEFT(I1704,FIND(" ",I1704)-1),Lanes!$A$2:$A$60,0)),"?")</f>
        <v>V</v>
      </c>
      <c r="I1704" s="4" t="s">
        <v>12707</v>
      </c>
      <c r="J1704" s="4"/>
      <c r="K1704" s="4" t="s">
        <v>5430</v>
      </c>
      <c r="L1704" s="4" t="s">
        <v>152</v>
      </c>
      <c r="M1704" s="4" t="s">
        <v>153</v>
      </c>
      <c r="N1704" s="4"/>
      <c r="O1704" s="4" t="s">
        <v>12785</v>
      </c>
      <c r="P1704" s="2" t="s">
        <v>12786</v>
      </c>
      <c r="Q1704" s="2" t="s">
        <v>12787</v>
      </c>
      <c r="R1704" s="4" t="s">
        <v>65</v>
      </c>
      <c r="S1704" s="4" t="s">
        <v>12788</v>
      </c>
      <c r="T1704" s="4" t="s">
        <v>52</v>
      </c>
      <c r="U1704" s="4"/>
      <c r="V1704" s="4"/>
      <c r="W1704" s="4" t="s">
        <v>53</v>
      </c>
      <c r="X1704" s="2" t="s">
        <v>12789</v>
      </c>
      <c r="Y1704" s="4" t="s">
        <v>69</v>
      </c>
      <c r="Z1704" s="4"/>
      <c r="AA1704" s="4"/>
      <c r="AB1704" s="4"/>
    </row>
    <row r="1705" customFormat="false" ht="75" hidden="false" customHeight="true" outlineLevel="0" collapsed="false">
      <c r="A1705" s="4" t="s">
        <v>12790</v>
      </c>
      <c r="B1705" s="4" t="s">
        <v>12791</v>
      </c>
      <c r="C1705" s="4" t="s">
        <v>12792</v>
      </c>
      <c r="D1705" s="4" t="n">
        <v>1992</v>
      </c>
      <c r="E1705" s="4" t="s">
        <v>41</v>
      </c>
      <c r="F1705" s="4" t="s">
        <v>12793</v>
      </c>
      <c r="G1705" s="4" t="str">
        <f aca="false">IF(LEFT(I1705,3)="R1 ","L6",IF(D1705&gt;=2014,"L1",IF(D1705&gt;=1998,"L2",IF(D1705&gt;=1987,"L3",IF(D1705&gt;=1978,"L4",IF(D1705&gt;=1965,"L5","L6"))))))</f>
        <v>L3</v>
      </c>
      <c r="H1705" s="4" t="str">
        <f aca="false">IFERROR(INDEX(Lanes!$C$2:$C$60,MATCH(LEFT(I1705,FIND(" ",I1705)-1),Lanes!$A$2:$A$60,0)),"?")</f>
        <v>V</v>
      </c>
      <c r="I1705" s="4" t="s">
        <v>12707</v>
      </c>
      <c r="J1705" s="4"/>
      <c r="K1705" s="4" t="s">
        <v>5430</v>
      </c>
      <c r="L1705" s="4" t="s">
        <v>152</v>
      </c>
      <c r="M1705" s="4" t="s">
        <v>12727</v>
      </c>
      <c r="N1705" s="4" t="s">
        <v>5432</v>
      </c>
      <c r="O1705" s="4" t="s">
        <v>12794</v>
      </c>
      <c r="P1705" s="2" t="s">
        <v>12795</v>
      </c>
      <c r="Q1705" s="2" t="s">
        <v>12796</v>
      </c>
      <c r="R1705" s="4" t="s">
        <v>65</v>
      </c>
      <c r="S1705" s="4" t="s">
        <v>12797</v>
      </c>
      <c r="T1705" s="4" t="s">
        <v>84</v>
      </c>
      <c r="U1705" s="4"/>
      <c r="V1705" s="4"/>
      <c r="W1705" s="4"/>
      <c r="X1705" s="2" t="s">
        <v>12798</v>
      </c>
      <c r="Y1705" s="4" t="s">
        <v>69</v>
      </c>
      <c r="Z1705" s="4"/>
      <c r="AA1705" s="4"/>
      <c r="AB1705" s="4"/>
    </row>
    <row r="1706" customFormat="false" ht="75" hidden="false" customHeight="true" outlineLevel="0" collapsed="false">
      <c r="A1706" s="4" t="s">
        <v>12799</v>
      </c>
      <c r="B1706" s="4" t="s">
        <v>12800</v>
      </c>
      <c r="C1706" s="4" t="s">
        <v>12801</v>
      </c>
      <c r="D1706" s="4" t="n">
        <v>1992</v>
      </c>
      <c r="E1706" s="4" t="s">
        <v>41</v>
      </c>
      <c r="F1706" s="4" t="s">
        <v>971</v>
      </c>
      <c r="G1706" s="4" t="str">
        <f aca="false">IF(LEFT(I1706,3)="R1 ","L6",IF(D1706&gt;=2014,"L1",IF(D1706&gt;=1998,"L2",IF(D1706&gt;=1987,"L3",IF(D1706&gt;=1978,"L4",IF(D1706&gt;=1965,"L5","L6"))))))</f>
        <v>L3</v>
      </c>
      <c r="H1706" s="4" t="str">
        <f aca="false">IFERROR(INDEX(Lanes!$C$2:$C$60,MATCH(LEFT(I1706,FIND(" ",I1706)-1),Lanes!$A$2:$A$60,0)),"?")</f>
        <v>V</v>
      </c>
      <c r="I1706" s="4" t="s">
        <v>12707</v>
      </c>
      <c r="J1706" s="4"/>
      <c r="K1706" s="4" t="s">
        <v>5430</v>
      </c>
      <c r="L1706" s="4" t="s">
        <v>603</v>
      </c>
      <c r="M1706" s="4" t="s">
        <v>3596</v>
      </c>
      <c r="N1706" s="4" t="s">
        <v>12708</v>
      </c>
      <c r="O1706" s="4" t="s">
        <v>12802</v>
      </c>
      <c r="P1706" s="2" t="s">
        <v>12803</v>
      </c>
      <c r="Q1706" s="2" t="s">
        <v>12804</v>
      </c>
      <c r="R1706" s="4" t="s">
        <v>122</v>
      </c>
      <c r="S1706" s="4" t="s">
        <v>12805</v>
      </c>
      <c r="T1706" s="4" t="s">
        <v>110</v>
      </c>
      <c r="U1706" s="4" t="s">
        <v>53</v>
      </c>
      <c r="V1706" s="4"/>
      <c r="W1706" s="4" t="s">
        <v>53</v>
      </c>
      <c r="X1706" s="2" t="s">
        <v>12806</v>
      </c>
      <c r="Y1706" s="4" t="s">
        <v>69</v>
      </c>
      <c r="Z1706" s="4"/>
      <c r="AA1706" s="4"/>
      <c r="AB1706" s="4"/>
    </row>
    <row r="1707" customFormat="false" ht="75" hidden="false" customHeight="true" outlineLevel="0" collapsed="false">
      <c r="A1707" s="4" t="s">
        <v>12807</v>
      </c>
      <c r="B1707" s="4" t="s">
        <v>12808</v>
      </c>
      <c r="C1707" s="4" t="s">
        <v>12809</v>
      </c>
      <c r="D1707" s="4" t="n">
        <v>1993</v>
      </c>
      <c r="E1707" s="4" t="s">
        <v>41</v>
      </c>
      <c r="F1707" s="4" t="s">
        <v>12810</v>
      </c>
      <c r="G1707" s="4" t="str">
        <f aca="false">IF(LEFT(I1707,3)="R1 ","L6",IF(D1707&gt;=2014,"L1",IF(D1707&gt;=1998,"L2",IF(D1707&gt;=1987,"L3",IF(D1707&gt;=1978,"L4",IF(D1707&gt;=1965,"L5","L6"))))))</f>
        <v>L3</v>
      </c>
      <c r="H1707" s="4" t="str">
        <f aca="false">IFERROR(INDEX(Lanes!$C$2:$C$60,MATCH(LEFT(I1707,FIND(" ",I1707)-1),Lanes!$A$2:$A$60,0)),"?")</f>
        <v>V</v>
      </c>
      <c r="I1707" s="4" t="s">
        <v>12707</v>
      </c>
      <c r="J1707" s="4"/>
      <c r="K1707" s="4" t="s">
        <v>5430</v>
      </c>
      <c r="L1707" s="4" t="s">
        <v>603</v>
      </c>
      <c r="M1707" s="4" t="s">
        <v>1205</v>
      </c>
      <c r="N1707" s="4"/>
      <c r="O1707" s="4" t="s">
        <v>12811</v>
      </c>
      <c r="P1707" s="2" t="s">
        <v>12812</v>
      </c>
      <c r="Q1707" s="2" t="s">
        <v>12813</v>
      </c>
      <c r="R1707" s="4" t="s">
        <v>65</v>
      </c>
      <c r="S1707" s="4" t="s">
        <v>12814</v>
      </c>
      <c r="T1707" s="4" t="s">
        <v>84</v>
      </c>
      <c r="U1707" s="4"/>
      <c r="V1707" s="4"/>
      <c r="W1707" s="4"/>
      <c r="X1707" s="2" t="s">
        <v>12815</v>
      </c>
      <c r="Y1707" s="4" t="s">
        <v>69</v>
      </c>
      <c r="Z1707" s="4"/>
      <c r="AA1707" s="4"/>
      <c r="AB1707" s="4"/>
    </row>
    <row r="1708" customFormat="false" ht="75" hidden="false" customHeight="true" outlineLevel="0" collapsed="false">
      <c r="A1708" s="4" t="s">
        <v>12816</v>
      </c>
      <c r="B1708" s="4" t="s">
        <v>12705</v>
      </c>
      <c r="C1708" s="4" t="s">
        <v>12817</v>
      </c>
      <c r="D1708" s="4" t="n">
        <v>1993</v>
      </c>
      <c r="E1708" s="4" t="s">
        <v>41</v>
      </c>
      <c r="F1708" s="4" t="s">
        <v>7627</v>
      </c>
      <c r="G1708" s="4" t="str">
        <f aca="false">IF(LEFT(I1708,3)="R1 ","L6",IF(D1708&gt;=2014,"L1",IF(D1708&gt;=1998,"L2",IF(D1708&gt;=1987,"L3",IF(D1708&gt;=1978,"L4",IF(D1708&gt;=1965,"L5","L6"))))))</f>
        <v>L3</v>
      </c>
      <c r="H1708" s="4" t="str">
        <f aca="false">IFERROR(INDEX(Lanes!$C$2:$C$60,MATCH(LEFT(I1708,FIND(" ",I1708)-1),Lanes!$A$2:$A$60,0)),"?")</f>
        <v>V</v>
      </c>
      <c r="I1708" s="4" t="s">
        <v>12707</v>
      </c>
      <c r="J1708" s="4"/>
      <c r="K1708" s="4" t="s">
        <v>5430</v>
      </c>
      <c r="L1708" s="4" t="s">
        <v>603</v>
      </c>
      <c r="M1708" s="4" t="s">
        <v>3596</v>
      </c>
      <c r="N1708" s="4" t="s">
        <v>12708</v>
      </c>
      <c r="O1708" s="4" t="s">
        <v>12818</v>
      </c>
      <c r="P1708" s="2" t="s">
        <v>12819</v>
      </c>
      <c r="Q1708" s="2" t="s">
        <v>12820</v>
      </c>
      <c r="R1708" s="4" t="s">
        <v>65</v>
      </c>
      <c r="S1708" s="4" t="s">
        <v>12821</v>
      </c>
      <c r="T1708" s="4" t="s">
        <v>110</v>
      </c>
      <c r="U1708" s="4"/>
      <c r="V1708" s="4"/>
      <c r="W1708" s="4"/>
      <c r="X1708" s="2" t="s">
        <v>12713</v>
      </c>
      <c r="Y1708" s="4" t="s">
        <v>69</v>
      </c>
      <c r="Z1708" s="4"/>
      <c r="AA1708" s="4"/>
      <c r="AB1708" s="4"/>
    </row>
    <row r="1709" customFormat="false" ht="75" hidden="false" customHeight="true" outlineLevel="0" collapsed="false">
      <c r="A1709" s="4" t="s">
        <v>12822</v>
      </c>
      <c r="B1709" s="4" t="s">
        <v>12823</v>
      </c>
      <c r="C1709" s="4" t="s">
        <v>12824</v>
      </c>
      <c r="D1709" s="4" t="n">
        <v>1993</v>
      </c>
      <c r="E1709" s="4" t="s">
        <v>41</v>
      </c>
      <c r="F1709" s="4" t="s">
        <v>11819</v>
      </c>
      <c r="G1709" s="4" t="str">
        <f aca="false">IF(LEFT(I1709,3)="R1 ","L6",IF(D1709&gt;=2014,"L1",IF(D1709&gt;=1998,"L2",IF(D1709&gt;=1987,"L3",IF(D1709&gt;=1978,"L4",IF(D1709&gt;=1965,"L5","L6"))))))</f>
        <v>L3</v>
      </c>
      <c r="H1709" s="4" t="str">
        <f aca="false">IFERROR(INDEX(Lanes!$C$2:$C$60,MATCH(LEFT(I1709,FIND(" ",I1709)-1),Lanes!$A$2:$A$60,0)),"?")</f>
        <v>V</v>
      </c>
      <c r="I1709" s="4" t="s">
        <v>12707</v>
      </c>
      <c r="J1709" s="4"/>
      <c r="K1709" s="4" t="s">
        <v>5430</v>
      </c>
      <c r="L1709" s="4" t="s">
        <v>603</v>
      </c>
      <c r="M1709" s="4" t="s">
        <v>1205</v>
      </c>
      <c r="N1709" s="4"/>
      <c r="O1709" s="4" t="s">
        <v>12825</v>
      </c>
      <c r="P1709" s="2" t="s">
        <v>12826</v>
      </c>
      <c r="Q1709" s="2" t="s">
        <v>12827</v>
      </c>
      <c r="R1709" s="4" t="s">
        <v>122</v>
      </c>
      <c r="S1709" s="4" t="s">
        <v>12828</v>
      </c>
      <c r="T1709" s="4" t="s">
        <v>84</v>
      </c>
      <c r="U1709" s="4"/>
      <c r="V1709" s="4"/>
      <c r="W1709" s="4"/>
      <c r="X1709" s="2" t="s">
        <v>12829</v>
      </c>
      <c r="Y1709" s="4" t="s">
        <v>55</v>
      </c>
      <c r="Z1709" s="4"/>
      <c r="AA1709" s="4"/>
      <c r="AB1709" s="4"/>
    </row>
    <row r="1710" customFormat="false" ht="75" hidden="false" customHeight="true" outlineLevel="0" collapsed="false">
      <c r="A1710" s="4" t="s">
        <v>12830</v>
      </c>
      <c r="B1710" s="4" t="s">
        <v>12762</v>
      </c>
      <c r="C1710" s="4" t="s">
        <v>12831</v>
      </c>
      <c r="D1710" s="4" t="n">
        <v>1993</v>
      </c>
      <c r="E1710" s="4" t="s">
        <v>41</v>
      </c>
      <c r="F1710" s="4" t="s">
        <v>12443</v>
      </c>
      <c r="G1710" s="4" t="str">
        <f aca="false">IF(LEFT(I1710,3)="R1 ","L6",IF(D1710&gt;=2014,"L1",IF(D1710&gt;=1998,"L2",IF(D1710&gt;=1987,"L3",IF(D1710&gt;=1978,"L4",IF(D1710&gt;=1965,"L5","L6"))))))</f>
        <v>L3</v>
      </c>
      <c r="H1710" s="4" t="str">
        <f aca="false">IFERROR(INDEX(Lanes!$C$2:$C$60,MATCH(LEFT(I1710,FIND(" ",I1710)-1),Lanes!$A$2:$A$60,0)),"?")</f>
        <v>V</v>
      </c>
      <c r="I1710" s="4" t="s">
        <v>12707</v>
      </c>
      <c r="J1710" s="4"/>
      <c r="K1710" s="4" t="s">
        <v>5430</v>
      </c>
      <c r="L1710" s="4" t="s">
        <v>603</v>
      </c>
      <c r="M1710" s="4" t="s">
        <v>1205</v>
      </c>
      <c r="N1710" s="4"/>
      <c r="O1710" s="4" t="s">
        <v>12832</v>
      </c>
      <c r="P1710" s="2" t="s">
        <v>12833</v>
      </c>
      <c r="Q1710" s="2" t="s">
        <v>12834</v>
      </c>
      <c r="R1710" s="4" t="s">
        <v>65</v>
      </c>
      <c r="S1710" s="4" t="s">
        <v>12835</v>
      </c>
      <c r="T1710" s="4" t="s">
        <v>110</v>
      </c>
      <c r="U1710" s="4"/>
      <c r="V1710" s="4"/>
      <c r="W1710" s="4"/>
      <c r="X1710" s="2" t="s">
        <v>12836</v>
      </c>
      <c r="Y1710" s="4" t="s">
        <v>69</v>
      </c>
      <c r="Z1710" s="4"/>
      <c r="AA1710" s="4"/>
      <c r="AB1710" s="4"/>
    </row>
    <row r="1711" customFormat="false" ht="75" hidden="false" customHeight="true" outlineLevel="0" collapsed="false">
      <c r="A1711" s="4" t="s">
        <v>12837</v>
      </c>
      <c r="B1711" s="4" t="s">
        <v>12800</v>
      </c>
      <c r="C1711" s="4" t="s">
        <v>12838</v>
      </c>
      <c r="D1711" s="4" t="n">
        <v>1993</v>
      </c>
      <c r="E1711" s="4" t="s">
        <v>41</v>
      </c>
      <c r="F1711" s="4" t="s">
        <v>971</v>
      </c>
      <c r="G1711" s="4" t="str">
        <f aca="false">IF(LEFT(I1711,3)="R1 ","L6",IF(D1711&gt;=2014,"L1",IF(D1711&gt;=1998,"L2",IF(D1711&gt;=1987,"L3",IF(D1711&gt;=1978,"L4",IF(D1711&gt;=1965,"L5","L6"))))))</f>
        <v>L3</v>
      </c>
      <c r="H1711" s="4" t="str">
        <f aca="false">IFERROR(INDEX(Lanes!$C$2:$C$60,MATCH(LEFT(I1711,FIND(" ",I1711)-1),Lanes!$A$2:$A$60,0)),"?")</f>
        <v>V</v>
      </c>
      <c r="I1711" s="4" t="s">
        <v>12707</v>
      </c>
      <c r="J1711" s="4"/>
      <c r="K1711" s="4" t="s">
        <v>5430</v>
      </c>
      <c r="L1711" s="4" t="s">
        <v>603</v>
      </c>
      <c r="M1711" s="4" t="s">
        <v>3596</v>
      </c>
      <c r="N1711" s="4" t="s">
        <v>12708</v>
      </c>
      <c r="O1711" s="4" t="s">
        <v>12839</v>
      </c>
      <c r="P1711" s="2" t="s">
        <v>12840</v>
      </c>
      <c r="Q1711" s="2" t="s">
        <v>12841</v>
      </c>
      <c r="R1711" s="4" t="s">
        <v>65</v>
      </c>
      <c r="S1711" s="4" t="s">
        <v>12842</v>
      </c>
      <c r="T1711" s="4" t="s">
        <v>84</v>
      </c>
      <c r="U1711" s="4"/>
      <c r="V1711" s="4"/>
      <c r="W1711" s="4" t="s">
        <v>53</v>
      </c>
      <c r="X1711" s="2" t="s">
        <v>12843</v>
      </c>
      <c r="Y1711" s="4" t="s">
        <v>69</v>
      </c>
      <c r="Z1711" s="4"/>
      <c r="AA1711" s="4"/>
      <c r="AB1711" s="4"/>
    </row>
    <row r="1712" customFormat="false" ht="75" hidden="false" customHeight="true" outlineLevel="0" collapsed="false">
      <c r="A1712" s="4" t="s">
        <v>12844</v>
      </c>
      <c r="B1712" s="4" t="s">
        <v>12800</v>
      </c>
      <c r="C1712" s="4" t="s">
        <v>12845</v>
      </c>
      <c r="D1712" s="4" t="n">
        <v>1993</v>
      </c>
      <c r="E1712" s="4" t="s">
        <v>41</v>
      </c>
      <c r="F1712" s="4" t="s">
        <v>971</v>
      </c>
      <c r="G1712" s="4" t="str">
        <f aca="false">IF(LEFT(I1712,3)="R1 ","L6",IF(D1712&gt;=2014,"L1",IF(D1712&gt;=1998,"L2",IF(D1712&gt;=1987,"L3",IF(D1712&gt;=1978,"L4",IF(D1712&gt;=1965,"L5","L6"))))))</f>
        <v>L3</v>
      </c>
      <c r="H1712" s="4" t="str">
        <f aca="false">IFERROR(INDEX(Lanes!$C$2:$C$60,MATCH(LEFT(I1712,FIND(" ",I1712)-1),Lanes!$A$2:$A$60,0)),"?")</f>
        <v>V</v>
      </c>
      <c r="I1712" s="4" t="s">
        <v>12707</v>
      </c>
      <c r="J1712" s="4"/>
      <c r="K1712" s="4" t="s">
        <v>5430</v>
      </c>
      <c r="L1712" s="4" t="s">
        <v>603</v>
      </c>
      <c r="M1712" s="4" t="s">
        <v>3596</v>
      </c>
      <c r="N1712" s="4" t="s">
        <v>12708</v>
      </c>
      <c r="O1712" s="4" t="s">
        <v>12846</v>
      </c>
      <c r="P1712" s="2" t="s">
        <v>12847</v>
      </c>
      <c r="Q1712" s="2" t="s">
        <v>12848</v>
      </c>
      <c r="R1712" s="4" t="s">
        <v>65</v>
      </c>
      <c r="S1712" s="4" t="s">
        <v>12849</v>
      </c>
      <c r="T1712" s="4" t="s">
        <v>110</v>
      </c>
      <c r="U1712" s="4"/>
      <c r="V1712" s="4"/>
      <c r="W1712" s="4" t="s">
        <v>53</v>
      </c>
      <c r="X1712" s="2" t="s">
        <v>12850</v>
      </c>
      <c r="Y1712" s="4" t="s">
        <v>69</v>
      </c>
      <c r="Z1712" s="4"/>
      <c r="AA1712" s="4"/>
      <c r="AB1712" s="4"/>
    </row>
    <row r="1713" customFormat="false" ht="75" hidden="false" customHeight="true" outlineLevel="0" collapsed="false">
      <c r="A1713" s="4" t="s">
        <v>12851</v>
      </c>
      <c r="B1713" s="4" t="s">
        <v>12705</v>
      </c>
      <c r="C1713" s="4" t="s">
        <v>12708</v>
      </c>
      <c r="D1713" s="4" t="n">
        <v>1994</v>
      </c>
      <c r="E1713" s="4" t="s">
        <v>41</v>
      </c>
      <c r="F1713" s="4" t="s">
        <v>7627</v>
      </c>
      <c r="G1713" s="4" t="str">
        <f aca="false">IF(LEFT(I1713,3)="R1 ","L6",IF(D1713&gt;=2014,"L1",IF(D1713&gt;=1998,"L2",IF(D1713&gt;=1987,"L3",IF(D1713&gt;=1978,"L4",IF(D1713&gt;=1965,"L5","L6"))))))</f>
        <v>L3</v>
      </c>
      <c r="H1713" s="4" t="str">
        <f aca="false">IFERROR(INDEX(Lanes!$C$2:$C$60,MATCH(LEFT(I1713,FIND(" ",I1713)-1),Lanes!$A$2:$A$60,0)),"?")</f>
        <v>V</v>
      </c>
      <c r="I1713" s="4" t="s">
        <v>12707</v>
      </c>
      <c r="J1713" s="4"/>
      <c r="K1713" s="4" t="s">
        <v>5430</v>
      </c>
      <c r="L1713" s="4" t="s">
        <v>603</v>
      </c>
      <c r="M1713" s="4" t="s">
        <v>3596</v>
      </c>
      <c r="N1713" s="4" t="s">
        <v>12708</v>
      </c>
      <c r="O1713" s="4" t="s">
        <v>12852</v>
      </c>
      <c r="P1713" s="2" t="s">
        <v>12853</v>
      </c>
      <c r="Q1713" s="2" t="s">
        <v>12854</v>
      </c>
      <c r="R1713" s="4" t="s">
        <v>65</v>
      </c>
      <c r="S1713" s="4" t="s">
        <v>12855</v>
      </c>
      <c r="T1713" s="4" t="s">
        <v>84</v>
      </c>
      <c r="U1713" s="4"/>
      <c r="V1713" s="4"/>
      <c r="W1713" s="4"/>
      <c r="X1713" s="2" t="s">
        <v>12713</v>
      </c>
      <c r="Y1713" s="4" t="s">
        <v>69</v>
      </c>
      <c r="Z1713" s="4"/>
      <c r="AA1713" s="4"/>
      <c r="AB1713" s="4"/>
    </row>
    <row r="1714" customFormat="false" ht="75" hidden="false" customHeight="true" outlineLevel="0" collapsed="false">
      <c r="A1714" s="4" t="s">
        <v>12856</v>
      </c>
      <c r="B1714" s="4" t="s">
        <v>12857</v>
      </c>
      <c r="C1714" s="4" t="s">
        <v>12858</v>
      </c>
      <c r="D1714" s="4" t="n">
        <v>1994</v>
      </c>
      <c r="E1714" s="4" t="s">
        <v>41</v>
      </c>
      <c r="F1714" s="4" t="s">
        <v>12859</v>
      </c>
      <c r="G1714" s="4" t="str">
        <f aca="false">IF(LEFT(I1714,3)="R1 ","L6",IF(D1714&gt;=2014,"L1",IF(D1714&gt;=1998,"L2",IF(D1714&gt;=1987,"L3",IF(D1714&gt;=1978,"L4",IF(D1714&gt;=1965,"L5","L6"))))))</f>
        <v>L3</v>
      </c>
      <c r="H1714" s="4" t="str">
        <f aca="false">IFERROR(INDEX(Lanes!$C$2:$C$60,MATCH(LEFT(I1714,FIND(" ",I1714)-1),Lanes!$A$2:$A$60,0)),"?")</f>
        <v>V</v>
      </c>
      <c r="I1714" s="4" t="s">
        <v>12707</v>
      </c>
      <c r="J1714" s="4"/>
      <c r="K1714" s="4" t="s">
        <v>5430</v>
      </c>
      <c r="L1714" s="4" t="s">
        <v>163</v>
      </c>
      <c r="M1714" s="4" t="s">
        <v>8939</v>
      </c>
      <c r="N1714" s="4" t="s">
        <v>6132</v>
      </c>
      <c r="O1714" s="4" t="s">
        <v>12860</v>
      </c>
      <c r="P1714" s="2" t="s">
        <v>12861</v>
      </c>
      <c r="Q1714" s="2" t="s">
        <v>12862</v>
      </c>
      <c r="R1714" s="4" t="s">
        <v>122</v>
      </c>
      <c r="S1714" s="4" t="s">
        <v>12863</v>
      </c>
      <c r="T1714" s="4" t="s">
        <v>110</v>
      </c>
      <c r="U1714" s="4"/>
      <c r="V1714" s="4"/>
      <c r="W1714" s="4"/>
      <c r="X1714" s="2" t="s">
        <v>12864</v>
      </c>
      <c r="Y1714" s="4" t="s">
        <v>69</v>
      </c>
      <c r="Z1714" s="4"/>
      <c r="AA1714" s="4"/>
      <c r="AB1714" s="4"/>
    </row>
    <row r="1715" customFormat="false" ht="75" hidden="false" customHeight="true" outlineLevel="0" collapsed="false">
      <c r="A1715" s="4" t="s">
        <v>12865</v>
      </c>
      <c r="B1715" s="4" t="s">
        <v>12776</v>
      </c>
      <c r="C1715" s="4" t="s">
        <v>12866</v>
      </c>
      <c r="D1715" s="4" t="n">
        <v>1994</v>
      </c>
      <c r="E1715" s="4" t="s">
        <v>41</v>
      </c>
      <c r="F1715" s="4" t="s">
        <v>519</v>
      </c>
      <c r="G1715" s="4" t="str">
        <f aca="false">IF(LEFT(I1715,3)="R1 ","L6",IF(D1715&gt;=2014,"L1",IF(D1715&gt;=1998,"L2",IF(D1715&gt;=1987,"L3",IF(D1715&gt;=1978,"L4",IF(D1715&gt;=1965,"L5","L6"))))))</f>
        <v>L3</v>
      </c>
      <c r="H1715" s="4" t="str">
        <f aca="false">IFERROR(INDEX(Lanes!$C$2:$C$60,MATCH(LEFT(I1715,FIND(" ",I1715)-1),Lanes!$A$2:$A$60,0)),"?")</f>
        <v>V</v>
      </c>
      <c r="I1715" s="4" t="s">
        <v>12707</v>
      </c>
      <c r="J1715" s="4"/>
      <c r="K1715" s="4" t="s">
        <v>5430</v>
      </c>
      <c r="L1715" s="4" t="s">
        <v>152</v>
      </c>
      <c r="M1715" s="4" t="s">
        <v>153</v>
      </c>
      <c r="N1715" s="4"/>
      <c r="O1715" s="4" t="s">
        <v>12867</v>
      </c>
      <c r="P1715" s="2" t="s">
        <v>12868</v>
      </c>
      <c r="Q1715" s="2" t="s">
        <v>12869</v>
      </c>
      <c r="R1715" s="4" t="s">
        <v>122</v>
      </c>
      <c r="S1715" s="4" t="s">
        <v>12870</v>
      </c>
      <c r="T1715" s="4" t="s">
        <v>110</v>
      </c>
      <c r="U1715" s="4"/>
      <c r="V1715" s="4"/>
      <c r="W1715" s="4" t="s">
        <v>53</v>
      </c>
      <c r="X1715" s="2" t="s">
        <v>12871</v>
      </c>
      <c r="Y1715" s="4" t="s">
        <v>55</v>
      </c>
      <c r="Z1715" s="4"/>
      <c r="AA1715" s="4"/>
      <c r="AB1715" s="4"/>
    </row>
    <row r="1716" customFormat="false" ht="75" hidden="false" customHeight="true" outlineLevel="0" collapsed="false">
      <c r="A1716" s="4" t="s">
        <v>12872</v>
      </c>
      <c r="B1716" s="4" t="s">
        <v>12823</v>
      </c>
      <c r="C1716" s="4" t="s">
        <v>12873</v>
      </c>
      <c r="D1716" s="4" t="n">
        <v>1994</v>
      </c>
      <c r="E1716" s="4" t="s">
        <v>41</v>
      </c>
      <c r="F1716" s="4" t="s">
        <v>11819</v>
      </c>
      <c r="G1716" s="4" t="str">
        <f aca="false">IF(LEFT(I1716,3)="R1 ","L6",IF(D1716&gt;=2014,"L1",IF(D1716&gt;=1998,"L2",IF(D1716&gt;=1987,"L3",IF(D1716&gt;=1978,"L4",IF(D1716&gt;=1965,"L5","L6"))))))</f>
        <v>L3</v>
      </c>
      <c r="H1716" s="4" t="str">
        <f aca="false">IFERROR(INDEX(Lanes!$C$2:$C$60,MATCH(LEFT(I1716,FIND(" ",I1716)-1),Lanes!$A$2:$A$60,0)),"?")</f>
        <v>V</v>
      </c>
      <c r="I1716" s="4" t="s">
        <v>12707</v>
      </c>
      <c r="J1716" s="4"/>
      <c r="K1716" s="4" t="s">
        <v>5430</v>
      </c>
      <c r="L1716" s="4" t="s">
        <v>603</v>
      </c>
      <c r="M1716" s="4" t="s">
        <v>1205</v>
      </c>
      <c r="N1716" s="4"/>
      <c r="O1716" s="4" t="s">
        <v>12874</v>
      </c>
      <c r="P1716" s="2" t="s">
        <v>12875</v>
      </c>
      <c r="Q1716" s="2" t="s">
        <v>12876</v>
      </c>
      <c r="R1716" s="4" t="s">
        <v>65</v>
      </c>
      <c r="S1716" s="4" t="s">
        <v>12877</v>
      </c>
      <c r="T1716" s="4" t="s">
        <v>52</v>
      </c>
      <c r="U1716" s="4"/>
      <c r="V1716" s="4"/>
      <c r="W1716" s="4"/>
      <c r="X1716" s="2" t="s">
        <v>12829</v>
      </c>
      <c r="Y1716" s="4" t="s">
        <v>55</v>
      </c>
      <c r="Z1716" s="4"/>
      <c r="AA1716" s="4"/>
      <c r="AB1716" s="4"/>
    </row>
    <row r="1717" customFormat="false" ht="75" hidden="false" customHeight="true" outlineLevel="0" collapsed="false">
      <c r="A1717" s="4" t="s">
        <v>12878</v>
      </c>
      <c r="B1717" s="4" t="s">
        <v>12879</v>
      </c>
      <c r="C1717" s="4" t="s">
        <v>12880</v>
      </c>
      <c r="D1717" s="4" t="n">
        <v>1994</v>
      </c>
      <c r="E1717" s="4" t="s">
        <v>41</v>
      </c>
      <c r="F1717" s="4" t="s">
        <v>971</v>
      </c>
      <c r="G1717" s="4" t="str">
        <f aca="false">IF(LEFT(I1717,3)="R1 ","L6",IF(D1717&gt;=2014,"L1",IF(D1717&gt;=1998,"L2",IF(D1717&gt;=1987,"L3",IF(D1717&gt;=1978,"L4",IF(D1717&gt;=1965,"L5","L6"))))))</f>
        <v>L3</v>
      </c>
      <c r="H1717" s="4" t="str">
        <f aca="false">IFERROR(INDEX(Lanes!$C$2:$C$60,MATCH(LEFT(I1717,FIND(" ",I1717)-1),Lanes!$A$2:$A$60,0)),"?")</f>
        <v>V</v>
      </c>
      <c r="I1717" s="4" t="s">
        <v>12707</v>
      </c>
      <c r="J1717" s="4"/>
      <c r="K1717" s="4" t="s">
        <v>5430</v>
      </c>
      <c r="L1717" s="4" t="s">
        <v>152</v>
      </c>
      <c r="M1717" s="4" t="s">
        <v>433</v>
      </c>
      <c r="N1717" s="4"/>
      <c r="O1717" s="4" t="s">
        <v>12881</v>
      </c>
      <c r="P1717" s="2" t="s">
        <v>12882</v>
      </c>
      <c r="Q1717" s="2" t="s">
        <v>12883</v>
      </c>
      <c r="R1717" s="4" t="s">
        <v>122</v>
      </c>
      <c r="S1717" s="4" t="s">
        <v>12884</v>
      </c>
      <c r="T1717" s="4" t="s">
        <v>52</v>
      </c>
      <c r="U1717" s="4"/>
      <c r="V1717" s="4"/>
      <c r="W1717" s="4"/>
      <c r="X1717" s="2" t="s">
        <v>12885</v>
      </c>
      <c r="Y1717" s="4" t="s">
        <v>55</v>
      </c>
      <c r="Z1717" s="4"/>
      <c r="AA1717" s="4"/>
      <c r="AB1717" s="4"/>
    </row>
    <row r="1718" customFormat="false" ht="75" hidden="false" customHeight="true" outlineLevel="0" collapsed="false">
      <c r="A1718" s="4" t="s">
        <v>12886</v>
      </c>
      <c r="B1718" s="4" t="s">
        <v>12887</v>
      </c>
      <c r="C1718" s="4" t="s">
        <v>12888</v>
      </c>
      <c r="D1718" s="4" t="n">
        <v>1994</v>
      </c>
      <c r="E1718" s="4" t="s">
        <v>41</v>
      </c>
      <c r="F1718" s="4" t="s">
        <v>971</v>
      </c>
      <c r="G1718" s="4" t="str">
        <f aca="false">IF(LEFT(I1718,3)="R1 ","L6",IF(D1718&gt;=2014,"L1",IF(D1718&gt;=1998,"L2",IF(D1718&gt;=1987,"L3",IF(D1718&gt;=1978,"L4",IF(D1718&gt;=1965,"L5","L6"))))))</f>
        <v>L3</v>
      </c>
      <c r="H1718" s="4" t="str">
        <f aca="false">IFERROR(INDEX(Lanes!$C$2:$C$60,MATCH(LEFT(I1718,FIND(" ",I1718)-1),Lanes!$A$2:$A$60,0)),"?")</f>
        <v>V</v>
      </c>
      <c r="I1718" s="4" t="s">
        <v>12707</v>
      </c>
      <c r="J1718" s="4"/>
      <c r="K1718" s="4" t="s">
        <v>5430</v>
      </c>
      <c r="L1718" s="4" t="s">
        <v>45</v>
      </c>
      <c r="M1718" s="4" t="s">
        <v>12889</v>
      </c>
      <c r="N1718" s="4"/>
      <c r="O1718" s="4" t="s">
        <v>12890</v>
      </c>
      <c r="P1718" s="2" t="s">
        <v>12891</v>
      </c>
      <c r="Q1718" s="2" t="s">
        <v>12892</v>
      </c>
      <c r="R1718" s="4" t="s">
        <v>65</v>
      </c>
      <c r="S1718" s="4" t="s">
        <v>12893</v>
      </c>
      <c r="T1718" s="4" t="s">
        <v>52</v>
      </c>
      <c r="U1718" s="4"/>
      <c r="V1718" s="4"/>
      <c r="W1718" s="4"/>
      <c r="X1718" s="2" t="s">
        <v>12894</v>
      </c>
      <c r="Y1718" s="4" t="s">
        <v>55</v>
      </c>
      <c r="Z1718" s="4"/>
      <c r="AA1718" s="4"/>
      <c r="AB1718" s="4"/>
    </row>
    <row r="1719" customFormat="false" ht="75" hidden="false" customHeight="true" outlineLevel="0" collapsed="false">
      <c r="A1719" s="4" t="s">
        <v>12895</v>
      </c>
      <c r="B1719" s="4" t="s">
        <v>5473</v>
      </c>
      <c r="C1719" s="4" t="s">
        <v>12896</v>
      </c>
      <c r="D1719" s="4" t="n">
        <v>1994</v>
      </c>
      <c r="E1719" s="4" t="s">
        <v>41</v>
      </c>
      <c r="F1719" s="4" t="s">
        <v>12810</v>
      </c>
      <c r="G1719" s="4" t="str">
        <f aca="false">IF(LEFT(I1719,3)="R1 ","L6",IF(D1719&gt;=2014,"L1",IF(D1719&gt;=1998,"L2",IF(D1719&gt;=1987,"L3",IF(D1719&gt;=1978,"L4",IF(D1719&gt;=1965,"L5","L6"))))))</f>
        <v>L3</v>
      </c>
      <c r="H1719" s="4" t="str">
        <f aca="false">IFERROR(INDEX(Lanes!$C$2:$C$60,MATCH(LEFT(I1719,FIND(" ",I1719)-1),Lanes!$A$2:$A$60,0)),"?")</f>
        <v>V</v>
      </c>
      <c r="I1719" s="4" t="s">
        <v>12707</v>
      </c>
      <c r="J1719" s="4"/>
      <c r="K1719" s="4" t="s">
        <v>5430</v>
      </c>
      <c r="L1719" s="4" t="s">
        <v>45</v>
      </c>
      <c r="M1719" s="4" t="s">
        <v>5476</v>
      </c>
      <c r="N1719" s="4" t="s">
        <v>5477</v>
      </c>
      <c r="O1719" s="4" t="s">
        <v>12897</v>
      </c>
      <c r="P1719" s="2" t="s">
        <v>12898</v>
      </c>
      <c r="Q1719" s="2" t="s">
        <v>12899</v>
      </c>
      <c r="R1719" s="4" t="s">
        <v>122</v>
      </c>
      <c r="S1719" s="4" t="s">
        <v>12900</v>
      </c>
      <c r="T1719" s="4" t="s">
        <v>110</v>
      </c>
      <c r="U1719" s="4" t="s">
        <v>53</v>
      </c>
      <c r="V1719" s="4"/>
      <c r="W1719" s="4" t="s">
        <v>53</v>
      </c>
      <c r="X1719" s="2" t="s">
        <v>12901</v>
      </c>
      <c r="Y1719" s="4" t="s">
        <v>69</v>
      </c>
      <c r="Z1719" s="4"/>
      <c r="AA1719" s="4"/>
      <c r="AB1719" s="4"/>
    </row>
    <row r="1720" customFormat="false" ht="75" hidden="false" customHeight="true" outlineLevel="0" collapsed="false">
      <c r="A1720" s="4" t="s">
        <v>12902</v>
      </c>
      <c r="B1720" s="4" t="s">
        <v>12903</v>
      </c>
      <c r="C1720" s="4" t="s">
        <v>12904</v>
      </c>
      <c r="D1720" s="4" t="n">
        <v>1995</v>
      </c>
      <c r="E1720" s="4" t="s">
        <v>41</v>
      </c>
      <c r="F1720" s="4" t="s">
        <v>12905</v>
      </c>
      <c r="G1720" s="4" t="str">
        <f aca="false">IF(LEFT(I1720,3)="R1 ","L6",IF(D1720&gt;=2014,"L1",IF(D1720&gt;=1998,"L2",IF(D1720&gt;=1987,"L3",IF(D1720&gt;=1978,"L4",IF(D1720&gt;=1965,"L5","L6"))))))</f>
        <v>L3</v>
      </c>
      <c r="H1720" s="4" t="str">
        <f aca="false">IFERROR(INDEX(Lanes!$C$2:$C$60,MATCH(LEFT(I1720,FIND(" ",I1720)-1),Lanes!$A$2:$A$60,0)),"?")</f>
        <v>V</v>
      </c>
      <c r="I1720" s="4" t="s">
        <v>12707</v>
      </c>
      <c r="J1720" s="4"/>
      <c r="K1720" s="4" t="s">
        <v>5430</v>
      </c>
      <c r="L1720" s="4" t="s">
        <v>776</v>
      </c>
      <c r="M1720" s="4" t="s">
        <v>12906</v>
      </c>
      <c r="N1720" s="4"/>
      <c r="O1720" s="4" t="s">
        <v>12907</v>
      </c>
      <c r="P1720" s="2" t="s">
        <v>12908</v>
      </c>
      <c r="Q1720" s="2" t="s">
        <v>12909</v>
      </c>
      <c r="R1720" s="4" t="s">
        <v>50</v>
      </c>
      <c r="S1720" s="4" t="s">
        <v>12910</v>
      </c>
      <c r="T1720" s="4" t="s">
        <v>52</v>
      </c>
      <c r="U1720" s="4"/>
      <c r="V1720" s="4"/>
      <c r="W1720" s="4"/>
      <c r="X1720" s="2" t="s">
        <v>12911</v>
      </c>
      <c r="Y1720" s="4" t="s">
        <v>55</v>
      </c>
      <c r="Z1720" s="4"/>
      <c r="AA1720" s="4"/>
      <c r="AB1720" s="4"/>
    </row>
    <row r="1721" customFormat="false" ht="75" hidden="false" customHeight="true" outlineLevel="0" collapsed="false">
      <c r="A1721" s="4" t="s">
        <v>12912</v>
      </c>
      <c r="B1721" s="4" t="s">
        <v>5473</v>
      </c>
      <c r="C1721" s="4" t="s">
        <v>12913</v>
      </c>
      <c r="D1721" s="4" t="n">
        <v>1995</v>
      </c>
      <c r="E1721" s="4" t="s">
        <v>41</v>
      </c>
      <c r="F1721" s="4" t="s">
        <v>12810</v>
      </c>
      <c r="G1721" s="4" t="str">
        <f aca="false">IF(LEFT(I1721,3)="R1 ","L6",IF(D1721&gt;=2014,"L1",IF(D1721&gt;=1998,"L2",IF(D1721&gt;=1987,"L3",IF(D1721&gt;=1978,"L4",IF(D1721&gt;=1965,"L5","L6"))))))</f>
        <v>L3</v>
      </c>
      <c r="H1721" s="4" t="str">
        <f aca="false">IFERROR(INDEX(Lanes!$C$2:$C$60,MATCH(LEFT(I1721,FIND(" ",I1721)-1),Lanes!$A$2:$A$60,0)),"?")</f>
        <v>V</v>
      </c>
      <c r="I1721" s="4" t="s">
        <v>12707</v>
      </c>
      <c r="J1721" s="4"/>
      <c r="K1721" s="4" t="s">
        <v>5430</v>
      </c>
      <c r="L1721" s="4" t="s">
        <v>45</v>
      </c>
      <c r="M1721" s="4" t="s">
        <v>5476</v>
      </c>
      <c r="N1721" s="4" t="s">
        <v>5477</v>
      </c>
      <c r="O1721" s="4" t="s">
        <v>12914</v>
      </c>
      <c r="P1721" s="2" t="s">
        <v>12915</v>
      </c>
      <c r="Q1721" s="2" t="s">
        <v>12916</v>
      </c>
      <c r="R1721" s="4" t="s">
        <v>122</v>
      </c>
      <c r="S1721" s="4" t="s">
        <v>12917</v>
      </c>
      <c r="T1721" s="4" t="s">
        <v>84</v>
      </c>
      <c r="U1721" s="4"/>
      <c r="V1721" s="4"/>
      <c r="W1721" s="4" t="s">
        <v>53</v>
      </c>
      <c r="X1721" s="2" t="s">
        <v>12918</v>
      </c>
      <c r="Y1721" s="4" t="s">
        <v>69</v>
      </c>
      <c r="Z1721" s="4"/>
      <c r="AA1721" s="4"/>
      <c r="AB1721" s="4"/>
    </row>
    <row r="1722" customFormat="false" ht="75" hidden="false" customHeight="true" outlineLevel="0" collapsed="false">
      <c r="A1722" s="4" t="s">
        <v>12919</v>
      </c>
      <c r="B1722" s="4" t="s">
        <v>12920</v>
      </c>
      <c r="C1722" s="4" t="s">
        <v>12921</v>
      </c>
      <c r="D1722" s="4" t="n">
        <v>1995</v>
      </c>
      <c r="E1722" s="4" t="s">
        <v>41</v>
      </c>
      <c r="F1722" s="4" t="s">
        <v>971</v>
      </c>
      <c r="G1722" s="4" t="str">
        <f aca="false">IF(LEFT(I1722,3)="R1 ","L6",IF(D1722&gt;=2014,"L1",IF(D1722&gt;=1998,"L2",IF(D1722&gt;=1987,"L3",IF(D1722&gt;=1978,"L4",IF(D1722&gt;=1965,"L5","L6"))))))</f>
        <v>L3</v>
      </c>
      <c r="H1722" s="4" t="str">
        <f aca="false">IFERROR(INDEX(Lanes!$C$2:$C$60,MATCH(LEFT(I1722,FIND(" ",I1722)-1),Lanes!$A$2:$A$60,0)),"?")</f>
        <v>V</v>
      </c>
      <c r="I1722" s="4" t="s">
        <v>12707</v>
      </c>
      <c r="J1722" s="4"/>
      <c r="K1722" s="4" t="s">
        <v>5430</v>
      </c>
      <c r="L1722" s="4" t="s">
        <v>257</v>
      </c>
      <c r="M1722" s="4" t="s">
        <v>12922</v>
      </c>
      <c r="N1722" s="4"/>
      <c r="O1722" s="4" t="s">
        <v>12923</v>
      </c>
      <c r="P1722" s="2" t="s">
        <v>12924</v>
      </c>
      <c r="Q1722" s="2" t="s">
        <v>12925</v>
      </c>
      <c r="R1722" s="4" t="s">
        <v>65</v>
      </c>
      <c r="S1722" s="4" t="s">
        <v>12926</v>
      </c>
      <c r="T1722" s="4" t="s">
        <v>84</v>
      </c>
      <c r="U1722" s="4"/>
      <c r="V1722" s="4"/>
      <c r="W1722" s="4"/>
      <c r="X1722" s="2" t="s">
        <v>12927</v>
      </c>
      <c r="Y1722" s="4" t="s">
        <v>69</v>
      </c>
      <c r="Z1722" s="4"/>
      <c r="AA1722" s="4"/>
      <c r="AB1722" s="4"/>
    </row>
    <row r="1723" customFormat="false" ht="75" hidden="false" customHeight="true" outlineLevel="0" collapsed="false">
      <c r="A1723" s="4" t="s">
        <v>12928</v>
      </c>
      <c r="B1723" s="4" t="s">
        <v>12800</v>
      </c>
      <c r="C1723" s="4" t="s">
        <v>12929</v>
      </c>
      <c r="D1723" s="4" t="n">
        <v>1995</v>
      </c>
      <c r="E1723" s="4" t="s">
        <v>41</v>
      </c>
      <c r="F1723" s="4" t="s">
        <v>971</v>
      </c>
      <c r="G1723" s="4" t="str">
        <f aca="false">IF(LEFT(I1723,3)="R1 ","L6",IF(D1723&gt;=2014,"L1",IF(D1723&gt;=1998,"L2",IF(D1723&gt;=1987,"L3",IF(D1723&gt;=1978,"L4",IF(D1723&gt;=1965,"L5","L6"))))))</f>
        <v>L3</v>
      </c>
      <c r="H1723" s="4" t="str">
        <f aca="false">IFERROR(INDEX(Lanes!$C$2:$C$60,MATCH(LEFT(I1723,FIND(" ",I1723)-1),Lanes!$A$2:$A$60,0)),"?")</f>
        <v>V</v>
      </c>
      <c r="I1723" s="4" t="s">
        <v>12707</v>
      </c>
      <c r="J1723" s="4"/>
      <c r="K1723" s="4" t="s">
        <v>5430</v>
      </c>
      <c r="L1723" s="4" t="s">
        <v>603</v>
      </c>
      <c r="M1723" s="4" t="s">
        <v>3596</v>
      </c>
      <c r="N1723" s="4" t="s">
        <v>12708</v>
      </c>
      <c r="O1723" s="4" t="s">
        <v>12930</v>
      </c>
      <c r="P1723" s="2" t="s">
        <v>12931</v>
      </c>
      <c r="Q1723" s="2" t="s">
        <v>12932</v>
      </c>
      <c r="R1723" s="4" t="s">
        <v>65</v>
      </c>
      <c r="S1723" s="4" t="s">
        <v>12933</v>
      </c>
      <c r="T1723" s="4" t="s">
        <v>84</v>
      </c>
      <c r="U1723" s="4"/>
      <c r="V1723" s="4"/>
      <c r="W1723" s="4" t="s">
        <v>53</v>
      </c>
      <c r="X1723" s="2" t="s">
        <v>12934</v>
      </c>
      <c r="Y1723" s="4" t="s">
        <v>69</v>
      </c>
      <c r="Z1723" s="4"/>
      <c r="AA1723" s="4"/>
      <c r="AB1723" s="4"/>
    </row>
    <row r="1724" customFormat="false" ht="75" hidden="false" customHeight="true" outlineLevel="0" collapsed="false">
      <c r="A1724" s="4" t="s">
        <v>12935</v>
      </c>
      <c r="B1724" s="4" t="s">
        <v>12936</v>
      </c>
      <c r="C1724" s="4" t="s">
        <v>12937</v>
      </c>
      <c r="D1724" s="4" t="n">
        <v>1995</v>
      </c>
      <c r="E1724" s="4" t="s">
        <v>41</v>
      </c>
      <c r="F1724" s="4" t="s">
        <v>12938</v>
      </c>
      <c r="G1724" s="4" t="str">
        <f aca="false">IF(LEFT(I1724,3)="R1 ","L6",IF(D1724&gt;=2014,"L1",IF(D1724&gt;=1998,"L2",IF(D1724&gt;=1987,"L3",IF(D1724&gt;=1978,"L4",IF(D1724&gt;=1965,"L5","L6"))))))</f>
        <v>L3</v>
      </c>
      <c r="H1724" s="4" t="str">
        <f aca="false">IFERROR(INDEX(Lanes!$C$2:$C$60,MATCH(LEFT(I1724,FIND(" ",I1724)-1),Lanes!$A$2:$A$60,0)),"?")</f>
        <v>V</v>
      </c>
      <c r="I1724" s="4" t="s">
        <v>12707</v>
      </c>
      <c r="J1724" s="4"/>
      <c r="K1724" s="4" t="s">
        <v>5430</v>
      </c>
      <c r="L1724" s="4" t="s">
        <v>603</v>
      </c>
      <c r="M1724" s="4" t="s">
        <v>1205</v>
      </c>
      <c r="N1724" s="4"/>
      <c r="O1724" s="4" t="s">
        <v>12939</v>
      </c>
      <c r="P1724" s="2" t="s">
        <v>12940</v>
      </c>
      <c r="Q1724" s="2" t="s">
        <v>12941</v>
      </c>
      <c r="R1724" s="4" t="s">
        <v>65</v>
      </c>
      <c r="S1724" s="4" t="s">
        <v>12942</v>
      </c>
      <c r="T1724" s="4" t="s">
        <v>84</v>
      </c>
      <c r="U1724" s="4"/>
      <c r="V1724" s="4"/>
      <c r="W1724" s="4"/>
      <c r="X1724" s="2" t="s">
        <v>12943</v>
      </c>
      <c r="Y1724" s="4" t="s">
        <v>55</v>
      </c>
      <c r="Z1724" s="4"/>
      <c r="AA1724" s="4"/>
      <c r="AB1724" s="4"/>
    </row>
    <row r="1725" customFormat="false" ht="75" hidden="false" customHeight="true" outlineLevel="0" collapsed="false">
      <c r="A1725" s="4" t="s">
        <v>12944</v>
      </c>
      <c r="B1725" s="4" t="s">
        <v>12945</v>
      </c>
      <c r="C1725" s="4" t="s">
        <v>12946</v>
      </c>
      <c r="D1725" s="4" t="n">
        <v>1995</v>
      </c>
      <c r="E1725" s="4" t="s">
        <v>41</v>
      </c>
      <c r="F1725" s="4" t="s">
        <v>971</v>
      </c>
      <c r="G1725" s="4" t="str">
        <f aca="false">IF(LEFT(I1725,3)="R1 ","L6",IF(D1725&gt;=2014,"L1",IF(D1725&gt;=1998,"L2",IF(D1725&gt;=1987,"L3",IF(D1725&gt;=1978,"L4",IF(D1725&gt;=1965,"L5","L6"))))))</f>
        <v>L3</v>
      </c>
      <c r="H1725" s="4" t="str">
        <f aca="false">IFERROR(INDEX(Lanes!$C$2:$C$60,MATCH(LEFT(I1725,FIND(" ",I1725)-1),Lanes!$A$2:$A$60,0)),"?")</f>
        <v>V</v>
      </c>
      <c r="I1725" s="4" t="s">
        <v>12707</v>
      </c>
      <c r="J1725" s="4" t="s">
        <v>12717</v>
      </c>
      <c r="K1725" s="4" t="s">
        <v>5430</v>
      </c>
      <c r="L1725" s="4" t="s">
        <v>603</v>
      </c>
      <c r="M1725" s="4" t="s">
        <v>3596</v>
      </c>
      <c r="N1725" s="4" t="s">
        <v>12708</v>
      </c>
      <c r="O1725" s="4" t="s">
        <v>12947</v>
      </c>
      <c r="P1725" s="2" t="s">
        <v>12948</v>
      </c>
      <c r="Q1725" s="2" t="s">
        <v>12949</v>
      </c>
      <c r="R1725" s="4" t="s">
        <v>122</v>
      </c>
      <c r="S1725" s="4" t="s">
        <v>12950</v>
      </c>
      <c r="T1725" s="4" t="s">
        <v>84</v>
      </c>
      <c r="U1725" s="4"/>
      <c r="V1725" s="4"/>
      <c r="W1725" s="4"/>
      <c r="X1725" s="2" t="s">
        <v>12951</v>
      </c>
      <c r="Y1725" s="4" t="s">
        <v>55</v>
      </c>
      <c r="Z1725" s="4"/>
      <c r="AA1725" s="4"/>
      <c r="AB1725" s="4"/>
    </row>
    <row r="1726" customFormat="false" ht="75" hidden="false" customHeight="true" outlineLevel="0" collapsed="false">
      <c r="A1726" s="4" t="s">
        <v>12952</v>
      </c>
      <c r="B1726" s="4" t="s">
        <v>12808</v>
      </c>
      <c r="C1726" s="4" t="s">
        <v>12953</v>
      </c>
      <c r="D1726" s="4" t="n">
        <v>1996</v>
      </c>
      <c r="E1726" s="4" t="s">
        <v>41</v>
      </c>
      <c r="F1726" s="4" t="s">
        <v>12810</v>
      </c>
      <c r="G1726" s="4" t="str">
        <f aca="false">IF(LEFT(I1726,3)="R1 ","L6",IF(D1726&gt;=2014,"L1",IF(D1726&gt;=1998,"L2",IF(D1726&gt;=1987,"L3",IF(D1726&gt;=1978,"L4",IF(D1726&gt;=1965,"L5","L6"))))))</f>
        <v>L3</v>
      </c>
      <c r="H1726" s="4" t="str">
        <f aca="false">IFERROR(INDEX(Lanes!$C$2:$C$60,MATCH(LEFT(I1726,FIND(" ",I1726)-1),Lanes!$A$2:$A$60,0)),"?")</f>
        <v>V</v>
      </c>
      <c r="I1726" s="4" t="s">
        <v>12707</v>
      </c>
      <c r="J1726" s="4"/>
      <c r="K1726" s="4" t="s">
        <v>5430</v>
      </c>
      <c r="L1726" s="4" t="s">
        <v>603</v>
      </c>
      <c r="M1726" s="4" t="s">
        <v>1205</v>
      </c>
      <c r="N1726" s="4"/>
      <c r="O1726" s="4" t="s">
        <v>12954</v>
      </c>
      <c r="P1726" s="2" t="s">
        <v>12955</v>
      </c>
      <c r="Q1726" s="2" t="s">
        <v>12956</v>
      </c>
      <c r="R1726" s="4" t="s">
        <v>122</v>
      </c>
      <c r="S1726" s="4" t="s">
        <v>12957</v>
      </c>
      <c r="T1726" s="4" t="s">
        <v>52</v>
      </c>
      <c r="U1726" s="4"/>
      <c r="V1726" s="4"/>
      <c r="W1726" s="4"/>
      <c r="X1726" s="2" t="s">
        <v>12958</v>
      </c>
      <c r="Y1726" s="4" t="s">
        <v>69</v>
      </c>
      <c r="Z1726" s="4"/>
      <c r="AA1726" s="4"/>
      <c r="AB1726" s="4"/>
    </row>
    <row r="1727" customFormat="false" ht="75" hidden="false" customHeight="true" outlineLevel="0" collapsed="false">
      <c r="A1727" s="4" t="s">
        <v>12959</v>
      </c>
      <c r="B1727" s="4" t="s">
        <v>12857</v>
      </c>
      <c r="C1727" s="4" t="s">
        <v>12960</v>
      </c>
      <c r="D1727" s="4" t="n">
        <v>1996</v>
      </c>
      <c r="E1727" s="4" t="s">
        <v>41</v>
      </c>
      <c r="F1727" s="4" t="s">
        <v>12859</v>
      </c>
      <c r="G1727" s="4" t="str">
        <f aca="false">IF(LEFT(I1727,3)="R1 ","L6",IF(D1727&gt;=2014,"L1",IF(D1727&gt;=1998,"L2",IF(D1727&gt;=1987,"L3",IF(D1727&gt;=1978,"L4",IF(D1727&gt;=1965,"L5","L6"))))))</f>
        <v>L3</v>
      </c>
      <c r="H1727" s="4" t="str">
        <f aca="false">IFERROR(INDEX(Lanes!$C$2:$C$60,MATCH(LEFT(I1727,FIND(" ",I1727)-1),Lanes!$A$2:$A$60,0)),"?")</f>
        <v>V</v>
      </c>
      <c r="I1727" s="4" t="s">
        <v>12707</v>
      </c>
      <c r="J1727" s="4"/>
      <c r="K1727" s="4" t="s">
        <v>5430</v>
      </c>
      <c r="L1727" s="4" t="s">
        <v>163</v>
      </c>
      <c r="M1727" s="4" t="s">
        <v>8939</v>
      </c>
      <c r="N1727" s="4" t="s">
        <v>6132</v>
      </c>
      <c r="O1727" s="4" t="s">
        <v>12860</v>
      </c>
      <c r="P1727" s="2" t="s">
        <v>12961</v>
      </c>
      <c r="Q1727" s="2" t="s">
        <v>12962</v>
      </c>
      <c r="R1727" s="4" t="s">
        <v>65</v>
      </c>
      <c r="S1727" s="4" t="s">
        <v>12963</v>
      </c>
      <c r="T1727" s="4" t="s">
        <v>84</v>
      </c>
      <c r="U1727" s="4"/>
      <c r="V1727" s="4"/>
      <c r="W1727" s="4"/>
      <c r="X1727" s="2" t="s">
        <v>12864</v>
      </c>
      <c r="Y1727" s="4" t="s">
        <v>69</v>
      </c>
      <c r="Z1727" s="4"/>
      <c r="AA1727" s="4"/>
      <c r="AB1727" s="4"/>
    </row>
    <row r="1728" customFormat="false" ht="75" hidden="false" customHeight="true" outlineLevel="0" collapsed="false">
      <c r="A1728" s="4" t="s">
        <v>12964</v>
      </c>
      <c r="B1728" s="4" t="s">
        <v>12965</v>
      </c>
      <c r="C1728" s="4" t="s">
        <v>12966</v>
      </c>
      <c r="D1728" s="4" t="n">
        <v>1996</v>
      </c>
      <c r="E1728" s="4" t="s">
        <v>41</v>
      </c>
      <c r="F1728" s="4" t="s">
        <v>4000</v>
      </c>
      <c r="G1728" s="4" t="str">
        <f aca="false">IF(LEFT(I1728,3)="R1 ","L6",IF(D1728&gt;=2014,"L1",IF(D1728&gt;=1998,"L2",IF(D1728&gt;=1987,"L3",IF(D1728&gt;=1978,"L4",IF(D1728&gt;=1965,"L5","L6"))))))</f>
        <v>L3</v>
      </c>
      <c r="H1728" s="4" t="str">
        <f aca="false">IFERROR(INDEX(Lanes!$C$2:$C$60,MATCH(LEFT(I1728,FIND(" ",I1728)-1),Lanes!$A$2:$A$60,0)),"?")</f>
        <v>V</v>
      </c>
      <c r="I1728" s="4" t="s">
        <v>12707</v>
      </c>
      <c r="J1728" s="4"/>
      <c r="K1728" s="4" t="s">
        <v>5430</v>
      </c>
      <c r="L1728" s="4" t="s">
        <v>152</v>
      </c>
      <c r="M1728" s="4" t="s">
        <v>153</v>
      </c>
      <c r="N1728" s="4"/>
      <c r="O1728" s="4" t="s">
        <v>12967</v>
      </c>
      <c r="P1728" s="2" t="s">
        <v>12968</v>
      </c>
      <c r="Q1728" s="2" t="s">
        <v>12969</v>
      </c>
      <c r="R1728" s="4" t="s">
        <v>122</v>
      </c>
      <c r="S1728" s="4" t="s">
        <v>12970</v>
      </c>
      <c r="T1728" s="4" t="s">
        <v>84</v>
      </c>
      <c r="U1728" s="4"/>
      <c r="V1728" s="4"/>
      <c r="W1728" s="4"/>
      <c r="X1728" s="2" t="s">
        <v>12971</v>
      </c>
      <c r="Y1728" s="4" t="s">
        <v>69</v>
      </c>
      <c r="Z1728" s="4"/>
      <c r="AA1728" s="4"/>
      <c r="AB1728" s="4"/>
    </row>
    <row r="1729" customFormat="false" ht="75" hidden="false" customHeight="true" outlineLevel="0" collapsed="false">
      <c r="A1729" s="4" t="s">
        <v>12972</v>
      </c>
      <c r="B1729" s="4" t="s">
        <v>12973</v>
      </c>
      <c r="C1729" s="4" t="s">
        <v>12974</v>
      </c>
      <c r="D1729" s="4" t="n">
        <v>1996</v>
      </c>
      <c r="E1729" s="4" t="s">
        <v>41</v>
      </c>
      <c r="F1729" s="4" t="s">
        <v>12975</v>
      </c>
      <c r="G1729" s="4" t="str">
        <f aca="false">IF(LEFT(I1729,3)="R1 ","L6",IF(D1729&gt;=2014,"L1",IF(D1729&gt;=1998,"L2",IF(D1729&gt;=1987,"L3",IF(D1729&gt;=1978,"L4",IF(D1729&gt;=1965,"L5","L6"))))))</f>
        <v>L3</v>
      </c>
      <c r="H1729" s="4" t="str">
        <f aca="false">IFERROR(INDEX(Lanes!$C$2:$C$60,MATCH(LEFT(I1729,FIND(" ",I1729)-1),Lanes!$A$2:$A$60,0)),"?")</f>
        <v>V</v>
      </c>
      <c r="I1729" s="4" t="s">
        <v>12707</v>
      </c>
      <c r="J1729" s="4"/>
      <c r="K1729" s="4" t="s">
        <v>5430</v>
      </c>
      <c r="L1729" s="4" t="s">
        <v>152</v>
      </c>
      <c r="M1729" s="4" t="s">
        <v>549</v>
      </c>
      <c r="N1729" s="4"/>
      <c r="O1729" s="4" t="s">
        <v>12976</v>
      </c>
      <c r="P1729" s="2" t="s">
        <v>12977</v>
      </c>
      <c r="Q1729" s="2" t="s">
        <v>12978</v>
      </c>
      <c r="R1729" s="4" t="s">
        <v>122</v>
      </c>
      <c r="S1729" s="4" t="s">
        <v>12979</v>
      </c>
      <c r="T1729" s="4" t="s">
        <v>84</v>
      </c>
      <c r="U1729" s="4"/>
      <c r="V1729" s="4"/>
      <c r="W1729" s="4"/>
      <c r="X1729" s="2" t="s">
        <v>12980</v>
      </c>
      <c r="Y1729" s="4" t="s">
        <v>69</v>
      </c>
      <c r="Z1729" s="4"/>
      <c r="AA1729" s="4"/>
      <c r="AB1729" s="4"/>
    </row>
    <row r="1730" customFormat="false" ht="75" hidden="false" customHeight="true" outlineLevel="0" collapsed="false">
      <c r="A1730" s="4" t="s">
        <v>12981</v>
      </c>
      <c r="B1730" s="4" t="s">
        <v>12823</v>
      </c>
      <c r="C1730" s="4" t="s">
        <v>12982</v>
      </c>
      <c r="D1730" s="4" t="n">
        <v>1996</v>
      </c>
      <c r="E1730" s="4" t="s">
        <v>41</v>
      </c>
      <c r="F1730" s="4" t="s">
        <v>11819</v>
      </c>
      <c r="G1730" s="4" t="str">
        <f aca="false">IF(LEFT(I1730,3)="R1 ","L6",IF(D1730&gt;=2014,"L1",IF(D1730&gt;=1998,"L2",IF(D1730&gt;=1987,"L3",IF(D1730&gt;=1978,"L4",IF(D1730&gt;=1965,"L5","L6"))))))</f>
        <v>L3</v>
      </c>
      <c r="H1730" s="4" t="str">
        <f aca="false">IFERROR(INDEX(Lanes!$C$2:$C$60,MATCH(LEFT(I1730,FIND(" ",I1730)-1),Lanes!$A$2:$A$60,0)),"?")</f>
        <v>V</v>
      </c>
      <c r="I1730" s="4" t="s">
        <v>12707</v>
      </c>
      <c r="J1730" s="4"/>
      <c r="K1730" s="4" t="s">
        <v>5430</v>
      </c>
      <c r="L1730" s="4" t="s">
        <v>603</v>
      </c>
      <c r="M1730" s="4" t="s">
        <v>1205</v>
      </c>
      <c r="N1730" s="4"/>
      <c r="O1730" s="4" t="s">
        <v>12983</v>
      </c>
      <c r="P1730" s="2" t="s">
        <v>12984</v>
      </c>
      <c r="Q1730" s="2" t="s">
        <v>12985</v>
      </c>
      <c r="R1730" s="4" t="s">
        <v>65</v>
      </c>
      <c r="S1730" s="4" t="s">
        <v>12986</v>
      </c>
      <c r="T1730" s="4" t="s">
        <v>84</v>
      </c>
      <c r="U1730" s="4"/>
      <c r="V1730" s="4"/>
      <c r="W1730" s="4"/>
      <c r="X1730" s="2" t="s">
        <v>12829</v>
      </c>
      <c r="Y1730" s="4" t="s">
        <v>55</v>
      </c>
      <c r="Z1730" s="4"/>
      <c r="AA1730" s="4"/>
      <c r="AB1730" s="4"/>
    </row>
    <row r="1731" customFormat="false" ht="75" hidden="false" customHeight="true" outlineLevel="0" collapsed="false">
      <c r="A1731" s="4" t="s">
        <v>12987</v>
      </c>
      <c r="B1731" s="4" t="s">
        <v>12887</v>
      </c>
      <c r="C1731" s="4" t="s">
        <v>12988</v>
      </c>
      <c r="D1731" s="4" t="n">
        <v>1996</v>
      </c>
      <c r="E1731" s="4" t="s">
        <v>41</v>
      </c>
      <c r="F1731" s="4" t="s">
        <v>971</v>
      </c>
      <c r="G1731" s="4" t="str">
        <f aca="false">IF(LEFT(I1731,3)="R1 ","L6",IF(D1731&gt;=2014,"L1",IF(D1731&gt;=1998,"L2",IF(D1731&gt;=1987,"L3",IF(D1731&gt;=1978,"L4",IF(D1731&gt;=1965,"L5","L6"))))))</f>
        <v>L3</v>
      </c>
      <c r="H1731" s="4" t="str">
        <f aca="false">IFERROR(INDEX(Lanes!$C$2:$C$60,MATCH(LEFT(I1731,FIND(" ",I1731)-1),Lanes!$A$2:$A$60,0)),"?")</f>
        <v>V</v>
      </c>
      <c r="I1731" s="4" t="s">
        <v>12707</v>
      </c>
      <c r="J1731" s="4"/>
      <c r="K1731" s="4" t="s">
        <v>5430</v>
      </c>
      <c r="L1731" s="4" t="s">
        <v>45</v>
      </c>
      <c r="M1731" s="4" t="s">
        <v>12889</v>
      </c>
      <c r="N1731" s="4"/>
      <c r="O1731" s="4" t="s">
        <v>12890</v>
      </c>
      <c r="P1731" s="2" t="s">
        <v>12989</v>
      </c>
      <c r="Q1731" s="2" t="s">
        <v>12990</v>
      </c>
      <c r="R1731" s="4" t="s">
        <v>65</v>
      </c>
      <c r="S1731" s="4" t="s">
        <v>12991</v>
      </c>
      <c r="T1731" s="4" t="s">
        <v>52</v>
      </c>
      <c r="U1731" s="4"/>
      <c r="V1731" s="4"/>
      <c r="W1731" s="4"/>
      <c r="X1731" s="2" t="s">
        <v>12894</v>
      </c>
      <c r="Y1731" s="4" t="s">
        <v>55</v>
      </c>
      <c r="Z1731" s="4"/>
      <c r="AA1731" s="4"/>
      <c r="AB1731" s="4"/>
    </row>
    <row r="1732" customFormat="false" ht="75" hidden="false" customHeight="true" outlineLevel="0" collapsed="false">
      <c r="A1732" s="4" t="s">
        <v>12992</v>
      </c>
      <c r="B1732" s="4" t="s">
        <v>5473</v>
      </c>
      <c r="C1732" s="4" t="s">
        <v>12993</v>
      </c>
      <c r="D1732" s="4" t="n">
        <v>1996</v>
      </c>
      <c r="E1732" s="4" t="s">
        <v>41</v>
      </c>
      <c r="F1732" s="4" t="s">
        <v>12810</v>
      </c>
      <c r="G1732" s="4" t="str">
        <f aca="false">IF(LEFT(I1732,3)="R1 ","L6",IF(D1732&gt;=2014,"L1",IF(D1732&gt;=1998,"L2",IF(D1732&gt;=1987,"L3",IF(D1732&gt;=1978,"L4",IF(D1732&gt;=1965,"L5","L6"))))))</f>
        <v>L3</v>
      </c>
      <c r="H1732" s="4" t="str">
        <f aca="false">IFERROR(INDEX(Lanes!$C$2:$C$60,MATCH(LEFT(I1732,FIND(" ",I1732)-1),Lanes!$A$2:$A$60,0)),"?")</f>
        <v>V</v>
      </c>
      <c r="I1732" s="4" t="s">
        <v>12707</v>
      </c>
      <c r="J1732" s="4"/>
      <c r="K1732" s="4" t="s">
        <v>5430</v>
      </c>
      <c r="L1732" s="4" t="s">
        <v>45</v>
      </c>
      <c r="M1732" s="4" t="s">
        <v>5476</v>
      </c>
      <c r="N1732" s="4" t="s">
        <v>5477</v>
      </c>
      <c r="O1732" s="4" t="s">
        <v>12994</v>
      </c>
      <c r="P1732" s="2" t="s">
        <v>12995</v>
      </c>
      <c r="Q1732" s="2" t="s">
        <v>12996</v>
      </c>
      <c r="R1732" s="4" t="s">
        <v>65</v>
      </c>
      <c r="S1732" s="4" t="s">
        <v>12997</v>
      </c>
      <c r="T1732" s="4" t="s">
        <v>84</v>
      </c>
      <c r="U1732" s="4"/>
      <c r="V1732" s="4"/>
      <c r="W1732" s="4" t="s">
        <v>53</v>
      </c>
      <c r="X1732" s="2" t="s">
        <v>12998</v>
      </c>
      <c r="Y1732" s="4" t="s">
        <v>69</v>
      </c>
      <c r="Z1732" s="4"/>
      <c r="AA1732" s="4"/>
      <c r="AB1732" s="4"/>
    </row>
    <row r="1733" customFormat="false" ht="75" hidden="false" customHeight="true" outlineLevel="0" collapsed="false">
      <c r="A1733" s="4" t="s">
        <v>12999</v>
      </c>
      <c r="B1733" s="4" t="s">
        <v>13000</v>
      </c>
      <c r="C1733" s="4" t="s">
        <v>13001</v>
      </c>
      <c r="D1733" s="4" t="n">
        <v>1996</v>
      </c>
      <c r="E1733" s="4" t="s">
        <v>41</v>
      </c>
      <c r="F1733" s="4" t="s">
        <v>11098</v>
      </c>
      <c r="G1733" s="4" t="str">
        <f aca="false">IF(LEFT(I1733,3)="R1 ","L6",IF(D1733&gt;=2014,"L1",IF(D1733&gt;=1998,"L2",IF(D1733&gt;=1987,"L3",IF(D1733&gt;=1978,"L4",IF(D1733&gt;=1965,"L5","L6"))))))</f>
        <v>L3</v>
      </c>
      <c r="H1733" s="4" t="str">
        <f aca="false">IFERROR(INDEX(Lanes!$C$2:$C$60,MATCH(LEFT(I1733,FIND(" ",I1733)-1),Lanes!$A$2:$A$60,0)),"?")</f>
        <v>V</v>
      </c>
      <c r="I1733" s="4" t="s">
        <v>12707</v>
      </c>
      <c r="J1733" s="4"/>
      <c r="K1733" s="4" t="s">
        <v>5430</v>
      </c>
      <c r="L1733" s="4" t="s">
        <v>603</v>
      </c>
      <c r="M1733" s="4" t="s">
        <v>3596</v>
      </c>
      <c r="N1733" s="4" t="s">
        <v>12708</v>
      </c>
      <c r="O1733" s="4" t="s">
        <v>13002</v>
      </c>
      <c r="P1733" s="2" t="s">
        <v>13003</v>
      </c>
      <c r="Q1733" s="2" t="s">
        <v>13004</v>
      </c>
      <c r="R1733" s="4" t="s">
        <v>122</v>
      </c>
      <c r="S1733" s="4" t="s">
        <v>13005</v>
      </c>
      <c r="T1733" s="4" t="s">
        <v>84</v>
      </c>
      <c r="U1733" s="4"/>
      <c r="V1733" s="4"/>
      <c r="W1733" s="4"/>
      <c r="X1733" s="2" t="s">
        <v>13006</v>
      </c>
      <c r="Y1733" s="4" t="s">
        <v>69</v>
      </c>
      <c r="Z1733" s="4"/>
      <c r="AA1733" s="4"/>
      <c r="AB1733" s="4"/>
    </row>
    <row r="1734" customFormat="false" ht="75" hidden="false" customHeight="true" outlineLevel="0" collapsed="false">
      <c r="A1734" s="4" t="s">
        <v>13007</v>
      </c>
      <c r="B1734" s="4" t="s">
        <v>12762</v>
      </c>
      <c r="C1734" s="4" t="s">
        <v>13008</v>
      </c>
      <c r="D1734" s="4" t="n">
        <v>1996</v>
      </c>
      <c r="E1734" s="4" t="s">
        <v>41</v>
      </c>
      <c r="F1734" s="4" t="s">
        <v>12443</v>
      </c>
      <c r="G1734" s="4" t="str">
        <f aca="false">IF(LEFT(I1734,3)="R1 ","L6",IF(D1734&gt;=2014,"L1",IF(D1734&gt;=1998,"L2",IF(D1734&gt;=1987,"L3",IF(D1734&gt;=1978,"L4",IF(D1734&gt;=1965,"L5","L6"))))))</f>
        <v>L3</v>
      </c>
      <c r="H1734" s="4" t="str">
        <f aca="false">IFERROR(INDEX(Lanes!$C$2:$C$60,MATCH(LEFT(I1734,FIND(" ",I1734)-1),Lanes!$A$2:$A$60,0)),"?")</f>
        <v>V</v>
      </c>
      <c r="I1734" s="4" t="s">
        <v>12707</v>
      </c>
      <c r="J1734" s="4"/>
      <c r="K1734" s="4" t="s">
        <v>5430</v>
      </c>
      <c r="L1734" s="4" t="s">
        <v>603</v>
      </c>
      <c r="M1734" s="4" t="s">
        <v>1205</v>
      </c>
      <c r="N1734" s="4"/>
      <c r="O1734" s="4" t="s">
        <v>13009</v>
      </c>
      <c r="P1734" s="2" t="s">
        <v>13010</v>
      </c>
      <c r="Q1734" s="2" t="s">
        <v>13011</v>
      </c>
      <c r="R1734" s="4" t="s">
        <v>65</v>
      </c>
      <c r="S1734" s="4" t="s">
        <v>13012</v>
      </c>
      <c r="T1734" s="4" t="s">
        <v>84</v>
      </c>
      <c r="U1734" s="4"/>
      <c r="V1734" s="4"/>
      <c r="W1734" s="4"/>
      <c r="X1734" s="2" t="s">
        <v>13013</v>
      </c>
      <c r="Y1734" s="4" t="s">
        <v>55</v>
      </c>
      <c r="Z1734" s="4"/>
      <c r="AA1734" s="4"/>
      <c r="AB1734" s="4"/>
    </row>
    <row r="1735" customFormat="false" ht="75" hidden="false" customHeight="true" outlineLevel="0" collapsed="false">
      <c r="A1735" s="4" t="s">
        <v>13014</v>
      </c>
      <c r="B1735" s="4" t="s">
        <v>12800</v>
      </c>
      <c r="C1735" s="4" t="s">
        <v>13015</v>
      </c>
      <c r="D1735" s="4" t="n">
        <v>1996</v>
      </c>
      <c r="E1735" s="4" t="s">
        <v>41</v>
      </c>
      <c r="F1735" s="4" t="s">
        <v>13016</v>
      </c>
      <c r="G1735" s="4" t="str">
        <f aca="false">IF(LEFT(I1735,3)="R1 ","L6",IF(D1735&gt;=2014,"L1",IF(D1735&gt;=1998,"L2",IF(D1735&gt;=1987,"L3",IF(D1735&gt;=1978,"L4",IF(D1735&gt;=1965,"L5","L6"))))))</f>
        <v>L3</v>
      </c>
      <c r="H1735" s="4" t="str">
        <f aca="false">IFERROR(INDEX(Lanes!$C$2:$C$60,MATCH(LEFT(I1735,FIND(" ",I1735)-1),Lanes!$A$2:$A$60,0)),"?")</f>
        <v>V</v>
      </c>
      <c r="I1735" s="4" t="s">
        <v>12707</v>
      </c>
      <c r="J1735" s="4"/>
      <c r="K1735" s="4" t="s">
        <v>5430</v>
      </c>
      <c r="L1735" s="4" t="s">
        <v>603</v>
      </c>
      <c r="M1735" s="4" t="s">
        <v>3596</v>
      </c>
      <c r="N1735" s="4" t="s">
        <v>12708</v>
      </c>
      <c r="O1735" s="4" t="s">
        <v>13017</v>
      </c>
      <c r="P1735" s="2" t="s">
        <v>13018</v>
      </c>
      <c r="Q1735" s="2" t="s">
        <v>13019</v>
      </c>
      <c r="R1735" s="4" t="s">
        <v>65</v>
      </c>
      <c r="S1735" s="4" t="s">
        <v>13020</v>
      </c>
      <c r="T1735" s="4" t="s">
        <v>84</v>
      </c>
      <c r="U1735" s="4"/>
      <c r="V1735" s="4"/>
      <c r="W1735" s="4" t="s">
        <v>53</v>
      </c>
      <c r="X1735" s="2" t="s">
        <v>13021</v>
      </c>
      <c r="Y1735" s="4" t="s">
        <v>69</v>
      </c>
      <c r="Z1735" s="4"/>
      <c r="AA1735" s="4"/>
      <c r="AB1735" s="4"/>
    </row>
    <row r="1736" customFormat="false" ht="75" hidden="false" customHeight="true" outlineLevel="0" collapsed="false">
      <c r="A1736" s="4" t="s">
        <v>13022</v>
      </c>
      <c r="B1736" s="4" t="s">
        <v>11087</v>
      </c>
      <c r="C1736" s="4" t="s">
        <v>13023</v>
      </c>
      <c r="D1736" s="4" t="n">
        <v>1996</v>
      </c>
      <c r="E1736" s="4" t="s">
        <v>41</v>
      </c>
      <c r="F1736" s="4" t="s">
        <v>519</v>
      </c>
      <c r="G1736" s="4" t="str">
        <f aca="false">IF(LEFT(I1736,3)="R1 ","L6",IF(D1736&gt;=2014,"L1",IF(D1736&gt;=1998,"L2",IF(D1736&gt;=1987,"L3",IF(D1736&gt;=1978,"L4",IF(D1736&gt;=1965,"L5","L6"))))))</f>
        <v>L3</v>
      </c>
      <c r="H1736" s="4" t="str">
        <f aca="false">IFERROR(INDEX(Lanes!$C$2:$C$60,MATCH(LEFT(I1736,FIND(" ",I1736)-1),Lanes!$A$2:$A$60,0)),"?")</f>
        <v>V</v>
      </c>
      <c r="I1736" s="4" t="s">
        <v>12707</v>
      </c>
      <c r="J1736" s="4" t="s">
        <v>12717</v>
      </c>
      <c r="K1736" s="4" t="s">
        <v>5430</v>
      </c>
      <c r="L1736" s="4" t="s">
        <v>152</v>
      </c>
      <c r="M1736" s="4" t="s">
        <v>4149</v>
      </c>
      <c r="N1736" s="4"/>
      <c r="O1736" s="4" t="s">
        <v>13024</v>
      </c>
      <c r="P1736" s="2" t="s">
        <v>13025</v>
      </c>
      <c r="Q1736" s="2" t="s">
        <v>13026</v>
      </c>
      <c r="R1736" s="4" t="s">
        <v>65</v>
      </c>
      <c r="S1736" s="4" t="s">
        <v>13027</v>
      </c>
      <c r="T1736" s="4" t="s">
        <v>84</v>
      </c>
      <c r="U1736" s="4"/>
      <c r="V1736" s="4"/>
      <c r="W1736" s="4"/>
      <c r="X1736" s="2" t="s">
        <v>11094</v>
      </c>
      <c r="Y1736" s="4" t="s">
        <v>55</v>
      </c>
      <c r="Z1736" s="4"/>
      <c r="AA1736" s="4"/>
      <c r="AB1736" s="4"/>
    </row>
    <row r="1737" customFormat="false" ht="75" hidden="false" customHeight="true" outlineLevel="0" collapsed="false">
      <c r="A1737" s="4" t="s">
        <v>13028</v>
      </c>
      <c r="B1737" s="4" t="s">
        <v>13029</v>
      </c>
      <c r="C1737" s="4" t="s">
        <v>13030</v>
      </c>
      <c r="D1737" s="4" t="n">
        <v>1996</v>
      </c>
      <c r="E1737" s="4" t="s">
        <v>41</v>
      </c>
      <c r="F1737" s="4" t="s">
        <v>12859</v>
      </c>
      <c r="G1737" s="4" t="str">
        <f aca="false">IF(LEFT(I1737,3)="R1 ","L6",IF(D1737&gt;=2014,"L1",IF(D1737&gt;=1998,"L2",IF(D1737&gt;=1987,"L3",IF(D1737&gt;=1978,"L4",IF(D1737&gt;=1965,"L5","L6"))))))</f>
        <v>L3</v>
      </c>
      <c r="H1737" s="4" t="str">
        <f aca="false">IFERROR(INDEX(Lanes!$C$2:$C$60,MATCH(LEFT(I1737,FIND(" ",I1737)-1),Lanes!$A$2:$A$60,0)),"?")</f>
        <v>V</v>
      </c>
      <c r="I1737" s="4" t="s">
        <v>12707</v>
      </c>
      <c r="J1737" s="4"/>
      <c r="K1737" s="4" t="s">
        <v>5430</v>
      </c>
      <c r="L1737" s="4" t="s">
        <v>193</v>
      </c>
      <c r="M1737" s="4" t="s">
        <v>13031</v>
      </c>
      <c r="N1737" s="4"/>
      <c r="O1737" s="4" t="s">
        <v>13032</v>
      </c>
      <c r="P1737" s="2" t="s">
        <v>13033</v>
      </c>
      <c r="Q1737" s="2" t="s">
        <v>13034</v>
      </c>
      <c r="R1737" s="4" t="s">
        <v>122</v>
      </c>
      <c r="S1737" s="4" t="s">
        <v>13035</v>
      </c>
      <c r="T1737" s="4" t="s">
        <v>52</v>
      </c>
      <c r="U1737" s="4"/>
      <c r="V1737" s="4"/>
      <c r="W1737" s="4"/>
      <c r="X1737" s="2" t="s">
        <v>13036</v>
      </c>
      <c r="Y1737" s="4" t="s">
        <v>69</v>
      </c>
      <c r="Z1737" s="4"/>
      <c r="AA1737" s="4"/>
      <c r="AB1737" s="4"/>
    </row>
    <row r="1738" customFormat="false" ht="75" hidden="false" customHeight="true" outlineLevel="0" collapsed="false">
      <c r="A1738" s="4" t="s">
        <v>13037</v>
      </c>
      <c r="B1738" s="4" t="s">
        <v>13038</v>
      </c>
      <c r="C1738" s="4" t="s">
        <v>13039</v>
      </c>
      <c r="D1738" s="4" t="n">
        <v>1997</v>
      </c>
      <c r="E1738" s="4" t="s">
        <v>41</v>
      </c>
      <c r="F1738" s="4" t="s">
        <v>519</v>
      </c>
      <c r="G1738" s="4" t="str">
        <f aca="false">IF(LEFT(I1738,3)="R1 ","L6",IF(D1738&gt;=2014,"L1",IF(D1738&gt;=1998,"L2",IF(D1738&gt;=1987,"L3",IF(D1738&gt;=1978,"L4",IF(D1738&gt;=1965,"L5","L6"))))))</f>
        <v>L3</v>
      </c>
      <c r="H1738" s="4" t="str">
        <f aca="false">IFERROR(INDEX(Lanes!$C$2:$C$60,MATCH(LEFT(I1738,FIND(" ",I1738)-1),Lanes!$A$2:$A$60,0)),"?")</f>
        <v>V</v>
      </c>
      <c r="I1738" s="4" t="s">
        <v>12707</v>
      </c>
      <c r="J1738" s="4"/>
      <c r="K1738" s="4" t="s">
        <v>5430</v>
      </c>
      <c r="L1738" s="4" t="s">
        <v>257</v>
      </c>
      <c r="M1738" s="4" t="s">
        <v>13040</v>
      </c>
      <c r="N1738" s="4"/>
      <c r="O1738" s="4" t="s">
        <v>13041</v>
      </c>
      <c r="P1738" s="2" t="s">
        <v>13042</v>
      </c>
      <c r="Q1738" s="2" t="s">
        <v>13043</v>
      </c>
      <c r="R1738" s="4" t="s">
        <v>65</v>
      </c>
      <c r="S1738" s="4" t="s">
        <v>13044</v>
      </c>
      <c r="T1738" s="4" t="s">
        <v>84</v>
      </c>
      <c r="U1738" s="4"/>
      <c r="V1738" s="4"/>
      <c r="W1738" s="4"/>
      <c r="X1738" s="2" t="s">
        <v>13045</v>
      </c>
      <c r="Y1738" s="4" t="s">
        <v>55</v>
      </c>
      <c r="Z1738" s="4"/>
      <c r="AA1738" s="4"/>
      <c r="AB1738" s="4"/>
    </row>
    <row r="1739" customFormat="false" ht="75" hidden="false" customHeight="true" outlineLevel="0" collapsed="false">
      <c r="A1739" s="4" t="s">
        <v>13046</v>
      </c>
      <c r="B1739" s="4" t="s">
        <v>12857</v>
      </c>
      <c r="C1739" s="4" t="s">
        <v>13047</v>
      </c>
      <c r="D1739" s="4" t="n">
        <v>1998</v>
      </c>
      <c r="E1739" s="4" t="s">
        <v>41</v>
      </c>
      <c r="F1739" s="4" t="s">
        <v>12859</v>
      </c>
      <c r="G1739" s="4" t="str">
        <f aca="false">IF(LEFT(I1739,3)="R1 ","L6",IF(D1739&gt;=2014,"L1",IF(D1739&gt;=1998,"L2",IF(D1739&gt;=1987,"L3",IF(D1739&gt;=1978,"L4",IF(D1739&gt;=1965,"L5","L6"))))))</f>
        <v>L2</v>
      </c>
      <c r="H1739" s="4" t="str">
        <f aca="false">IFERROR(INDEX(Lanes!$C$2:$C$60,MATCH(LEFT(I1739,FIND(" ",I1739)-1),Lanes!$A$2:$A$60,0)),"?")</f>
        <v>V</v>
      </c>
      <c r="I1739" s="4" t="s">
        <v>12707</v>
      </c>
      <c r="J1739" s="4"/>
      <c r="K1739" s="4" t="s">
        <v>5430</v>
      </c>
      <c r="L1739" s="4" t="s">
        <v>163</v>
      </c>
      <c r="M1739" s="4" t="s">
        <v>8939</v>
      </c>
      <c r="N1739" s="4" t="s">
        <v>6132</v>
      </c>
      <c r="O1739" s="4" t="s">
        <v>13048</v>
      </c>
      <c r="P1739" s="2" t="s">
        <v>13049</v>
      </c>
      <c r="Q1739" s="2" t="s">
        <v>13050</v>
      </c>
      <c r="R1739" s="4" t="s">
        <v>65</v>
      </c>
      <c r="S1739" s="4" t="s">
        <v>13051</v>
      </c>
      <c r="T1739" s="4" t="s">
        <v>110</v>
      </c>
      <c r="U1739" s="4"/>
      <c r="V1739" s="4"/>
      <c r="W1739" s="4"/>
      <c r="X1739" s="2" t="s">
        <v>12864</v>
      </c>
      <c r="Y1739" s="4" t="s">
        <v>69</v>
      </c>
      <c r="Z1739" s="4"/>
      <c r="AA1739" s="4"/>
      <c r="AB1739" s="4"/>
    </row>
    <row r="1740" customFormat="false" ht="75" hidden="false" customHeight="true" outlineLevel="0" collapsed="false">
      <c r="A1740" s="4" t="s">
        <v>13052</v>
      </c>
      <c r="B1740" s="4" t="s">
        <v>12965</v>
      </c>
      <c r="C1740" s="4" t="s">
        <v>13053</v>
      </c>
      <c r="D1740" s="4" t="n">
        <v>1998</v>
      </c>
      <c r="E1740" s="4" t="s">
        <v>41</v>
      </c>
      <c r="F1740" s="4" t="s">
        <v>4000</v>
      </c>
      <c r="G1740" s="4" t="str">
        <f aca="false">IF(LEFT(I1740,3)="R1 ","L6",IF(D1740&gt;=2014,"L1",IF(D1740&gt;=1998,"L2",IF(D1740&gt;=1987,"L3",IF(D1740&gt;=1978,"L4",IF(D1740&gt;=1965,"L5","L6"))))))</f>
        <v>L2</v>
      </c>
      <c r="H1740" s="4" t="str">
        <f aca="false">IFERROR(INDEX(Lanes!$C$2:$C$60,MATCH(LEFT(I1740,FIND(" ",I1740)-1),Lanes!$A$2:$A$60,0)),"?")</f>
        <v>V</v>
      </c>
      <c r="I1740" s="4" t="s">
        <v>12707</v>
      </c>
      <c r="J1740" s="4"/>
      <c r="K1740" s="4" t="s">
        <v>5430</v>
      </c>
      <c r="L1740" s="4" t="s">
        <v>152</v>
      </c>
      <c r="M1740" s="4" t="s">
        <v>153</v>
      </c>
      <c r="N1740" s="4"/>
      <c r="O1740" s="4" t="s">
        <v>13054</v>
      </c>
      <c r="P1740" s="2" t="s">
        <v>13055</v>
      </c>
      <c r="Q1740" s="2" t="s">
        <v>13056</v>
      </c>
      <c r="R1740" s="4" t="s">
        <v>122</v>
      </c>
      <c r="S1740" s="4" t="s">
        <v>13057</v>
      </c>
      <c r="T1740" s="4" t="s">
        <v>110</v>
      </c>
      <c r="U1740" s="4"/>
      <c r="V1740" s="4"/>
      <c r="W1740" s="4"/>
      <c r="X1740" s="2" t="s">
        <v>13058</v>
      </c>
      <c r="Y1740" s="4" t="s">
        <v>69</v>
      </c>
      <c r="Z1740" s="4"/>
      <c r="AA1740" s="4"/>
      <c r="AB1740" s="4"/>
    </row>
    <row r="1741" customFormat="false" ht="75" hidden="false" customHeight="true" outlineLevel="0" collapsed="false">
      <c r="A1741" s="4" t="s">
        <v>13059</v>
      </c>
      <c r="B1741" s="4" t="s">
        <v>5484</v>
      </c>
      <c r="C1741" s="4" t="s">
        <v>13060</v>
      </c>
      <c r="D1741" s="4" t="n">
        <v>1998</v>
      </c>
      <c r="E1741" s="4" t="s">
        <v>41</v>
      </c>
      <c r="F1741" s="4" t="s">
        <v>11619</v>
      </c>
      <c r="G1741" s="4" t="str">
        <f aca="false">IF(LEFT(I1741,3)="R1 ","L6",IF(D1741&gt;=2014,"L1",IF(D1741&gt;=1998,"L2",IF(D1741&gt;=1987,"L3",IF(D1741&gt;=1978,"L4",IF(D1741&gt;=1965,"L5","L6"))))))</f>
        <v>L2</v>
      </c>
      <c r="H1741" s="4" t="str">
        <f aca="false">IFERROR(INDEX(Lanes!$C$2:$C$60,MATCH(LEFT(I1741,FIND(" ",I1741)-1),Lanes!$A$2:$A$60,0)),"?")</f>
        <v>V</v>
      </c>
      <c r="I1741" s="4" t="s">
        <v>12707</v>
      </c>
      <c r="J1741" s="4"/>
      <c r="K1741" s="4" t="s">
        <v>5430</v>
      </c>
      <c r="L1741" s="4" t="s">
        <v>603</v>
      </c>
      <c r="M1741" s="4" t="s">
        <v>5486</v>
      </c>
      <c r="N1741" s="4"/>
      <c r="O1741" s="4" t="s">
        <v>5487</v>
      </c>
      <c r="P1741" s="2" t="s">
        <v>13061</v>
      </c>
      <c r="Q1741" s="2" t="s">
        <v>13062</v>
      </c>
      <c r="R1741" s="4" t="s">
        <v>122</v>
      </c>
      <c r="S1741" s="4" t="s">
        <v>13063</v>
      </c>
      <c r="T1741" s="4" t="s">
        <v>110</v>
      </c>
      <c r="U1741" s="4"/>
      <c r="V1741" s="4"/>
      <c r="W1741" s="4" t="s">
        <v>53</v>
      </c>
      <c r="X1741" s="2" t="s">
        <v>5491</v>
      </c>
      <c r="Y1741" s="4" t="s">
        <v>55</v>
      </c>
      <c r="Z1741" s="4"/>
      <c r="AA1741" s="4"/>
      <c r="AB1741" s="4"/>
    </row>
    <row r="1742" customFormat="false" ht="75" hidden="false" customHeight="true" outlineLevel="0" collapsed="false">
      <c r="A1742" s="4" t="s">
        <v>13064</v>
      </c>
      <c r="B1742" s="4" t="s">
        <v>12920</v>
      </c>
      <c r="C1742" s="4" t="s">
        <v>13065</v>
      </c>
      <c r="D1742" s="4" t="n">
        <v>1998</v>
      </c>
      <c r="E1742" s="4" t="s">
        <v>41</v>
      </c>
      <c r="F1742" s="4" t="s">
        <v>971</v>
      </c>
      <c r="G1742" s="4" t="str">
        <f aca="false">IF(LEFT(I1742,3)="R1 ","L6",IF(D1742&gt;=2014,"L1",IF(D1742&gt;=1998,"L2",IF(D1742&gt;=1987,"L3",IF(D1742&gt;=1978,"L4",IF(D1742&gt;=1965,"L5","L6"))))))</f>
        <v>L2</v>
      </c>
      <c r="H1742" s="4" t="str">
        <f aca="false">IFERROR(INDEX(Lanes!$C$2:$C$60,MATCH(LEFT(I1742,FIND(" ",I1742)-1),Lanes!$A$2:$A$60,0)),"?")</f>
        <v>V</v>
      </c>
      <c r="I1742" s="4" t="s">
        <v>12707</v>
      </c>
      <c r="J1742" s="4"/>
      <c r="K1742" s="4" t="s">
        <v>5430</v>
      </c>
      <c r="L1742" s="4" t="s">
        <v>257</v>
      </c>
      <c r="M1742" s="4" t="s">
        <v>12922</v>
      </c>
      <c r="N1742" s="4"/>
      <c r="O1742" s="4" t="s">
        <v>13066</v>
      </c>
      <c r="P1742" s="2" t="s">
        <v>13067</v>
      </c>
      <c r="Q1742" s="2" t="s">
        <v>13068</v>
      </c>
      <c r="R1742" s="4" t="s">
        <v>122</v>
      </c>
      <c r="S1742" s="4" t="s">
        <v>13069</v>
      </c>
      <c r="T1742" s="4" t="s">
        <v>52</v>
      </c>
      <c r="U1742" s="4"/>
      <c r="V1742" s="4"/>
      <c r="W1742" s="4"/>
      <c r="X1742" s="2" t="s">
        <v>13070</v>
      </c>
      <c r="Y1742" s="4" t="s">
        <v>69</v>
      </c>
      <c r="Z1742" s="4"/>
      <c r="AA1742" s="4"/>
      <c r="AB1742" s="4"/>
    </row>
    <row r="1743" customFormat="false" ht="75" hidden="false" customHeight="true" outlineLevel="0" collapsed="false">
      <c r="A1743" s="4" t="s">
        <v>13071</v>
      </c>
      <c r="B1743" s="4" t="s">
        <v>13072</v>
      </c>
      <c r="C1743" s="4" t="s">
        <v>13073</v>
      </c>
      <c r="D1743" s="4" t="n">
        <v>1998</v>
      </c>
      <c r="E1743" s="4" t="s">
        <v>41</v>
      </c>
      <c r="F1743" s="4" t="s">
        <v>13074</v>
      </c>
      <c r="G1743" s="4" t="str">
        <f aca="false">IF(LEFT(I1743,3)="R1 ","L6",IF(D1743&gt;=2014,"L1",IF(D1743&gt;=1998,"L2",IF(D1743&gt;=1987,"L3",IF(D1743&gt;=1978,"L4",IF(D1743&gt;=1965,"L5","L6"))))))</f>
        <v>L2</v>
      </c>
      <c r="H1743" s="4" t="str">
        <f aca="false">IFERROR(INDEX(Lanes!$C$2:$C$60,MATCH(LEFT(I1743,FIND(" ",I1743)-1),Lanes!$A$2:$A$60,0)),"?")</f>
        <v>V</v>
      </c>
      <c r="I1743" s="4" t="s">
        <v>12707</v>
      </c>
      <c r="J1743" s="4" t="s">
        <v>12351</v>
      </c>
      <c r="K1743" s="4" t="s">
        <v>5430</v>
      </c>
      <c r="L1743" s="4" t="s">
        <v>603</v>
      </c>
      <c r="M1743" s="4" t="s">
        <v>1777</v>
      </c>
      <c r="N1743" s="4"/>
      <c r="O1743" s="4" t="s">
        <v>13075</v>
      </c>
      <c r="P1743" s="2" t="s">
        <v>13076</v>
      </c>
      <c r="Q1743" s="2" t="s">
        <v>13077</v>
      </c>
      <c r="R1743" s="4" t="s">
        <v>122</v>
      </c>
      <c r="S1743" s="4" t="s">
        <v>13078</v>
      </c>
      <c r="T1743" s="4" t="s">
        <v>52</v>
      </c>
      <c r="U1743" s="4"/>
      <c r="V1743" s="4"/>
      <c r="W1743" s="4"/>
      <c r="X1743" s="2" t="s">
        <v>13079</v>
      </c>
      <c r="Y1743" s="4" t="s">
        <v>55</v>
      </c>
      <c r="Z1743" s="4"/>
      <c r="AA1743" s="4"/>
      <c r="AB1743" s="4"/>
    </row>
    <row r="1744" customFormat="false" ht="75" hidden="false" customHeight="true" outlineLevel="0" collapsed="false">
      <c r="A1744" s="4" t="s">
        <v>13080</v>
      </c>
      <c r="B1744" s="4" t="s">
        <v>5473</v>
      </c>
      <c r="C1744" s="4" t="s">
        <v>13081</v>
      </c>
      <c r="D1744" s="4" t="n">
        <v>1999</v>
      </c>
      <c r="E1744" s="4" t="s">
        <v>41</v>
      </c>
      <c r="F1744" s="4" t="s">
        <v>13082</v>
      </c>
      <c r="G1744" s="4" t="str">
        <f aca="false">IF(LEFT(I1744,3)="R1 ","L6",IF(D1744&gt;=2014,"L1",IF(D1744&gt;=1998,"L2",IF(D1744&gt;=1987,"L3",IF(D1744&gt;=1978,"L4",IF(D1744&gt;=1965,"L5","L6"))))))</f>
        <v>L2</v>
      </c>
      <c r="H1744" s="4" t="str">
        <f aca="false">IFERROR(INDEX(Lanes!$C$2:$C$60,MATCH(LEFT(I1744,FIND(" ",I1744)-1),Lanes!$A$2:$A$60,0)),"?")</f>
        <v>V</v>
      </c>
      <c r="I1744" s="4" t="s">
        <v>12707</v>
      </c>
      <c r="J1744" s="4"/>
      <c r="K1744" s="4" t="s">
        <v>5430</v>
      </c>
      <c r="L1744" s="4" t="s">
        <v>45</v>
      </c>
      <c r="M1744" s="4" t="s">
        <v>5476</v>
      </c>
      <c r="N1744" s="4" t="s">
        <v>5477</v>
      </c>
      <c r="O1744" s="4" t="s">
        <v>13083</v>
      </c>
      <c r="P1744" s="2" t="s">
        <v>13084</v>
      </c>
      <c r="Q1744" s="2" t="s">
        <v>13085</v>
      </c>
      <c r="R1744" s="4" t="s">
        <v>65</v>
      </c>
      <c r="S1744" s="4" t="s">
        <v>13086</v>
      </c>
      <c r="T1744" s="4" t="s">
        <v>110</v>
      </c>
      <c r="U1744" s="4"/>
      <c r="V1744" s="4"/>
      <c r="W1744" s="4" t="s">
        <v>53</v>
      </c>
      <c r="X1744" s="2" t="s">
        <v>13087</v>
      </c>
      <c r="Y1744" s="4" t="s">
        <v>69</v>
      </c>
      <c r="Z1744" s="4"/>
      <c r="AA1744" s="4"/>
      <c r="AB1744" s="4"/>
    </row>
    <row r="1745" customFormat="false" ht="75" hidden="false" customHeight="true" outlineLevel="0" collapsed="false">
      <c r="A1745" s="4" t="s">
        <v>13088</v>
      </c>
      <c r="B1745" s="4" t="s">
        <v>5484</v>
      </c>
      <c r="C1745" s="4" t="s">
        <v>13089</v>
      </c>
      <c r="D1745" s="4" t="n">
        <v>2000</v>
      </c>
      <c r="E1745" s="4" t="s">
        <v>41</v>
      </c>
      <c r="F1745" s="4" t="s">
        <v>11619</v>
      </c>
      <c r="G1745" s="4" t="str">
        <f aca="false">IF(LEFT(I1745,3)="R1 ","L6",IF(D1745&gt;=2014,"L1",IF(D1745&gt;=1998,"L2",IF(D1745&gt;=1987,"L3",IF(D1745&gt;=1978,"L4",IF(D1745&gt;=1965,"L5","L6"))))))</f>
        <v>L2</v>
      </c>
      <c r="H1745" s="4" t="str">
        <f aca="false">IFERROR(INDEX(Lanes!$C$2:$C$60,MATCH(LEFT(I1745,FIND(" ",I1745)-1),Lanes!$A$2:$A$60,0)),"?")</f>
        <v>V</v>
      </c>
      <c r="I1745" s="4" t="s">
        <v>12707</v>
      </c>
      <c r="J1745" s="4"/>
      <c r="K1745" s="4" t="s">
        <v>5430</v>
      </c>
      <c r="L1745" s="4" t="s">
        <v>603</v>
      </c>
      <c r="M1745" s="4" t="s">
        <v>5486</v>
      </c>
      <c r="N1745" s="4"/>
      <c r="O1745" s="4" t="s">
        <v>13090</v>
      </c>
      <c r="P1745" s="2" t="s">
        <v>13091</v>
      </c>
      <c r="Q1745" s="2" t="s">
        <v>13092</v>
      </c>
      <c r="R1745" s="4" t="s">
        <v>122</v>
      </c>
      <c r="S1745" s="4" t="s">
        <v>13093</v>
      </c>
      <c r="T1745" s="4" t="s">
        <v>84</v>
      </c>
      <c r="U1745" s="4"/>
      <c r="V1745" s="4"/>
      <c r="W1745" s="4" t="s">
        <v>53</v>
      </c>
      <c r="X1745" s="2" t="s">
        <v>5491</v>
      </c>
      <c r="Y1745" s="4" t="s">
        <v>55</v>
      </c>
      <c r="Z1745" s="4"/>
      <c r="AA1745" s="4"/>
      <c r="AB1745" s="4"/>
    </row>
    <row r="1746" customFormat="false" ht="75" hidden="false" customHeight="true" outlineLevel="0" collapsed="false">
      <c r="A1746" s="4" t="s">
        <v>13094</v>
      </c>
      <c r="B1746" s="4" t="s">
        <v>13095</v>
      </c>
      <c r="C1746" s="4" t="s">
        <v>13096</v>
      </c>
      <c r="D1746" s="4" t="n">
        <v>2000</v>
      </c>
      <c r="E1746" s="4" t="s">
        <v>41</v>
      </c>
      <c r="F1746" s="4" t="s">
        <v>1537</v>
      </c>
      <c r="G1746" s="4" t="str">
        <f aca="false">IF(LEFT(I1746,3)="R1 ","L6",IF(D1746&gt;=2014,"L1",IF(D1746&gt;=1998,"L2",IF(D1746&gt;=1987,"L3",IF(D1746&gt;=1978,"L4",IF(D1746&gt;=1965,"L5","L6"))))))</f>
        <v>L2</v>
      </c>
      <c r="H1746" s="4" t="str">
        <f aca="false">IFERROR(INDEX(Lanes!$C$2:$C$60,MATCH(LEFT(I1746,FIND(" ",I1746)-1),Lanes!$A$2:$A$60,0)),"?")</f>
        <v>V</v>
      </c>
      <c r="I1746" s="4" t="s">
        <v>12707</v>
      </c>
      <c r="J1746" s="4"/>
      <c r="K1746" s="4" t="s">
        <v>5430</v>
      </c>
      <c r="L1746" s="4" t="s">
        <v>45</v>
      </c>
      <c r="M1746" s="4" t="s">
        <v>7292</v>
      </c>
      <c r="N1746" s="4"/>
      <c r="O1746" s="4" t="s">
        <v>13097</v>
      </c>
      <c r="P1746" s="2" t="s">
        <v>13098</v>
      </c>
      <c r="Q1746" s="2" t="s">
        <v>13099</v>
      </c>
      <c r="R1746" s="4" t="s">
        <v>50</v>
      </c>
      <c r="S1746" s="4" t="s">
        <v>13100</v>
      </c>
      <c r="T1746" s="4" t="s">
        <v>52</v>
      </c>
      <c r="U1746" s="4"/>
      <c r="V1746" s="4"/>
      <c r="W1746" s="4"/>
      <c r="X1746" s="2" t="s">
        <v>13101</v>
      </c>
      <c r="Y1746" s="4" t="s">
        <v>55</v>
      </c>
      <c r="Z1746" s="4"/>
      <c r="AA1746" s="4"/>
      <c r="AB1746" s="4"/>
    </row>
    <row r="1747" customFormat="false" ht="75" hidden="false" customHeight="true" outlineLevel="0" collapsed="false">
      <c r="A1747" s="4" t="s">
        <v>13102</v>
      </c>
      <c r="B1747" s="4" t="s">
        <v>13103</v>
      </c>
      <c r="C1747" s="4" t="s">
        <v>13103</v>
      </c>
      <c r="D1747" s="4" t="n">
        <v>2000</v>
      </c>
      <c r="E1747" s="4" t="s">
        <v>41</v>
      </c>
      <c r="F1747" s="4" t="s">
        <v>11564</v>
      </c>
      <c r="G1747" s="4" t="str">
        <f aca="false">IF(LEFT(I1747,3)="R1 ","L6",IF(D1747&gt;=2014,"L1",IF(D1747&gt;=1998,"L2",IF(D1747&gt;=1987,"L3",IF(D1747&gt;=1978,"L4",IF(D1747&gt;=1965,"L5","L6"))))))</f>
        <v>L2</v>
      </c>
      <c r="H1747" s="4" t="str">
        <f aca="false">IFERROR(INDEX(Lanes!$C$2:$C$60,MATCH(LEFT(I1747,FIND(" ",I1747)-1),Lanes!$A$2:$A$60,0)),"?")</f>
        <v>V</v>
      </c>
      <c r="I1747" s="4" t="s">
        <v>12707</v>
      </c>
      <c r="J1747" s="4"/>
      <c r="K1747" s="4" t="s">
        <v>5430</v>
      </c>
      <c r="L1747" s="4" t="s">
        <v>193</v>
      </c>
      <c r="M1747" s="4" t="s">
        <v>530</v>
      </c>
      <c r="N1747" s="4" t="s">
        <v>531</v>
      </c>
      <c r="O1747" s="4" t="s">
        <v>13104</v>
      </c>
      <c r="P1747" s="2" t="s">
        <v>13105</v>
      </c>
      <c r="Q1747" s="2" t="s">
        <v>13106</v>
      </c>
      <c r="R1747" s="4" t="s">
        <v>65</v>
      </c>
      <c r="S1747" s="4" t="s">
        <v>13107</v>
      </c>
      <c r="T1747" s="4" t="s">
        <v>84</v>
      </c>
      <c r="U1747" s="4"/>
      <c r="V1747" s="4"/>
      <c r="W1747" s="4"/>
      <c r="X1747" s="2" t="s">
        <v>13108</v>
      </c>
      <c r="Y1747" s="4" t="s">
        <v>55</v>
      </c>
      <c r="Z1747" s="4"/>
      <c r="AA1747" s="4"/>
      <c r="AB1747" s="4"/>
    </row>
    <row r="1748" customFormat="false" ht="75" hidden="false" customHeight="true" outlineLevel="0" collapsed="false">
      <c r="A1748" s="4" t="s">
        <v>13109</v>
      </c>
      <c r="B1748" s="4" t="s">
        <v>12973</v>
      </c>
      <c r="C1748" s="4" t="s">
        <v>13110</v>
      </c>
      <c r="D1748" s="4" t="n">
        <v>2000</v>
      </c>
      <c r="E1748" s="4" t="s">
        <v>41</v>
      </c>
      <c r="F1748" s="4" t="s">
        <v>7161</v>
      </c>
      <c r="G1748" s="4" t="str">
        <f aca="false">IF(LEFT(I1748,3)="R1 ","L6",IF(D1748&gt;=2014,"L1",IF(D1748&gt;=1998,"L2",IF(D1748&gt;=1987,"L3",IF(D1748&gt;=1978,"L4",IF(D1748&gt;=1965,"L5","L6"))))))</f>
        <v>L2</v>
      </c>
      <c r="H1748" s="4" t="str">
        <f aca="false">IFERROR(INDEX(Lanes!$C$2:$C$60,MATCH(LEFT(I1748,FIND(" ",I1748)-1),Lanes!$A$2:$A$60,0)),"?")</f>
        <v>V</v>
      </c>
      <c r="I1748" s="4" t="s">
        <v>12707</v>
      </c>
      <c r="J1748" s="4"/>
      <c r="K1748" s="4" t="s">
        <v>5430</v>
      </c>
      <c r="L1748" s="4" t="s">
        <v>152</v>
      </c>
      <c r="M1748" s="4" t="s">
        <v>549</v>
      </c>
      <c r="N1748" s="4"/>
      <c r="O1748" s="4" t="s">
        <v>13111</v>
      </c>
      <c r="P1748" s="2" t="s">
        <v>13112</v>
      </c>
      <c r="Q1748" s="2" t="s">
        <v>13113</v>
      </c>
      <c r="R1748" s="4" t="s">
        <v>50</v>
      </c>
      <c r="S1748" s="4" t="s">
        <v>13114</v>
      </c>
      <c r="T1748" s="4" t="s">
        <v>84</v>
      </c>
      <c r="U1748" s="4"/>
      <c r="V1748" s="4"/>
      <c r="W1748" s="4"/>
      <c r="X1748" s="2" t="s">
        <v>13115</v>
      </c>
      <c r="Y1748" s="4" t="s">
        <v>69</v>
      </c>
      <c r="Z1748" s="4"/>
      <c r="AA1748" s="4"/>
      <c r="AB1748" s="4"/>
    </row>
    <row r="1749" customFormat="false" ht="75" hidden="false" customHeight="true" outlineLevel="0" collapsed="false">
      <c r="A1749" s="4" t="s">
        <v>13116</v>
      </c>
      <c r="B1749" s="4" t="s">
        <v>13117</v>
      </c>
      <c r="C1749" s="4" t="s">
        <v>5177</v>
      </c>
      <c r="D1749" s="4" t="n">
        <v>2000</v>
      </c>
      <c r="E1749" s="4" t="s">
        <v>41</v>
      </c>
      <c r="F1749" s="4" t="s">
        <v>13118</v>
      </c>
      <c r="G1749" s="4" t="str">
        <f aca="false">IF(LEFT(I1749,3)="R1 ","L6",IF(D1749&gt;=2014,"L1",IF(D1749&gt;=1998,"L2",IF(D1749&gt;=1987,"L3",IF(D1749&gt;=1978,"L4",IF(D1749&gt;=1965,"L5","L6"))))))</f>
        <v>L2</v>
      </c>
      <c r="H1749" s="4" t="str">
        <f aca="false">IFERROR(INDEX(Lanes!$C$2:$C$60,MATCH(LEFT(I1749,FIND(" ",I1749)-1),Lanes!$A$2:$A$60,0)),"?")</f>
        <v>V</v>
      </c>
      <c r="I1749" s="4" t="s">
        <v>12707</v>
      </c>
      <c r="J1749" s="4"/>
      <c r="K1749" s="4" t="s">
        <v>5430</v>
      </c>
      <c r="L1749" s="4" t="s">
        <v>152</v>
      </c>
      <c r="M1749" s="4" t="s">
        <v>153</v>
      </c>
      <c r="N1749" s="4"/>
      <c r="O1749" s="4" t="s">
        <v>13119</v>
      </c>
      <c r="P1749" s="2" t="s">
        <v>13120</v>
      </c>
      <c r="Q1749" s="2" t="s">
        <v>13121</v>
      </c>
      <c r="R1749" s="4" t="s">
        <v>122</v>
      </c>
      <c r="S1749" s="4" t="s">
        <v>13122</v>
      </c>
      <c r="T1749" s="4" t="s">
        <v>52</v>
      </c>
      <c r="U1749" s="4"/>
      <c r="V1749" s="4"/>
      <c r="W1749" s="4"/>
      <c r="X1749" s="2" t="s">
        <v>13123</v>
      </c>
      <c r="Y1749" s="4" t="s">
        <v>69</v>
      </c>
      <c r="Z1749" s="4"/>
      <c r="AA1749" s="4"/>
      <c r="AB1749" s="4"/>
    </row>
    <row r="1750" customFormat="false" ht="75" hidden="false" customHeight="true" outlineLevel="0" collapsed="false">
      <c r="A1750" s="4" t="s">
        <v>13124</v>
      </c>
      <c r="B1750" s="4" t="s">
        <v>13072</v>
      </c>
      <c r="C1750" s="4" t="s">
        <v>13125</v>
      </c>
      <c r="D1750" s="4" t="n">
        <v>2000</v>
      </c>
      <c r="E1750" s="4" t="s">
        <v>41</v>
      </c>
      <c r="F1750" s="4" t="s">
        <v>13126</v>
      </c>
      <c r="G1750" s="4" t="str">
        <f aca="false">IF(LEFT(I1750,3)="R1 ","L6",IF(D1750&gt;=2014,"L1",IF(D1750&gt;=1998,"L2",IF(D1750&gt;=1987,"L3",IF(D1750&gt;=1978,"L4",IF(D1750&gt;=1965,"L5","L6"))))))</f>
        <v>L2</v>
      </c>
      <c r="H1750" s="4" t="str">
        <f aca="false">IFERROR(INDEX(Lanes!$C$2:$C$60,MATCH(LEFT(I1750,FIND(" ",I1750)-1),Lanes!$A$2:$A$60,0)),"?")</f>
        <v>V</v>
      </c>
      <c r="I1750" s="4" t="s">
        <v>12707</v>
      </c>
      <c r="J1750" s="4" t="s">
        <v>12351</v>
      </c>
      <c r="K1750" s="4" t="s">
        <v>5430</v>
      </c>
      <c r="L1750" s="4" t="s">
        <v>603</v>
      </c>
      <c r="M1750" s="4" t="s">
        <v>1777</v>
      </c>
      <c r="N1750" s="4"/>
      <c r="O1750" s="4" t="s">
        <v>13127</v>
      </c>
      <c r="P1750" s="2" t="s">
        <v>13128</v>
      </c>
      <c r="Q1750" s="2" t="s">
        <v>13129</v>
      </c>
      <c r="R1750" s="4" t="s">
        <v>122</v>
      </c>
      <c r="S1750" s="4" t="s">
        <v>13130</v>
      </c>
      <c r="T1750" s="4" t="s">
        <v>52</v>
      </c>
      <c r="U1750" s="4"/>
      <c r="V1750" s="4"/>
      <c r="W1750" s="4"/>
      <c r="X1750" s="2" t="s">
        <v>13131</v>
      </c>
      <c r="Y1750" s="4" t="s">
        <v>55</v>
      </c>
      <c r="Z1750" s="4"/>
      <c r="AA1750" s="4"/>
      <c r="AB1750" s="4"/>
    </row>
    <row r="1751" customFormat="false" ht="75" hidden="false" customHeight="true" outlineLevel="0" collapsed="false">
      <c r="A1751" s="4" t="s">
        <v>13132</v>
      </c>
      <c r="B1751" s="4" t="s">
        <v>13133</v>
      </c>
      <c r="C1751" s="4" t="s">
        <v>13134</v>
      </c>
      <c r="D1751" s="4" t="n">
        <v>2001</v>
      </c>
      <c r="E1751" s="4" t="s">
        <v>41</v>
      </c>
      <c r="F1751" s="4" t="s">
        <v>13135</v>
      </c>
      <c r="G1751" s="4" t="str">
        <f aca="false">IF(LEFT(I1751,3)="R1 ","L6",IF(D1751&gt;=2014,"L1",IF(D1751&gt;=1998,"L2",IF(D1751&gt;=1987,"L3",IF(D1751&gt;=1978,"L4",IF(D1751&gt;=1965,"L5","L6"))))))</f>
        <v>L2</v>
      </c>
      <c r="H1751" s="4" t="str">
        <f aca="false">IFERROR(INDEX(Lanes!$C$2:$C$60,MATCH(LEFT(I1751,FIND(" ",I1751)-1),Lanes!$A$2:$A$60,0)),"?")</f>
        <v>V</v>
      </c>
      <c r="I1751" s="4" t="s">
        <v>12707</v>
      </c>
      <c r="J1751" s="4"/>
      <c r="K1751" s="4" t="s">
        <v>5430</v>
      </c>
      <c r="L1751" s="4" t="s">
        <v>603</v>
      </c>
      <c r="M1751" s="4" t="s">
        <v>1777</v>
      </c>
      <c r="N1751" s="4" t="s">
        <v>4316</v>
      </c>
      <c r="O1751" s="4" t="s">
        <v>13136</v>
      </c>
      <c r="P1751" s="2" t="s">
        <v>13137</v>
      </c>
      <c r="Q1751" s="2" t="s">
        <v>13138</v>
      </c>
      <c r="R1751" s="4" t="s">
        <v>65</v>
      </c>
      <c r="S1751" s="4" t="s">
        <v>13139</v>
      </c>
      <c r="T1751" s="4" t="s">
        <v>84</v>
      </c>
      <c r="U1751" s="4"/>
      <c r="V1751" s="4"/>
      <c r="W1751" s="4"/>
      <c r="X1751" s="2" t="s">
        <v>13140</v>
      </c>
      <c r="Y1751" s="4" t="s">
        <v>69</v>
      </c>
      <c r="Z1751" s="4"/>
      <c r="AA1751" s="4"/>
      <c r="AB1751" s="4"/>
    </row>
    <row r="1752" customFormat="false" ht="75" hidden="false" customHeight="true" outlineLevel="0" collapsed="false">
      <c r="A1752" s="4" t="s">
        <v>13141</v>
      </c>
      <c r="B1752" s="4" t="s">
        <v>13142</v>
      </c>
      <c r="C1752" s="4" t="s">
        <v>13143</v>
      </c>
      <c r="D1752" s="4" t="n">
        <v>2001</v>
      </c>
      <c r="E1752" s="4" t="s">
        <v>41</v>
      </c>
      <c r="F1752" s="4" t="s">
        <v>5991</v>
      </c>
      <c r="G1752" s="4" t="str">
        <f aca="false">IF(LEFT(I1752,3)="R1 ","L6",IF(D1752&gt;=2014,"L1",IF(D1752&gt;=1998,"L2",IF(D1752&gt;=1987,"L3",IF(D1752&gt;=1978,"L4",IF(D1752&gt;=1965,"L5","L6"))))))</f>
        <v>L2</v>
      </c>
      <c r="H1752" s="4" t="str">
        <f aca="false">IFERROR(INDEX(Lanes!$C$2:$C$60,MATCH(LEFT(I1752,FIND(" ",I1752)-1),Lanes!$A$2:$A$60,0)),"?")</f>
        <v>V</v>
      </c>
      <c r="I1752" s="4" t="s">
        <v>12707</v>
      </c>
      <c r="J1752" s="4"/>
      <c r="K1752" s="4" t="s">
        <v>5430</v>
      </c>
      <c r="L1752" s="4" t="s">
        <v>603</v>
      </c>
      <c r="M1752" s="4" t="s">
        <v>1205</v>
      </c>
      <c r="N1752" s="4"/>
      <c r="O1752" s="4" t="s">
        <v>13144</v>
      </c>
      <c r="P1752" s="2" t="s">
        <v>13145</v>
      </c>
      <c r="Q1752" s="2" t="s">
        <v>13146</v>
      </c>
      <c r="R1752" s="4" t="s">
        <v>65</v>
      </c>
      <c r="S1752" s="4" t="s">
        <v>13147</v>
      </c>
      <c r="T1752" s="4" t="s">
        <v>84</v>
      </c>
      <c r="U1752" s="4"/>
      <c r="V1752" s="4"/>
      <c r="W1752" s="4"/>
      <c r="X1752" s="2" t="s">
        <v>13148</v>
      </c>
      <c r="Y1752" s="4" t="s">
        <v>69</v>
      </c>
      <c r="Z1752" s="4"/>
      <c r="AA1752" s="4"/>
      <c r="AB1752" s="4"/>
    </row>
    <row r="1753" customFormat="false" ht="75" hidden="false" customHeight="true" outlineLevel="0" collapsed="false">
      <c r="A1753" s="4" t="s">
        <v>13149</v>
      </c>
      <c r="B1753" s="4" t="s">
        <v>13038</v>
      </c>
      <c r="C1753" s="4" t="s">
        <v>13150</v>
      </c>
      <c r="D1753" s="4" t="n">
        <v>2001</v>
      </c>
      <c r="E1753" s="4" t="s">
        <v>41</v>
      </c>
      <c r="F1753" s="4" t="s">
        <v>2413</v>
      </c>
      <c r="G1753" s="4" t="str">
        <f aca="false">IF(LEFT(I1753,3)="R1 ","L6",IF(D1753&gt;=2014,"L1",IF(D1753&gt;=1998,"L2",IF(D1753&gt;=1987,"L3",IF(D1753&gt;=1978,"L4",IF(D1753&gt;=1965,"L5","L6"))))))</f>
        <v>L2</v>
      </c>
      <c r="H1753" s="4" t="str">
        <f aca="false">IFERROR(INDEX(Lanes!$C$2:$C$60,MATCH(LEFT(I1753,FIND(" ",I1753)-1),Lanes!$A$2:$A$60,0)),"?")</f>
        <v>V</v>
      </c>
      <c r="I1753" s="4" t="s">
        <v>12707</v>
      </c>
      <c r="J1753" s="4"/>
      <c r="K1753" s="4" t="s">
        <v>5430</v>
      </c>
      <c r="L1753" s="4" t="s">
        <v>257</v>
      </c>
      <c r="M1753" s="4" t="s">
        <v>13040</v>
      </c>
      <c r="N1753" s="4"/>
      <c r="O1753" s="4" t="s">
        <v>13151</v>
      </c>
      <c r="P1753" s="2" t="s">
        <v>13152</v>
      </c>
      <c r="Q1753" s="2" t="s">
        <v>13153</v>
      </c>
      <c r="R1753" s="4" t="s">
        <v>65</v>
      </c>
      <c r="S1753" s="4" t="s">
        <v>13154</v>
      </c>
      <c r="T1753" s="4" t="s">
        <v>52</v>
      </c>
      <c r="U1753" s="4"/>
      <c r="V1753" s="4"/>
      <c r="W1753" s="4"/>
      <c r="X1753" s="2" t="s">
        <v>13045</v>
      </c>
      <c r="Y1753" s="4" t="s">
        <v>55</v>
      </c>
      <c r="Z1753" s="4"/>
      <c r="AA1753" s="4"/>
      <c r="AB1753" s="4"/>
    </row>
    <row r="1754" customFormat="false" ht="75" hidden="false" customHeight="true" outlineLevel="0" collapsed="false">
      <c r="A1754" s="4" t="s">
        <v>13155</v>
      </c>
      <c r="B1754" s="4" t="s">
        <v>5473</v>
      </c>
      <c r="C1754" s="4" t="s">
        <v>13156</v>
      </c>
      <c r="D1754" s="4" t="n">
        <v>2001</v>
      </c>
      <c r="E1754" s="4" t="s">
        <v>41</v>
      </c>
      <c r="F1754" s="4" t="s">
        <v>13082</v>
      </c>
      <c r="G1754" s="4" t="str">
        <f aca="false">IF(LEFT(I1754,3)="R1 ","L6",IF(D1754&gt;=2014,"L1",IF(D1754&gt;=1998,"L2",IF(D1754&gt;=1987,"L3",IF(D1754&gt;=1978,"L4",IF(D1754&gt;=1965,"L5","L6"))))))</f>
        <v>L2</v>
      </c>
      <c r="H1754" s="4" t="str">
        <f aca="false">IFERROR(INDEX(Lanes!$C$2:$C$60,MATCH(LEFT(I1754,FIND(" ",I1754)-1),Lanes!$A$2:$A$60,0)),"?")</f>
        <v>V</v>
      </c>
      <c r="I1754" s="4" t="s">
        <v>12707</v>
      </c>
      <c r="J1754" s="4"/>
      <c r="K1754" s="4" t="s">
        <v>5430</v>
      </c>
      <c r="L1754" s="4" t="s">
        <v>45</v>
      </c>
      <c r="M1754" s="4" t="s">
        <v>5476</v>
      </c>
      <c r="N1754" s="4" t="s">
        <v>5477</v>
      </c>
      <c r="O1754" s="4" t="s">
        <v>13157</v>
      </c>
      <c r="P1754" s="2" t="s">
        <v>13158</v>
      </c>
      <c r="Q1754" s="2" t="s">
        <v>13159</v>
      </c>
      <c r="R1754" s="4" t="s">
        <v>122</v>
      </c>
      <c r="S1754" s="4" t="s">
        <v>13160</v>
      </c>
      <c r="T1754" s="4" t="s">
        <v>110</v>
      </c>
      <c r="U1754" s="4"/>
      <c r="V1754" s="4"/>
      <c r="W1754" s="4" t="s">
        <v>53</v>
      </c>
      <c r="X1754" s="2" t="s">
        <v>13161</v>
      </c>
      <c r="Y1754" s="4" t="s">
        <v>69</v>
      </c>
      <c r="Z1754" s="4"/>
      <c r="AA1754" s="4"/>
      <c r="AB1754" s="4"/>
    </row>
    <row r="1755" customFormat="false" ht="75" hidden="false" customHeight="true" outlineLevel="0" collapsed="false">
      <c r="A1755" s="4" t="s">
        <v>13162</v>
      </c>
      <c r="B1755" s="4" t="s">
        <v>13163</v>
      </c>
      <c r="C1755" s="4" t="s">
        <v>13164</v>
      </c>
      <c r="D1755" s="4" t="n">
        <v>2001</v>
      </c>
      <c r="E1755" s="4" t="s">
        <v>41</v>
      </c>
      <c r="F1755" s="4" t="s">
        <v>11564</v>
      </c>
      <c r="G1755" s="4" t="str">
        <f aca="false">IF(LEFT(I1755,3)="R1 ","L6",IF(D1755&gt;=2014,"L1",IF(D1755&gt;=1998,"L2",IF(D1755&gt;=1987,"L3",IF(D1755&gt;=1978,"L4",IF(D1755&gt;=1965,"L5","L6"))))))</f>
        <v>L2</v>
      </c>
      <c r="H1755" s="4" t="str">
        <f aca="false">IFERROR(INDEX(Lanes!$C$2:$C$60,MATCH(LEFT(I1755,FIND(" ",I1755)-1),Lanes!$A$2:$A$60,0)),"?")</f>
        <v>V</v>
      </c>
      <c r="I1755" s="4" t="s">
        <v>12707</v>
      </c>
      <c r="J1755" s="4"/>
      <c r="K1755" s="4" t="s">
        <v>5430</v>
      </c>
      <c r="L1755" s="4" t="s">
        <v>163</v>
      </c>
      <c r="M1755" s="4" t="s">
        <v>6131</v>
      </c>
      <c r="N1755" s="4" t="s">
        <v>6132</v>
      </c>
      <c r="O1755" s="4" t="s">
        <v>12860</v>
      </c>
      <c r="P1755" s="2" t="s">
        <v>13165</v>
      </c>
      <c r="Q1755" s="2" t="s">
        <v>13166</v>
      </c>
      <c r="R1755" s="4" t="s">
        <v>65</v>
      </c>
      <c r="S1755" s="4" t="s">
        <v>13167</v>
      </c>
      <c r="T1755" s="4" t="s">
        <v>84</v>
      </c>
      <c r="U1755" s="4"/>
      <c r="V1755" s="4"/>
      <c r="W1755" s="4"/>
      <c r="X1755" s="2" t="s">
        <v>13168</v>
      </c>
      <c r="Y1755" s="4" t="s">
        <v>55</v>
      </c>
      <c r="Z1755" s="4"/>
      <c r="AA1755" s="4"/>
      <c r="AB1755" s="4"/>
    </row>
    <row r="1756" customFormat="false" ht="75" hidden="false" customHeight="true" outlineLevel="0" collapsed="false">
      <c r="A1756" s="4" t="s">
        <v>13169</v>
      </c>
      <c r="B1756" s="4" t="s">
        <v>12800</v>
      </c>
      <c r="C1756" s="4" t="s">
        <v>13170</v>
      </c>
      <c r="D1756" s="4" t="n">
        <v>2001</v>
      </c>
      <c r="E1756" s="4" t="s">
        <v>41</v>
      </c>
      <c r="F1756" s="4" t="s">
        <v>519</v>
      </c>
      <c r="G1756" s="4" t="str">
        <f aca="false">IF(LEFT(I1756,3)="R1 ","L6",IF(D1756&gt;=2014,"L1",IF(D1756&gt;=1998,"L2",IF(D1756&gt;=1987,"L3",IF(D1756&gt;=1978,"L4",IF(D1756&gt;=1965,"L5","L6"))))))</f>
        <v>L2</v>
      </c>
      <c r="H1756" s="4" t="str">
        <f aca="false">IFERROR(INDEX(Lanes!$C$2:$C$60,MATCH(LEFT(I1756,FIND(" ",I1756)-1),Lanes!$A$2:$A$60,0)),"?")</f>
        <v>V</v>
      </c>
      <c r="I1756" s="4" t="s">
        <v>12707</v>
      </c>
      <c r="J1756" s="4"/>
      <c r="K1756" s="4" t="s">
        <v>5430</v>
      </c>
      <c r="L1756" s="4" t="s">
        <v>603</v>
      </c>
      <c r="M1756" s="4" t="s">
        <v>3596</v>
      </c>
      <c r="N1756" s="4" t="s">
        <v>12708</v>
      </c>
      <c r="O1756" s="4" t="s">
        <v>13171</v>
      </c>
      <c r="P1756" s="2" t="s">
        <v>13172</v>
      </c>
      <c r="Q1756" s="2" t="s">
        <v>13173</v>
      </c>
      <c r="R1756" s="4" t="s">
        <v>65</v>
      </c>
      <c r="S1756" s="4" t="s">
        <v>13174</v>
      </c>
      <c r="T1756" s="4" t="s">
        <v>84</v>
      </c>
      <c r="U1756" s="4"/>
      <c r="V1756" s="4"/>
      <c r="W1756" s="4" t="s">
        <v>53</v>
      </c>
      <c r="X1756" s="2" t="s">
        <v>13175</v>
      </c>
      <c r="Y1756" s="4" t="s">
        <v>69</v>
      </c>
      <c r="Z1756" s="4"/>
      <c r="AA1756" s="4"/>
      <c r="AB1756" s="4"/>
    </row>
    <row r="1757" customFormat="false" ht="75" hidden="false" customHeight="true" outlineLevel="0" collapsed="false">
      <c r="A1757" s="4" t="s">
        <v>13176</v>
      </c>
      <c r="B1757" s="4" t="s">
        <v>13133</v>
      </c>
      <c r="C1757" s="4" t="s">
        <v>13177</v>
      </c>
      <c r="D1757" s="4" t="n">
        <v>2002</v>
      </c>
      <c r="E1757" s="4" t="s">
        <v>41</v>
      </c>
      <c r="F1757" s="4" t="s">
        <v>13178</v>
      </c>
      <c r="G1757" s="4" t="str">
        <f aca="false">IF(LEFT(I1757,3)="R1 ","L6",IF(D1757&gt;=2014,"L1",IF(D1757&gt;=1998,"L2",IF(D1757&gt;=1987,"L3",IF(D1757&gt;=1978,"L4",IF(D1757&gt;=1965,"L5","L6"))))))</f>
        <v>L2</v>
      </c>
      <c r="H1757" s="4" t="str">
        <f aca="false">IFERROR(INDEX(Lanes!$C$2:$C$60,MATCH(LEFT(I1757,FIND(" ",I1757)-1),Lanes!$A$2:$A$60,0)),"?")</f>
        <v>V</v>
      </c>
      <c r="I1757" s="4" t="s">
        <v>12707</v>
      </c>
      <c r="J1757" s="4"/>
      <c r="K1757" s="4" t="s">
        <v>5430</v>
      </c>
      <c r="L1757" s="4" t="s">
        <v>603</v>
      </c>
      <c r="M1757" s="4" t="s">
        <v>1777</v>
      </c>
      <c r="N1757" s="4" t="s">
        <v>4316</v>
      </c>
      <c r="O1757" s="4" t="s">
        <v>13179</v>
      </c>
      <c r="P1757" s="2" t="s">
        <v>13180</v>
      </c>
      <c r="Q1757" s="2" t="s">
        <v>13181</v>
      </c>
      <c r="R1757" s="4" t="s">
        <v>65</v>
      </c>
      <c r="S1757" s="4" t="s">
        <v>13182</v>
      </c>
      <c r="T1757" s="4" t="s">
        <v>84</v>
      </c>
      <c r="U1757" s="4"/>
      <c r="V1757" s="4"/>
      <c r="W1757" s="4"/>
      <c r="X1757" s="2" t="s">
        <v>13183</v>
      </c>
      <c r="Y1757" s="4" t="s">
        <v>69</v>
      </c>
      <c r="Z1757" s="4"/>
      <c r="AA1757" s="4"/>
      <c r="AB1757" s="4"/>
    </row>
    <row r="1758" customFormat="false" ht="75" hidden="false" customHeight="true" outlineLevel="0" collapsed="false">
      <c r="A1758" s="4" t="s">
        <v>13184</v>
      </c>
      <c r="B1758" s="4" t="s">
        <v>13095</v>
      </c>
      <c r="C1758" s="4" t="s">
        <v>13185</v>
      </c>
      <c r="D1758" s="4" t="n">
        <v>2002</v>
      </c>
      <c r="E1758" s="4" t="s">
        <v>41</v>
      </c>
      <c r="F1758" s="4" t="s">
        <v>1624</v>
      </c>
      <c r="G1758" s="4" t="str">
        <f aca="false">IF(LEFT(I1758,3)="R1 ","L6",IF(D1758&gt;=2014,"L1",IF(D1758&gt;=1998,"L2",IF(D1758&gt;=1987,"L3",IF(D1758&gt;=1978,"L4",IF(D1758&gt;=1965,"L5","L6"))))))</f>
        <v>L2</v>
      </c>
      <c r="H1758" s="4" t="str">
        <f aca="false">IFERROR(INDEX(Lanes!$C$2:$C$60,MATCH(LEFT(I1758,FIND(" ",I1758)-1),Lanes!$A$2:$A$60,0)),"?")</f>
        <v>V</v>
      </c>
      <c r="I1758" s="4" t="s">
        <v>12707</v>
      </c>
      <c r="J1758" s="4"/>
      <c r="K1758" s="4" t="s">
        <v>5430</v>
      </c>
      <c r="L1758" s="4" t="s">
        <v>45</v>
      </c>
      <c r="M1758" s="4" t="s">
        <v>7292</v>
      </c>
      <c r="N1758" s="4"/>
      <c r="O1758" s="4" t="s">
        <v>13186</v>
      </c>
      <c r="P1758" s="2" t="s">
        <v>13187</v>
      </c>
      <c r="Q1758" s="2" t="s">
        <v>13188</v>
      </c>
      <c r="R1758" s="4" t="s">
        <v>65</v>
      </c>
      <c r="S1758" s="4" t="s">
        <v>13189</v>
      </c>
      <c r="T1758" s="4" t="s">
        <v>52</v>
      </c>
      <c r="U1758" s="4"/>
      <c r="V1758" s="4"/>
      <c r="W1758" s="4"/>
      <c r="X1758" s="2" t="s">
        <v>13101</v>
      </c>
      <c r="Y1758" s="4" t="s">
        <v>55</v>
      </c>
      <c r="Z1758" s="4"/>
      <c r="AA1758" s="4"/>
      <c r="AB1758" s="4"/>
    </row>
    <row r="1759" customFormat="false" ht="75" hidden="false" customHeight="true" outlineLevel="0" collapsed="false">
      <c r="A1759" s="4" t="s">
        <v>13190</v>
      </c>
      <c r="B1759" s="4" t="s">
        <v>13191</v>
      </c>
      <c r="C1759" s="4" t="s">
        <v>13192</v>
      </c>
      <c r="D1759" s="4" t="n">
        <v>2002</v>
      </c>
      <c r="E1759" s="4" t="s">
        <v>41</v>
      </c>
      <c r="F1759" s="4" t="s">
        <v>13193</v>
      </c>
      <c r="G1759" s="4" t="str">
        <f aca="false">IF(LEFT(I1759,3)="R1 ","L6",IF(D1759&gt;=2014,"L1",IF(D1759&gt;=1998,"L2",IF(D1759&gt;=1987,"L3",IF(D1759&gt;=1978,"L4",IF(D1759&gt;=1965,"L5","L6"))))))</f>
        <v>L2</v>
      </c>
      <c r="H1759" s="4" t="str">
        <f aca="false">IFERROR(INDEX(Lanes!$C$2:$C$60,MATCH(LEFT(I1759,FIND(" ",I1759)-1),Lanes!$A$2:$A$60,0)),"?")</f>
        <v>V</v>
      </c>
      <c r="I1759" s="4" t="s">
        <v>12707</v>
      </c>
      <c r="J1759" s="4"/>
      <c r="K1759" s="4" t="s">
        <v>5430</v>
      </c>
      <c r="L1759" s="4" t="s">
        <v>152</v>
      </c>
      <c r="M1759" s="4" t="s">
        <v>549</v>
      </c>
      <c r="N1759" s="4"/>
      <c r="O1759" s="4" t="s">
        <v>13194</v>
      </c>
      <c r="P1759" s="2" t="s">
        <v>13195</v>
      </c>
      <c r="Q1759" s="2" t="s">
        <v>13196</v>
      </c>
      <c r="R1759" s="4" t="s">
        <v>50</v>
      </c>
      <c r="S1759" s="4" t="s">
        <v>13197</v>
      </c>
      <c r="T1759" s="4" t="s">
        <v>52</v>
      </c>
      <c r="U1759" s="4"/>
      <c r="V1759" s="4"/>
      <c r="W1759" s="4"/>
      <c r="X1759" s="2" t="s">
        <v>13198</v>
      </c>
      <c r="Y1759" s="4" t="s">
        <v>55</v>
      </c>
      <c r="Z1759" s="4"/>
      <c r="AA1759" s="4"/>
      <c r="AB1759" s="4"/>
    </row>
    <row r="1760" customFormat="false" ht="75" hidden="false" customHeight="true" outlineLevel="0" collapsed="false">
      <c r="A1760" s="4" t="s">
        <v>13199</v>
      </c>
      <c r="B1760" s="4" t="s">
        <v>5473</v>
      </c>
      <c r="C1760" s="4" t="s">
        <v>13200</v>
      </c>
      <c r="D1760" s="4" t="n">
        <v>2002</v>
      </c>
      <c r="E1760" s="4" t="s">
        <v>41</v>
      </c>
      <c r="F1760" s="4" t="s">
        <v>13082</v>
      </c>
      <c r="G1760" s="4" t="str">
        <f aca="false">IF(LEFT(I1760,3)="R1 ","L6",IF(D1760&gt;=2014,"L1",IF(D1760&gt;=1998,"L2",IF(D1760&gt;=1987,"L3",IF(D1760&gt;=1978,"L4",IF(D1760&gt;=1965,"L5","L6"))))))</f>
        <v>L2</v>
      </c>
      <c r="H1760" s="4" t="str">
        <f aca="false">IFERROR(INDEX(Lanes!$C$2:$C$60,MATCH(LEFT(I1760,FIND(" ",I1760)-1),Lanes!$A$2:$A$60,0)),"?")</f>
        <v>V</v>
      </c>
      <c r="I1760" s="4" t="s">
        <v>12707</v>
      </c>
      <c r="J1760" s="4"/>
      <c r="K1760" s="4" t="s">
        <v>5430</v>
      </c>
      <c r="L1760" s="4" t="s">
        <v>45</v>
      </c>
      <c r="M1760" s="4" t="s">
        <v>5476</v>
      </c>
      <c r="N1760" s="4" t="s">
        <v>5477</v>
      </c>
      <c r="O1760" s="4" t="s">
        <v>13201</v>
      </c>
      <c r="P1760" s="2" t="s">
        <v>13202</v>
      </c>
      <c r="Q1760" s="2" t="s">
        <v>13203</v>
      </c>
      <c r="R1760" s="4" t="s">
        <v>65</v>
      </c>
      <c r="S1760" s="4" t="s">
        <v>13204</v>
      </c>
      <c r="T1760" s="4" t="s">
        <v>84</v>
      </c>
      <c r="U1760" s="4"/>
      <c r="V1760" s="4"/>
      <c r="W1760" s="4" t="s">
        <v>53</v>
      </c>
      <c r="X1760" s="2" t="s">
        <v>13205</v>
      </c>
      <c r="Y1760" s="4" t="s">
        <v>69</v>
      </c>
      <c r="Z1760" s="4"/>
      <c r="AA1760" s="4"/>
      <c r="AB1760" s="4"/>
    </row>
    <row r="1761" customFormat="false" ht="75" hidden="false" customHeight="true" outlineLevel="0" collapsed="false">
      <c r="A1761" s="4" t="s">
        <v>13206</v>
      </c>
      <c r="B1761" s="4" t="s">
        <v>13117</v>
      </c>
      <c r="C1761" s="4" t="s">
        <v>13207</v>
      </c>
      <c r="D1761" s="4" t="n">
        <v>2002</v>
      </c>
      <c r="E1761" s="4" t="s">
        <v>41</v>
      </c>
      <c r="F1761" s="4" t="s">
        <v>11564</v>
      </c>
      <c r="G1761" s="4" t="str">
        <f aca="false">IF(LEFT(I1761,3)="R1 ","L6",IF(D1761&gt;=2014,"L1",IF(D1761&gt;=1998,"L2",IF(D1761&gt;=1987,"L3",IF(D1761&gt;=1978,"L4",IF(D1761&gt;=1965,"L5","L6"))))))</f>
        <v>L2</v>
      </c>
      <c r="H1761" s="4" t="str">
        <f aca="false">IFERROR(INDEX(Lanes!$C$2:$C$60,MATCH(LEFT(I1761,FIND(" ",I1761)-1),Lanes!$A$2:$A$60,0)),"?")</f>
        <v>V</v>
      </c>
      <c r="I1761" s="4" t="s">
        <v>12707</v>
      </c>
      <c r="J1761" s="4"/>
      <c r="K1761" s="4" t="s">
        <v>5430</v>
      </c>
      <c r="L1761" s="4" t="s">
        <v>152</v>
      </c>
      <c r="M1761" s="4" t="s">
        <v>153</v>
      </c>
      <c r="N1761" s="4"/>
      <c r="O1761" s="4" t="s">
        <v>13208</v>
      </c>
      <c r="P1761" s="2" t="s">
        <v>13209</v>
      </c>
      <c r="Q1761" s="2" t="s">
        <v>13210</v>
      </c>
      <c r="R1761" s="4" t="s">
        <v>65</v>
      </c>
      <c r="S1761" s="4" t="s">
        <v>13211</v>
      </c>
      <c r="T1761" s="4" t="s">
        <v>52</v>
      </c>
      <c r="U1761" s="4"/>
      <c r="V1761" s="4"/>
      <c r="W1761" s="4"/>
      <c r="X1761" s="2" t="s">
        <v>13212</v>
      </c>
      <c r="Y1761" s="4" t="s">
        <v>55</v>
      </c>
      <c r="Z1761" s="4"/>
      <c r="AA1761" s="4"/>
      <c r="AB1761" s="4"/>
    </row>
    <row r="1762" customFormat="false" ht="75" hidden="false" customHeight="true" outlineLevel="0" collapsed="false">
      <c r="A1762" s="4" t="s">
        <v>13213</v>
      </c>
      <c r="B1762" s="4" t="s">
        <v>13214</v>
      </c>
      <c r="C1762" s="4" t="s">
        <v>13215</v>
      </c>
      <c r="D1762" s="4" t="n">
        <v>2003</v>
      </c>
      <c r="E1762" s="4" t="s">
        <v>41</v>
      </c>
      <c r="F1762" s="4" t="s">
        <v>13216</v>
      </c>
      <c r="G1762" s="4" t="str">
        <f aca="false">IF(LEFT(I1762,3)="R1 ","L6",IF(D1762&gt;=2014,"L1",IF(D1762&gt;=1998,"L2",IF(D1762&gt;=1987,"L3",IF(D1762&gt;=1978,"L4",IF(D1762&gt;=1965,"L5","L6"))))))</f>
        <v>L2</v>
      </c>
      <c r="H1762" s="4" t="str">
        <f aca="false">IFERROR(INDEX(Lanes!$C$2:$C$60,MATCH(LEFT(I1762,FIND(" ",I1762)-1),Lanes!$A$2:$A$60,0)),"?")</f>
        <v>V</v>
      </c>
      <c r="I1762" s="4" t="s">
        <v>12707</v>
      </c>
      <c r="J1762" s="4"/>
      <c r="K1762" s="4" t="s">
        <v>5430</v>
      </c>
      <c r="L1762" s="4" t="s">
        <v>152</v>
      </c>
      <c r="M1762" s="4" t="s">
        <v>13217</v>
      </c>
      <c r="N1762" s="4"/>
      <c r="O1762" s="4" t="s">
        <v>13218</v>
      </c>
      <c r="P1762" s="2" t="s">
        <v>13219</v>
      </c>
      <c r="Q1762" s="2" t="s">
        <v>13220</v>
      </c>
      <c r="R1762" s="4" t="s">
        <v>65</v>
      </c>
      <c r="S1762" s="4" t="s">
        <v>13221</v>
      </c>
      <c r="T1762" s="4" t="s">
        <v>52</v>
      </c>
      <c r="U1762" s="4"/>
      <c r="V1762" s="4"/>
      <c r="W1762" s="4"/>
      <c r="X1762" s="2" t="s">
        <v>13222</v>
      </c>
      <c r="Y1762" s="4" t="s">
        <v>55</v>
      </c>
      <c r="Z1762" s="4"/>
      <c r="AA1762" s="4"/>
      <c r="AB1762" s="4"/>
    </row>
    <row r="1763" customFormat="false" ht="75" hidden="false" customHeight="true" outlineLevel="0" collapsed="false">
      <c r="A1763" s="4" t="s">
        <v>13223</v>
      </c>
      <c r="B1763" s="4" t="s">
        <v>13224</v>
      </c>
      <c r="C1763" s="4" t="s">
        <v>13225</v>
      </c>
      <c r="D1763" s="4" t="n">
        <v>2003</v>
      </c>
      <c r="E1763" s="4" t="s">
        <v>41</v>
      </c>
      <c r="F1763" s="4" t="s">
        <v>13226</v>
      </c>
      <c r="G1763" s="4" t="str">
        <f aca="false">IF(LEFT(I1763,3)="R1 ","L6",IF(D1763&gt;=2014,"L1",IF(D1763&gt;=1998,"L2",IF(D1763&gt;=1987,"L3",IF(D1763&gt;=1978,"L4",IF(D1763&gt;=1965,"L5","L6"))))))</f>
        <v>L2</v>
      </c>
      <c r="H1763" s="4" t="str">
        <f aca="false">IFERROR(INDEX(Lanes!$C$2:$C$60,MATCH(LEFT(I1763,FIND(" ",I1763)-1),Lanes!$A$2:$A$60,0)),"?")</f>
        <v>V</v>
      </c>
      <c r="I1763" s="4" t="s">
        <v>12707</v>
      </c>
      <c r="J1763" s="4"/>
      <c r="K1763" s="4" t="s">
        <v>5430</v>
      </c>
      <c r="L1763" s="4" t="s">
        <v>603</v>
      </c>
      <c r="M1763" s="4" t="s">
        <v>3596</v>
      </c>
      <c r="N1763" s="4" t="s">
        <v>12708</v>
      </c>
      <c r="O1763" s="4" t="s">
        <v>13227</v>
      </c>
      <c r="P1763" s="2" t="s">
        <v>13228</v>
      </c>
      <c r="Q1763" s="2" t="s">
        <v>13229</v>
      </c>
      <c r="R1763" s="4" t="s">
        <v>65</v>
      </c>
      <c r="S1763" s="4" t="s">
        <v>13230</v>
      </c>
      <c r="T1763" s="4" t="s">
        <v>110</v>
      </c>
      <c r="U1763" s="4"/>
      <c r="V1763" s="4"/>
      <c r="W1763" s="4"/>
      <c r="X1763" s="2" t="s">
        <v>13231</v>
      </c>
      <c r="Y1763" s="4" t="s">
        <v>69</v>
      </c>
      <c r="Z1763" s="4"/>
      <c r="AA1763" s="4"/>
      <c r="AB1763" s="4"/>
    </row>
    <row r="1764" customFormat="false" ht="75" hidden="false" customHeight="true" outlineLevel="0" collapsed="false">
      <c r="A1764" s="4" t="s">
        <v>13232</v>
      </c>
      <c r="B1764" s="4" t="s">
        <v>5473</v>
      </c>
      <c r="C1764" s="4" t="s">
        <v>13233</v>
      </c>
      <c r="D1764" s="4" t="n">
        <v>2005</v>
      </c>
      <c r="E1764" s="4" t="s">
        <v>41</v>
      </c>
      <c r="F1764" s="4" t="s">
        <v>519</v>
      </c>
      <c r="G1764" s="4" t="str">
        <f aca="false">IF(LEFT(I1764,3)="R1 ","L6",IF(D1764&gt;=2014,"L1",IF(D1764&gt;=1998,"L2",IF(D1764&gt;=1987,"L3",IF(D1764&gt;=1978,"L4",IF(D1764&gt;=1965,"L5","L6"))))))</f>
        <v>L2</v>
      </c>
      <c r="H1764" s="4" t="str">
        <f aca="false">IFERROR(INDEX(Lanes!$C$2:$C$60,MATCH(LEFT(I1764,FIND(" ",I1764)-1),Lanes!$A$2:$A$60,0)),"?")</f>
        <v>V</v>
      </c>
      <c r="I1764" s="4" t="s">
        <v>12707</v>
      </c>
      <c r="J1764" s="4"/>
      <c r="K1764" s="4" t="s">
        <v>5430</v>
      </c>
      <c r="L1764" s="4" t="s">
        <v>45</v>
      </c>
      <c r="M1764" s="4" t="s">
        <v>5476</v>
      </c>
      <c r="N1764" s="4" t="s">
        <v>5477</v>
      </c>
      <c r="O1764" s="4" t="s">
        <v>13234</v>
      </c>
      <c r="P1764" s="2" t="s">
        <v>13235</v>
      </c>
      <c r="Q1764" s="2" t="s">
        <v>13236</v>
      </c>
      <c r="R1764" s="4" t="s">
        <v>65</v>
      </c>
      <c r="S1764" s="4" t="s">
        <v>13237</v>
      </c>
      <c r="T1764" s="4" t="s">
        <v>84</v>
      </c>
      <c r="U1764" s="4"/>
      <c r="V1764" s="4"/>
      <c r="W1764" s="4" t="s">
        <v>53</v>
      </c>
      <c r="X1764" s="2" t="s">
        <v>13238</v>
      </c>
      <c r="Y1764" s="4" t="s">
        <v>69</v>
      </c>
      <c r="Z1764" s="4"/>
      <c r="AA1764" s="4"/>
      <c r="AB1764" s="4"/>
    </row>
    <row r="1765" customFormat="false" ht="75" hidden="false" customHeight="true" outlineLevel="0" collapsed="false">
      <c r="A1765" s="4" t="s">
        <v>13239</v>
      </c>
      <c r="B1765" s="4" t="s">
        <v>5473</v>
      </c>
      <c r="C1765" s="4" t="s">
        <v>13240</v>
      </c>
      <c r="D1765" s="4" t="n">
        <v>2007</v>
      </c>
      <c r="E1765" s="4" t="s">
        <v>41</v>
      </c>
      <c r="F1765" s="4" t="s">
        <v>519</v>
      </c>
      <c r="G1765" s="4" t="str">
        <f aca="false">IF(LEFT(I1765,3)="R1 ","L6",IF(D1765&gt;=2014,"L1",IF(D1765&gt;=1998,"L2",IF(D1765&gt;=1987,"L3",IF(D1765&gt;=1978,"L4",IF(D1765&gt;=1965,"L5","L6"))))))</f>
        <v>L2</v>
      </c>
      <c r="H1765" s="4" t="str">
        <f aca="false">IFERROR(INDEX(Lanes!$C$2:$C$60,MATCH(LEFT(I1765,FIND(" ",I1765)-1),Lanes!$A$2:$A$60,0)),"?")</f>
        <v>V</v>
      </c>
      <c r="I1765" s="4" t="s">
        <v>12707</v>
      </c>
      <c r="J1765" s="4"/>
      <c r="K1765" s="4" t="s">
        <v>5430</v>
      </c>
      <c r="L1765" s="4" t="s">
        <v>45</v>
      </c>
      <c r="M1765" s="4" t="s">
        <v>5476</v>
      </c>
      <c r="N1765" s="4" t="s">
        <v>5477</v>
      </c>
      <c r="O1765" s="4" t="s">
        <v>13241</v>
      </c>
      <c r="P1765" s="2" t="s">
        <v>13242</v>
      </c>
      <c r="Q1765" s="2" t="s">
        <v>13243</v>
      </c>
      <c r="R1765" s="4" t="s">
        <v>65</v>
      </c>
      <c r="S1765" s="4" t="s">
        <v>13244</v>
      </c>
      <c r="T1765" s="4" t="s">
        <v>84</v>
      </c>
      <c r="U1765" s="4"/>
      <c r="V1765" s="4"/>
      <c r="W1765" s="4" t="s">
        <v>53</v>
      </c>
      <c r="X1765" s="2" t="s">
        <v>13245</v>
      </c>
      <c r="Y1765" s="4" t="s">
        <v>69</v>
      </c>
      <c r="Z1765" s="4"/>
      <c r="AA1765" s="4"/>
      <c r="AB1765" s="4"/>
    </row>
    <row r="1766" customFormat="false" ht="75" hidden="false" customHeight="true" outlineLevel="0" collapsed="false">
      <c r="A1766" s="4" t="s">
        <v>13246</v>
      </c>
      <c r="B1766" s="4" t="s">
        <v>13224</v>
      </c>
      <c r="C1766" s="4" t="s">
        <v>13247</v>
      </c>
      <c r="D1766" s="4" t="n">
        <v>2008</v>
      </c>
      <c r="E1766" s="4" t="s">
        <v>41</v>
      </c>
      <c r="F1766" s="4" t="s">
        <v>13248</v>
      </c>
      <c r="G1766" s="4" t="str">
        <f aca="false">IF(LEFT(I1766,3)="R1 ","L6",IF(D1766&gt;=2014,"L1",IF(D1766&gt;=1998,"L2",IF(D1766&gt;=1987,"L3",IF(D1766&gt;=1978,"L4",IF(D1766&gt;=1965,"L5","L6"))))))</f>
        <v>L2</v>
      </c>
      <c r="H1766" s="4" t="str">
        <f aca="false">IFERROR(INDEX(Lanes!$C$2:$C$60,MATCH(LEFT(I1766,FIND(" ",I1766)-1),Lanes!$A$2:$A$60,0)),"?")</f>
        <v>V</v>
      </c>
      <c r="I1766" s="4" t="s">
        <v>12707</v>
      </c>
      <c r="J1766" s="4"/>
      <c r="K1766" s="4" t="s">
        <v>5430</v>
      </c>
      <c r="L1766" s="4" t="s">
        <v>603</v>
      </c>
      <c r="M1766" s="4" t="s">
        <v>3596</v>
      </c>
      <c r="N1766" s="4" t="s">
        <v>12708</v>
      </c>
      <c r="O1766" s="4" t="s">
        <v>13249</v>
      </c>
      <c r="P1766" s="2" t="s">
        <v>13250</v>
      </c>
      <c r="Q1766" s="2" t="s">
        <v>13251</v>
      </c>
      <c r="R1766" s="4" t="s">
        <v>65</v>
      </c>
      <c r="S1766" s="4" t="s">
        <v>13252</v>
      </c>
      <c r="T1766" s="4" t="s">
        <v>52</v>
      </c>
      <c r="U1766" s="4"/>
      <c r="V1766" s="4"/>
      <c r="W1766" s="4"/>
      <c r="X1766" s="2" t="s">
        <v>13253</v>
      </c>
      <c r="Y1766" s="4" t="s">
        <v>69</v>
      </c>
      <c r="Z1766" s="4"/>
      <c r="AA1766" s="4"/>
      <c r="AB1766" s="4"/>
    </row>
    <row r="1767" customFormat="false" ht="75" hidden="false" customHeight="true" outlineLevel="0" collapsed="false">
      <c r="A1767" s="4" t="s">
        <v>13254</v>
      </c>
      <c r="B1767" s="4" t="s">
        <v>13255</v>
      </c>
      <c r="C1767" s="4" t="s">
        <v>13256</v>
      </c>
      <c r="D1767" s="4" t="n">
        <v>1979</v>
      </c>
      <c r="E1767" s="4" t="s">
        <v>41</v>
      </c>
      <c r="F1767" s="4" t="s">
        <v>13257</v>
      </c>
      <c r="G1767" s="4" t="str">
        <f aca="false">IF(LEFT(I1767,3)="R1 ","L6",IF(D1767&gt;=2014,"L1",IF(D1767&gt;=1998,"L2",IF(D1767&gt;=1987,"L3",IF(D1767&gt;=1978,"L4",IF(D1767&gt;=1965,"L5","L6"))))))</f>
        <v>L4</v>
      </c>
      <c r="H1767" s="4" t="str">
        <f aca="false">IFERROR(INDEX(Lanes!$C$2:$C$60,MATCH(LEFT(I1767,FIND(" ",I1767)-1),Lanes!$A$2:$A$60,0)),"?")</f>
        <v>V</v>
      </c>
      <c r="I1767" s="4" t="s">
        <v>13258</v>
      </c>
      <c r="J1767" s="4"/>
      <c r="K1767" s="4" t="s">
        <v>364</v>
      </c>
      <c r="L1767" s="4" t="s">
        <v>193</v>
      </c>
      <c r="M1767" s="4" t="s">
        <v>164</v>
      </c>
      <c r="N1767" s="4"/>
      <c r="O1767" s="4" t="s">
        <v>13259</v>
      </c>
      <c r="P1767" s="2" t="s">
        <v>13260</v>
      </c>
      <c r="Q1767" s="2" t="s">
        <v>13261</v>
      </c>
      <c r="R1767" s="4" t="s">
        <v>65</v>
      </c>
      <c r="S1767" s="4" t="s">
        <v>13262</v>
      </c>
      <c r="T1767" s="4" t="s">
        <v>52</v>
      </c>
      <c r="U1767" s="4"/>
      <c r="V1767" s="4"/>
      <c r="W1767" s="4" t="s">
        <v>53</v>
      </c>
      <c r="X1767" s="2" t="s">
        <v>13263</v>
      </c>
      <c r="Y1767" s="4" t="s">
        <v>69</v>
      </c>
      <c r="Z1767" s="4"/>
      <c r="AA1767" s="4"/>
      <c r="AB1767" s="4"/>
    </row>
    <row r="1768" customFormat="false" ht="75" hidden="false" customHeight="true" outlineLevel="0" collapsed="false">
      <c r="A1768" s="4" t="s">
        <v>13264</v>
      </c>
      <c r="B1768" s="4" t="s">
        <v>13255</v>
      </c>
      <c r="C1768" s="4" t="s">
        <v>13265</v>
      </c>
      <c r="D1768" s="4" t="n">
        <v>1980</v>
      </c>
      <c r="E1768" s="4" t="s">
        <v>41</v>
      </c>
      <c r="F1768" s="4" t="s">
        <v>13257</v>
      </c>
      <c r="G1768" s="4" t="str">
        <f aca="false">IF(LEFT(I1768,3)="R1 ","L6",IF(D1768&gt;=2014,"L1",IF(D1768&gt;=1998,"L2",IF(D1768&gt;=1987,"L3",IF(D1768&gt;=1978,"L4",IF(D1768&gt;=1965,"L5","L6"))))))</f>
        <v>L4</v>
      </c>
      <c r="H1768" s="4" t="str">
        <f aca="false">IFERROR(INDEX(Lanes!$C$2:$C$60,MATCH(LEFT(I1768,FIND(" ",I1768)-1),Lanes!$A$2:$A$60,0)),"?")</f>
        <v>V</v>
      </c>
      <c r="I1768" s="4" t="s">
        <v>13258</v>
      </c>
      <c r="J1768" s="4"/>
      <c r="K1768" s="4" t="s">
        <v>364</v>
      </c>
      <c r="L1768" s="4" t="s">
        <v>193</v>
      </c>
      <c r="M1768" s="4" t="s">
        <v>164</v>
      </c>
      <c r="N1768" s="4"/>
      <c r="O1768" s="4" t="s">
        <v>13266</v>
      </c>
      <c r="P1768" s="2" t="s">
        <v>13267</v>
      </c>
      <c r="Q1768" s="2" t="s">
        <v>13268</v>
      </c>
      <c r="R1768" s="4" t="s">
        <v>65</v>
      </c>
      <c r="S1768" s="4" t="s">
        <v>13269</v>
      </c>
      <c r="T1768" s="4" t="s">
        <v>52</v>
      </c>
      <c r="U1768" s="4"/>
      <c r="V1768" s="4"/>
      <c r="W1768" s="4" t="s">
        <v>53</v>
      </c>
      <c r="X1768" s="2" t="s">
        <v>13270</v>
      </c>
      <c r="Y1768" s="4" t="s">
        <v>69</v>
      </c>
      <c r="Z1768" s="4"/>
      <c r="AA1768" s="4"/>
      <c r="AB1768" s="4"/>
    </row>
    <row r="1769" customFormat="false" ht="75" hidden="false" customHeight="true" outlineLevel="0" collapsed="false">
      <c r="A1769" s="4" t="s">
        <v>13271</v>
      </c>
      <c r="B1769" s="4" t="s">
        <v>13272</v>
      </c>
      <c r="C1769" s="4" t="s">
        <v>13272</v>
      </c>
      <c r="D1769" s="4" t="n">
        <v>1986</v>
      </c>
      <c r="E1769" s="4" t="s">
        <v>41</v>
      </c>
      <c r="F1769" s="4" t="s">
        <v>11106</v>
      </c>
      <c r="G1769" s="4" t="str">
        <f aca="false">IF(LEFT(I1769,3)="R1 ","L6",IF(D1769&gt;=2014,"L1",IF(D1769&gt;=1998,"L2",IF(D1769&gt;=1987,"L3",IF(D1769&gt;=1978,"L4",IF(D1769&gt;=1965,"L5","L6"))))))</f>
        <v>L4</v>
      </c>
      <c r="H1769" s="4" t="str">
        <f aca="false">IFERROR(INDEX(Lanes!$C$2:$C$60,MATCH(LEFT(I1769,FIND(" ",I1769)-1),Lanes!$A$2:$A$60,0)),"?")</f>
        <v>V</v>
      </c>
      <c r="I1769" s="4" t="s">
        <v>13258</v>
      </c>
      <c r="J1769" s="4" t="s">
        <v>13273</v>
      </c>
      <c r="K1769" s="4" t="s">
        <v>787</v>
      </c>
      <c r="L1769" s="4" t="s">
        <v>603</v>
      </c>
      <c r="M1769" s="4" t="s">
        <v>1205</v>
      </c>
      <c r="N1769" s="4"/>
      <c r="O1769" s="4" t="s">
        <v>13274</v>
      </c>
      <c r="P1769" s="2" t="s">
        <v>13275</v>
      </c>
      <c r="Q1769" s="2" t="s">
        <v>13276</v>
      </c>
      <c r="R1769" s="4" t="s">
        <v>122</v>
      </c>
      <c r="S1769" s="4" t="s">
        <v>13277</v>
      </c>
      <c r="T1769" s="4" t="s">
        <v>84</v>
      </c>
      <c r="U1769" s="4"/>
      <c r="V1769" s="4"/>
      <c r="W1769" s="4"/>
      <c r="X1769" s="2" t="s">
        <v>13278</v>
      </c>
      <c r="Y1769" s="4" t="s">
        <v>55</v>
      </c>
      <c r="Z1769" s="4"/>
      <c r="AA1769" s="4"/>
      <c r="AB1769" s="4"/>
    </row>
    <row r="1770" customFormat="false" ht="75" hidden="false" customHeight="true" outlineLevel="0" collapsed="false">
      <c r="A1770" s="4" t="s">
        <v>13279</v>
      </c>
      <c r="B1770" s="4" t="s">
        <v>13280</v>
      </c>
      <c r="C1770" s="4" t="s">
        <v>13281</v>
      </c>
      <c r="D1770" s="4" t="n">
        <v>1987</v>
      </c>
      <c r="E1770" s="4" t="s">
        <v>41</v>
      </c>
      <c r="F1770" s="4" t="s">
        <v>13282</v>
      </c>
      <c r="G1770" s="4" t="str">
        <f aca="false">IF(LEFT(I1770,3)="R1 ","L6",IF(D1770&gt;=2014,"L1",IF(D1770&gt;=1998,"L2",IF(D1770&gt;=1987,"L3",IF(D1770&gt;=1978,"L4",IF(D1770&gt;=1965,"L5","L6"))))))</f>
        <v>L3</v>
      </c>
      <c r="H1770" s="4" t="str">
        <f aca="false">IFERROR(INDEX(Lanes!$C$2:$C$60,MATCH(LEFT(I1770,FIND(" ",I1770)-1),Lanes!$A$2:$A$60,0)),"?")</f>
        <v>V</v>
      </c>
      <c r="I1770" s="4" t="s">
        <v>13258</v>
      </c>
      <c r="J1770" s="4" t="s">
        <v>13273</v>
      </c>
      <c r="K1770" s="4" t="s">
        <v>268</v>
      </c>
      <c r="L1770" s="4" t="s">
        <v>603</v>
      </c>
      <c r="M1770" s="4" t="s">
        <v>1205</v>
      </c>
      <c r="N1770" s="4"/>
      <c r="O1770" s="4" t="s">
        <v>13283</v>
      </c>
      <c r="P1770" s="2" t="s">
        <v>13284</v>
      </c>
      <c r="Q1770" s="2" t="s">
        <v>13285</v>
      </c>
      <c r="R1770" s="4" t="s">
        <v>65</v>
      </c>
      <c r="S1770" s="4" t="s">
        <v>13286</v>
      </c>
      <c r="T1770" s="4" t="s">
        <v>110</v>
      </c>
      <c r="U1770" s="4"/>
      <c r="V1770" s="4"/>
      <c r="W1770" s="4"/>
      <c r="X1770" s="2" t="s">
        <v>13287</v>
      </c>
      <c r="Y1770" s="4" t="s">
        <v>69</v>
      </c>
      <c r="Z1770" s="4"/>
      <c r="AA1770" s="4"/>
      <c r="AB1770" s="4"/>
    </row>
    <row r="1771" customFormat="false" ht="75" hidden="false" customHeight="true" outlineLevel="0" collapsed="false">
      <c r="A1771" s="4" t="s">
        <v>13288</v>
      </c>
      <c r="B1771" s="4" t="s">
        <v>13289</v>
      </c>
      <c r="C1771" s="4" t="s">
        <v>13290</v>
      </c>
      <c r="D1771" s="4" t="n">
        <v>1987</v>
      </c>
      <c r="E1771" s="4" t="s">
        <v>41</v>
      </c>
      <c r="F1771" s="4" t="s">
        <v>11138</v>
      </c>
      <c r="G1771" s="4" t="str">
        <f aca="false">IF(LEFT(I1771,3)="R1 ","L6",IF(D1771&gt;=2014,"L1",IF(D1771&gt;=1998,"L2",IF(D1771&gt;=1987,"L3",IF(D1771&gt;=1978,"L4",IF(D1771&gt;=1965,"L5","L6"))))))</f>
        <v>L3</v>
      </c>
      <c r="H1771" s="4" t="str">
        <f aca="false">IFERROR(INDEX(Lanes!$C$2:$C$60,MATCH(LEFT(I1771,FIND(" ",I1771)-1),Lanes!$A$2:$A$60,0)),"?")</f>
        <v>V</v>
      </c>
      <c r="I1771" s="4" t="s">
        <v>13258</v>
      </c>
      <c r="J1771" s="4"/>
      <c r="K1771" s="4" t="s">
        <v>268</v>
      </c>
      <c r="L1771" s="4" t="s">
        <v>193</v>
      </c>
      <c r="M1771" s="4" t="s">
        <v>289</v>
      </c>
      <c r="N1771" s="4"/>
      <c r="O1771" s="4" t="s">
        <v>13291</v>
      </c>
      <c r="P1771" s="2" t="s">
        <v>13292</v>
      </c>
      <c r="Q1771" s="2" t="s">
        <v>13293</v>
      </c>
      <c r="R1771" s="4" t="s">
        <v>122</v>
      </c>
      <c r="S1771" s="4" t="s">
        <v>13294</v>
      </c>
      <c r="T1771" s="4" t="s">
        <v>110</v>
      </c>
      <c r="U1771" s="4"/>
      <c r="V1771" s="4"/>
      <c r="W1771" s="4"/>
      <c r="X1771" s="2" t="s">
        <v>13295</v>
      </c>
      <c r="Y1771" s="4" t="s">
        <v>69</v>
      </c>
      <c r="Z1771" s="4"/>
      <c r="AA1771" s="4"/>
      <c r="AB1771" s="4"/>
    </row>
    <row r="1772" customFormat="false" ht="75" hidden="false" customHeight="true" outlineLevel="0" collapsed="false">
      <c r="A1772" s="4" t="s">
        <v>13296</v>
      </c>
      <c r="B1772" s="4" t="s">
        <v>13297</v>
      </c>
      <c r="C1772" s="4" t="s">
        <v>13298</v>
      </c>
      <c r="D1772" s="4" t="n">
        <v>1987</v>
      </c>
      <c r="E1772" s="4" t="s">
        <v>41</v>
      </c>
      <c r="F1772" s="4" t="s">
        <v>13299</v>
      </c>
      <c r="G1772" s="4" t="str">
        <f aca="false">IF(LEFT(I1772,3)="R1 ","L6",IF(D1772&gt;=2014,"L1",IF(D1772&gt;=1998,"L2",IF(D1772&gt;=1987,"L3",IF(D1772&gt;=1978,"L4",IF(D1772&gt;=1965,"L5","L6"))))))</f>
        <v>L3</v>
      </c>
      <c r="H1772" s="4" t="str">
        <f aca="false">IFERROR(INDEX(Lanes!$C$2:$C$60,MATCH(LEFT(I1772,FIND(" ",I1772)-1),Lanes!$A$2:$A$60,0)),"?")</f>
        <v>V</v>
      </c>
      <c r="I1772" s="4" t="s">
        <v>13258</v>
      </c>
      <c r="J1772" s="4" t="s">
        <v>9910</v>
      </c>
      <c r="K1772" s="4" t="s">
        <v>364</v>
      </c>
      <c r="L1772" s="4" t="s">
        <v>152</v>
      </c>
      <c r="M1772" s="4" t="s">
        <v>11493</v>
      </c>
      <c r="N1772" s="4"/>
      <c r="O1772" s="4" t="s">
        <v>13300</v>
      </c>
      <c r="P1772" s="2" t="s">
        <v>13301</v>
      </c>
      <c r="Q1772" s="2" t="s">
        <v>13302</v>
      </c>
      <c r="R1772" s="4" t="s">
        <v>65</v>
      </c>
      <c r="S1772" s="4" t="s">
        <v>13303</v>
      </c>
      <c r="T1772" s="4" t="s">
        <v>84</v>
      </c>
      <c r="U1772" s="4"/>
      <c r="V1772" s="4"/>
      <c r="W1772" s="4"/>
      <c r="X1772" s="2" t="s">
        <v>13304</v>
      </c>
      <c r="Y1772" s="4" t="s">
        <v>55</v>
      </c>
      <c r="Z1772" s="4"/>
      <c r="AA1772" s="4"/>
      <c r="AB1772" s="4"/>
    </row>
    <row r="1773" customFormat="false" ht="75" hidden="false" customHeight="true" outlineLevel="0" collapsed="false">
      <c r="A1773" s="4" t="s">
        <v>13305</v>
      </c>
      <c r="B1773" s="4" t="s">
        <v>13306</v>
      </c>
      <c r="C1773" s="4" t="s">
        <v>13307</v>
      </c>
      <c r="D1773" s="4" t="n">
        <v>1987</v>
      </c>
      <c r="E1773" s="4" t="s">
        <v>41</v>
      </c>
      <c r="F1773" s="4" t="s">
        <v>11106</v>
      </c>
      <c r="G1773" s="4" t="str">
        <f aca="false">IF(LEFT(I1773,3)="R1 ","L6",IF(D1773&gt;=2014,"L1",IF(D1773&gt;=1998,"L2",IF(D1773&gt;=1987,"L3",IF(D1773&gt;=1978,"L4",IF(D1773&gt;=1965,"L5","L6"))))))</f>
        <v>L3</v>
      </c>
      <c r="H1773" s="4" t="str">
        <f aca="false">IFERROR(INDEX(Lanes!$C$2:$C$60,MATCH(LEFT(I1773,FIND(" ",I1773)-1),Lanes!$A$2:$A$60,0)),"?")</f>
        <v>V</v>
      </c>
      <c r="I1773" s="4" t="s">
        <v>13258</v>
      </c>
      <c r="J1773" s="4"/>
      <c r="K1773" s="4" t="s">
        <v>400</v>
      </c>
      <c r="L1773" s="4" t="s">
        <v>603</v>
      </c>
      <c r="M1773" s="4" t="s">
        <v>1205</v>
      </c>
      <c r="N1773" s="4"/>
      <c r="O1773" s="4" t="s">
        <v>13308</v>
      </c>
      <c r="P1773" s="2" t="s">
        <v>13309</v>
      </c>
      <c r="Q1773" s="2" t="s">
        <v>13310</v>
      </c>
      <c r="R1773" s="4" t="s">
        <v>122</v>
      </c>
      <c r="S1773" s="4" t="s">
        <v>13311</v>
      </c>
      <c r="T1773" s="4" t="s">
        <v>110</v>
      </c>
      <c r="U1773" s="4"/>
      <c r="V1773" s="4"/>
      <c r="W1773" s="4"/>
      <c r="X1773" s="2" t="s">
        <v>13312</v>
      </c>
      <c r="Y1773" s="4" t="s">
        <v>69</v>
      </c>
      <c r="Z1773" s="4"/>
      <c r="AA1773" s="4"/>
      <c r="AB1773" s="4"/>
    </row>
    <row r="1774" customFormat="false" ht="75" hidden="false" customHeight="true" outlineLevel="0" collapsed="false">
      <c r="A1774" s="4" t="s">
        <v>13313</v>
      </c>
      <c r="B1774" s="4" t="s">
        <v>13289</v>
      </c>
      <c r="C1774" s="4" t="s">
        <v>13314</v>
      </c>
      <c r="D1774" s="4" t="n">
        <v>1988</v>
      </c>
      <c r="E1774" s="4" t="s">
        <v>41</v>
      </c>
      <c r="F1774" s="4" t="s">
        <v>11138</v>
      </c>
      <c r="G1774" s="4" t="str">
        <f aca="false">IF(LEFT(I1774,3)="R1 ","L6",IF(D1774&gt;=2014,"L1",IF(D1774&gt;=1998,"L2",IF(D1774&gt;=1987,"L3",IF(D1774&gt;=1978,"L4",IF(D1774&gt;=1965,"L5","L6"))))))</f>
        <v>L3</v>
      </c>
      <c r="H1774" s="4" t="str">
        <f aca="false">IFERROR(INDEX(Lanes!$C$2:$C$60,MATCH(LEFT(I1774,FIND(" ",I1774)-1),Lanes!$A$2:$A$60,0)),"?")</f>
        <v>V</v>
      </c>
      <c r="I1774" s="4" t="s">
        <v>13258</v>
      </c>
      <c r="J1774" s="4"/>
      <c r="K1774" s="4" t="s">
        <v>268</v>
      </c>
      <c r="L1774" s="4" t="s">
        <v>193</v>
      </c>
      <c r="M1774" s="4" t="s">
        <v>289</v>
      </c>
      <c r="N1774" s="4"/>
      <c r="O1774" s="4" t="s">
        <v>13315</v>
      </c>
      <c r="P1774" s="2" t="s">
        <v>13316</v>
      </c>
      <c r="Q1774" s="2" t="s">
        <v>13317</v>
      </c>
      <c r="R1774" s="4" t="s">
        <v>65</v>
      </c>
      <c r="S1774" s="4" t="s">
        <v>13318</v>
      </c>
      <c r="T1774" s="4" t="s">
        <v>110</v>
      </c>
      <c r="U1774" s="4"/>
      <c r="V1774" s="4"/>
      <c r="W1774" s="4"/>
      <c r="X1774" s="2" t="s">
        <v>13319</v>
      </c>
      <c r="Y1774" s="4" t="s">
        <v>69</v>
      </c>
      <c r="Z1774" s="4"/>
      <c r="AA1774" s="4"/>
      <c r="AB1774" s="4"/>
    </row>
    <row r="1775" customFormat="false" ht="75" hidden="false" customHeight="true" outlineLevel="0" collapsed="false">
      <c r="A1775" s="4" t="s">
        <v>13320</v>
      </c>
      <c r="B1775" s="4" t="s">
        <v>13255</v>
      </c>
      <c r="C1775" s="4" t="s">
        <v>13255</v>
      </c>
      <c r="D1775" s="4" t="n">
        <v>1988</v>
      </c>
      <c r="E1775" s="4" t="s">
        <v>41</v>
      </c>
      <c r="F1775" s="4" t="s">
        <v>3975</v>
      </c>
      <c r="G1775" s="4" t="str">
        <f aca="false">IF(LEFT(I1775,3)="R1 ","L6",IF(D1775&gt;=2014,"L1",IF(D1775&gt;=1998,"L2",IF(D1775&gt;=1987,"L3",IF(D1775&gt;=1978,"L4",IF(D1775&gt;=1965,"L5","L6"))))))</f>
        <v>L3</v>
      </c>
      <c r="H1775" s="4" t="str">
        <f aca="false">IFERROR(INDEX(Lanes!$C$2:$C$60,MATCH(LEFT(I1775,FIND(" ",I1775)-1),Lanes!$A$2:$A$60,0)),"?")</f>
        <v>V</v>
      </c>
      <c r="I1775" s="4" t="s">
        <v>13258</v>
      </c>
      <c r="J1775" s="4" t="s">
        <v>12717</v>
      </c>
      <c r="K1775" s="4" t="s">
        <v>364</v>
      </c>
      <c r="L1775" s="4" t="s">
        <v>193</v>
      </c>
      <c r="M1775" s="4" t="s">
        <v>1205</v>
      </c>
      <c r="N1775" s="4"/>
      <c r="O1775" s="4" t="s">
        <v>13321</v>
      </c>
      <c r="P1775" s="2" t="s">
        <v>13322</v>
      </c>
      <c r="Q1775" s="2" t="s">
        <v>13323</v>
      </c>
      <c r="R1775" s="4" t="s">
        <v>122</v>
      </c>
      <c r="S1775" s="4" t="s">
        <v>13324</v>
      </c>
      <c r="T1775" s="4" t="s">
        <v>110</v>
      </c>
      <c r="U1775" s="4"/>
      <c r="V1775" s="4"/>
      <c r="W1775" s="4" t="s">
        <v>53</v>
      </c>
      <c r="X1775" s="2" t="s">
        <v>13325</v>
      </c>
      <c r="Y1775" s="4" t="s">
        <v>69</v>
      </c>
      <c r="Z1775" s="4"/>
      <c r="AA1775" s="4"/>
      <c r="AB1775" s="4"/>
    </row>
    <row r="1776" customFormat="false" ht="75" hidden="false" customHeight="true" outlineLevel="0" collapsed="false">
      <c r="A1776" s="4" t="s">
        <v>13326</v>
      </c>
      <c r="B1776" s="4" t="s">
        <v>13327</v>
      </c>
      <c r="C1776" s="4" t="s">
        <v>13328</v>
      </c>
      <c r="D1776" s="4" t="n">
        <v>1988</v>
      </c>
      <c r="E1776" s="4" t="s">
        <v>41</v>
      </c>
      <c r="F1776" s="4" t="s">
        <v>13329</v>
      </c>
      <c r="G1776" s="4" t="str">
        <f aca="false">IF(LEFT(I1776,3)="R1 ","L6",IF(D1776&gt;=2014,"L1",IF(D1776&gt;=1998,"L2",IF(D1776&gt;=1987,"L3",IF(D1776&gt;=1978,"L4",IF(D1776&gt;=1965,"L5","L6"))))))</f>
        <v>L3</v>
      </c>
      <c r="H1776" s="4" t="str">
        <f aca="false">IFERROR(INDEX(Lanes!$C$2:$C$60,MATCH(LEFT(I1776,FIND(" ",I1776)-1),Lanes!$A$2:$A$60,0)),"?")</f>
        <v>V</v>
      </c>
      <c r="I1776" s="4" t="s">
        <v>13258</v>
      </c>
      <c r="J1776" s="4" t="s">
        <v>13273</v>
      </c>
      <c r="K1776" s="4" t="s">
        <v>211</v>
      </c>
      <c r="L1776" s="4" t="s">
        <v>603</v>
      </c>
      <c r="M1776" s="4" t="s">
        <v>3596</v>
      </c>
      <c r="N1776" s="4"/>
      <c r="O1776" s="4" t="s">
        <v>13330</v>
      </c>
      <c r="P1776" s="2" t="s">
        <v>13331</v>
      </c>
      <c r="Q1776" s="2" t="s">
        <v>13332</v>
      </c>
      <c r="R1776" s="4" t="s">
        <v>50</v>
      </c>
      <c r="S1776" s="4" t="s">
        <v>13333</v>
      </c>
      <c r="T1776" s="4" t="s">
        <v>110</v>
      </c>
      <c r="U1776" s="4"/>
      <c r="V1776" s="4"/>
      <c r="W1776" s="4"/>
      <c r="X1776" s="2" t="s">
        <v>13334</v>
      </c>
      <c r="Y1776" s="4" t="s">
        <v>55</v>
      </c>
      <c r="Z1776" s="4"/>
      <c r="AA1776" s="4"/>
      <c r="AB1776" s="4"/>
    </row>
    <row r="1777" customFormat="false" ht="75" hidden="false" customHeight="true" outlineLevel="0" collapsed="false">
      <c r="A1777" s="4" t="s">
        <v>13335</v>
      </c>
      <c r="B1777" s="4" t="s">
        <v>13336</v>
      </c>
      <c r="C1777" s="4" t="s">
        <v>13336</v>
      </c>
      <c r="D1777" s="4" t="n">
        <v>1990</v>
      </c>
      <c r="E1777" s="4" t="s">
        <v>41</v>
      </c>
      <c r="F1777" s="4" t="s">
        <v>7627</v>
      </c>
      <c r="G1777" s="4" t="str">
        <f aca="false">IF(LEFT(I1777,3)="R1 ","L6",IF(D1777&gt;=2014,"L1",IF(D1777&gt;=1998,"L2",IF(D1777&gt;=1987,"L3",IF(D1777&gt;=1978,"L4",IF(D1777&gt;=1965,"L5","L6"))))))</f>
        <v>L3</v>
      </c>
      <c r="H1777" s="4" t="str">
        <f aca="false">IFERROR(INDEX(Lanes!$C$2:$C$60,MATCH(LEFT(I1777,FIND(" ",I1777)-1),Lanes!$A$2:$A$60,0)),"?")</f>
        <v>V</v>
      </c>
      <c r="I1777" s="4" t="s">
        <v>13258</v>
      </c>
      <c r="J1777" s="4"/>
      <c r="K1777" s="4" t="s">
        <v>364</v>
      </c>
      <c r="L1777" s="4" t="s">
        <v>163</v>
      </c>
      <c r="M1777" s="4" t="s">
        <v>289</v>
      </c>
      <c r="N1777" s="4"/>
      <c r="O1777" s="4" t="s">
        <v>13337</v>
      </c>
      <c r="P1777" s="2" t="s">
        <v>13338</v>
      </c>
      <c r="Q1777" s="2" t="s">
        <v>13339</v>
      </c>
      <c r="R1777" s="4" t="s">
        <v>65</v>
      </c>
      <c r="S1777" s="4" t="s">
        <v>13340</v>
      </c>
      <c r="T1777" s="4" t="s">
        <v>84</v>
      </c>
      <c r="U1777" s="4"/>
      <c r="V1777" s="4"/>
      <c r="W1777" s="4"/>
      <c r="X1777" s="2" t="s">
        <v>13341</v>
      </c>
      <c r="Y1777" s="4" t="s">
        <v>55</v>
      </c>
      <c r="Z1777" s="4"/>
      <c r="AA1777" s="4"/>
      <c r="AB1777" s="4"/>
    </row>
    <row r="1778" customFormat="false" ht="75" hidden="false" customHeight="true" outlineLevel="0" collapsed="false">
      <c r="A1778" s="4" t="s">
        <v>13342</v>
      </c>
      <c r="B1778" s="4" t="s">
        <v>13343</v>
      </c>
      <c r="C1778" s="4" t="s">
        <v>13344</v>
      </c>
      <c r="D1778" s="4" t="n">
        <v>1990</v>
      </c>
      <c r="E1778" s="4" t="s">
        <v>41</v>
      </c>
      <c r="F1778" s="4" t="s">
        <v>13345</v>
      </c>
      <c r="G1778" s="4" t="str">
        <f aca="false">IF(LEFT(I1778,3)="R1 ","L6",IF(D1778&gt;=2014,"L1",IF(D1778&gt;=1998,"L2",IF(D1778&gt;=1987,"L3",IF(D1778&gt;=1978,"L4",IF(D1778&gt;=1965,"L5","L6"))))))</f>
        <v>L3</v>
      </c>
      <c r="H1778" s="4" t="str">
        <f aca="false">IFERROR(INDEX(Lanes!$C$2:$C$60,MATCH(LEFT(I1778,FIND(" ",I1778)-1),Lanes!$A$2:$A$60,0)),"?")</f>
        <v>V</v>
      </c>
      <c r="I1778" s="4" t="s">
        <v>13258</v>
      </c>
      <c r="J1778" s="4"/>
      <c r="K1778" s="4" t="s">
        <v>44</v>
      </c>
      <c r="L1778" s="4" t="s">
        <v>193</v>
      </c>
      <c r="M1778" s="4" t="s">
        <v>2974</v>
      </c>
      <c r="N1778" s="4" t="s">
        <v>7068</v>
      </c>
      <c r="O1778" s="4" t="s">
        <v>13346</v>
      </c>
      <c r="P1778" s="2" t="s">
        <v>13347</v>
      </c>
      <c r="Q1778" s="2" t="s">
        <v>13348</v>
      </c>
      <c r="R1778" s="4" t="s">
        <v>122</v>
      </c>
      <c r="S1778" s="4" t="s">
        <v>13349</v>
      </c>
      <c r="T1778" s="4" t="s">
        <v>110</v>
      </c>
      <c r="U1778" s="4"/>
      <c r="V1778" s="4"/>
      <c r="W1778" s="4" t="s">
        <v>53</v>
      </c>
      <c r="X1778" s="2" t="s">
        <v>13350</v>
      </c>
      <c r="Y1778" s="4" t="s">
        <v>69</v>
      </c>
      <c r="Z1778" s="4"/>
      <c r="AA1778" s="4"/>
      <c r="AB1778" s="4"/>
    </row>
    <row r="1779" customFormat="false" ht="75" hidden="false" customHeight="true" outlineLevel="0" collapsed="false">
      <c r="A1779" s="4" t="s">
        <v>13351</v>
      </c>
      <c r="B1779" s="4" t="s">
        <v>13306</v>
      </c>
      <c r="C1779" s="4" t="s">
        <v>13352</v>
      </c>
      <c r="D1779" s="4" t="n">
        <v>1990</v>
      </c>
      <c r="E1779" s="4" t="s">
        <v>41</v>
      </c>
      <c r="F1779" s="4" t="s">
        <v>3975</v>
      </c>
      <c r="G1779" s="4" t="str">
        <f aca="false">IF(LEFT(I1779,3)="R1 ","L6",IF(D1779&gt;=2014,"L1",IF(D1779&gt;=1998,"L2",IF(D1779&gt;=1987,"L3",IF(D1779&gt;=1978,"L4",IF(D1779&gt;=1965,"L5","L6"))))))</f>
        <v>L3</v>
      </c>
      <c r="H1779" s="4" t="str">
        <f aca="false">IFERROR(INDEX(Lanes!$C$2:$C$60,MATCH(LEFT(I1779,FIND(" ",I1779)-1),Lanes!$A$2:$A$60,0)),"?")</f>
        <v>V</v>
      </c>
      <c r="I1779" s="4" t="s">
        <v>13258</v>
      </c>
      <c r="J1779" s="4"/>
      <c r="K1779" s="4" t="s">
        <v>400</v>
      </c>
      <c r="L1779" s="4" t="s">
        <v>603</v>
      </c>
      <c r="M1779" s="4" t="s">
        <v>1205</v>
      </c>
      <c r="N1779" s="4"/>
      <c r="O1779" s="4" t="s">
        <v>13353</v>
      </c>
      <c r="P1779" s="2" t="s">
        <v>13354</v>
      </c>
      <c r="Q1779" s="2" t="s">
        <v>13355</v>
      </c>
      <c r="R1779" s="4" t="s">
        <v>65</v>
      </c>
      <c r="S1779" s="4" t="s">
        <v>13356</v>
      </c>
      <c r="T1779" s="4" t="s">
        <v>84</v>
      </c>
      <c r="U1779" s="4"/>
      <c r="V1779" s="4"/>
      <c r="W1779" s="4"/>
      <c r="X1779" s="2" t="s">
        <v>13357</v>
      </c>
      <c r="Y1779" s="4" t="s">
        <v>69</v>
      </c>
      <c r="Z1779" s="4"/>
      <c r="AA1779" s="4"/>
      <c r="AB1779" s="4"/>
    </row>
    <row r="1780" customFormat="false" ht="75" hidden="false" customHeight="true" outlineLevel="0" collapsed="false">
      <c r="A1780" s="4" t="s">
        <v>13358</v>
      </c>
      <c r="B1780" s="4" t="s">
        <v>13280</v>
      </c>
      <c r="C1780" s="4" t="s">
        <v>13359</v>
      </c>
      <c r="D1780" s="4" t="n">
        <v>1991</v>
      </c>
      <c r="E1780" s="4" t="s">
        <v>41</v>
      </c>
      <c r="F1780" s="4" t="s">
        <v>13360</v>
      </c>
      <c r="G1780" s="4" t="str">
        <f aca="false">IF(LEFT(I1780,3)="R1 ","L6",IF(D1780&gt;=2014,"L1",IF(D1780&gt;=1998,"L2",IF(D1780&gt;=1987,"L3",IF(D1780&gt;=1978,"L4",IF(D1780&gt;=1965,"L5","L6"))))))</f>
        <v>L3</v>
      </c>
      <c r="H1780" s="4" t="str">
        <f aca="false">IFERROR(INDEX(Lanes!$C$2:$C$60,MATCH(LEFT(I1780,FIND(" ",I1780)-1),Lanes!$A$2:$A$60,0)),"?")</f>
        <v>V</v>
      </c>
      <c r="I1780" s="4" t="s">
        <v>13258</v>
      </c>
      <c r="J1780" s="4"/>
      <c r="K1780" s="4" t="s">
        <v>268</v>
      </c>
      <c r="L1780" s="4" t="s">
        <v>603</v>
      </c>
      <c r="M1780" s="4" t="s">
        <v>1205</v>
      </c>
      <c r="N1780" s="4"/>
      <c r="O1780" s="4" t="s">
        <v>13283</v>
      </c>
      <c r="P1780" s="2" t="s">
        <v>13361</v>
      </c>
      <c r="Q1780" s="2" t="s">
        <v>13362</v>
      </c>
      <c r="R1780" s="4" t="s">
        <v>65</v>
      </c>
      <c r="S1780" s="4" t="s">
        <v>13363</v>
      </c>
      <c r="T1780" s="4" t="s">
        <v>84</v>
      </c>
      <c r="U1780" s="4"/>
      <c r="V1780" s="4"/>
      <c r="W1780" s="4"/>
      <c r="X1780" s="2" t="s">
        <v>13364</v>
      </c>
      <c r="Y1780" s="4" t="s">
        <v>69</v>
      </c>
      <c r="Z1780" s="4"/>
      <c r="AA1780" s="4"/>
      <c r="AB1780" s="4"/>
    </row>
    <row r="1781" customFormat="false" ht="75" hidden="false" customHeight="true" outlineLevel="0" collapsed="false">
      <c r="A1781" s="4" t="s">
        <v>13365</v>
      </c>
      <c r="B1781" s="4" t="s">
        <v>13366</v>
      </c>
      <c r="C1781" s="4" t="s">
        <v>13367</v>
      </c>
      <c r="D1781" s="4" t="n">
        <v>1991</v>
      </c>
      <c r="E1781" s="4" t="s">
        <v>41</v>
      </c>
      <c r="F1781" s="4" t="s">
        <v>7627</v>
      </c>
      <c r="G1781" s="4" t="str">
        <f aca="false">IF(LEFT(I1781,3)="R1 ","L6",IF(D1781&gt;=2014,"L1",IF(D1781&gt;=1998,"L2",IF(D1781&gt;=1987,"L3",IF(D1781&gt;=1978,"L4",IF(D1781&gt;=1965,"L5","L6"))))))</f>
        <v>L3</v>
      </c>
      <c r="H1781" s="4" t="str">
        <f aca="false">IFERROR(INDEX(Lanes!$C$2:$C$60,MATCH(LEFT(I1781,FIND(" ",I1781)-1),Lanes!$A$2:$A$60,0)),"?")</f>
        <v>V</v>
      </c>
      <c r="I1781" s="4" t="s">
        <v>13258</v>
      </c>
      <c r="J1781" s="4"/>
      <c r="K1781" s="4" t="s">
        <v>115</v>
      </c>
      <c r="L1781" s="4" t="s">
        <v>193</v>
      </c>
      <c r="M1781" s="4" t="s">
        <v>289</v>
      </c>
      <c r="N1781" s="4"/>
      <c r="O1781" s="4" t="s">
        <v>13368</v>
      </c>
      <c r="P1781" s="2" t="s">
        <v>13369</v>
      </c>
      <c r="Q1781" s="2" t="s">
        <v>13370</v>
      </c>
      <c r="R1781" s="4" t="s">
        <v>50</v>
      </c>
      <c r="S1781" s="4" t="s">
        <v>13371</v>
      </c>
      <c r="T1781" s="4" t="s">
        <v>110</v>
      </c>
      <c r="U1781" s="4"/>
      <c r="V1781" s="4"/>
      <c r="W1781" s="4"/>
      <c r="X1781" s="2" t="s">
        <v>13372</v>
      </c>
      <c r="Y1781" s="4" t="s">
        <v>69</v>
      </c>
      <c r="Z1781" s="4"/>
      <c r="AA1781" s="4"/>
      <c r="AB1781" s="4"/>
    </row>
    <row r="1782" customFormat="false" ht="75" hidden="false" customHeight="true" outlineLevel="0" collapsed="false">
      <c r="A1782" s="4" t="s">
        <v>13373</v>
      </c>
      <c r="B1782" s="4" t="s">
        <v>13374</v>
      </c>
      <c r="C1782" s="4" t="s">
        <v>13375</v>
      </c>
      <c r="D1782" s="4" t="n">
        <v>1991</v>
      </c>
      <c r="E1782" s="4" t="s">
        <v>41</v>
      </c>
      <c r="F1782" s="4" t="s">
        <v>13376</v>
      </c>
      <c r="G1782" s="4" t="str">
        <f aca="false">IF(LEFT(I1782,3)="R1 ","L6",IF(D1782&gt;=2014,"L1",IF(D1782&gt;=1998,"L2",IF(D1782&gt;=1987,"L3",IF(D1782&gt;=1978,"L4",IF(D1782&gt;=1965,"L5","L6"))))))</f>
        <v>L3</v>
      </c>
      <c r="H1782" s="4" t="str">
        <f aca="false">IFERROR(INDEX(Lanes!$C$2:$C$60,MATCH(LEFT(I1782,FIND(" ",I1782)-1),Lanes!$A$2:$A$60,0)),"?")</f>
        <v>V</v>
      </c>
      <c r="I1782" s="4" t="s">
        <v>13258</v>
      </c>
      <c r="J1782" s="4" t="s">
        <v>13377</v>
      </c>
      <c r="K1782" s="4" t="s">
        <v>364</v>
      </c>
      <c r="L1782" s="4" t="s">
        <v>163</v>
      </c>
      <c r="M1782" s="4" t="s">
        <v>164</v>
      </c>
      <c r="N1782" s="4"/>
      <c r="O1782" s="4" t="s">
        <v>13378</v>
      </c>
      <c r="P1782" s="2" t="s">
        <v>13379</v>
      </c>
      <c r="Q1782" s="2" t="s">
        <v>13380</v>
      </c>
      <c r="R1782" s="4" t="s">
        <v>65</v>
      </c>
      <c r="S1782" s="4" t="s">
        <v>13381</v>
      </c>
      <c r="T1782" s="4" t="s">
        <v>110</v>
      </c>
      <c r="U1782" s="4"/>
      <c r="V1782" s="4"/>
      <c r="W1782" s="4"/>
      <c r="X1782" s="2" t="s">
        <v>13382</v>
      </c>
      <c r="Y1782" s="4" t="s">
        <v>69</v>
      </c>
      <c r="Z1782" s="4"/>
      <c r="AA1782" s="4"/>
      <c r="AB1782" s="4"/>
    </row>
    <row r="1783" customFormat="false" ht="75" hidden="false" customHeight="true" outlineLevel="0" collapsed="false">
      <c r="A1783" s="4" t="s">
        <v>13383</v>
      </c>
      <c r="B1783" s="4" t="s">
        <v>13343</v>
      </c>
      <c r="C1783" s="4" t="s">
        <v>13384</v>
      </c>
      <c r="D1783" s="4" t="n">
        <v>1991</v>
      </c>
      <c r="E1783" s="4" t="s">
        <v>41</v>
      </c>
      <c r="F1783" s="4" t="s">
        <v>13345</v>
      </c>
      <c r="G1783" s="4" t="str">
        <f aca="false">IF(LEFT(I1783,3)="R1 ","L6",IF(D1783&gt;=2014,"L1",IF(D1783&gt;=1998,"L2",IF(D1783&gt;=1987,"L3",IF(D1783&gt;=1978,"L4",IF(D1783&gt;=1965,"L5","L6"))))))</f>
        <v>L3</v>
      </c>
      <c r="H1783" s="4" t="str">
        <f aca="false">IFERROR(INDEX(Lanes!$C$2:$C$60,MATCH(LEFT(I1783,FIND(" ",I1783)-1),Lanes!$A$2:$A$60,0)),"?")</f>
        <v>V</v>
      </c>
      <c r="I1783" s="4" t="s">
        <v>13258</v>
      </c>
      <c r="J1783" s="4"/>
      <c r="K1783" s="4" t="s">
        <v>44</v>
      </c>
      <c r="L1783" s="4" t="s">
        <v>193</v>
      </c>
      <c r="M1783" s="4" t="s">
        <v>2974</v>
      </c>
      <c r="N1783" s="4" t="s">
        <v>7068</v>
      </c>
      <c r="O1783" s="4" t="s">
        <v>13385</v>
      </c>
      <c r="P1783" s="2" t="s">
        <v>13386</v>
      </c>
      <c r="Q1783" s="2" t="s">
        <v>13387</v>
      </c>
      <c r="R1783" s="4" t="s">
        <v>122</v>
      </c>
      <c r="S1783" s="4" t="s">
        <v>13388</v>
      </c>
      <c r="T1783" s="4" t="s">
        <v>110</v>
      </c>
      <c r="U1783" s="4" t="s">
        <v>53</v>
      </c>
      <c r="V1783" s="4"/>
      <c r="W1783" s="4" t="s">
        <v>53</v>
      </c>
      <c r="X1783" s="2" t="s">
        <v>13389</v>
      </c>
      <c r="Y1783" s="4" t="s">
        <v>69</v>
      </c>
      <c r="Z1783" s="4"/>
      <c r="AA1783" s="4"/>
      <c r="AB1783" s="4"/>
    </row>
    <row r="1784" customFormat="false" ht="75" hidden="false" customHeight="true" outlineLevel="0" collapsed="false">
      <c r="A1784" s="4" t="s">
        <v>13390</v>
      </c>
      <c r="B1784" s="4" t="s">
        <v>13391</v>
      </c>
      <c r="C1784" s="4" t="s">
        <v>13392</v>
      </c>
      <c r="D1784" s="4" t="n">
        <v>1992</v>
      </c>
      <c r="E1784" s="4" t="s">
        <v>41</v>
      </c>
      <c r="F1784" s="4" t="s">
        <v>11148</v>
      </c>
      <c r="G1784" s="4" t="str">
        <f aca="false">IF(LEFT(I1784,3)="R1 ","L6",IF(D1784&gt;=2014,"L1",IF(D1784&gt;=1998,"L2",IF(D1784&gt;=1987,"L3",IF(D1784&gt;=1978,"L4",IF(D1784&gt;=1965,"L5","L6"))))))</f>
        <v>L3</v>
      </c>
      <c r="H1784" s="4" t="str">
        <f aca="false">IFERROR(INDEX(Lanes!$C$2:$C$60,MATCH(LEFT(I1784,FIND(" ",I1784)-1),Lanes!$A$2:$A$60,0)),"?")</f>
        <v>V</v>
      </c>
      <c r="I1784" s="4" t="s">
        <v>13258</v>
      </c>
      <c r="J1784" s="4" t="s">
        <v>10123</v>
      </c>
      <c r="K1784" s="4" t="s">
        <v>115</v>
      </c>
      <c r="L1784" s="4" t="s">
        <v>163</v>
      </c>
      <c r="M1784" s="4" t="s">
        <v>164</v>
      </c>
      <c r="N1784" s="4" t="s">
        <v>2389</v>
      </c>
      <c r="O1784" s="4" t="s">
        <v>13393</v>
      </c>
      <c r="P1784" s="2" t="s">
        <v>13394</v>
      </c>
      <c r="Q1784" s="2" t="s">
        <v>13395</v>
      </c>
      <c r="R1784" s="4" t="s">
        <v>65</v>
      </c>
      <c r="S1784" s="4" t="s">
        <v>13396</v>
      </c>
      <c r="T1784" s="4" t="s">
        <v>110</v>
      </c>
      <c r="U1784" s="4"/>
      <c r="V1784" s="4"/>
      <c r="W1784" s="4"/>
      <c r="X1784" s="2" t="s">
        <v>13397</v>
      </c>
      <c r="Y1784" s="4" t="s">
        <v>69</v>
      </c>
      <c r="Z1784" s="4"/>
      <c r="AA1784" s="4"/>
      <c r="AB1784" s="4"/>
    </row>
    <row r="1785" customFormat="false" ht="75" hidden="false" customHeight="true" outlineLevel="0" collapsed="false">
      <c r="A1785" s="4" t="s">
        <v>13398</v>
      </c>
      <c r="B1785" s="4" t="s">
        <v>13399</v>
      </c>
      <c r="C1785" s="4" t="s">
        <v>13400</v>
      </c>
      <c r="D1785" s="4" t="n">
        <v>1992</v>
      </c>
      <c r="E1785" s="4" t="s">
        <v>41</v>
      </c>
      <c r="F1785" s="4" t="s">
        <v>13401</v>
      </c>
      <c r="G1785" s="4" t="str">
        <f aca="false">IF(LEFT(I1785,3)="R1 ","L6",IF(D1785&gt;=2014,"L1",IF(D1785&gt;=1998,"L2",IF(D1785&gt;=1987,"L3",IF(D1785&gt;=1978,"L4",IF(D1785&gt;=1965,"L5","L6"))))))</f>
        <v>L3</v>
      </c>
      <c r="H1785" s="4" t="str">
        <f aca="false">IFERROR(INDEX(Lanes!$C$2:$C$60,MATCH(LEFT(I1785,FIND(" ",I1785)-1),Lanes!$A$2:$A$60,0)),"?")</f>
        <v>V</v>
      </c>
      <c r="I1785" s="4" t="s">
        <v>13258</v>
      </c>
      <c r="J1785" s="4"/>
      <c r="K1785" s="4" t="s">
        <v>364</v>
      </c>
      <c r="L1785" s="4" t="s">
        <v>152</v>
      </c>
      <c r="M1785" s="4" t="s">
        <v>13402</v>
      </c>
      <c r="N1785" s="4"/>
      <c r="O1785" s="4" t="s">
        <v>13403</v>
      </c>
      <c r="P1785" s="2" t="s">
        <v>13404</v>
      </c>
      <c r="Q1785" s="2" t="s">
        <v>13405</v>
      </c>
      <c r="R1785" s="4" t="s">
        <v>50</v>
      </c>
      <c r="S1785" s="4" t="s">
        <v>13406</v>
      </c>
      <c r="T1785" s="4" t="s">
        <v>52</v>
      </c>
      <c r="U1785" s="4"/>
      <c r="V1785" s="4"/>
      <c r="W1785" s="4"/>
      <c r="X1785" s="2" t="s">
        <v>13407</v>
      </c>
      <c r="Y1785" s="4" t="s">
        <v>69</v>
      </c>
      <c r="Z1785" s="4"/>
      <c r="AA1785" s="4"/>
      <c r="AB1785" s="4"/>
    </row>
    <row r="1786" customFormat="false" ht="75" hidden="false" customHeight="true" outlineLevel="0" collapsed="false">
      <c r="A1786" s="4" t="s">
        <v>13408</v>
      </c>
      <c r="B1786" s="4" t="s">
        <v>13409</v>
      </c>
      <c r="C1786" s="4" t="s">
        <v>13410</v>
      </c>
      <c r="D1786" s="4" t="n">
        <v>1992</v>
      </c>
      <c r="E1786" s="4" t="s">
        <v>41</v>
      </c>
      <c r="F1786" s="4" t="s">
        <v>8879</v>
      </c>
      <c r="G1786" s="4" t="str">
        <f aca="false">IF(LEFT(I1786,3)="R1 ","L6",IF(D1786&gt;=2014,"L1",IF(D1786&gt;=1998,"L2",IF(D1786&gt;=1987,"L3",IF(D1786&gt;=1978,"L4",IF(D1786&gt;=1965,"L5","L6"))))))</f>
        <v>L3</v>
      </c>
      <c r="H1786" s="4" t="str">
        <f aca="false">IFERROR(INDEX(Lanes!$C$2:$C$60,MATCH(LEFT(I1786,FIND(" ",I1786)-1),Lanes!$A$2:$A$60,0)),"?")</f>
        <v>V</v>
      </c>
      <c r="I1786" s="4" t="s">
        <v>13258</v>
      </c>
      <c r="J1786" s="4"/>
      <c r="K1786" s="4" t="s">
        <v>364</v>
      </c>
      <c r="L1786" s="4" t="s">
        <v>193</v>
      </c>
      <c r="M1786" s="4" t="s">
        <v>2881</v>
      </c>
      <c r="N1786" s="4"/>
      <c r="O1786" s="4" t="s">
        <v>13411</v>
      </c>
      <c r="P1786" s="2" t="s">
        <v>13412</v>
      </c>
      <c r="Q1786" s="2" t="s">
        <v>13413</v>
      </c>
      <c r="R1786" s="4" t="s">
        <v>122</v>
      </c>
      <c r="S1786" s="4" t="s">
        <v>13414</v>
      </c>
      <c r="T1786" s="4" t="s">
        <v>110</v>
      </c>
      <c r="U1786" s="4"/>
      <c r="V1786" s="4"/>
      <c r="W1786" s="4"/>
      <c r="X1786" s="2" t="s">
        <v>13415</v>
      </c>
      <c r="Y1786" s="4" t="s">
        <v>69</v>
      </c>
      <c r="Z1786" s="4"/>
      <c r="AA1786" s="4"/>
      <c r="AB1786" s="4"/>
    </row>
    <row r="1787" customFormat="false" ht="75" hidden="false" customHeight="true" outlineLevel="0" collapsed="false">
      <c r="A1787" s="4" t="s">
        <v>13416</v>
      </c>
      <c r="B1787" s="4" t="s">
        <v>13417</v>
      </c>
      <c r="C1787" s="4" t="s">
        <v>13418</v>
      </c>
      <c r="D1787" s="4" t="n">
        <v>1992</v>
      </c>
      <c r="E1787" s="4" t="s">
        <v>41</v>
      </c>
      <c r="F1787" s="4" t="s">
        <v>13419</v>
      </c>
      <c r="G1787" s="4" t="str">
        <f aca="false">IF(LEFT(I1787,3)="R1 ","L6",IF(D1787&gt;=2014,"L1",IF(D1787&gt;=1998,"L2",IF(D1787&gt;=1987,"L3",IF(D1787&gt;=1978,"L4",IF(D1787&gt;=1965,"L5","L6"))))))</f>
        <v>L3</v>
      </c>
      <c r="H1787" s="4" t="str">
        <f aca="false">IFERROR(INDEX(Lanes!$C$2:$C$60,MATCH(LEFT(I1787,FIND(" ",I1787)-1),Lanes!$A$2:$A$60,0)),"?")</f>
        <v>V</v>
      </c>
      <c r="I1787" s="4" t="s">
        <v>13258</v>
      </c>
      <c r="J1787" s="4"/>
      <c r="K1787" s="4" t="s">
        <v>115</v>
      </c>
      <c r="L1787" s="4" t="s">
        <v>603</v>
      </c>
      <c r="M1787" s="4" t="s">
        <v>1205</v>
      </c>
      <c r="N1787" s="4"/>
      <c r="O1787" s="4" t="s">
        <v>13420</v>
      </c>
      <c r="P1787" s="2" t="s">
        <v>13421</v>
      </c>
      <c r="Q1787" s="2" t="s">
        <v>13422</v>
      </c>
      <c r="R1787" s="4" t="s">
        <v>65</v>
      </c>
      <c r="S1787" s="4" t="s">
        <v>13423</v>
      </c>
      <c r="T1787" s="4" t="s">
        <v>84</v>
      </c>
      <c r="U1787" s="4"/>
      <c r="V1787" s="4"/>
      <c r="W1787" s="4"/>
      <c r="X1787" s="2" t="s">
        <v>13424</v>
      </c>
      <c r="Y1787" s="4" t="s">
        <v>69</v>
      </c>
      <c r="Z1787" s="4"/>
      <c r="AA1787" s="4"/>
      <c r="AB1787" s="4"/>
    </row>
    <row r="1788" customFormat="false" ht="75" hidden="false" customHeight="true" outlineLevel="0" collapsed="false">
      <c r="A1788" s="4" t="s">
        <v>13425</v>
      </c>
      <c r="B1788" s="4" t="s">
        <v>13255</v>
      </c>
      <c r="C1788" s="4" t="s">
        <v>13426</v>
      </c>
      <c r="D1788" s="4" t="n">
        <v>1992</v>
      </c>
      <c r="E1788" s="4" t="s">
        <v>41</v>
      </c>
      <c r="F1788" s="4" t="s">
        <v>13427</v>
      </c>
      <c r="G1788" s="4" t="str">
        <f aca="false">IF(LEFT(I1788,3)="R1 ","L6",IF(D1788&gt;=2014,"L1",IF(D1788&gt;=1998,"L2",IF(D1788&gt;=1987,"L3",IF(D1788&gt;=1978,"L4",IF(D1788&gt;=1965,"L5","L6"))))))</f>
        <v>L3</v>
      </c>
      <c r="H1788" s="4" t="str">
        <f aca="false">IFERROR(INDEX(Lanes!$C$2:$C$60,MATCH(LEFT(I1788,FIND(" ",I1788)-1),Lanes!$A$2:$A$60,0)),"?")</f>
        <v>V</v>
      </c>
      <c r="I1788" s="4" t="s">
        <v>13258</v>
      </c>
      <c r="J1788" s="4"/>
      <c r="K1788" s="4" t="s">
        <v>364</v>
      </c>
      <c r="L1788" s="4" t="s">
        <v>193</v>
      </c>
      <c r="M1788" s="4" t="s">
        <v>1205</v>
      </c>
      <c r="N1788" s="4"/>
      <c r="O1788" s="4" t="s">
        <v>13428</v>
      </c>
      <c r="P1788" s="2" t="s">
        <v>13429</v>
      </c>
      <c r="Q1788" s="2" t="s">
        <v>13430</v>
      </c>
      <c r="R1788" s="4" t="s">
        <v>65</v>
      </c>
      <c r="S1788" s="4" t="s">
        <v>13431</v>
      </c>
      <c r="T1788" s="4" t="s">
        <v>110</v>
      </c>
      <c r="U1788" s="4"/>
      <c r="V1788" s="4"/>
      <c r="W1788" s="4" t="s">
        <v>53</v>
      </c>
      <c r="X1788" s="2" t="s">
        <v>13432</v>
      </c>
      <c r="Y1788" s="4" t="s">
        <v>69</v>
      </c>
      <c r="Z1788" s="4"/>
      <c r="AA1788" s="4"/>
      <c r="AB1788" s="4"/>
    </row>
    <row r="1789" customFormat="false" ht="75" hidden="false" customHeight="true" outlineLevel="0" collapsed="false">
      <c r="A1789" s="4" t="s">
        <v>13433</v>
      </c>
      <c r="B1789" s="4" t="s">
        <v>13280</v>
      </c>
      <c r="C1789" s="4" t="s">
        <v>13434</v>
      </c>
      <c r="D1789" s="4" t="n">
        <v>1993</v>
      </c>
      <c r="E1789" s="4" t="s">
        <v>41</v>
      </c>
      <c r="F1789" s="4" t="s">
        <v>13360</v>
      </c>
      <c r="G1789" s="4" t="str">
        <f aca="false">IF(LEFT(I1789,3)="R1 ","L6",IF(D1789&gt;=2014,"L1",IF(D1789&gt;=1998,"L2",IF(D1789&gt;=1987,"L3",IF(D1789&gt;=1978,"L4",IF(D1789&gt;=1965,"L5","L6"))))))</f>
        <v>L3</v>
      </c>
      <c r="H1789" s="4" t="str">
        <f aca="false">IFERROR(INDEX(Lanes!$C$2:$C$60,MATCH(LEFT(I1789,FIND(" ",I1789)-1),Lanes!$A$2:$A$60,0)),"?")</f>
        <v>V</v>
      </c>
      <c r="I1789" s="4" t="s">
        <v>13258</v>
      </c>
      <c r="J1789" s="4"/>
      <c r="K1789" s="4" t="s">
        <v>268</v>
      </c>
      <c r="L1789" s="4" t="s">
        <v>603</v>
      </c>
      <c r="M1789" s="4" t="s">
        <v>1205</v>
      </c>
      <c r="N1789" s="4"/>
      <c r="O1789" s="4" t="s">
        <v>13435</v>
      </c>
      <c r="P1789" s="2" t="s">
        <v>13436</v>
      </c>
      <c r="Q1789" s="2" t="s">
        <v>13437</v>
      </c>
      <c r="R1789" s="4" t="s">
        <v>65</v>
      </c>
      <c r="S1789" s="4" t="s">
        <v>13438</v>
      </c>
      <c r="T1789" s="4" t="s">
        <v>52</v>
      </c>
      <c r="U1789" s="4"/>
      <c r="V1789" s="4"/>
      <c r="W1789" s="4"/>
      <c r="X1789" s="2" t="s">
        <v>13439</v>
      </c>
      <c r="Y1789" s="4" t="s">
        <v>69</v>
      </c>
      <c r="Z1789" s="4"/>
      <c r="AA1789" s="4"/>
      <c r="AB1789" s="4"/>
    </row>
    <row r="1790" customFormat="false" ht="75" hidden="false" customHeight="true" outlineLevel="0" collapsed="false">
      <c r="A1790" s="4" t="s">
        <v>13440</v>
      </c>
      <c r="B1790" s="4" t="s">
        <v>13374</v>
      </c>
      <c r="C1790" s="4" t="s">
        <v>13441</v>
      </c>
      <c r="D1790" s="4" t="n">
        <v>1993</v>
      </c>
      <c r="E1790" s="4" t="s">
        <v>41</v>
      </c>
      <c r="F1790" s="4" t="s">
        <v>13442</v>
      </c>
      <c r="G1790" s="4" t="str">
        <f aca="false">IF(LEFT(I1790,3)="R1 ","L6",IF(D1790&gt;=2014,"L1",IF(D1790&gt;=1998,"L2",IF(D1790&gt;=1987,"L3",IF(D1790&gt;=1978,"L4",IF(D1790&gt;=1965,"L5","L6"))))))</f>
        <v>L3</v>
      </c>
      <c r="H1790" s="4" t="str">
        <f aca="false">IFERROR(INDEX(Lanes!$C$2:$C$60,MATCH(LEFT(I1790,FIND(" ",I1790)-1),Lanes!$A$2:$A$60,0)),"?")</f>
        <v>V</v>
      </c>
      <c r="I1790" s="4" t="s">
        <v>13258</v>
      </c>
      <c r="J1790" s="4"/>
      <c r="K1790" s="4" t="s">
        <v>364</v>
      </c>
      <c r="L1790" s="4" t="s">
        <v>163</v>
      </c>
      <c r="M1790" s="4" t="s">
        <v>164</v>
      </c>
      <c r="N1790" s="4"/>
      <c r="O1790" s="4" t="s">
        <v>13443</v>
      </c>
      <c r="P1790" s="2" t="s">
        <v>13444</v>
      </c>
      <c r="Q1790" s="2" t="s">
        <v>13445</v>
      </c>
      <c r="R1790" s="4" t="s">
        <v>65</v>
      </c>
      <c r="S1790" s="4" t="s">
        <v>13446</v>
      </c>
      <c r="T1790" s="4" t="s">
        <v>84</v>
      </c>
      <c r="U1790" s="4"/>
      <c r="V1790" s="4"/>
      <c r="W1790" s="4"/>
      <c r="X1790" s="2" t="s">
        <v>13447</v>
      </c>
      <c r="Y1790" s="4" t="s">
        <v>69</v>
      </c>
      <c r="Z1790" s="4"/>
      <c r="AA1790" s="4"/>
      <c r="AB1790" s="4"/>
    </row>
    <row r="1791" customFormat="false" ht="75" hidden="false" customHeight="true" outlineLevel="0" collapsed="false">
      <c r="A1791" s="4" t="s">
        <v>13448</v>
      </c>
      <c r="B1791" s="4" t="s">
        <v>13417</v>
      </c>
      <c r="C1791" s="4" t="s">
        <v>13449</v>
      </c>
      <c r="D1791" s="4" t="n">
        <v>1993</v>
      </c>
      <c r="E1791" s="4" t="s">
        <v>41</v>
      </c>
      <c r="F1791" s="4" t="s">
        <v>13419</v>
      </c>
      <c r="G1791" s="4" t="str">
        <f aca="false">IF(LEFT(I1791,3)="R1 ","L6",IF(D1791&gt;=2014,"L1",IF(D1791&gt;=1998,"L2",IF(D1791&gt;=1987,"L3",IF(D1791&gt;=1978,"L4",IF(D1791&gt;=1965,"L5","L6"))))))</f>
        <v>L3</v>
      </c>
      <c r="H1791" s="4" t="str">
        <f aca="false">IFERROR(INDEX(Lanes!$C$2:$C$60,MATCH(LEFT(I1791,FIND(" ",I1791)-1),Lanes!$A$2:$A$60,0)),"?")</f>
        <v>V</v>
      </c>
      <c r="I1791" s="4" t="s">
        <v>13258</v>
      </c>
      <c r="J1791" s="4"/>
      <c r="K1791" s="4" t="s">
        <v>115</v>
      </c>
      <c r="L1791" s="4" t="s">
        <v>603</v>
      </c>
      <c r="M1791" s="4" t="s">
        <v>194</v>
      </c>
      <c r="N1791" s="4"/>
      <c r="O1791" s="4" t="s">
        <v>13450</v>
      </c>
      <c r="P1791" s="2" t="s">
        <v>13451</v>
      </c>
      <c r="Q1791" s="2" t="s">
        <v>13452</v>
      </c>
      <c r="R1791" s="4" t="s">
        <v>65</v>
      </c>
      <c r="S1791" s="4" t="s">
        <v>13453</v>
      </c>
      <c r="T1791" s="4" t="s">
        <v>84</v>
      </c>
      <c r="U1791" s="4"/>
      <c r="V1791" s="4"/>
      <c r="W1791" s="4"/>
      <c r="X1791" s="2" t="s">
        <v>13454</v>
      </c>
      <c r="Y1791" s="4" t="s">
        <v>69</v>
      </c>
      <c r="Z1791" s="4"/>
      <c r="AA1791" s="4"/>
      <c r="AB1791" s="4"/>
    </row>
    <row r="1792" customFormat="false" ht="75" hidden="false" customHeight="true" outlineLevel="0" collapsed="false">
      <c r="A1792" s="4" t="s">
        <v>13455</v>
      </c>
      <c r="B1792" s="4" t="s">
        <v>13456</v>
      </c>
      <c r="C1792" s="4" t="s">
        <v>13457</v>
      </c>
      <c r="D1792" s="4" t="n">
        <v>1993</v>
      </c>
      <c r="E1792" s="4" t="s">
        <v>41</v>
      </c>
      <c r="F1792" s="4" t="s">
        <v>9942</v>
      </c>
      <c r="G1792" s="4" t="str">
        <f aca="false">IF(LEFT(I1792,3)="R1 ","L6",IF(D1792&gt;=2014,"L1",IF(D1792&gt;=1998,"L2",IF(D1792&gt;=1987,"L3",IF(D1792&gt;=1978,"L4",IF(D1792&gt;=1965,"L5","L6"))))))</f>
        <v>L3</v>
      </c>
      <c r="H1792" s="4" t="str">
        <f aca="false">IFERROR(INDEX(Lanes!$C$2:$C$60,MATCH(LEFT(I1792,FIND(" ",I1792)-1),Lanes!$A$2:$A$60,0)),"?")</f>
        <v>V</v>
      </c>
      <c r="I1792" s="4" t="s">
        <v>13258</v>
      </c>
      <c r="J1792" s="4"/>
      <c r="K1792" s="4" t="s">
        <v>364</v>
      </c>
      <c r="L1792" s="4" t="s">
        <v>193</v>
      </c>
      <c r="M1792" s="4" t="s">
        <v>289</v>
      </c>
      <c r="N1792" s="4"/>
      <c r="O1792" s="4" t="s">
        <v>13458</v>
      </c>
      <c r="P1792" s="2" t="s">
        <v>13459</v>
      </c>
      <c r="Q1792" s="2" t="s">
        <v>13460</v>
      </c>
      <c r="R1792" s="4" t="s">
        <v>65</v>
      </c>
      <c r="S1792" s="4" t="s">
        <v>13461</v>
      </c>
      <c r="T1792" s="4" t="s">
        <v>84</v>
      </c>
      <c r="U1792" s="4"/>
      <c r="V1792" s="4"/>
      <c r="W1792" s="4"/>
      <c r="X1792" s="2" t="s">
        <v>13462</v>
      </c>
      <c r="Y1792" s="4" t="s">
        <v>55</v>
      </c>
      <c r="Z1792" s="4"/>
      <c r="AA1792" s="4"/>
      <c r="AB1792" s="4"/>
    </row>
    <row r="1793" customFormat="false" ht="75" hidden="false" customHeight="true" outlineLevel="0" collapsed="false">
      <c r="A1793" s="4" t="s">
        <v>13463</v>
      </c>
      <c r="B1793" s="4" t="s">
        <v>13464</v>
      </c>
      <c r="C1793" s="4" t="s">
        <v>13465</v>
      </c>
      <c r="D1793" s="4" t="n">
        <v>1993</v>
      </c>
      <c r="E1793" s="4" t="s">
        <v>41</v>
      </c>
      <c r="F1793" s="4" t="s">
        <v>8938</v>
      </c>
      <c r="G1793" s="4" t="str">
        <f aca="false">IF(LEFT(I1793,3)="R1 ","L6",IF(D1793&gt;=2014,"L1",IF(D1793&gt;=1998,"L2",IF(D1793&gt;=1987,"L3",IF(D1793&gt;=1978,"L4",IF(D1793&gt;=1965,"L5","L6"))))))</f>
        <v>L3</v>
      </c>
      <c r="H1793" s="4" t="str">
        <f aca="false">IFERROR(INDEX(Lanes!$C$2:$C$60,MATCH(LEFT(I1793,FIND(" ",I1793)-1),Lanes!$A$2:$A$60,0)),"?")</f>
        <v>V</v>
      </c>
      <c r="I1793" s="4" t="s">
        <v>13258</v>
      </c>
      <c r="J1793" s="4" t="s">
        <v>13377</v>
      </c>
      <c r="K1793" s="4" t="s">
        <v>364</v>
      </c>
      <c r="L1793" s="4" t="s">
        <v>163</v>
      </c>
      <c r="M1793" s="4" t="s">
        <v>289</v>
      </c>
      <c r="N1793" s="4"/>
      <c r="O1793" s="4" t="s">
        <v>13466</v>
      </c>
      <c r="P1793" s="2" t="s">
        <v>13467</v>
      </c>
      <c r="Q1793" s="2" t="s">
        <v>13468</v>
      </c>
      <c r="R1793" s="4" t="s">
        <v>65</v>
      </c>
      <c r="S1793" s="4" t="s">
        <v>13469</v>
      </c>
      <c r="T1793" s="4" t="s">
        <v>110</v>
      </c>
      <c r="U1793" s="4"/>
      <c r="V1793" s="4"/>
      <c r="W1793" s="4"/>
      <c r="X1793" s="2" t="s">
        <v>13470</v>
      </c>
      <c r="Y1793" s="4" t="s">
        <v>69</v>
      </c>
      <c r="Z1793" s="4"/>
      <c r="AA1793" s="4"/>
      <c r="AB1793" s="4"/>
    </row>
    <row r="1794" customFormat="false" ht="75" hidden="false" customHeight="true" outlineLevel="0" collapsed="false">
      <c r="A1794" s="4" t="s">
        <v>13471</v>
      </c>
      <c r="B1794" s="4" t="s">
        <v>13472</v>
      </c>
      <c r="C1794" s="4" t="s">
        <v>13473</v>
      </c>
      <c r="D1794" s="4" t="n">
        <v>1993</v>
      </c>
      <c r="E1794" s="4" t="s">
        <v>41</v>
      </c>
      <c r="F1794" s="4" t="s">
        <v>13474</v>
      </c>
      <c r="G1794" s="4" t="str">
        <f aca="false">IF(LEFT(I1794,3)="R1 ","L6",IF(D1794&gt;=2014,"L1",IF(D1794&gt;=1998,"L2",IF(D1794&gt;=1987,"L3",IF(D1794&gt;=1978,"L4",IF(D1794&gt;=1965,"L5","L6"))))))</f>
        <v>L3</v>
      </c>
      <c r="H1794" s="4" t="str">
        <f aca="false">IFERROR(INDEX(Lanes!$C$2:$C$60,MATCH(LEFT(I1794,FIND(" ",I1794)-1),Lanes!$A$2:$A$60,0)),"?")</f>
        <v>V</v>
      </c>
      <c r="I1794" s="4" t="s">
        <v>13258</v>
      </c>
      <c r="J1794" s="4" t="s">
        <v>13377</v>
      </c>
      <c r="K1794" s="4" t="s">
        <v>115</v>
      </c>
      <c r="L1794" s="4" t="s">
        <v>163</v>
      </c>
      <c r="M1794" s="4" t="s">
        <v>164</v>
      </c>
      <c r="N1794" s="4"/>
      <c r="O1794" s="4" t="s">
        <v>13475</v>
      </c>
      <c r="P1794" s="2" t="s">
        <v>13476</v>
      </c>
      <c r="Q1794" s="2" t="s">
        <v>13477</v>
      </c>
      <c r="R1794" s="4" t="s">
        <v>65</v>
      </c>
      <c r="S1794" s="4" t="s">
        <v>13478</v>
      </c>
      <c r="T1794" s="4" t="s">
        <v>84</v>
      </c>
      <c r="U1794" s="4"/>
      <c r="V1794" s="4"/>
      <c r="W1794" s="4"/>
      <c r="X1794" s="2" t="s">
        <v>13479</v>
      </c>
      <c r="Y1794" s="4" t="s">
        <v>69</v>
      </c>
      <c r="Z1794" s="4"/>
      <c r="AA1794" s="4"/>
      <c r="AB1794" s="4"/>
    </row>
    <row r="1795" customFormat="false" ht="75" hidden="false" customHeight="true" outlineLevel="0" collapsed="false">
      <c r="A1795" s="4" t="s">
        <v>13480</v>
      </c>
      <c r="B1795" s="4" t="s">
        <v>13343</v>
      </c>
      <c r="C1795" s="4" t="s">
        <v>13481</v>
      </c>
      <c r="D1795" s="4" t="n">
        <v>1993</v>
      </c>
      <c r="E1795" s="4" t="s">
        <v>41</v>
      </c>
      <c r="F1795" s="4" t="s">
        <v>13345</v>
      </c>
      <c r="G1795" s="4" t="str">
        <f aca="false">IF(LEFT(I1795,3)="R1 ","L6",IF(D1795&gt;=2014,"L1",IF(D1795&gt;=1998,"L2",IF(D1795&gt;=1987,"L3",IF(D1795&gt;=1978,"L4",IF(D1795&gt;=1965,"L5","L6"))))))</f>
        <v>L3</v>
      </c>
      <c r="H1795" s="4" t="str">
        <f aca="false">IFERROR(INDEX(Lanes!$C$2:$C$60,MATCH(LEFT(I1795,FIND(" ",I1795)-1),Lanes!$A$2:$A$60,0)),"?")</f>
        <v>V</v>
      </c>
      <c r="I1795" s="4" t="s">
        <v>13258</v>
      </c>
      <c r="J1795" s="4"/>
      <c r="K1795" s="4" t="s">
        <v>44</v>
      </c>
      <c r="L1795" s="4" t="s">
        <v>193</v>
      </c>
      <c r="M1795" s="4" t="s">
        <v>2974</v>
      </c>
      <c r="N1795" s="4" t="s">
        <v>7068</v>
      </c>
      <c r="O1795" s="4" t="s">
        <v>13482</v>
      </c>
      <c r="P1795" s="2" t="s">
        <v>13483</v>
      </c>
      <c r="Q1795" s="2" t="s">
        <v>13484</v>
      </c>
      <c r="R1795" s="4" t="s">
        <v>65</v>
      </c>
      <c r="S1795" s="4" t="s">
        <v>13485</v>
      </c>
      <c r="T1795" s="4" t="s">
        <v>84</v>
      </c>
      <c r="U1795" s="4"/>
      <c r="V1795" s="4"/>
      <c r="W1795" s="4" t="s">
        <v>53</v>
      </c>
      <c r="X1795" s="2" t="s">
        <v>13486</v>
      </c>
      <c r="Y1795" s="4" t="s">
        <v>69</v>
      </c>
      <c r="Z1795" s="4"/>
      <c r="AA1795" s="4"/>
      <c r="AB1795" s="4"/>
    </row>
    <row r="1796" customFormat="false" ht="75" hidden="false" customHeight="true" outlineLevel="0" collapsed="false">
      <c r="A1796" s="4" t="s">
        <v>13487</v>
      </c>
      <c r="B1796" s="4" t="s">
        <v>13280</v>
      </c>
      <c r="C1796" s="4" t="s">
        <v>13488</v>
      </c>
      <c r="D1796" s="4" t="n">
        <v>1994</v>
      </c>
      <c r="E1796" s="4" t="s">
        <v>41</v>
      </c>
      <c r="F1796" s="4" t="s">
        <v>13360</v>
      </c>
      <c r="G1796" s="4" t="str">
        <f aca="false">IF(LEFT(I1796,3)="R1 ","L6",IF(D1796&gt;=2014,"L1",IF(D1796&gt;=1998,"L2",IF(D1796&gt;=1987,"L3",IF(D1796&gt;=1978,"L4",IF(D1796&gt;=1965,"L5","L6"))))))</f>
        <v>L3</v>
      </c>
      <c r="H1796" s="4" t="str">
        <f aca="false">IFERROR(INDEX(Lanes!$C$2:$C$60,MATCH(LEFT(I1796,FIND(" ",I1796)-1),Lanes!$A$2:$A$60,0)),"?")</f>
        <v>V</v>
      </c>
      <c r="I1796" s="4" t="s">
        <v>13258</v>
      </c>
      <c r="J1796" s="4"/>
      <c r="K1796" s="4" t="s">
        <v>364</v>
      </c>
      <c r="L1796" s="4" t="s">
        <v>603</v>
      </c>
      <c r="M1796" s="4" t="s">
        <v>1205</v>
      </c>
      <c r="N1796" s="4"/>
      <c r="O1796" s="4" t="s">
        <v>13489</v>
      </c>
      <c r="P1796" s="2" t="s">
        <v>13490</v>
      </c>
      <c r="Q1796" s="2" t="s">
        <v>13491</v>
      </c>
      <c r="R1796" s="4" t="s">
        <v>122</v>
      </c>
      <c r="S1796" s="4" t="s">
        <v>13492</v>
      </c>
      <c r="T1796" s="4" t="s">
        <v>110</v>
      </c>
      <c r="U1796" s="4"/>
      <c r="V1796" s="4"/>
      <c r="W1796" s="4"/>
      <c r="X1796" s="2" t="s">
        <v>13493</v>
      </c>
      <c r="Y1796" s="4" t="s">
        <v>69</v>
      </c>
      <c r="Z1796" s="4"/>
      <c r="AA1796" s="4"/>
      <c r="AB1796" s="4"/>
    </row>
    <row r="1797" customFormat="false" ht="75" hidden="false" customHeight="true" outlineLevel="0" collapsed="false">
      <c r="A1797" s="4" t="s">
        <v>13494</v>
      </c>
      <c r="B1797" s="4" t="s">
        <v>13495</v>
      </c>
      <c r="C1797" s="4" t="s">
        <v>13496</v>
      </c>
      <c r="D1797" s="4" t="n">
        <v>1994</v>
      </c>
      <c r="E1797" s="4" t="s">
        <v>41</v>
      </c>
      <c r="F1797" s="4" t="s">
        <v>13497</v>
      </c>
      <c r="G1797" s="4" t="str">
        <f aca="false">IF(LEFT(I1797,3)="R1 ","L6",IF(D1797&gt;=2014,"L1",IF(D1797&gt;=1998,"L2",IF(D1797&gt;=1987,"L3",IF(D1797&gt;=1978,"L4",IF(D1797&gt;=1965,"L5","L6"))))))</f>
        <v>L3</v>
      </c>
      <c r="H1797" s="4" t="str">
        <f aca="false">IFERROR(INDEX(Lanes!$C$2:$C$60,MATCH(LEFT(I1797,FIND(" ",I1797)-1),Lanes!$A$2:$A$60,0)),"?")</f>
        <v>V</v>
      </c>
      <c r="I1797" s="4" t="s">
        <v>13258</v>
      </c>
      <c r="J1797" s="4"/>
      <c r="K1797" s="4" t="s">
        <v>364</v>
      </c>
      <c r="L1797" s="4" t="s">
        <v>45</v>
      </c>
      <c r="M1797" s="4" t="s">
        <v>13498</v>
      </c>
      <c r="N1797" s="4"/>
      <c r="O1797" s="4" t="s">
        <v>13499</v>
      </c>
      <c r="P1797" s="2" t="s">
        <v>13500</v>
      </c>
      <c r="Q1797" s="2" t="s">
        <v>13501</v>
      </c>
      <c r="R1797" s="4" t="s">
        <v>122</v>
      </c>
      <c r="S1797" s="4" t="s">
        <v>13502</v>
      </c>
      <c r="T1797" s="4" t="s">
        <v>84</v>
      </c>
      <c r="U1797" s="4"/>
      <c r="V1797" s="4"/>
      <c r="W1797" s="4"/>
      <c r="X1797" s="2" t="s">
        <v>13503</v>
      </c>
      <c r="Y1797" s="4" t="s">
        <v>69</v>
      </c>
      <c r="Z1797" s="4"/>
      <c r="AA1797" s="4"/>
      <c r="AB1797" s="4"/>
    </row>
    <row r="1798" customFormat="false" ht="75" hidden="false" customHeight="true" outlineLevel="0" collapsed="false">
      <c r="A1798" s="4" t="s">
        <v>13504</v>
      </c>
      <c r="B1798" s="4" t="s">
        <v>13409</v>
      </c>
      <c r="C1798" s="4" t="s">
        <v>13505</v>
      </c>
      <c r="D1798" s="4" t="n">
        <v>1994</v>
      </c>
      <c r="E1798" s="4" t="s">
        <v>41</v>
      </c>
      <c r="F1798" s="4" t="s">
        <v>11098</v>
      </c>
      <c r="G1798" s="4" t="str">
        <f aca="false">IF(LEFT(I1798,3)="R1 ","L6",IF(D1798&gt;=2014,"L1",IF(D1798&gt;=1998,"L2",IF(D1798&gt;=1987,"L3",IF(D1798&gt;=1978,"L4",IF(D1798&gt;=1965,"L5","L6"))))))</f>
        <v>L3</v>
      </c>
      <c r="H1798" s="4" t="str">
        <f aca="false">IFERROR(INDEX(Lanes!$C$2:$C$60,MATCH(LEFT(I1798,FIND(" ",I1798)-1),Lanes!$A$2:$A$60,0)),"?")</f>
        <v>V</v>
      </c>
      <c r="I1798" s="4" t="s">
        <v>13258</v>
      </c>
      <c r="J1798" s="4"/>
      <c r="K1798" s="4" t="s">
        <v>364</v>
      </c>
      <c r="L1798" s="4" t="s">
        <v>193</v>
      </c>
      <c r="M1798" s="4" t="s">
        <v>2881</v>
      </c>
      <c r="N1798" s="4"/>
      <c r="O1798" s="4" t="s">
        <v>13506</v>
      </c>
      <c r="P1798" s="2" t="s">
        <v>13507</v>
      </c>
      <c r="Q1798" s="2" t="s">
        <v>13508</v>
      </c>
      <c r="R1798" s="4" t="s">
        <v>65</v>
      </c>
      <c r="S1798" s="4" t="s">
        <v>13509</v>
      </c>
      <c r="T1798" s="4" t="s">
        <v>110</v>
      </c>
      <c r="U1798" s="4"/>
      <c r="V1798" s="4"/>
      <c r="W1798" s="4"/>
      <c r="X1798" s="2" t="s">
        <v>13510</v>
      </c>
      <c r="Y1798" s="4" t="s">
        <v>69</v>
      </c>
      <c r="Z1798" s="4"/>
      <c r="AA1798" s="4"/>
      <c r="AB1798" s="4"/>
    </row>
    <row r="1799" customFormat="false" ht="75" hidden="false" customHeight="true" outlineLevel="0" collapsed="false">
      <c r="A1799" s="4" t="s">
        <v>13511</v>
      </c>
      <c r="B1799" s="4" t="s">
        <v>13366</v>
      </c>
      <c r="C1799" s="4" t="s">
        <v>13512</v>
      </c>
      <c r="D1799" s="4" t="n">
        <v>1994</v>
      </c>
      <c r="E1799" s="4" t="s">
        <v>41</v>
      </c>
      <c r="F1799" s="4" t="s">
        <v>9942</v>
      </c>
      <c r="G1799" s="4" t="str">
        <f aca="false">IF(LEFT(I1799,3)="R1 ","L6",IF(D1799&gt;=2014,"L1",IF(D1799&gt;=1998,"L2",IF(D1799&gt;=1987,"L3",IF(D1799&gt;=1978,"L4",IF(D1799&gt;=1965,"L5","L6"))))))</f>
        <v>L3</v>
      </c>
      <c r="H1799" s="4" t="str">
        <f aca="false">IFERROR(INDEX(Lanes!$C$2:$C$60,MATCH(LEFT(I1799,FIND(" ",I1799)-1),Lanes!$A$2:$A$60,0)),"?")</f>
        <v>V</v>
      </c>
      <c r="I1799" s="4" t="s">
        <v>13258</v>
      </c>
      <c r="J1799" s="4"/>
      <c r="K1799" s="4" t="s">
        <v>115</v>
      </c>
      <c r="L1799" s="4" t="s">
        <v>193</v>
      </c>
      <c r="M1799" s="4" t="s">
        <v>289</v>
      </c>
      <c r="N1799" s="4"/>
      <c r="O1799" s="4" t="s">
        <v>13513</v>
      </c>
      <c r="P1799" s="2" t="s">
        <v>13514</v>
      </c>
      <c r="Q1799" s="2" t="s">
        <v>13515</v>
      </c>
      <c r="R1799" s="4" t="s">
        <v>65</v>
      </c>
      <c r="S1799" s="4" t="s">
        <v>13516</v>
      </c>
      <c r="T1799" s="4" t="s">
        <v>84</v>
      </c>
      <c r="U1799" s="4"/>
      <c r="V1799" s="4"/>
      <c r="W1799" s="4"/>
      <c r="X1799" s="2" t="s">
        <v>13372</v>
      </c>
      <c r="Y1799" s="4" t="s">
        <v>69</v>
      </c>
      <c r="Z1799" s="4"/>
      <c r="AA1799" s="4"/>
      <c r="AB1799" s="4"/>
    </row>
    <row r="1800" customFormat="false" ht="75" hidden="false" customHeight="true" outlineLevel="0" collapsed="false">
      <c r="A1800" s="4" t="s">
        <v>13517</v>
      </c>
      <c r="B1800" s="4" t="s">
        <v>13472</v>
      </c>
      <c r="C1800" s="4" t="s">
        <v>13518</v>
      </c>
      <c r="D1800" s="4" t="n">
        <v>1994</v>
      </c>
      <c r="E1800" s="4" t="s">
        <v>41</v>
      </c>
      <c r="F1800" s="4" t="s">
        <v>13474</v>
      </c>
      <c r="G1800" s="4" t="str">
        <f aca="false">IF(LEFT(I1800,3)="R1 ","L6",IF(D1800&gt;=2014,"L1",IF(D1800&gt;=1998,"L2",IF(D1800&gt;=1987,"L3",IF(D1800&gt;=1978,"L4",IF(D1800&gt;=1965,"L5","L6"))))))</f>
        <v>L3</v>
      </c>
      <c r="H1800" s="4" t="str">
        <f aca="false">IFERROR(INDEX(Lanes!$C$2:$C$60,MATCH(LEFT(I1800,FIND(" ",I1800)-1),Lanes!$A$2:$A$60,0)),"?")</f>
        <v>V</v>
      </c>
      <c r="I1800" s="4" t="s">
        <v>13258</v>
      </c>
      <c r="J1800" s="4" t="s">
        <v>13377</v>
      </c>
      <c r="K1800" s="4" t="s">
        <v>115</v>
      </c>
      <c r="L1800" s="4" t="s">
        <v>163</v>
      </c>
      <c r="M1800" s="4" t="s">
        <v>164</v>
      </c>
      <c r="N1800" s="4"/>
      <c r="O1800" s="4" t="s">
        <v>13519</v>
      </c>
      <c r="P1800" s="2" t="s">
        <v>13520</v>
      </c>
      <c r="Q1800" s="2" t="s">
        <v>13521</v>
      </c>
      <c r="R1800" s="4" t="s">
        <v>65</v>
      </c>
      <c r="S1800" s="4" t="s">
        <v>13522</v>
      </c>
      <c r="T1800" s="4" t="s">
        <v>110</v>
      </c>
      <c r="U1800" s="4"/>
      <c r="V1800" s="4"/>
      <c r="W1800" s="4"/>
      <c r="X1800" s="2" t="s">
        <v>13523</v>
      </c>
      <c r="Y1800" s="4" t="s">
        <v>69</v>
      </c>
      <c r="Z1800" s="4"/>
      <c r="AA1800" s="4"/>
      <c r="AB1800" s="4"/>
    </row>
    <row r="1801" customFormat="false" ht="75" hidden="false" customHeight="true" outlineLevel="0" collapsed="false">
      <c r="A1801" s="4" t="s">
        <v>13524</v>
      </c>
      <c r="B1801" s="4" t="s">
        <v>13525</v>
      </c>
      <c r="C1801" s="4" t="s">
        <v>13526</v>
      </c>
      <c r="D1801" s="4" t="n">
        <v>1994</v>
      </c>
      <c r="E1801" s="4" t="s">
        <v>41</v>
      </c>
      <c r="F1801" s="4" t="s">
        <v>13474</v>
      </c>
      <c r="G1801" s="4" t="str">
        <f aca="false">IF(LEFT(I1801,3)="R1 ","L6",IF(D1801&gt;=2014,"L1",IF(D1801&gt;=1998,"L2",IF(D1801&gt;=1987,"L3",IF(D1801&gt;=1978,"L4",IF(D1801&gt;=1965,"L5","L6"))))))</f>
        <v>L3</v>
      </c>
      <c r="H1801" s="4" t="str">
        <f aca="false">IFERROR(INDEX(Lanes!$C$2:$C$60,MATCH(LEFT(I1801,FIND(" ",I1801)-1),Lanes!$A$2:$A$60,0)),"?")</f>
        <v>V</v>
      </c>
      <c r="I1801" s="4" t="s">
        <v>13258</v>
      </c>
      <c r="J1801" s="4" t="s">
        <v>13377</v>
      </c>
      <c r="K1801" s="4" t="s">
        <v>364</v>
      </c>
      <c r="L1801" s="4" t="s">
        <v>163</v>
      </c>
      <c r="M1801" s="4" t="s">
        <v>289</v>
      </c>
      <c r="N1801" s="4"/>
      <c r="O1801" s="4" t="s">
        <v>13527</v>
      </c>
      <c r="P1801" s="2" t="s">
        <v>13528</v>
      </c>
      <c r="Q1801" s="2" t="s">
        <v>13529</v>
      </c>
      <c r="R1801" s="4" t="s">
        <v>65</v>
      </c>
      <c r="S1801" s="4" t="s">
        <v>13530</v>
      </c>
      <c r="T1801" s="4" t="s">
        <v>84</v>
      </c>
      <c r="U1801" s="4"/>
      <c r="V1801" s="4"/>
      <c r="W1801" s="4" t="s">
        <v>53</v>
      </c>
      <c r="X1801" s="2" t="s">
        <v>13531</v>
      </c>
      <c r="Y1801" s="4" t="s">
        <v>69</v>
      </c>
      <c r="Z1801" s="4"/>
      <c r="AA1801" s="4"/>
      <c r="AB1801" s="4"/>
    </row>
    <row r="1802" customFormat="false" ht="75" hidden="false" customHeight="true" outlineLevel="0" collapsed="false">
      <c r="A1802" s="4" t="s">
        <v>13532</v>
      </c>
      <c r="B1802" s="4" t="s">
        <v>13306</v>
      </c>
      <c r="C1802" s="4" t="s">
        <v>13533</v>
      </c>
      <c r="D1802" s="4" t="n">
        <v>1994</v>
      </c>
      <c r="E1802" s="4" t="s">
        <v>41</v>
      </c>
      <c r="F1802" s="4" t="s">
        <v>13419</v>
      </c>
      <c r="G1802" s="4" t="str">
        <f aca="false">IF(LEFT(I1802,3)="R1 ","L6",IF(D1802&gt;=2014,"L1",IF(D1802&gt;=1998,"L2",IF(D1802&gt;=1987,"L3",IF(D1802&gt;=1978,"L4",IF(D1802&gt;=1965,"L5","L6"))))))</f>
        <v>L3</v>
      </c>
      <c r="H1802" s="4" t="str">
        <f aca="false">IFERROR(INDEX(Lanes!$C$2:$C$60,MATCH(LEFT(I1802,FIND(" ",I1802)-1),Lanes!$A$2:$A$60,0)),"?")</f>
        <v>V</v>
      </c>
      <c r="I1802" s="4" t="s">
        <v>13258</v>
      </c>
      <c r="J1802" s="4"/>
      <c r="K1802" s="4" t="s">
        <v>400</v>
      </c>
      <c r="L1802" s="4" t="s">
        <v>603</v>
      </c>
      <c r="M1802" s="4" t="s">
        <v>13534</v>
      </c>
      <c r="N1802" s="4"/>
      <c r="O1802" s="4" t="s">
        <v>13535</v>
      </c>
      <c r="P1802" s="2" t="s">
        <v>13536</v>
      </c>
      <c r="Q1802" s="2" t="s">
        <v>13537</v>
      </c>
      <c r="R1802" s="4" t="s">
        <v>65</v>
      </c>
      <c r="S1802" s="4" t="s">
        <v>13538</v>
      </c>
      <c r="T1802" s="4" t="s">
        <v>110</v>
      </c>
      <c r="U1802" s="4"/>
      <c r="V1802" s="4"/>
      <c r="W1802" s="4"/>
      <c r="X1802" s="2" t="s">
        <v>13539</v>
      </c>
      <c r="Y1802" s="4" t="s">
        <v>69</v>
      </c>
      <c r="Z1802" s="4"/>
      <c r="AA1802" s="4"/>
      <c r="AB1802" s="4"/>
    </row>
    <row r="1803" customFormat="false" ht="75" hidden="false" customHeight="true" outlineLevel="0" collapsed="false">
      <c r="A1803" s="4" t="s">
        <v>13540</v>
      </c>
      <c r="B1803" s="4" t="s">
        <v>13541</v>
      </c>
      <c r="C1803" s="4" t="s">
        <v>13542</v>
      </c>
      <c r="D1803" s="4" t="n">
        <v>1995</v>
      </c>
      <c r="E1803" s="4" t="s">
        <v>41</v>
      </c>
      <c r="F1803" s="4" t="s">
        <v>13360</v>
      </c>
      <c r="G1803" s="4" t="str">
        <f aca="false">IF(LEFT(I1803,3)="R1 ","L6",IF(D1803&gt;=2014,"L1",IF(D1803&gt;=1998,"L2",IF(D1803&gt;=1987,"L3",IF(D1803&gt;=1978,"L4",IF(D1803&gt;=1965,"L5","L6"))))))</f>
        <v>L3</v>
      </c>
      <c r="H1803" s="4" t="str">
        <f aca="false">IFERROR(INDEX(Lanes!$C$2:$C$60,MATCH(LEFT(I1803,FIND(" ",I1803)-1),Lanes!$A$2:$A$60,0)),"?")</f>
        <v>V</v>
      </c>
      <c r="I1803" s="4" t="s">
        <v>13258</v>
      </c>
      <c r="J1803" s="4"/>
      <c r="K1803" s="4" t="s">
        <v>115</v>
      </c>
      <c r="L1803" s="4" t="s">
        <v>193</v>
      </c>
      <c r="M1803" s="4" t="s">
        <v>289</v>
      </c>
      <c r="N1803" s="4"/>
      <c r="O1803" s="4" t="s">
        <v>13543</v>
      </c>
      <c r="P1803" s="2" t="s">
        <v>13544</v>
      </c>
      <c r="Q1803" s="2" t="s">
        <v>13545</v>
      </c>
      <c r="R1803" s="4" t="s">
        <v>65</v>
      </c>
      <c r="S1803" s="4" t="s">
        <v>13546</v>
      </c>
      <c r="T1803" s="4" t="s">
        <v>110</v>
      </c>
      <c r="U1803" s="4"/>
      <c r="V1803" s="4"/>
      <c r="W1803" s="4"/>
      <c r="X1803" s="2" t="s">
        <v>13547</v>
      </c>
      <c r="Y1803" s="4" t="s">
        <v>69</v>
      </c>
      <c r="Z1803" s="4"/>
      <c r="AA1803" s="4"/>
      <c r="AB1803" s="4"/>
    </row>
    <row r="1804" customFormat="false" ht="75" hidden="false" customHeight="true" outlineLevel="0" collapsed="false">
      <c r="A1804" s="4" t="s">
        <v>13548</v>
      </c>
      <c r="B1804" s="4" t="s">
        <v>13549</v>
      </c>
      <c r="C1804" s="4" t="s">
        <v>13550</v>
      </c>
      <c r="D1804" s="4" t="n">
        <v>1995</v>
      </c>
      <c r="E1804" s="4" t="s">
        <v>41</v>
      </c>
      <c r="F1804" s="4" t="s">
        <v>8938</v>
      </c>
      <c r="G1804" s="4" t="str">
        <f aca="false">IF(LEFT(I1804,3)="R1 ","L6",IF(D1804&gt;=2014,"L1",IF(D1804&gt;=1998,"L2",IF(D1804&gt;=1987,"L3",IF(D1804&gt;=1978,"L4",IF(D1804&gt;=1965,"L5","L6"))))))</f>
        <v>L3</v>
      </c>
      <c r="H1804" s="4" t="str">
        <f aca="false">IFERROR(INDEX(Lanes!$C$2:$C$60,MATCH(LEFT(I1804,FIND(" ",I1804)-1),Lanes!$A$2:$A$60,0)),"?")</f>
        <v>V</v>
      </c>
      <c r="I1804" s="4" t="s">
        <v>13258</v>
      </c>
      <c r="J1804" s="4" t="s">
        <v>13551</v>
      </c>
      <c r="K1804" s="4" t="s">
        <v>996</v>
      </c>
      <c r="L1804" s="4" t="s">
        <v>193</v>
      </c>
      <c r="M1804" s="4" t="s">
        <v>289</v>
      </c>
      <c r="N1804" s="4"/>
      <c r="O1804" s="4" t="s">
        <v>13552</v>
      </c>
      <c r="P1804" s="2" t="s">
        <v>13553</v>
      </c>
      <c r="Q1804" s="2" t="s">
        <v>13554</v>
      </c>
      <c r="R1804" s="4" t="s">
        <v>65</v>
      </c>
      <c r="S1804" s="4" t="s">
        <v>13555</v>
      </c>
      <c r="T1804" s="4" t="s">
        <v>110</v>
      </c>
      <c r="U1804" s="4"/>
      <c r="V1804" s="4"/>
      <c r="W1804" s="4"/>
      <c r="X1804" s="2" t="s">
        <v>13556</v>
      </c>
      <c r="Y1804" s="4" t="s">
        <v>69</v>
      </c>
      <c r="Z1804" s="4"/>
      <c r="AA1804" s="4"/>
      <c r="AB1804" s="4"/>
    </row>
    <row r="1805" customFormat="false" ht="75" hidden="false" customHeight="true" outlineLevel="0" collapsed="false">
      <c r="A1805" s="4" t="s">
        <v>13557</v>
      </c>
      <c r="B1805" s="4" t="s">
        <v>13558</v>
      </c>
      <c r="C1805" s="4" t="s">
        <v>13559</v>
      </c>
      <c r="D1805" s="4" t="n">
        <v>1995</v>
      </c>
      <c r="E1805" s="4" t="s">
        <v>41</v>
      </c>
      <c r="F1805" s="4" t="s">
        <v>13560</v>
      </c>
      <c r="G1805" s="4" t="str">
        <f aca="false">IF(LEFT(I1805,3)="R1 ","L6",IF(D1805&gt;=2014,"L1",IF(D1805&gt;=1998,"L2",IF(D1805&gt;=1987,"L3",IF(D1805&gt;=1978,"L4",IF(D1805&gt;=1965,"L5","L6"))))))</f>
        <v>L3</v>
      </c>
      <c r="H1805" s="4" t="str">
        <f aca="false">IFERROR(INDEX(Lanes!$C$2:$C$60,MATCH(LEFT(I1805,FIND(" ",I1805)-1),Lanes!$A$2:$A$60,0)),"?")</f>
        <v>V</v>
      </c>
      <c r="I1805" s="4" t="s">
        <v>13258</v>
      </c>
      <c r="J1805" s="4" t="s">
        <v>12717</v>
      </c>
      <c r="K1805" s="4" t="s">
        <v>364</v>
      </c>
      <c r="L1805" s="4" t="s">
        <v>193</v>
      </c>
      <c r="M1805" s="4" t="s">
        <v>289</v>
      </c>
      <c r="N1805" s="4"/>
      <c r="O1805" s="4" t="s">
        <v>13561</v>
      </c>
      <c r="P1805" s="2" t="s">
        <v>13562</v>
      </c>
      <c r="Q1805" s="2" t="s">
        <v>13563</v>
      </c>
      <c r="R1805" s="4" t="s">
        <v>65</v>
      </c>
      <c r="S1805" s="4" t="s">
        <v>13564</v>
      </c>
      <c r="T1805" s="4" t="s">
        <v>110</v>
      </c>
      <c r="U1805" s="4"/>
      <c r="V1805" s="4"/>
      <c r="W1805" s="4"/>
      <c r="X1805" s="2" t="s">
        <v>13565</v>
      </c>
      <c r="Y1805" s="4" t="s">
        <v>69</v>
      </c>
      <c r="Z1805" s="4"/>
      <c r="AA1805" s="4"/>
      <c r="AB1805" s="4"/>
    </row>
    <row r="1806" customFormat="false" ht="75" hidden="false" customHeight="true" outlineLevel="0" collapsed="false">
      <c r="A1806" s="4" t="s">
        <v>13566</v>
      </c>
      <c r="B1806" s="4" t="s">
        <v>13343</v>
      </c>
      <c r="C1806" s="4" t="s">
        <v>13567</v>
      </c>
      <c r="D1806" s="4" t="n">
        <v>1995</v>
      </c>
      <c r="E1806" s="4" t="s">
        <v>41</v>
      </c>
      <c r="F1806" s="4" t="s">
        <v>13345</v>
      </c>
      <c r="G1806" s="4" t="str">
        <f aca="false">IF(LEFT(I1806,3)="R1 ","L6",IF(D1806&gt;=2014,"L1",IF(D1806&gt;=1998,"L2",IF(D1806&gt;=1987,"L3",IF(D1806&gt;=1978,"L4",IF(D1806&gt;=1965,"L5","L6"))))))</f>
        <v>L3</v>
      </c>
      <c r="H1806" s="4" t="str">
        <f aca="false">IFERROR(INDEX(Lanes!$C$2:$C$60,MATCH(LEFT(I1806,FIND(" ",I1806)-1),Lanes!$A$2:$A$60,0)),"?")</f>
        <v>V</v>
      </c>
      <c r="I1806" s="4" t="s">
        <v>13258</v>
      </c>
      <c r="J1806" s="4"/>
      <c r="K1806" s="4" t="s">
        <v>400</v>
      </c>
      <c r="L1806" s="4" t="s">
        <v>193</v>
      </c>
      <c r="M1806" s="4" t="s">
        <v>2974</v>
      </c>
      <c r="N1806" s="4" t="s">
        <v>7068</v>
      </c>
      <c r="O1806" s="4" t="s">
        <v>13568</v>
      </c>
      <c r="P1806" s="2" t="s">
        <v>13569</v>
      </c>
      <c r="Q1806" s="2" t="s">
        <v>13570</v>
      </c>
      <c r="R1806" s="4" t="s">
        <v>65</v>
      </c>
      <c r="S1806" s="4" t="s">
        <v>13571</v>
      </c>
      <c r="T1806" s="4" t="s">
        <v>84</v>
      </c>
      <c r="U1806" s="4"/>
      <c r="V1806" s="4"/>
      <c r="W1806" s="4" t="s">
        <v>53</v>
      </c>
      <c r="X1806" s="2" t="s">
        <v>13572</v>
      </c>
      <c r="Y1806" s="4" t="s">
        <v>69</v>
      </c>
      <c r="Z1806" s="4"/>
      <c r="AA1806" s="4"/>
      <c r="AB1806" s="4"/>
    </row>
    <row r="1807" customFormat="false" ht="75" hidden="false" customHeight="true" outlineLevel="0" collapsed="false">
      <c r="A1807" s="4" t="s">
        <v>13573</v>
      </c>
      <c r="B1807" s="4" t="s">
        <v>13391</v>
      </c>
      <c r="C1807" s="4" t="s">
        <v>13574</v>
      </c>
      <c r="D1807" s="4" t="n">
        <v>1996</v>
      </c>
      <c r="E1807" s="4" t="s">
        <v>41</v>
      </c>
      <c r="F1807" s="4" t="s">
        <v>8922</v>
      </c>
      <c r="G1807" s="4" t="str">
        <f aca="false">IF(LEFT(I1807,3)="R1 ","L6",IF(D1807&gt;=2014,"L1",IF(D1807&gt;=1998,"L2",IF(D1807&gt;=1987,"L3",IF(D1807&gt;=1978,"L4",IF(D1807&gt;=1965,"L5","L6"))))))</f>
        <v>L3</v>
      </c>
      <c r="H1807" s="4" t="str">
        <f aca="false">IFERROR(INDEX(Lanes!$C$2:$C$60,MATCH(LEFT(I1807,FIND(" ",I1807)-1),Lanes!$A$2:$A$60,0)),"?")</f>
        <v>V</v>
      </c>
      <c r="I1807" s="4" t="s">
        <v>13258</v>
      </c>
      <c r="J1807" s="4"/>
      <c r="K1807" s="4" t="s">
        <v>115</v>
      </c>
      <c r="L1807" s="4" t="s">
        <v>163</v>
      </c>
      <c r="M1807" s="4" t="s">
        <v>164</v>
      </c>
      <c r="N1807" s="4" t="s">
        <v>2389</v>
      </c>
      <c r="O1807" s="4" t="s">
        <v>13575</v>
      </c>
      <c r="P1807" s="2" t="s">
        <v>13576</v>
      </c>
      <c r="Q1807" s="2" t="s">
        <v>13577</v>
      </c>
      <c r="R1807" s="4" t="s">
        <v>65</v>
      </c>
      <c r="S1807" s="4" t="s">
        <v>13578</v>
      </c>
      <c r="T1807" s="4" t="s">
        <v>84</v>
      </c>
      <c r="U1807" s="4"/>
      <c r="V1807" s="4"/>
      <c r="W1807" s="4"/>
      <c r="X1807" s="2" t="s">
        <v>13579</v>
      </c>
      <c r="Y1807" s="4" t="s">
        <v>69</v>
      </c>
      <c r="Z1807" s="4"/>
      <c r="AA1807" s="4"/>
      <c r="AB1807" s="4"/>
    </row>
    <row r="1808" customFormat="false" ht="75" hidden="false" customHeight="true" outlineLevel="0" collapsed="false">
      <c r="A1808" s="4" t="s">
        <v>13580</v>
      </c>
      <c r="B1808" s="4" t="s">
        <v>13409</v>
      </c>
      <c r="C1808" s="4" t="s">
        <v>13581</v>
      </c>
      <c r="D1808" s="4" t="n">
        <v>1996</v>
      </c>
      <c r="E1808" s="4" t="s">
        <v>41</v>
      </c>
      <c r="F1808" s="4" t="s">
        <v>11098</v>
      </c>
      <c r="G1808" s="4" t="str">
        <f aca="false">IF(LEFT(I1808,3)="R1 ","L6",IF(D1808&gt;=2014,"L1",IF(D1808&gt;=1998,"L2",IF(D1808&gt;=1987,"L3",IF(D1808&gt;=1978,"L4",IF(D1808&gt;=1965,"L5","L6"))))))</f>
        <v>L3</v>
      </c>
      <c r="H1808" s="4" t="str">
        <f aca="false">IFERROR(INDEX(Lanes!$C$2:$C$60,MATCH(LEFT(I1808,FIND(" ",I1808)-1),Lanes!$A$2:$A$60,0)),"?")</f>
        <v>V</v>
      </c>
      <c r="I1808" s="4" t="s">
        <v>13258</v>
      </c>
      <c r="J1808" s="4"/>
      <c r="K1808" s="4" t="s">
        <v>364</v>
      </c>
      <c r="L1808" s="4" t="s">
        <v>193</v>
      </c>
      <c r="M1808" s="4" t="s">
        <v>2881</v>
      </c>
      <c r="N1808" s="4"/>
      <c r="O1808" s="4" t="s">
        <v>13582</v>
      </c>
      <c r="P1808" s="2" t="s">
        <v>13583</v>
      </c>
      <c r="Q1808" s="2" t="s">
        <v>13584</v>
      </c>
      <c r="R1808" s="4" t="s">
        <v>122</v>
      </c>
      <c r="S1808" s="4" t="s">
        <v>13585</v>
      </c>
      <c r="T1808" s="4" t="s">
        <v>84</v>
      </c>
      <c r="U1808" s="4"/>
      <c r="V1808" s="4"/>
      <c r="W1808" s="4"/>
      <c r="X1808" s="2" t="s">
        <v>13586</v>
      </c>
      <c r="Y1808" s="4" t="s">
        <v>69</v>
      </c>
      <c r="Z1808" s="4"/>
      <c r="AA1808" s="4"/>
      <c r="AB1808" s="4"/>
    </row>
    <row r="1809" customFormat="false" ht="75" hidden="false" customHeight="true" outlineLevel="0" collapsed="false">
      <c r="A1809" s="4" t="s">
        <v>13587</v>
      </c>
      <c r="B1809" s="4" t="s">
        <v>13374</v>
      </c>
      <c r="C1809" s="4" t="s">
        <v>13588</v>
      </c>
      <c r="D1809" s="4" t="n">
        <v>1996</v>
      </c>
      <c r="E1809" s="4" t="s">
        <v>41</v>
      </c>
      <c r="F1809" s="4" t="s">
        <v>13442</v>
      </c>
      <c r="G1809" s="4" t="str">
        <f aca="false">IF(LEFT(I1809,3)="R1 ","L6",IF(D1809&gt;=2014,"L1",IF(D1809&gt;=1998,"L2",IF(D1809&gt;=1987,"L3",IF(D1809&gt;=1978,"L4",IF(D1809&gt;=1965,"L5","L6"))))))</f>
        <v>L3</v>
      </c>
      <c r="H1809" s="4" t="str">
        <f aca="false">IFERROR(INDEX(Lanes!$C$2:$C$60,MATCH(LEFT(I1809,FIND(" ",I1809)-1),Lanes!$A$2:$A$60,0)),"?")</f>
        <v>V</v>
      </c>
      <c r="I1809" s="4" t="s">
        <v>13258</v>
      </c>
      <c r="J1809" s="4"/>
      <c r="K1809" s="4" t="s">
        <v>364</v>
      </c>
      <c r="L1809" s="4" t="s">
        <v>163</v>
      </c>
      <c r="M1809" s="4" t="s">
        <v>1205</v>
      </c>
      <c r="N1809" s="4"/>
      <c r="O1809" s="4" t="s">
        <v>13589</v>
      </c>
      <c r="P1809" s="2" t="s">
        <v>13590</v>
      </c>
      <c r="Q1809" s="2" t="s">
        <v>13591</v>
      </c>
      <c r="R1809" s="4" t="s">
        <v>65</v>
      </c>
      <c r="S1809" s="4" t="s">
        <v>13592</v>
      </c>
      <c r="T1809" s="4" t="s">
        <v>84</v>
      </c>
      <c r="U1809" s="4"/>
      <c r="V1809" s="4"/>
      <c r="W1809" s="4"/>
      <c r="X1809" s="2" t="s">
        <v>13593</v>
      </c>
      <c r="Y1809" s="4" t="s">
        <v>69</v>
      </c>
      <c r="Z1809" s="4"/>
      <c r="AA1809" s="4"/>
      <c r="AB1809" s="4"/>
    </row>
    <row r="1810" customFormat="false" ht="75" hidden="false" customHeight="true" outlineLevel="0" collapsed="false">
      <c r="A1810" s="4" t="s">
        <v>13594</v>
      </c>
      <c r="B1810" s="4" t="s">
        <v>13417</v>
      </c>
      <c r="C1810" s="4" t="s">
        <v>13595</v>
      </c>
      <c r="D1810" s="4" t="n">
        <v>1996</v>
      </c>
      <c r="E1810" s="4" t="s">
        <v>41</v>
      </c>
      <c r="F1810" s="4" t="s">
        <v>13419</v>
      </c>
      <c r="G1810" s="4" t="str">
        <f aca="false">IF(LEFT(I1810,3)="R1 ","L6",IF(D1810&gt;=2014,"L1",IF(D1810&gt;=1998,"L2",IF(D1810&gt;=1987,"L3",IF(D1810&gt;=1978,"L4",IF(D1810&gt;=1965,"L5","L6"))))))</f>
        <v>L3</v>
      </c>
      <c r="H1810" s="4" t="str">
        <f aca="false">IFERROR(INDEX(Lanes!$C$2:$C$60,MATCH(LEFT(I1810,FIND(" ",I1810)-1),Lanes!$A$2:$A$60,0)),"?")</f>
        <v>V</v>
      </c>
      <c r="I1810" s="4" t="s">
        <v>13258</v>
      </c>
      <c r="J1810" s="4"/>
      <c r="K1810" s="4" t="s">
        <v>60</v>
      </c>
      <c r="L1810" s="4" t="s">
        <v>603</v>
      </c>
      <c r="M1810" s="4" t="s">
        <v>1205</v>
      </c>
      <c r="N1810" s="4"/>
      <c r="O1810" s="4" t="s">
        <v>13596</v>
      </c>
      <c r="P1810" s="2" t="s">
        <v>13597</v>
      </c>
      <c r="Q1810" s="2" t="s">
        <v>13598</v>
      </c>
      <c r="R1810" s="4" t="s">
        <v>65</v>
      </c>
      <c r="S1810" s="4" t="s">
        <v>13599</v>
      </c>
      <c r="T1810" s="4" t="s">
        <v>84</v>
      </c>
      <c r="U1810" s="4"/>
      <c r="V1810" s="4"/>
      <c r="W1810" s="4"/>
      <c r="X1810" s="2" t="s">
        <v>13600</v>
      </c>
      <c r="Y1810" s="4" t="s">
        <v>69</v>
      </c>
      <c r="Z1810" s="4"/>
      <c r="AA1810" s="4"/>
      <c r="AB1810" s="4"/>
    </row>
    <row r="1811" customFormat="false" ht="75" hidden="false" customHeight="true" outlineLevel="0" collapsed="false">
      <c r="A1811" s="4" t="s">
        <v>13601</v>
      </c>
      <c r="B1811" s="4" t="s">
        <v>13558</v>
      </c>
      <c r="C1811" s="4" t="s">
        <v>13602</v>
      </c>
      <c r="D1811" s="4" t="n">
        <v>1996</v>
      </c>
      <c r="E1811" s="4" t="s">
        <v>41</v>
      </c>
      <c r="F1811" s="4" t="s">
        <v>13603</v>
      </c>
      <c r="G1811" s="4" t="str">
        <f aca="false">IF(LEFT(I1811,3)="R1 ","L6",IF(D1811&gt;=2014,"L1",IF(D1811&gt;=1998,"L2",IF(D1811&gt;=1987,"L3",IF(D1811&gt;=1978,"L4",IF(D1811&gt;=1965,"L5","L6"))))))</f>
        <v>L3</v>
      </c>
      <c r="H1811" s="4" t="str">
        <f aca="false">IFERROR(INDEX(Lanes!$C$2:$C$60,MATCH(LEFT(I1811,FIND(" ",I1811)-1),Lanes!$A$2:$A$60,0)),"?")</f>
        <v>V</v>
      </c>
      <c r="I1811" s="4" t="s">
        <v>13258</v>
      </c>
      <c r="J1811" s="4" t="s">
        <v>12717</v>
      </c>
      <c r="K1811" s="4" t="s">
        <v>115</v>
      </c>
      <c r="L1811" s="4" t="s">
        <v>193</v>
      </c>
      <c r="M1811" s="4" t="s">
        <v>289</v>
      </c>
      <c r="N1811" s="4"/>
      <c r="O1811" s="4" t="s">
        <v>13604</v>
      </c>
      <c r="P1811" s="2" t="s">
        <v>13605</v>
      </c>
      <c r="Q1811" s="2" t="s">
        <v>13606</v>
      </c>
      <c r="R1811" s="4" t="s">
        <v>122</v>
      </c>
      <c r="S1811" s="4" t="s">
        <v>13607</v>
      </c>
      <c r="T1811" s="4" t="s">
        <v>110</v>
      </c>
      <c r="U1811" s="4"/>
      <c r="V1811" s="4"/>
      <c r="W1811" s="4"/>
      <c r="X1811" s="2" t="s">
        <v>13608</v>
      </c>
      <c r="Y1811" s="4" t="s">
        <v>69</v>
      </c>
      <c r="Z1811" s="4"/>
      <c r="AA1811" s="4"/>
      <c r="AB1811" s="4"/>
    </row>
    <row r="1812" customFormat="false" ht="75" hidden="false" customHeight="true" outlineLevel="0" collapsed="false">
      <c r="A1812" s="4" t="s">
        <v>13609</v>
      </c>
      <c r="B1812" s="4" t="s">
        <v>13343</v>
      </c>
      <c r="C1812" s="4" t="s">
        <v>13610</v>
      </c>
      <c r="D1812" s="4" t="n">
        <v>1996</v>
      </c>
      <c r="E1812" s="4" t="s">
        <v>41</v>
      </c>
      <c r="F1812" s="4" t="s">
        <v>12443</v>
      </c>
      <c r="G1812" s="4" t="str">
        <f aca="false">IF(LEFT(I1812,3)="R1 ","L6",IF(D1812&gt;=2014,"L1",IF(D1812&gt;=1998,"L2",IF(D1812&gt;=1987,"L3",IF(D1812&gt;=1978,"L4",IF(D1812&gt;=1965,"L5","L6"))))))</f>
        <v>L3</v>
      </c>
      <c r="H1812" s="4" t="str">
        <f aca="false">IFERROR(INDEX(Lanes!$C$2:$C$60,MATCH(LEFT(I1812,FIND(" ",I1812)-1),Lanes!$A$2:$A$60,0)),"?")</f>
        <v>V</v>
      </c>
      <c r="I1812" s="4" t="s">
        <v>13258</v>
      </c>
      <c r="J1812" s="4"/>
      <c r="K1812" s="4" t="s">
        <v>400</v>
      </c>
      <c r="L1812" s="4" t="s">
        <v>193</v>
      </c>
      <c r="M1812" s="4" t="s">
        <v>2974</v>
      </c>
      <c r="N1812" s="4" t="s">
        <v>7068</v>
      </c>
      <c r="O1812" s="4" t="s">
        <v>13611</v>
      </c>
      <c r="P1812" s="2" t="s">
        <v>13612</v>
      </c>
      <c r="Q1812" s="2" t="s">
        <v>13613</v>
      </c>
      <c r="R1812" s="4" t="s">
        <v>65</v>
      </c>
      <c r="S1812" s="4" t="s">
        <v>13614</v>
      </c>
      <c r="T1812" s="4" t="s">
        <v>84</v>
      </c>
      <c r="U1812" s="4"/>
      <c r="V1812" s="4"/>
      <c r="W1812" s="4" t="s">
        <v>53</v>
      </c>
      <c r="X1812" s="2" t="s">
        <v>13615</v>
      </c>
      <c r="Y1812" s="4" t="s">
        <v>55</v>
      </c>
      <c r="Z1812" s="4"/>
      <c r="AA1812" s="4"/>
      <c r="AB1812" s="4"/>
    </row>
    <row r="1813" customFormat="false" ht="75" hidden="false" customHeight="true" outlineLevel="0" collapsed="false">
      <c r="A1813" s="4" t="s">
        <v>13616</v>
      </c>
      <c r="B1813" s="4" t="s">
        <v>13541</v>
      </c>
      <c r="C1813" s="4" t="s">
        <v>13617</v>
      </c>
      <c r="D1813" s="4" t="n">
        <v>1997</v>
      </c>
      <c r="E1813" s="4" t="s">
        <v>41</v>
      </c>
      <c r="F1813" s="4" t="s">
        <v>13360</v>
      </c>
      <c r="G1813" s="4" t="str">
        <f aca="false">IF(LEFT(I1813,3)="R1 ","L6",IF(D1813&gt;=2014,"L1",IF(D1813&gt;=1998,"L2",IF(D1813&gt;=1987,"L3",IF(D1813&gt;=1978,"L4",IF(D1813&gt;=1965,"L5","L6"))))))</f>
        <v>L3</v>
      </c>
      <c r="H1813" s="4" t="str">
        <f aca="false">IFERROR(INDEX(Lanes!$C$2:$C$60,MATCH(LEFT(I1813,FIND(" ",I1813)-1),Lanes!$A$2:$A$60,0)),"?")</f>
        <v>V</v>
      </c>
      <c r="I1813" s="4" t="s">
        <v>13258</v>
      </c>
      <c r="J1813" s="4"/>
      <c r="K1813" s="4" t="s">
        <v>115</v>
      </c>
      <c r="L1813" s="4" t="s">
        <v>193</v>
      </c>
      <c r="M1813" s="4" t="s">
        <v>289</v>
      </c>
      <c r="N1813" s="4"/>
      <c r="O1813" s="4" t="s">
        <v>13618</v>
      </c>
      <c r="P1813" s="2" t="s">
        <v>13619</v>
      </c>
      <c r="Q1813" s="2" t="s">
        <v>13620</v>
      </c>
      <c r="R1813" s="4" t="s">
        <v>65</v>
      </c>
      <c r="S1813" s="4" t="s">
        <v>13621</v>
      </c>
      <c r="T1813" s="4" t="s">
        <v>84</v>
      </c>
      <c r="U1813" s="4"/>
      <c r="V1813" s="4"/>
      <c r="W1813" s="4"/>
      <c r="X1813" s="2" t="s">
        <v>13547</v>
      </c>
      <c r="Y1813" s="4" t="s">
        <v>69</v>
      </c>
      <c r="Z1813" s="4"/>
      <c r="AA1813" s="4"/>
      <c r="AB1813" s="4"/>
    </row>
    <row r="1814" customFormat="false" ht="75" hidden="false" customHeight="true" outlineLevel="0" collapsed="false">
      <c r="A1814" s="4" t="s">
        <v>13622</v>
      </c>
      <c r="B1814" s="4" t="s">
        <v>13495</v>
      </c>
      <c r="C1814" s="4" t="s">
        <v>13623</v>
      </c>
      <c r="D1814" s="4" t="n">
        <v>1997</v>
      </c>
      <c r="E1814" s="4" t="s">
        <v>41</v>
      </c>
      <c r="F1814" s="4" t="s">
        <v>13497</v>
      </c>
      <c r="G1814" s="4" t="str">
        <f aca="false">IF(LEFT(I1814,3)="R1 ","L6",IF(D1814&gt;=2014,"L1",IF(D1814&gt;=1998,"L2",IF(D1814&gt;=1987,"L3",IF(D1814&gt;=1978,"L4",IF(D1814&gt;=1965,"L5","L6"))))))</f>
        <v>L3</v>
      </c>
      <c r="H1814" s="4" t="str">
        <f aca="false">IFERROR(INDEX(Lanes!$C$2:$C$60,MATCH(LEFT(I1814,FIND(" ",I1814)-1),Lanes!$A$2:$A$60,0)),"?")</f>
        <v>V</v>
      </c>
      <c r="I1814" s="4" t="s">
        <v>13258</v>
      </c>
      <c r="J1814" s="4"/>
      <c r="K1814" s="4" t="s">
        <v>364</v>
      </c>
      <c r="L1814" s="4" t="s">
        <v>45</v>
      </c>
      <c r="M1814" s="4" t="s">
        <v>13498</v>
      </c>
      <c r="N1814" s="4"/>
      <c r="O1814" s="4" t="s">
        <v>13624</v>
      </c>
      <c r="P1814" s="2" t="s">
        <v>13625</v>
      </c>
      <c r="Q1814" s="2" t="s">
        <v>13626</v>
      </c>
      <c r="R1814" s="4" t="s">
        <v>65</v>
      </c>
      <c r="S1814" s="4" t="s">
        <v>13627</v>
      </c>
      <c r="T1814" s="4" t="s">
        <v>84</v>
      </c>
      <c r="U1814" s="4"/>
      <c r="V1814" s="4"/>
      <c r="W1814" s="4"/>
      <c r="X1814" s="2" t="s">
        <v>13628</v>
      </c>
      <c r="Y1814" s="4" t="s">
        <v>69</v>
      </c>
      <c r="Z1814" s="4"/>
      <c r="AA1814" s="4"/>
      <c r="AB1814" s="4"/>
    </row>
    <row r="1815" customFormat="false" ht="75" hidden="false" customHeight="true" outlineLevel="0" collapsed="false">
      <c r="A1815" s="4" t="s">
        <v>13629</v>
      </c>
      <c r="B1815" s="4" t="s">
        <v>13630</v>
      </c>
      <c r="C1815" s="4" t="s">
        <v>13631</v>
      </c>
      <c r="D1815" s="4" t="n">
        <v>1997</v>
      </c>
      <c r="E1815" s="4" t="s">
        <v>41</v>
      </c>
      <c r="F1815" s="4" t="s">
        <v>13360</v>
      </c>
      <c r="G1815" s="4" t="str">
        <f aca="false">IF(LEFT(I1815,3)="R1 ","L6",IF(D1815&gt;=2014,"L1",IF(D1815&gt;=1998,"L2",IF(D1815&gt;=1987,"L3",IF(D1815&gt;=1978,"L4",IF(D1815&gt;=1965,"L5","L6"))))))</f>
        <v>L3</v>
      </c>
      <c r="H1815" s="4" t="str">
        <f aca="false">IFERROR(INDEX(Lanes!$C$2:$C$60,MATCH(LEFT(I1815,FIND(" ",I1815)-1),Lanes!$A$2:$A$60,0)),"?")</f>
        <v>V</v>
      </c>
      <c r="I1815" s="4" t="s">
        <v>13258</v>
      </c>
      <c r="J1815" s="4"/>
      <c r="K1815" s="4" t="s">
        <v>364</v>
      </c>
      <c r="L1815" s="4" t="s">
        <v>193</v>
      </c>
      <c r="M1815" s="4" t="s">
        <v>289</v>
      </c>
      <c r="N1815" s="4"/>
      <c r="O1815" s="4" t="s">
        <v>13632</v>
      </c>
      <c r="P1815" s="2" t="s">
        <v>13633</v>
      </c>
      <c r="Q1815" s="2" t="s">
        <v>13634</v>
      </c>
      <c r="R1815" s="4" t="s">
        <v>65</v>
      </c>
      <c r="S1815" s="4" t="s">
        <v>13635</v>
      </c>
      <c r="T1815" s="4" t="s">
        <v>84</v>
      </c>
      <c r="U1815" s="4"/>
      <c r="V1815" s="4"/>
      <c r="W1815" s="4"/>
      <c r="X1815" s="2" t="s">
        <v>13636</v>
      </c>
      <c r="Y1815" s="4" t="s">
        <v>69</v>
      </c>
      <c r="Z1815" s="4"/>
      <c r="AA1815" s="4"/>
      <c r="AB1815" s="4"/>
    </row>
    <row r="1816" customFormat="false" ht="75" hidden="false" customHeight="true" outlineLevel="0" collapsed="false">
      <c r="A1816" s="4" t="s">
        <v>13637</v>
      </c>
      <c r="B1816" s="4" t="s">
        <v>13638</v>
      </c>
      <c r="C1816" s="4" t="s">
        <v>13639</v>
      </c>
      <c r="D1816" s="4" t="n">
        <v>1997</v>
      </c>
      <c r="E1816" s="4" t="s">
        <v>41</v>
      </c>
      <c r="F1816" s="4" t="s">
        <v>42</v>
      </c>
      <c r="G1816" s="4" t="str">
        <f aca="false">IF(LEFT(I1816,3)="R1 ","L6",IF(D1816&gt;=2014,"L1",IF(D1816&gt;=1998,"L2",IF(D1816&gt;=1987,"L3",IF(D1816&gt;=1978,"L4",IF(D1816&gt;=1965,"L5","L6"))))))</f>
        <v>L3</v>
      </c>
      <c r="H1816" s="4" t="str">
        <f aca="false">IFERROR(INDEX(Lanes!$C$2:$C$60,MATCH(LEFT(I1816,FIND(" ",I1816)-1),Lanes!$A$2:$A$60,0)),"?")</f>
        <v>V</v>
      </c>
      <c r="I1816" s="4" t="s">
        <v>13258</v>
      </c>
      <c r="J1816" s="4" t="s">
        <v>7442</v>
      </c>
      <c r="K1816" s="4" t="s">
        <v>996</v>
      </c>
      <c r="L1816" s="4" t="s">
        <v>603</v>
      </c>
      <c r="M1816" s="4" t="s">
        <v>13534</v>
      </c>
      <c r="N1816" s="4" t="s">
        <v>2811</v>
      </c>
      <c r="O1816" s="4" t="s">
        <v>13640</v>
      </c>
      <c r="P1816" s="2" t="s">
        <v>13641</v>
      </c>
      <c r="Q1816" s="2" t="s">
        <v>13642</v>
      </c>
      <c r="R1816" s="4" t="s">
        <v>122</v>
      </c>
      <c r="S1816" s="4" t="s">
        <v>13643</v>
      </c>
      <c r="T1816" s="4" t="s">
        <v>84</v>
      </c>
      <c r="U1816" s="4"/>
      <c r="V1816" s="4"/>
      <c r="W1816" s="4"/>
      <c r="X1816" s="2" t="s">
        <v>13644</v>
      </c>
      <c r="Y1816" s="4" t="s">
        <v>69</v>
      </c>
      <c r="Z1816" s="4"/>
      <c r="AA1816" s="4"/>
      <c r="AB1816" s="4"/>
    </row>
    <row r="1817" customFormat="false" ht="75" hidden="false" customHeight="true" outlineLevel="0" collapsed="false">
      <c r="A1817" s="4" t="s">
        <v>13645</v>
      </c>
      <c r="B1817" s="4" t="s">
        <v>13558</v>
      </c>
      <c r="C1817" s="4" t="s">
        <v>13646</v>
      </c>
      <c r="D1817" s="4" t="n">
        <v>1997</v>
      </c>
      <c r="E1817" s="4" t="s">
        <v>41</v>
      </c>
      <c r="F1817" s="4" t="s">
        <v>13603</v>
      </c>
      <c r="G1817" s="4" t="str">
        <f aca="false">IF(LEFT(I1817,3)="R1 ","L6",IF(D1817&gt;=2014,"L1",IF(D1817&gt;=1998,"L2",IF(D1817&gt;=1987,"L3",IF(D1817&gt;=1978,"L4",IF(D1817&gt;=1965,"L5","L6"))))))</f>
        <v>L3</v>
      </c>
      <c r="H1817" s="4" t="str">
        <f aca="false">IFERROR(INDEX(Lanes!$C$2:$C$60,MATCH(LEFT(I1817,FIND(" ",I1817)-1),Lanes!$A$2:$A$60,0)),"?")</f>
        <v>V</v>
      </c>
      <c r="I1817" s="4" t="s">
        <v>13258</v>
      </c>
      <c r="J1817" s="4" t="s">
        <v>10123</v>
      </c>
      <c r="K1817" s="4" t="s">
        <v>115</v>
      </c>
      <c r="L1817" s="4" t="s">
        <v>193</v>
      </c>
      <c r="M1817" s="4" t="s">
        <v>289</v>
      </c>
      <c r="N1817" s="4"/>
      <c r="O1817" s="4" t="s">
        <v>13647</v>
      </c>
      <c r="P1817" s="2" t="s">
        <v>13648</v>
      </c>
      <c r="Q1817" s="2" t="s">
        <v>13649</v>
      </c>
      <c r="R1817" s="4" t="s">
        <v>65</v>
      </c>
      <c r="S1817" s="4" t="s">
        <v>13650</v>
      </c>
      <c r="T1817" s="4" t="s">
        <v>110</v>
      </c>
      <c r="U1817" s="4"/>
      <c r="V1817" s="4"/>
      <c r="W1817" s="4"/>
      <c r="X1817" s="2" t="s">
        <v>13651</v>
      </c>
      <c r="Y1817" s="4" t="s">
        <v>69</v>
      </c>
      <c r="Z1817" s="4"/>
      <c r="AA1817" s="4"/>
      <c r="AB1817" s="4"/>
    </row>
    <row r="1818" customFormat="false" ht="75" hidden="false" customHeight="true" outlineLevel="0" collapsed="false">
      <c r="A1818" s="4" t="s">
        <v>13652</v>
      </c>
      <c r="B1818" s="4" t="s">
        <v>13653</v>
      </c>
      <c r="C1818" s="4" t="s">
        <v>13653</v>
      </c>
      <c r="D1818" s="4" t="n">
        <v>1998</v>
      </c>
      <c r="E1818" s="4" t="s">
        <v>41</v>
      </c>
      <c r="F1818" s="4" t="s">
        <v>13654</v>
      </c>
      <c r="G1818" s="4" t="str">
        <f aca="false">IF(LEFT(I1818,3)="R1 ","L6",IF(D1818&gt;=2014,"L1",IF(D1818&gt;=1998,"L2",IF(D1818&gt;=1987,"L3",IF(D1818&gt;=1978,"L4",IF(D1818&gt;=1965,"L5","L6"))))))</f>
        <v>L2</v>
      </c>
      <c r="H1818" s="4" t="str">
        <f aca="false">IFERROR(INDEX(Lanes!$C$2:$C$60,MATCH(LEFT(I1818,FIND(" ",I1818)-1),Lanes!$A$2:$A$60,0)),"?")</f>
        <v>V</v>
      </c>
      <c r="I1818" s="4" t="s">
        <v>13258</v>
      </c>
      <c r="J1818" s="4" t="s">
        <v>10123</v>
      </c>
      <c r="K1818" s="4" t="s">
        <v>115</v>
      </c>
      <c r="L1818" s="4" t="s">
        <v>193</v>
      </c>
      <c r="M1818" s="4" t="s">
        <v>13655</v>
      </c>
      <c r="N1818" s="4"/>
      <c r="O1818" s="4" t="s">
        <v>13656</v>
      </c>
      <c r="P1818" s="2" t="s">
        <v>13657</v>
      </c>
      <c r="Q1818" s="2" t="s">
        <v>13658</v>
      </c>
      <c r="R1818" s="4" t="s">
        <v>50</v>
      </c>
      <c r="S1818" s="4" t="s">
        <v>13659</v>
      </c>
      <c r="T1818" s="4" t="s">
        <v>110</v>
      </c>
      <c r="U1818" s="4"/>
      <c r="V1818" s="4"/>
      <c r="W1818" s="4"/>
      <c r="X1818" s="2" t="s">
        <v>13660</v>
      </c>
      <c r="Y1818" s="4" t="s">
        <v>69</v>
      </c>
      <c r="Z1818" s="4"/>
      <c r="AA1818" s="4"/>
      <c r="AB1818" s="4"/>
    </row>
    <row r="1819" customFormat="false" ht="75" hidden="false" customHeight="true" outlineLevel="0" collapsed="false">
      <c r="A1819" s="4" t="s">
        <v>13661</v>
      </c>
      <c r="B1819" s="4" t="s">
        <v>13280</v>
      </c>
      <c r="C1819" s="4" t="s">
        <v>13662</v>
      </c>
      <c r="D1819" s="4" t="n">
        <v>1998</v>
      </c>
      <c r="E1819" s="4" t="s">
        <v>41</v>
      </c>
      <c r="F1819" s="4" t="s">
        <v>13360</v>
      </c>
      <c r="G1819" s="4" t="str">
        <f aca="false">IF(LEFT(I1819,3)="R1 ","L6",IF(D1819&gt;=2014,"L1",IF(D1819&gt;=1998,"L2",IF(D1819&gt;=1987,"L3",IF(D1819&gt;=1978,"L4",IF(D1819&gt;=1965,"L5","L6"))))))</f>
        <v>L2</v>
      </c>
      <c r="H1819" s="4" t="str">
        <f aca="false">IFERROR(INDEX(Lanes!$C$2:$C$60,MATCH(LEFT(I1819,FIND(" ",I1819)-1),Lanes!$A$2:$A$60,0)),"?")</f>
        <v>V</v>
      </c>
      <c r="I1819" s="4" t="s">
        <v>13258</v>
      </c>
      <c r="J1819" s="4"/>
      <c r="K1819" s="4" t="s">
        <v>364</v>
      </c>
      <c r="L1819" s="4" t="s">
        <v>603</v>
      </c>
      <c r="M1819" s="4" t="s">
        <v>1205</v>
      </c>
      <c r="N1819" s="4"/>
      <c r="O1819" s="4" t="s">
        <v>13663</v>
      </c>
      <c r="P1819" s="2" t="s">
        <v>13664</v>
      </c>
      <c r="Q1819" s="2" t="s">
        <v>13665</v>
      </c>
      <c r="R1819" s="4" t="s">
        <v>65</v>
      </c>
      <c r="S1819" s="4" t="s">
        <v>13666</v>
      </c>
      <c r="T1819" s="4" t="s">
        <v>110</v>
      </c>
      <c r="U1819" s="4"/>
      <c r="V1819" s="4"/>
      <c r="W1819" s="4"/>
      <c r="X1819" s="2" t="s">
        <v>13667</v>
      </c>
      <c r="Y1819" s="4" t="s">
        <v>69</v>
      </c>
      <c r="Z1819" s="4"/>
      <c r="AA1819" s="4"/>
      <c r="AB1819" s="4"/>
    </row>
    <row r="1820" customFormat="false" ht="75" hidden="false" customHeight="true" outlineLevel="0" collapsed="false">
      <c r="A1820" s="4" t="s">
        <v>13668</v>
      </c>
      <c r="B1820" s="4" t="s">
        <v>13366</v>
      </c>
      <c r="C1820" s="4" t="s">
        <v>13669</v>
      </c>
      <c r="D1820" s="4" t="n">
        <v>1998</v>
      </c>
      <c r="E1820" s="4" t="s">
        <v>41</v>
      </c>
      <c r="F1820" s="4" t="s">
        <v>13670</v>
      </c>
      <c r="G1820" s="4" t="str">
        <f aca="false">IF(LEFT(I1820,3)="R1 ","L6",IF(D1820&gt;=2014,"L1",IF(D1820&gt;=1998,"L2",IF(D1820&gt;=1987,"L3",IF(D1820&gt;=1978,"L4",IF(D1820&gt;=1965,"L5","L6"))))))</f>
        <v>L2</v>
      </c>
      <c r="H1820" s="4" t="str">
        <f aca="false">IFERROR(INDEX(Lanes!$C$2:$C$60,MATCH(LEFT(I1820,FIND(" ",I1820)-1),Lanes!$A$2:$A$60,0)),"?")</f>
        <v>V</v>
      </c>
      <c r="I1820" s="4" t="s">
        <v>13258</v>
      </c>
      <c r="J1820" s="4"/>
      <c r="K1820" s="4" t="s">
        <v>115</v>
      </c>
      <c r="L1820" s="4" t="s">
        <v>193</v>
      </c>
      <c r="M1820" s="4" t="s">
        <v>289</v>
      </c>
      <c r="N1820" s="4"/>
      <c r="O1820" s="4" t="s">
        <v>13671</v>
      </c>
      <c r="P1820" s="2" t="s">
        <v>13672</v>
      </c>
      <c r="Q1820" s="2" t="s">
        <v>13673</v>
      </c>
      <c r="R1820" s="4" t="s">
        <v>65</v>
      </c>
      <c r="S1820" s="4" t="s">
        <v>13674</v>
      </c>
      <c r="T1820" s="4" t="s">
        <v>84</v>
      </c>
      <c r="U1820" s="4"/>
      <c r="V1820" s="4"/>
      <c r="W1820" s="4"/>
      <c r="X1820" s="2" t="s">
        <v>13675</v>
      </c>
      <c r="Y1820" s="4" t="s">
        <v>69</v>
      </c>
      <c r="Z1820" s="4"/>
      <c r="AA1820" s="4"/>
      <c r="AB1820" s="4"/>
    </row>
    <row r="1821" customFormat="false" ht="75" hidden="false" customHeight="true" outlineLevel="0" collapsed="false">
      <c r="A1821" s="4" t="s">
        <v>13676</v>
      </c>
      <c r="B1821" s="4" t="s">
        <v>13255</v>
      </c>
      <c r="C1821" s="4" t="s">
        <v>13677</v>
      </c>
      <c r="D1821" s="4" t="n">
        <v>1998</v>
      </c>
      <c r="E1821" s="4" t="s">
        <v>41</v>
      </c>
      <c r="F1821" s="4" t="s">
        <v>13329</v>
      </c>
      <c r="G1821" s="4" t="str">
        <f aca="false">IF(LEFT(I1821,3)="R1 ","L6",IF(D1821&gt;=2014,"L1",IF(D1821&gt;=1998,"L2",IF(D1821&gt;=1987,"L3",IF(D1821&gt;=1978,"L4",IF(D1821&gt;=1965,"L5","L6"))))))</f>
        <v>L2</v>
      </c>
      <c r="H1821" s="4" t="str">
        <f aca="false">IFERROR(INDEX(Lanes!$C$2:$C$60,MATCH(LEFT(I1821,FIND(" ",I1821)-1),Lanes!$A$2:$A$60,0)),"?")</f>
        <v>V</v>
      </c>
      <c r="I1821" s="4" t="s">
        <v>13258</v>
      </c>
      <c r="J1821" s="4" t="s">
        <v>12717</v>
      </c>
      <c r="K1821" s="4" t="s">
        <v>115</v>
      </c>
      <c r="L1821" s="4" t="s">
        <v>193</v>
      </c>
      <c r="M1821" s="4" t="s">
        <v>289</v>
      </c>
      <c r="N1821" s="4"/>
      <c r="O1821" s="4" t="s">
        <v>13678</v>
      </c>
      <c r="P1821" s="2" t="s">
        <v>13679</v>
      </c>
      <c r="Q1821" s="2" t="s">
        <v>13680</v>
      </c>
      <c r="R1821" s="4" t="s">
        <v>65</v>
      </c>
      <c r="S1821" s="4" t="s">
        <v>13681</v>
      </c>
      <c r="T1821" s="4" t="s">
        <v>110</v>
      </c>
      <c r="U1821" s="4" t="s">
        <v>53</v>
      </c>
      <c r="V1821" s="4"/>
      <c r="W1821" s="4" t="s">
        <v>53</v>
      </c>
      <c r="X1821" s="2" t="s">
        <v>13682</v>
      </c>
      <c r="Y1821" s="4" t="s">
        <v>69</v>
      </c>
      <c r="Z1821" s="4"/>
      <c r="AA1821" s="4"/>
      <c r="AB1821" s="4"/>
    </row>
    <row r="1822" customFormat="false" ht="75" hidden="false" customHeight="true" outlineLevel="0" collapsed="false">
      <c r="A1822" s="4" t="s">
        <v>13683</v>
      </c>
      <c r="B1822" s="4" t="s">
        <v>13343</v>
      </c>
      <c r="C1822" s="4" t="s">
        <v>13684</v>
      </c>
      <c r="D1822" s="4" t="n">
        <v>1998</v>
      </c>
      <c r="E1822" s="4" t="s">
        <v>41</v>
      </c>
      <c r="F1822" s="4" t="s">
        <v>13685</v>
      </c>
      <c r="G1822" s="4" t="str">
        <f aca="false">IF(LEFT(I1822,3)="R1 ","L6",IF(D1822&gt;=2014,"L1",IF(D1822&gt;=1998,"L2",IF(D1822&gt;=1987,"L3",IF(D1822&gt;=1978,"L4",IF(D1822&gt;=1965,"L5","L6"))))))</f>
        <v>L2</v>
      </c>
      <c r="H1822" s="4" t="str">
        <f aca="false">IFERROR(INDEX(Lanes!$C$2:$C$60,MATCH(LEFT(I1822,FIND(" ",I1822)-1),Lanes!$A$2:$A$60,0)),"?")</f>
        <v>V</v>
      </c>
      <c r="I1822" s="4" t="s">
        <v>13258</v>
      </c>
      <c r="J1822" s="4"/>
      <c r="K1822" s="4" t="s">
        <v>364</v>
      </c>
      <c r="L1822" s="4" t="s">
        <v>193</v>
      </c>
      <c r="M1822" s="4" t="s">
        <v>2974</v>
      </c>
      <c r="N1822" s="4" t="s">
        <v>7068</v>
      </c>
      <c r="O1822" s="4" t="s">
        <v>13686</v>
      </c>
      <c r="P1822" s="2" t="s">
        <v>13687</v>
      </c>
      <c r="Q1822" s="2" t="s">
        <v>13688</v>
      </c>
      <c r="R1822" s="4" t="s">
        <v>65</v>
      </c>
      <c r="S1822" s="4" t="s">
        <v>13689</v>
      </c>
      <c r="T1822" s="4" t="s">
        <v>110</v>
      </c>
      <c r="U1822" s="4"/>
      <c r="V1822" s="4"/>
      <c r="W1822" s="4" t="s">
        <v>53</v>
      </c>
      <c r="X1822" s="2" t="s">
        <v>13690</v>
      </c>
      <c r="Y1822" s="4" t="s">
        <v>69</v>
      </c>
      <c r="Z1822" s="4"/>
      <c r="AA1822" s="4"/>
      <c r="AB1822" s="4"/>
    </row>
    <row r="1823" customFormat="false" ht="75" hidden="false" customHeight="true" outlineLevel="0" collapsed="false">
      <c r="A1823" s="4" t="s">
        <v>13691</v>
      </c>
      <c r="B1823" s="4" t="s">
        <v>13306</v>
      </c>
      <c r="C1823" s="4" t="s">
        <v>13692</v>
      </c>
      <c r="D1823" s="4" t="n">
        <v>1998</v>
      </c>
      <c r="E1823" s="4" t="s">
        <v>41</v>
      </c>
      <c r="F1823" s="4" t="s">
        <v>9942</v>
      </c>
      <c r="G1823" s="4" t="str">
        <f aca="false">IF(LEFT(I1823,3)="R1 ","L6",IF(D1823&gt;=2014,"L1",IF(D1823&gt;=1998,"L2",IF(D1823&gt;=1987,"L3",IF(D1823&gt;=1978,"L4",IF(D1823&gt;=1965,"L5","L6"))))))</f>
        <v>L2</v>
      </c>
      <c r="H1823" s="4" t="str">
        <f aca="false">IFERROR(INDEX(Lanes!$C$2:$C$60,MATCH(LEFT(I1823,FIND(" ",I1823)-1),Lanes!$A$2:$A$60,0)),"?")</f>
        <v>V</v>
      </c>
      <c r="I1823" s="4" t="s">
        <v>13258</v>
      </c>
      <c r="J1823" s="4"/>
      <c r="K1823" s="4" t="s">
        <v>400</v>
      </c>
      <c r="L1823" s="4" t="s">
        <v>603</v>
      </c>
      <c r="M1823" s="4" t="s">
        <v>13534</v>
      </c>
      <c r="N1823" s="4"/>
      <c r="O1823" s="4" t="s">
        <v>13693</v>
      </c>
      <c r="P1823" s="2" t="s">
        <v>13694</v>
      </c>
      <c r="Q1823" s="2" t="s">
        <v>13695</v>
      </c>
      <c r="R1823" s="4" t="s">
        <v>65</v>
      </c>
      <c r="S1823" s="4" t="s">
        <v>13696</v>
      </c>
      <c r="T1823" s="4" t="s">
        <v>84</v>
      </c>
      <c r="U1823" s="4"/>
      <c r="V1823" s="4"/>
      <c r="W1823" s="4"/>
      <c r="X1823" s="2" t="s">
        <v>13697</v>
      </c>
      <c r="Y1823" s="4" t="s">
        <v>69</v>
      </c>
      <c r="Z1823" s="4"/>
      <c r="AA1823" s="4"/>
      <c r="AB1823" s="4"/>
    </row>
    <row r="1824" customFormat="false" ht="75" hidden="false" customHeight="true" outlineLevel="0" collapsed="false">
      <c r="A1824" s="4" t="s">
        <v>13698</v>
      </c>
      <c r="B1824" s="4" t="s">
        <v>13391</v>
      </c>
      <c r="C1824" s="4" t="s">
        <v>13699</v>
      </c>
      <c r="D1824" s="4" t="n">
        <v>1999</v>
      </c>
      <c r="E1824" s="4" t="s">
        <v>227</v>
      </c>
      <c r="F1824" s="4" t="s">
        <v>1026</v>
      </c>
      <c r="G1824" s="4" t="str">
        <f aca="false">IF(LEFT(I1824,3)="R1 ","L6",IF(D1824&gt;=2014,"L1",IF(D1824&gt;=1998,"L2",IF(D1824&gt;=1987,"L3",IF(D1824&gt;=1978,"L4",IF(D1824&gt;=1965,"L5","L6"))))))</f>
        <v>L2</v>
      </c>
      <c r="H1824" s="4" t="str">
        <f aca="false">IFERROR(INDEX(Lanes!$C$2:$C$60,MATCH(LEFT(I1824,FIND(" ",I1824)-1),Lanes!$A$2:$A$60,0)),"?")</f>
        <v>V</v>
      </c>
      <c r="I1824" s="4" t="s">
        <v>13258</v>
      </c>
      <c r="J1824" s="4"/>
      <c r="K1824" s="4" t="s">
        <v>115</v>
      </c>
      <c r="L1824" s="4" t="s">
        <v>163</v>
      </c>
      <c r="M1824" s="4" t="s">
        <v>164</v>
      </c>
      <c r="N1824" s="4" t="s">
        <v>2389</v>
      </c>
      <c r="O1824" s="4" t="s">
        <v>13700</v>
      </c>
      <c r="P1824" s="2" t="s">
        <v>13701</v>
      </c>
      <c r="Q1824" s="2" t="s">
        <v>13702</v>
      </c>
      <c r="R1824" s="4" t="s">
        <v>65</v>
      </c>
      <c r="S1824" s="4" t="s">
        <v>13703</v>
      </c>
      <c r="T1824" s="4" t="s">
        <v>84</v>
      </c>
      <c r="U1824" s="4"/>
      <c r="V1824" s="4"/>
      <c r="W1824" s="4"/>
      <c r="X1824" s="2" t="s">
        <v>13704</v>
      </c>
      <c r="Y1824" s="4" t="s">
        <v>69</v>
      </c>
      <c r="Z1824" s="4"/>
      <c r="AA1824" s="4"/>
      <c r="AB1824" s="4"/>
    </row>
    <row r="1825" customFormat="false" ht="75" hidden="false" customHeight="true" outlineLevel="0" collapsed="false">
      <c r="A1825" s="4" t="s">
        <v>13705</v>
      </c>
      <c r="B1825" s="4" t="s">
        <v>13541</v>
      </c>
      <c r="C1825" s="4" t="s">
        <v>13706</v>
      </c>
      <c r="D1825" s="4" t="n">
        <v>1999</v>
      </c>
      <c r="E1825" s="4" t="s">
        <v>41</v>
      </c>
      <c r="F1825" s="4" t="s">
        <v>13360</v>
      </c>
      <c r="G1825" s="4" t="str">
        <f aca="false">IF(LEFT(I1825,3)="R1 ","L6",IF(D1825&gt;=2014,"L1",IF(D1825&gt;=1998,"L2",IF(D1825&gt;=1987,"L3",IF(D1825&gt;=1978,"L4",IF(D1825&gt;=1965,"L5","L6"))))))</f>
        <v>L2</v>
      </c>
      <c r="H1825" s="4" t="str">
        <f aca="false">IFERROR(INDEX(Lanes!$C$2:$C$60,MATCH(LEFT(I1825,FIND(" ",I1825)-1),Lanes!$A$2:$A$60,0)),"?")</f>
        <v>V</v>
      </c>
      <c r="I1825" s="4" t="s">
        <v>13258</v>
      </c>
      <c r="J1825" s="4"/>
      <c r="K1825" s="4" t="s">
        <v>115</v>
      </c>
      <c r="L1825" s="4" t="s">
        <v>193</v>
      </c>
      <c r="M1825" s="4" t="s">
        <v>289</v>
      </c>
      <c r="N1825" s="4"/>
      <c r="O1825" s="4" t="s">
        <v>13707</v>
      </c>
      <c r="P1825" s="2" t="s">
        <v>13708</v>
      </c>
      <c r="Q1825" s="2" t="s">
        <v>13709</v>
      </c>
      <c r="R1825" s="4" t="s">
        <v>65</v>
      </c>
      <c r="S1825" s="4" t="s">
        <v>13710</v>
      </c>
      <c r="T1825" s="4" t="s">
        <v>84</v>
      </c>
      <c r="U1825" s="4"/>
      <c r="V1825" s="4"/>
      <c r="W1825" s="4"/>
      <c r="X1825" s="2" t="s">
        <v>13547</v>
      </c>
      <c r="Y1825" s="4" t="s">
        <v>69</v>
      </c>
      <c r="Z1825" s="4"/>
      <c r="AA1825" s="4"/>
      <c r="AB1825" s="4"/>
    </row>
    <row r="1826" customFormat="false" ht="75" hidden="false" customHeight="true" outlineLevel="0" collapsed="false">
      <c r="A1826" s="4" t="s">
        <v>13711</v>
      </c>
      <c r="B1826" s="4" t="s">
        <v>13417</v>
      </c>
      <c r="C1826" s="4" t="s">
        <v>13712</v>
      </c>
      <c r="D1826" s="4" t="n">
        <v>1999</v>
      </c>
      <c r="E1826" s="4" t="s">
        <v>41</v>
      </c>
      <c r="F1826" s="4" t="s">
        <v>13419</v>
      </c>
      <c r="G1826" s="4" t="str">
        <f aca="false">IF(LEFT(I1826,3)="R1 ","L6",IF(D1826&gt;=2014,"L1",IF(D1826&gt;=1998,"L2",IF(D1826&gt;=1987,"L3",IF(D1826&gt;=1978,"L4",IF(D1826&gt;=1965,"L5","L6"))))))</f>
        <v>L2</v>
      </c>
      <c r="H1826" s="4" t="str">
        <f aca="false">IFERROR(INDEX(Lanes!$C$2:$C$60,MATCH(LEFT(I1826,FIND(" ",I1826)-1),Lanes!$A$2:$A$60,0)),"?")</f>
        <v>V</v>
      </c>
      <c r="I1826" s="4" t="s">
        <v>13258</v>
      </c>
      <c r="J1826" s="4"/>
      <c r="K1826" s="4" t="s">
        <v>60</v>
      </c>
      <c r="L1826" s="4" t="s">
        <v>603</v>
      </c>
      <c r="M1826" s="4" t="s">
        <v>1205</v>
      </c>
      <c r="N1826" s="4"/>
      <c r="O1826" s="4" t="s">
        <v>13713</v>
      </c>
      <c r="P1826" s="2" t="s">
        <v>13714</v>
      </c>
      <c r="Q1826" s="2" t="s">
        <v>13715</v>
      </c>
      <c r="R1826" s="4" t="s">
        <v>65</v>
      </c>
      <c r="S1826" s="4" t="s">
        <v>13716</v>
      </c>
      <c r="T1826" s="4" t="s">
        <v>52</v>
      </c>
      <c r="U1826" s="4"/>
      <c r="V1826" s="4"/>
      <c r="W1826" s="4"/>
      <c r="X1826" s="2" t="s">
        <v>13717</v>
      </c>
      <c r="Y1826" s="4" t="s">
        <v>69</v>
      </c>
      <c r="Z1826" s="4"/>
      <c r="AA1826" s="4"/>
      <c r="AB1826" s="4"/>
    </row>
    <row r="1827" customFormat="false" ht="75" hidden="false" customHeight="true" outlineLevel="0" collapsed="false">
      <c r="A1827" s="4" t="s">
        <v>13718</v>
      </c>
      <c r="B1827" s="4" t="s">
        <v>13630</v>
      </c>
      <c r="C1827" s="4" t="s">
        <v>13719</v>
      </c>
      <c r="D1827" s="4" t="n">
        <v>1999</v>
      </c>
      <c r="E1827" s="4" t="s">
        <v>41</v>
      </c>
      <c r="F1827" s="4" t="s">
        <v>13360</v>
      </c>
      <c r="G1827" s="4" t="str">
        <f aca="false">IF(LEFT(I1827,3)="R1 ","L6",IF(D1827&gt;=2014,"L1",IF(D1827&gt;=1998,"L2",IF(D1827&gt;=1987,"L3",IF(D1827&gt;=1978,"L4",IF(D1827&gt;=1965,"L5","L6"))))))</f>
        <v>L2</v>
      </c>
      <c r="H1827" s="4" t="str">
        <f aca="false">IFERROR(INDEX(Lanes!$C$2:$C$60,MATCH(LEFT(I1827,FIND(" ",I1827)-1),Lanes!$A$2:$A$60,0)),"?")</f>
        <v>V</v>
      </c>
      <c r="I1827" s="4" t="s">
        <v>13258</v>
      </c>
      <c r="J1827" s="4"/>
      <c r="K1827" s="4" t="s">
        <v>364</v>
      </c>
      <c r="L1827" s="4" t="s">
        <v>193</v>
      </c>
      <c r="M1827" s="4" t="s">
        <v>289</v>
      </c>
      <c r="N1827" s="4"/>
      <c r="O1827" s="4" t="s">
        <v>13632</v>
      </c>
      <c r="P1827" s="2" t="s">
        <v>13720</v>
      </c>
      <c r="Q1827" s="2" t="s">
        <v>13721</v>
      </c>
      <c r="R1827" s="4" t="s">
        <v>65</v>
      </c>
      <c r="S1827" s="4" t="s">
        <v>13722</v>
      </c>
      <c r="T1827" s="4" t="s">
        <v>84</v>
      </c>
      <c r="U1827" s="4"/>
      <c r="V1827" s="4"/>
      <c r="W1827" s="4"/>
      <c r="X1827" s="2" t="s">
        <v>13723</v>
      </c>
      <c r="Y1827" s="4" t="s">
        <v>69</v>
      </c>
      <c r="Z1827" s="4"/>
      <c r="AA1827" s="4"/>
      <c r="AB1827" s="4"/>
    </row>
    <row r="1828" customFormat="false" ht="75" hidden="false" customHeight="true" outlineLevel="0" collapsed="false">
      <c r="A1828" s="4" t="s">
        <v>13724</v>
      </c>
      <c r="B1828" s="4" t="s">
        <v>8920</v>
      </c>
      <c r="C1828" s="4" t="s">
        <v>13725</v>
      </c>
      <c r="D1828" s="4" t="n">
        <v>1999</v>
      </c>
      <c r="E1828" s="4" t="s">
        <v>41</v>
      </c>
      <c r="F1828" s="4" t="s">
        <v>8922</v>
      </c>
      <c r="G1828" s="4" t="str">
        <f aca="false">IF(LEFT(I1828,3)="R1 ","L6",IF(D1828&gt;=2014,"L1",IF(D1828&gt;=1998,"L2",IF(D1828&gt;=1987,"L3",IF(D1828&gt;=1978,"L4",IF(D1828&gt;=1965,"L5","L6"))))))</f>
        <v>L2</v>
      </c>
      <c r="H1828" s="4" t="str">
        <f aca="false">IFERROR(INDEX(Lanes!$C$2:$C$60,MATCH(LEFT(I1828,FIND(" ",I1828)-1),Lanes!$A$2:$A$60,0)),"?")</f>
        <v>V</v>
      </c>
      <c r="I1828" s="4" t="s">
        <v>13258</v>
      </c>
      <c r="J1828" s="4" t="s">
        <v>12717</v>
      </c>
      <c r="K1828" s="4" t="s">
        <v>115</v>
      </c>
      <c r="L1828" s="4" t="s">
        <v>163</v>
      </c>
      <c r="M1828" s="4" t="s">
        <v>164</v>
      </c>
      <c r="N1828" s="4" t="s">
        <v>2389</v>
      </c>
      <c r="O1828" s="4" t="s">
        <v>13726</v>
      </c>
      <c r="P1828" s="2" t="s">
        <v>13727</v>
      </c>
      <c r="Q1828" s="2" t="s">
        <v>13728</v>
      </c>
      <c r="R1828" s="4" t="s">
        <v>122</v>
      </c>
      <c r="S1828" s="4" t="s">
        <v>13729</v>
      </c>
      <c r="T1828" s="4" t="s">
        <v>110</v>
      </c>
      <c r="U1828" s="4"/>
      <c r="V1828" s="4"/>
      <c r="W1828" s="4"/>
      <c r="X1828" s="2" t="s">
        <v>13730</v>
      </c>
      <c r="Y1828" s="4" t="s">
        <v>69</v>
      </c>
      <c r="Z1828" s="4"/>
      <c r="AA1828" s="4"/>
      <c r="AB1828" s="4"/>
    </row>
    <row r="1829" customFormat="false" ht="75" hidden="false" customHeight="true" outlineLevel="0" collapsed="false">
      <c r="A1829" s="4" t="s">
        <v>13731</v>
      </c>
      <c r="B1829" s="4" t="s">
        <v>13732</v>
      </c>
      <c r="C1829" s="4" t="s">
        <v>13733</v>
      </c>
      <c r="D1829" s="4" t="n">
        <v>1999</v>
      </c>
      <c r="E1829" s="4" t="s">
        <v>398</v>
      </c>
      <c r="F1829" s="4" t="s">
        <v>13603</v>
      </c>
      <c r="G1829" s="4" t="str">
        <f aca="false">IF(LEFT(I1829,3)="R1 ","L6",IF(D1829&gt;=2014,"L1",IF(D1829&gt;=1998,"L2",IF(D1829&gt;=1987,"L3",IF(D1829&gt;=1978,"L4",IF(D1829&gt;=1965,"L5","L6"))))))</f>
        <v>L2</v>
      </c>
      <c r="H1829" s="4" t="str">
        <f aca="false">IFERROR(INDEX(Lanes!$C$2:$C$60,MATCH(LEFT(I1829,FIND(" ",I1829)-1),Lanes!$A$2:$A$60,0)),"?")</f>
        <v>V</v>
      </c>
      <c r="I1829" s="4" t="s">
        <v>13258</v>
      </c>
      <c r="J1829" s="4"/>
      <c r="K1829" s="4" t="s">
        <v>950</v>
      </c>
      <c r="L1829" s="4" t="s">
        <v>193</v>
      </c>
      <c r="M1829" s="4" t="s">
        <v>289</v>
      </c>
      <c r="N1829" s="4"/>
      <c r="O1829" s="4" t="s">
        <v>13734</v>
      </c>
      <c r="P1829" s="2" t="s">
        <v>13735</v>
      </c>
      <c r="Q1829" s="2" t="s">
        <v>13736</v>
      </c>
      <c r="R1829" s="4" t="s">
        <v>122</v>
      </c>
      <c r="S1829" s="4" t="s">
        <v>13737</v>
      </c>
      <c r="T1829" s="4" t="s">
        <v>110</v>
      </c>
      <c r="U1829" s="4"/>
      <c r="V1829" s="4"/>
      <c r="W1829" s="4"/>
      <c r="X1829" s="2" t="s">
        <v>13738</v>
      </c>
      <c r="Y1829" s="4" t="s">
        <v>69</v>
      </c>
      <c r="Z1829" s="4"/>
      <c r="AA1829" s="4"/>
      <c r="AB1829" s="4"/>
    </row>
    <row r="1830" customFormat="false" ht="75" hidden="false" customHeight="true" outlineLevel="0" collapsed="false">
      <c r="A1830" s="4" t="s">
        <v>13739</v>
      </c>
      <c r="B1830" s="4" t="s">
        <v>13280</v>
      </c>
      <c r="C1830" s="4" t="s">
        <v>13740</v>
      </c>
      <c r="D1830" s="4" t="n">
        <v>2000</v>
      </c>
      <c r="E1830" s="4" t="s">
        <v>41</v>
      </c>
      <c r="F1830" s="4" t="s">
        <v>13360</v>
      </c>
      <c r="G1830" s="4" t="str">
        <f aca="false">IF(LEFT(I1830,3)="R1 ","L6",IF(D1830&gt;=2014,"L1",IF(D1830&gt;=1998,"L2",IF(D1830&gt;=1987,"L3",IF(D1830&gt;=1978,"L4",IF(D1830&gt;=1965,"L5","L6"))))))</f>
        <v>L2</v>
      </c>
      <c r="H1830" s="4" t="str">
        <f aca="false">IFERROR(INDEX(Lanes!$C$2:$C$60,MATCH(LEFT(I1830,FIND(" ",I1830)-1),Lanes!$A$2:$A$60,0)),"?")</f>
        <v>V</v>
      </c>
      <c r="I1830" s="4" t="s">
        <v>13258</v>
      </c>
      <c r="J1830" s="4"/>
      <c r="K1830" s="4" t="s">
        <v>364</v>
      </c>
      <c r="L1830" s="4" t="s">
        <v>603</v>
      </c>
      <c r="M1830" s="4" t="s">
        <v>1205</v>
      </c>
      <c r="N1830" s="4"/>
      <c r="O1830" s="4" t="s">
        <v>13741</v>
      </c>
      <c r="P1830" s="2" t="s">
        <v>13742</v>
      </c>
      <c r="Q1830" s="2" t="s">
        <v>13743</v>
      </c>
      <c r="R1830" s="4" t="s">
        <v>65</v>
      </c>
      <c r="S1830" s="4" t="s">
        <v>13744</v>
      </c>
      <c r="T1830" s="4" t="s">
        <v>84</v>
      </c>
      <c r="U1830" s="4"/>
      <c r="V1830" s="4"/>
      <c r="W1830" s="4"/>
      <c r="X1830" s="2" t="s">
        <v>13745</v>
      </c>
      <c r="Y1830" s="4" t="s">
        <v>69</v>
      </c>
      <c r="Z1830" s="4"/>
      <c r="AA1830" s="4"/>
      <c r="AB1830" s="4"/>
    </row>
    <row r="1831" customFormat="false" ht="75" hidden="false" customHeight="true" outlineLevel="0" collapsed="false">
      <c r="A1831" s="4" t="s">
        <v>13746</v>
      </c>
      <c r="B1831" s="4" t="s">
        <v>13549</v>
      </c>
      <c r="C1831" s="4" t="s">
        <v>13747</v>
      </c>
      <c r="D1831" s="4" t="n">
        <v>2000</v>
      </c>
      <c r="E1831" s="4" t="s">
        <v>41</v>
      </c>
      <c r="F1831" s="4" t="s">
        <v>7713</v>
      </c>
      <c r="G1831" s="4" t="str">
        <f aca="false">IF(LEFT(I1831,3)="R1 ","L6",IF(D1831&gt;=2014,"L1",IF(D1831&gt;=1998,"L2",IF(D1831&gt;=1987,"L3",IF(D1831&gt;=1978,"L4",IF(D1831&gt;=1965,"L5","L6"))))))</f>
        <v>L2</v>
      </c>
      <c r="H1831" s="4" t="str">
        <f aca="false">IFERROR(INDEX(Lanes!$C$2:$C$60,MATCH(LEFT(I1831,FIND(" ",I1831)-1),Lanes!$A$2:$A$60,0)),"?")</f>
        <v>V</v>
      </c>
      <c r="I1831" s="4" t="s">
        <v>13258</v>
      </c>
      <c r="J1831" s="4"/>
      <c r="K1831" s="4" t="s">
        <v>996</v>
      </c>
      <c r="L1831" s="4" t="s">
        <v>193</v>
      </c>
      <c r="M1831" s="4" t="s">
        <v>289</v>
      </c>
      <c r="N1831" s="4"/>
      <c r="O1831" s="4" t="s">
        <v>13748</v>
      </c>
      <c r="P1831" s="2" t="s">
        <v>13749</v>
      </c>
      <c r="Q1831" s="2" t="s">
        <v>13750</v>
      </c>
      <c r="R1831" s="4" t="s">
        <v>65</v>
      </c>
      <c r="S1831" s="4" t="s">
        <v>13751</v>
      </c>
      <c r="T1831" s="4" t="s">
        <v>84</v>
      </c>
      <c r="U1831" s="4"/>
      <c r="V1831" s="4"/>
      <c r="W1831" s="4"/>
      <c r="X1831" s="2" t="s">
        <v>13752</v>
      </c>
      <c r="Y1831" s="4" t="s">
        <v>69</v>
      </c>
      <c r="Z1831" s="4"/>
      <c r="AA1831" s="4"/>
      <c r="AB1831" s="4"/>
    </row>
    <row r="1832" customFormat="false" ht="75" hidden="false" customHeight="true" outlineLevel="0" collapsed="false">
      <c r="A1832" s="4" t="s">
        <v>13753</v>
      </c>
      <c r="B1832" s="4" t="s">
        <v>13558</v>
      </c>
      <c r="C1832" s="4" t="s">
        <v>13754</v>
      </c>
      <c r="D1832" s="4" t="n">
        <v>2000</v>
      </c>
      <c r="E1832" s="4" t="s">
        <v>41</v>
      </c>
      <c r="F1832" s="4" t="s">
        <v>13603</v>
      </c>
      <c r="G1832" s="4" t="str">
        <f aca="false">IF(LEFT(I1832,3)="R1 ","L6",IF(D1832&gt;=2014,"L1",IF(D1832&gt;=1998,"L2",IF(D1832&gt;=1987,"L3",IF(D1832&gt;=1978,"L4",IF(D1832&gt;=1965,"L5","L6"))))))</f>
        <v>L2</v>
      </c>
      <c r="H1832" s="4" t="str">
        <f aca="false">IFERROR(INDEX(Lanes!$C$2:$C$60,MATCH(LEFT(I1832,FIND(" ",I1832)-1),Lanes!$A$2:$A$60,0)),"?")</f>
        <v>V</v>
      </c>
      <c r="I1832" s="4" t="s">
        <v>13258</v>
      </c>
      <c r="J1832" s="4"/>
      <c r="K1832" s="4" t="s">
        <v>115</v>
      </c>
      <c r="L1832" s="4" t="s">
        <v>193</v>
      </c>
      <c r="M1832" s="4" t="s">
        <v>289</v>
      </c>
      <c r="N1832" s="4"/>
      <c r="O1832" s="4" t="s">
        <v>13755</v>
      </c>
      <c r="P1832" s="2" t="s">
        <v>13756</v>
      </c>
      <c r="Q1832" s="2" t="s">
        <v>13757</v>
      </c>
      <c r="R1832" s="4" t="s">
        <v>65</v>
      </c>
      <c r="S1832" s="4" t="s">
        <v>13758</v>
      </c>
      <c r="T1832" s="4" t="s">
        <v>84</v>
      </c>
      <c r="U1832" s="4"/>
      <c r="V1832" s="4"/>
      <c r="W1832" s="4"/>
      <c r="X1832" s="2" t="s">
        <v>13759</v>
      </c>
      <c r="Y1832" s="4" t="s">
        <v>69</v>
      </c>
      <c r="Z1832" s="4"/>
      <c r="AA1832" s="4"/>
      <c r="AB1832" s="4"/>
    </row>
    <row r="1833" customFormat="false" ht="75" hidden="false" customHeight="true" outlineLevel="0" collapsed="false">
      <c r="A1833" s="4" t="s">
        <v>13760</v>
      </c>
      <c r="B1833" s="4" t="s">
        <v>13391</v>
      </c>
      <c r="C1833" s="4" t="s">
        <v>13761</v>
      </c>
      <c r="D1833" s="4" t="n">
        <v>2001</v>
      </c>
      <c r="E1833" s="4" t="s">
        <v>41</v>
      </c>
      <c r="F1833" s="4" t="s">
        <v>1026</v>
      </c>
      <c r="G1833" s="4" t="str">
        <f aca="false">IF(LEFT(I1833,3)="R1 ","L6",IF(D1833&gt;=2014,"L1",IF(D1833&gt;=1998,"L2",IF(D1833&gt;=1987,"L3",IF(D1833&gt;=1978,"L4",IF(D1833&gt;=1965,"L5","L6"))))))</f>
        <v>L2</v>
      </c>
      <c r="H1833" s="4" t="str">
        <f aca="false">IFERROR(INDEX(Lanes!$C$2:$C$60,MATCH(LEFT(I1833,FIND(" ",I1833)-1),Lanes!$A$2:$A$60,0)),"?")</f>
        <v>V</v>
      </c>
      <c r="I1833" s="4" t="s">
        <v>13258</v>
      </c>
      <c r="J1833" s="4"/>
      <c r="K1833" s="4" t="s">
        <v>115</v>
      </c>
      <c r="L1833" s="4" t="s">
        <v>163</v>
      </c>
      <c r="M1833" s="4" t="s">
        <v>164</v>
      </c>
      <c r="N1833" s="4" t="s">
        <v>2389</v>
      </c>
      <c r="O1833" s="4" t="s">
        <v>13762</v>
      </c>
      <c r="P1833" s="2" t="s">
        <v>13763</v>
      </c>
      <c r="Q1833" s="2" t="s">
        <v>13764</v>
      </c>
      <c r="R1833" s="4" t="s">
        <v>65</v>
      </c>
      <c r="S1833" s="4" t="s">
        <v>13765</v>
      </c>
      <c r="T1833" s="4" t="s">
        <v>110</v>
      </c>
      <c r="U1833" s="4"/>
      <c r="V1833" s="4"/>
      <c r="W1833" s="4"/>
      <c r="X1833" s="2" t="s">
        <v>13766</v>
      </c>
      <c r="Y1833" s="4" t="s">
        <v>69</v>
      </c>
      <c r="Z1833" s="4"/>
      <c r="AA1833" s="4"/>
      <c r="AB1833" s="4"/>
    </row>
    <row r="1834" customFormat="false" ht="75" hidden="false" customHeight="true" outlineLevel="0" collapsed="false">
      <c r="A1834" s="4" t="s">
        <v>13767</v>
      </c>
      <c r="B1834" s="4" t="s">
        <v>13255</v>
      </c>
      <c r="C1834" s="4" t="s">
        <v>13768</v>
      </c>
      <c r="D1834" s="4" t="n">
        <v>2001</v>
      </c>
      <c r="E1834" s="4" t="s">
        <v>41</v>
      </c>
      <c r="F1834" s="4" t="s">
        <v>8887</v>
      </c>
      <c r="G1834" s="4" t="str">
        <f aca="false">IF(LEFT(I1834,3)="R1 ","L6",IF(D1834&gt;=2014,"L1",IF(D1834&gt;=1998,"L2",IF(D1834&gt;=1987,"L3",IF(D1834&gt;=1978,"L4",IF(D1834&gt;=1965,"L5","L6"))))))</f>
        <v>L2</v>
      </c>
      <c r="H1834" s="4" t="str">
        <f aca="false">IFERROR(INDEX(Lanes!$C$2:$C$60,MATCH(LEFT(I1834,FIND(" ",I1834)-1),Lanes!$A$2:$A$60,0)),"?")</f>
        <v>V</v>
      </c>
      <c r="I1834" s="4" t="s">
        <v>13258</v>
      </c>
      <c r="J1834" s="4"/>
      <c r="K1834" s="4" t="s">
        <v>115</v>
      </c>
      <c r="L1834" s="4" t="s">
        <v>193</v>
      </c>
      <c r="M1834" s="4" t="s">
        <v>289</v>
      </c>
      <c r="N1834" s="4"/>
      <c r="O1834" s="4" t="s">
        <v>13769</v>
      </c>
      <c r="P1834" s="2" t="s">
        <v>13770</v>
      </c>
      <c r="Q1834" s="2" t="s">
        <v>13771</v>
      </c>
      <c r="R1834" s="4" t="s">
        <v>65</v>
      </c>
      <c r="S1834" s="4" t="s">
        <v>13772</v>
      </c>
      <c r="T1834" s="4" t="s">
        <v>84</v>
      </c>
      <c r="U1834" s="4"/>
      <c r="V1834" s="4"/>
      <c r="W1834" s="4" t="s">
        <v>53</v>
      </c>
      <c r="X1834" s="2" t="s">
        <v>13773</v>
      </c>
      <c r="Y1834" s="4" t="s">
        <v>69</v>
      </c>
      <c r="Z1834" s="4"/>
      <c r="AA1834" s="4"/>
      <c r="AB1834" s="4"/>
    </row>
    <row r="1835" customFormat="false" ht="75" hidden="false" customHeight="true" outlineLevel="0" collapsed="false">
      <c r="A1835" s="4" t="s">
        <v>13774</v>
      </c>
      <c r="B1835" s="4" t="s">
        <v>13558</v>
      </c>
      <c r="C1835" s="4" t="s">
        <v>13775</v>
      </c>
      <c r="D1835" s="4" t="n">
        <v>2002</v>
      </c>
      <c r="E1835" s="4" t="s">
        <v>41</v>
      </c>
      <c r="F1835" s="4" t="s">
        <v>13603</v>
      </c>
      <c r="G1835" s="4" t="str">
        <f aca="false">IF(LEFT(I1835,3)="R1 ","L6",IF(D1835&gt;=2014,"L1",IF(D1835&gt;=1998,"L2",IF(D1835&gt;=1987,"L3",IF(D1835&gt;=1978,"L4",IF(D1835&gt;=1965,"L5","L6"))))))</f>
        <v>L2</v>
      </c>
      <c r="H1835" s="4" t="str">
        <f aca="false">IFERROR(INDEX(Lanes!$C$2:$C$60,MATCH(LEFT(I1835,FIND(" ",I1835)-1),Lanes!$A$2:$A$60,0)),"?")</f>
        <v>V</v>
      </c>
      <c r="I1835" s="4" t="s">
        <v>13258</v>
      </c>
      <c r="J1835" s="4"/>
      <c r="K1835" s="4" t="s">
        <v>115</v>
      </c>
      <c r="L1835" s="4" t="s">
        <v>193</v>
      </c>
      <c r="M1835" s="4" t="s">
        <v>289</v>
      </c>
      <c r="N1835" s="4"/>
      <c r="O1835" s="4" t="s">
        <v>13755</v>
      </c>
      <c r="P1835" s="2" t="s">
        <v>13776</v>
      </c>
      <c r="Q1835" s="2" t="s">
        <v>13777</v>
      </c>
      <c r="R1835" s="4" t="s">
        <v>65</v>
      </c>
      <c r="S1835" s="4" t="s">
        <v>13778</v>
      </c>
      <c r="T1835" s="4" t="s">
        <v>84</v>
      </c>
      <c r="U1835" s="4"/>
      <c r="V1835" s="4"/>
      <c r="W1835" s="4"/>
      <c r="X1835" s="2" t="s">
        <v>13779</v>
      </c>
      <c r="Y1835" s="4" t="s">
        <v>69</v>
      </c>
      <c r="Z1835" s="4"/>
      <c r="AA1835" s="4"/>
      <c r="AB1835" s="4"/>
    </row>
    <row r="1836" customFormat="false" ht="75" hidden="false" customHeight="true" outlineLevel="0" collapsed="false">
      <c r="A1836" s="4" t="s">
        <v>13780</v>
      </c>
      <c r="B1836" s="4" t="s">
        <v>13255</v>
      </c>
      <c r="C1836" s="4" t="s">
        <v>13781</v>
      </c>
      <c r="D1836" s="4" t="n">
        <v>2003</v>
      </c>
      <c r="E1836" s="4" t="s">
        <v>41</v>
      </c>
      <c r="F1836" s="4" t="s">
        <v>8887</v>
      </c>
      <c r="G1836" s="4" t="str">
        <f aca="false">IF(LEFT(I1836,3)="R1 ","L6",IF(D1836&gt;=2014,"L1",IF(D1836&gt;=1998,"L2",IF(D1836&gt;=1987,"L3",IF(D1836&gt;=1978,"L4",IF(D1836&gt;=1965,"L5","L6"))))))</f>
        <v>L2</v>
      </c>
      <c r="H1836" s="4" t="str">
        <f aca="false">IFERROR(INDEX(Lanes!$C$2:$C$60,MATCH(LEFT(I1836,FIND(" ",I1836)-1),Lanes!$A$2:$A$60,0)),"?")</f>
        <v>V</v>
      </c>
      <c r="I1836" s="4" t="s">
        <v>13258</v>
      </c>
      <c r="J1836" s="4"/>
      <c r="K1836" s="4" t="s">
        <v>115</v>
      </c>
      <c r="L1836" s="4" t="s">
        <v>193</v>
      </c>
      <c r="M1836" s="4" t="s">
        <v>289</v>
      </c>
      <c r="N1836" s="4"/>
      <c r="O1836" s="4" t="s">
        <v>13782</v>
      </c>
      <c r="P1836" s="2" t="s">
        <v>13783</v>
      </c>
      <c r="Q1836" s="2" t="s">
        <v>13784</v>
      </c>
      <c r="R1836" s="4" t="s">
        <v>122</v>
      </c>
      <c r="S1836" s="4" t="s">
        <v>13785</v>
      </c>
      <c r="T1836" s="4" t="s">
        <v>84</v>
      </c>
      <c r="U1836" s="4"/>
      <c r="V1836" s="4"/>
      <c r="W1836" s="4" t="s">
        <v>53</v>
      </c>
      <c r="X1836" s="2" t="s">
        <v>13786</v>
      </c>
      <c r="Y1836" s="4" t="s">
        <v>69</v>
      </c>
      <c r="Z1836" s="4"/>
      <c r="AA1836" s="4"/>
      <c r="AB1836" s="4"/>
    </row>
    <row r="1837" customFormat="false" ht="75" hidden="false" customHeight="true" outlineLevel="0" collapsed="false">
      <c r="A1837" s="4" t="s">
        <v>13787</v>
      </c>
      <c r="B1837" s="4" t="s">
        <v>13255</v>
      </c>
      <c r="C1837" s="4" t="s">
        <v>13788</v>
      </c>
      <c r="D1837" s="4" t="n">
        <v>2007</v>
      </c>
      <c r="E1837" s="4" t="s">
        <v>41</v>
      </c>
      <c r="F1837" s="4" t="s">
        <v>8887</v>
      </c>
      <c r="G1837" s="4" t="str">
        <f aca="false">IF(LEFT(I1837,3)="R1 ","L6",IF(D1837&gt;=2014,"L1",IF(D1837&gt;=1998,"L2",IF(D1837&gt;=1987,"L3",IF(D1837&gt;=1978,"L4",IF(D1837&gt;=1965,"L5","L6"))))))</f>
        <v>L2</v>
      </c>
      <c r="H1837" s="4" t="str">
        <f aca="false">IFERROR(INDEX(Lanes!$C$2:$C$60,MATCH(LEFT(I1837,FIND(" ",I1837)-1),Lanes!$A$2:$A$60,0)),"?")</f>
        <v>V</v>
      </c>
      <c r="I1837" s="4" t="s">
        <v>13258</v>
      </c>
      <c r="J1837" s="4"/>
      <c r="K1837" s="4" t="s">
        <v>364</v>
      </c>
      <c r="L1837" s="4" t="s">
        <v>193</v>
      </c>
      <c r="M1837" s="4" t="s">
        <v>1205</v>
      </c>
      <c r="N1837" s="4"/>
      <c r="O1837" s="4" t="s">
        <v>13789</v>
      </c>
      <c r="P1837" s="2" t="s">
        <v>13790</v>
      </c>
      <c r="Q1837" s="2" t="s">
        <v>13791</v>
      </c>
      <c r="R1837" s="4" t="s">
        <v>65</v>
      </c>
      <c r="S1837" s="4" t="s">
        <v>13792</v>
      </c>
      <c r="T1837" s="4" t="s">
        <v>84</v>
      </c>
      <c r="U1837" s="4"/>
      <c r="V1837" s="4"/>
      <c r="W1837" s="4" t="s">
        <v>53</v>
      </c>
      <c r="X1837" s="2" t="s">
        <v>13793</v>
      </c>
      <c r="Y1837" s="4" t="s">
        <v>69</v>
      </c>
      <c r="Z1837" s="4"/>
      <c r="AA1837" s="4"/>
      <c r="AB1837" s="4"/>
    </row>
    <row r="1838" customFormat="false" ht="75" hidden="false" customHeight="true" outlineLevel="0" collapsed="false">
      <c r="A1838" s="4" t="s">
        <v>13794</v>
      </c>
      <c r="B1838" s="4" t="s">
        <v>13343</v>
      </c>
      <c r="C1838" s="4" t="s">
        <v>13795</v>
      </c>
      <c r="D1838" s="4" t="n">
        <v>2007</v>
      </c>
      <c r="E1838" s="4" t="s">
        <v>41</v>
      </c>
      <c r="F1838" s="4" t="s">
        <v>13796</v>
      </c>
      <c r="G1838" s="4" t="str">
        <f aca="false">IF(LEFT(I1838,3)="R1 ","L6",IF(D1838&gt;=2014,"L1",IF(D1838&gt;=1998,"L2",IF(D1838&gt;=1987,"L3",IF(D1838&gt;=1978,"L4",IF(D1838&gt;=1965,"L5","L6"))))))</f>
        <v>L2</v>
      </c>
      <c r="H1838" s="4" t="str">
        <f aca="false">IFERROR(INDEX(Lanes!$C$2:$C$60,MATCH(LEFT(I1838,FIND(" ",I1838)-1),Lanes!$A$2:$A$60,0)),"?")</f>
        <v>V</v>
      </c>
      <c r="I1838" s="4" t="s">
        <v>13258</v>
      </c>
      <c r="J1838" s="4"/>
      <c r="K1838" s="4" t="s">
        <v>400</v>
      </c>
      <c r="L1838" s="4" t="s">
        <v>193</v>
      </c>
      <c r="M1838" s="4" t="s">
        <v>2974</v>
      </c>
      <c r="N1838" s="4" t="s">
        <v>7068</v>
      </c>
      <c r="O1838" s="4" t="s">
        <v>13797</v>
      </c>
      <c r="P1838" s="2" t="s">
        <v>13798</v>
      </c>
      <c r="Q1838" s="2" t="s">
        <v>13799</v>
      </c>
      <c r="R1838" s="4" t="s">
        <v>65</v>
      </c>
      <c r="S1838" s="4" t="s">
        <v>13800</v>
      </c>
      <c r="T1838" s="4" t="s">
        <v>84</v>
      </c>
      <c r="U1838" s="4"/>
      <c r="V1838" s="4"/>
      <c r="W1838" s="4" t="s">
        <v>53</v>
      </c>
      <c r="X1838" s="2" t="s">
        <v>13801</v>
      </c>
      <c r="Y1838" s="4" t="s">
        <v>69</v>
      </c>
      <c r="Z1838" s="4"/>
      <c r="AA1838" s="4"/>
      <c r="AB1838" s="4"/>
    </row>
    <row r="1839" customFormat="false" ht="75" hidden="false" customHeight="true" outlineLevel="0" collapsed="false">
      <c r="A1839" s="4" t="s">
        <v>13802</v>
      </c>
      <c r="B1839" s="4" t="s">
        <v>13343</v>
      </c>
      <c r="C1839" s="4" t="s">
        <v>13803</v>
      </c>
      <c r="D1839" s="4" t="n">
        <v>2009</v>
      </c>
      <c r="E1839" s="4" t="s">
        <v>41</v>
      </c>
      <c r="F1839" s="4" t="s">
        <v>13796</v>
      </c>
      <c r="G1839" s="4" t="str">
        <f aca="false">IF(LEFT(I1839,3)="R1 ","L6",IF(D1839&gt;=2014,"L1",IF(D1839&gt;=1998,"L2",IF(D1839&gt;=1987,"L3",IF(D1839&gt;=1978,"L4",IF(D1839&gt;=1965,"L5","L6"))))))</f>
        <v>L2</v>
      </c>
      <c r="H1839" s="4" t="str">
        <f aca="false">IFERROR(INDEX(Lanes!$C$2:$C$60,MATCH(LEFT(I1839,FIND(" ",I1839)-1),Lanes!$A$2:$A$60,0)),"?")</f>
        <v>V</v>
      </c>
      <c r="I1839" s="4" t="s">
        <v>13258</v>
      </c>
      <c r="J1839" s="4"/>
      <c r="K1839" s="4" t="s">
        <v>400</v>
      </c>
      <c r="L1839" s="4" t="s">
        <v>193</v>
      </c>
      <c r="M1839" s="4" t="s">
        <v>2974</v>
      </c>
      <c r="N1839" s="4" t="s">
        <v>7068</v>
      </c>
      <c r="O1839" s="4" t="s">
        <v>13804</v>
      </c>
      <c r="P1839" s="2" t="s">
        <v>13805</v>
      </c>
      <c r="Q1839" s="2" t="s">
        <v>13806</v>
      </c>
      <c r="R1839" s="4" t="s">
        <v>65</v>
      </c>
      <c r="S1839" s="4" t="s">
        <v>13807</v>
      </c>
      <c r="T1839" s="4" t="s">
        <v>110</v>
      </c>
      <c r="U1839" s="4"/>
      <c r="V1839" s="4"/>
      <c r="W1839" s="4" t="s">
        <v>53</v>
      </c>
      <c r="X1839" s="2" t="s">
        <v>13808</v>
      </c>
      <c r="Y1839" s="4" t="s">
        <v>69</v>
      </c>
      <c r="Z1839" s="4"/>
      <c r="AA1839" s="4"/>
      <c r="AB1839" s="4"/>
    </row>
    <row r="1840" customFormat="false" ht="75" hidden="false" customHeight="true" outlineLevel="0" collapsed="false">
      <c r="A1840" s="4" t="s">
        <v>13809</v>
      </c>
      <c r="B1840" s="4" t="s">
        <v>13810</v>
      </c>
      <c r="C1840" s="4" t="s">
        <v>13811</v>
      </c>
      <c r="D1840" s="4" t="n">
        <v>1980</v>
      </c>
      <c r="E1840" s="4" t="s">
        <v>41</v>
      </c>
      <c r="F1840" s="4" t="s">
        <v>13812</v>
      </c>
      <c r="G1840" s="4" t="str">
        <f aca="false">IF(LEFT(I1840,3)="R1 ","L6",IF(D1840&gt;=2014,"L1",IF(D1840&gt;=1998,"L2",IF(D1840&gt;=1987,"L3",IF(D1840&gt;=1978,"L4",IF(D1840&gt;=1965,"L5","L6"))))))</f>
        <v>L4</v>
      </c>
      <c r="H1840" s="4" t="str">
        <f aca="false">IFERROR(INDEX(Lanes!$C$2:$C$60,MATCH(LEFT(I1840,FIND(" ",I1840)-1),Lanes!$A$2:$A$60,0)),"?")</f>
        <v>V</v>
      </c>
      <c r="I1840" s="4" t="s">
        <v>13813</v>
      </c>
      <c r="J1840" s="4"/>
      <c r="K1840" s="4" t="s">
        <v>211</v>
      </c>
      <c r="L1840" s="4" t="s">
        <v>603</v>
      </c>
      <c r="M1840" s="4" t="s">
        <v>13814</v>
      </c>
      <c r="N1840" s="4" t="s">
        <v>13815</v>
      </c>
      <c r="O1840" s="4" t="s">
        <v>13816</v>
      </c>
      <c r="P1840" s="2" t="s">
        <v>13817</v>
      </c>
      <c r="Q1840" s="2" t="s">
        <v>13818</v>
      </c>
      <c r="R1840" s="4" t="s">
        <v>65</v>
      </c>
      <c r="S1840" s="4" t="s">
        <v>13819</v>
      </c>
      <c r="T1840" s="4" t="s">
        <v>110</v>
      </c>
      <c r="U1840" s="4"/>
      <c r="V1840" s="4"/>
      <c r="W1840" s="4"/>
      <c r="X1840" s="2" t="s">
        <v>13820</v>
      </c>
      <c r="Y1840" s="4" t="s">
        <v>69</v>
      </c>
      <c r="Z1840" s="4"/>
      <c r="AA1840" s="4"/>
      <c r="AB1840" s="4"/>
    </row>
    <row r="1841" customFormat="false" ht="75" hidden="false" customHeight="true" outlineLevel="0" collapsed="false">
      <c r="A1841" s="4" t="s">
        <v>13821</v>
      </c>
      <c r="B1841" s="4" t="s">
        <v>13822</v>
      </c>
      <c r="C1841" s="4" t="s">
        <v>5405</v>
      </c>
      <c r="D1841" s="4" t="n">
        <v>1980</v>
      </c>
      <c r="E1841" s="4" t="s">
        <v>41</v>
      </c>
      <c r="F1841" s="4" t="s">
        <v>13823</v>
      </c>
      <c r="G1841" s="4" t="str">
        <f aca="false">IF(LEFT(I1841,3)="R1 ","L6",IF(D1841&gt;=2014,"L1",IF(D1841&gt;=1998,"L2",IF(D1841&gt;=1987,"L3",IF(D1841&gt;=1978,"L4",IF(D1841&gt;=1965,"L5","L6"))))))</f>
        <v>L4</v>
      </c>
      <c r="H1841" s="4" t="str">
        <f aca="false">IFERROR(INDEX(Lanes!$C$2:$C$60,MATCH(LEFT(I1841,FIND(" ",I1841)-1),Lanes!$A$2:$A$60,0)),"?")</f>
        <v>V</v>
      </c>
      <c r="I1841" s="4" t="s">
        <v>13813</v>
      </c>
      <c r="J1841" s="4"/>
      <c r="K1841" s="4" t="s">
        <v>211</v>
      </c>
      <c r="L1841" s="4" t="s">
        <v>603</v>
      </c>
      <c r="M1841" s="4" t="s">
        <v>1205</v>
      </c>
      <c r="N1841" s="4" t="s">
        <v>13815</v>
      </c>
      <c r="O1841" s="4" t="s">
        <v>13824</v>
      </c>
      <c r="P1841" s="2" t="s">
        <v>13825</v>
      </c>
      <c r="Q1841" s="2" t="s">
        <v>13826</v>
      </c>
      <c r="R1841" s="4" t="s">
        <v>65</v>
      </c>
      <c r="S1841" s="4" t="s">
        <v>13827</v>
      </c>
      <c r="T1841" s="4" t="s">
        <v>110</v>
      </c>
      <c r="U1841" s="4" t="s">
        <v>53</v>
      </c>
      <c r="V1841" s="4"/>
      <c r="W1841" s="4"/>
      <c r="X1841" s="2" t="s">
        <v>13828</v>
      </c>
      <c r="Y1841" s="4" t="s">
        <v>69</v>
      </c>
      <c r="Z1841" s="4"/>
      <c r="AA1841" s="4"/>
      <c r="AB1841" s="4"/>
    </row>
    <row r="1842" customFormat="false" ht="75" hidden="false" customHeight="true" outlineLevel="0" collapsed="false">
      <c r="A1842" s="4" t="s">
        <v>13829</v>
      </c>
      <c r="B1842" s="4" t="s">
        <v>13810</v>
      </c>
      <c r="C1842" s="4" t="s">
        <v>13810</v>
      </c>
      <c r="D1842" s="4" t="n">
        <v>1981</v>
      </c>
      <c r="E1842" s="4" t="s">
        <v>41</v>
      </c>
      <c r="F1842" s="4" t="s">
        <v>13823</v>
      </c>
      <c r="G1842" s="4" t="str">
        <f aca="false">IF(LEFT(I1842,3)="R1 ","L6",IF(D1842&gt;=2014,"L1",IF(D1842&gt;=1998,"L2",IF(D1842&gt;=1987,"L3",IF(D1842&gt;=1978,"L4",IF(D1842&gt;=1965,"L5","L6"))))))</f>
        <v>L4</v>
      </c>
      <c r="H1842" s="4" t="str">
        <f aca="false">IFERROR(INDEX(Lanes!$C$2:$C$60,MATCH(LEFT(I1842,FIND(" ",I1842)-1),Lanes!$A$2:$A$60,0)),"?")</f>
        <v>V</v>
      </c>
      <c r="I1842" s="4" t="s">
        <v>13813</v>
      </c>
      <c r="J1842" s="4"/>
      <c r="K1842" s="4" t="s">
        <v>211</v>
      </c>
      <c r="L1842" s="4" t="s">
        <v>603</v>
      </c>
      <c r="M1842" s="4" t="s">
        <v>13814</v>
      </c>
      <c r="N1842" s="4" t="s">
        <v>13815</v>
      </c>
      <c r="O1842" s="4" t="s">
        <v>13830</v>
      </c>
      <c r="P1842" s="2" t="s">
        <v>13831</v>
      </c>
      <c r="Q1842" s="2" t="s">
        <v>13832</v>
      </c>
      <c r="R1842" s="4" t="s">
        <v>65</v>
      </c>
      <c r="S1842" s="4" t="s">
        <v>13833</v>
      </c>
      <c r="T1842" s="4" t="s">
        <v>110</v>
      </c>
      <c r="U1842" s="4"/>
      <c r="V1842" s="4"/>
      <c r="W1842" s="4"/>
      <c r="X1842" s="2" t="s">
        <v>13834</v>
      </c>
      <c r="Y1842" s="4" t="s">
        <v>69</v>
      </c>
      <c r="Z1842" s="4"/>
      <c r="AA1842" s="4"/>
      <c r="AB1842" s="4"/>
    </row>
    <row r="1843" customFormat="false" ht="75" hidden="false" customHeight="true" outlineLevel="0" collapsed="false">
      <c r="A1843" s="4" t="s">
        <v>13835</v>
      </c>
      <c r="B1843" s="4" t="s">
        <v>13836</v>
      </c>
      <c r="C1843" s="4" t="s">
        <v>13837</v>
      </c>
      <c r="D1843" s="4" t="n">
        <v>1981</v>
      </c>
      <c r="E1843" s="4" t="s">
        <v>41</v>
      </c>
      <c r="F1843" s="4" t="s">
        <v>13838</v>
      </c>
      <c r="G1843" s="4" t="str">
        <f aca="false">IF(LEFT(I1843,3)="R1 ","L6",IF(D1843&gt;=2014,"L1",IF(D1843&gt;=1998,"L2",IF(D1843&gt;=1987,"L3",IF(D1843&gt;=1978,"L4",IF(D1843&gt;=1965,"L5","L6"))))))</f>
        <v>L4</v>
      </c>
      <c r="H1843" s="4" t="str">
        <f aca="false">IFERROR(INDEX(Lanes!$C$2:$C$60,MATCH(LEFT(I1843,FIND(" ",I1843)-1),Lanes!$A$2:$A$60,0)),"?")</f>
        <v>V</v>
      </c>
      <c r="I1843" s="4" t="s">
        <v>13813</v>
      </c>
      <c r="J1843" s="4"/>
      <c r="K1843" s="4" t="s">
        <v>567</v>
      </c>
      <c r="L1843" s="4" t="s">
        <v>603</v>
      </c>
      <c r="M1843" s="4" t="s">
        <v>1205</v>
      </c>
      <c r="N1843" s="4" t="s">
        <v>13815</v>
      </c>
      <c r="O1843" s="4" t="s">
        <v>13839</v>
      </c>
      <c r="P1843" s="2" t="s">
        <v>13840</v>
      </c>
      <c r="Q1843" s="2" t="s">
        <v>13841</v>
      </c>
      <c r="R1843" s="4" t="s">
        <v>65</v>
      </c>
      <c r="S1843" s="4" t="s">
        <v>13842</v>
      </c>
      <c r="T1843" s="4" t="s">
        <v>110</v>
      </c>
      <c r="U1843" s="4"/>
      <c r="V1843" s="4"/>
      <c r="W1843" s="4"/>
      <c r="X1843" s="2" t="s">
        <v>13843</v>
      </c>
      <c r="Y1843" s="4" t="s">
        <v>69</v>
      </c>
      <c r="Z1843" s="4"/>
      <c r="AA1843" s="4"/>
      <c r="AB1843" s="4"/>
    </row>
    <row r="1844" customFormat="false" ht="75" hidden="false" customHeight="true" outlineLevel="0" collapsed="false">
      <c r="A1844" s="4" t="s">
        <v>13844</v>
      </c>
      <c r="B1844" s="4" t="s">
        <v>13845</v>
      </c>
      <c r="C1844" s="4" t="s">
        <v>13846</v>
      </c>
      <c r="D1844" s="4" t="n">
        <v>1981</v>
      </c>
      <c r="E1844" s="4" t="s">
        <v>41</v>
      </c>
      <c r="F1844" s="4" t="s">
        <v>13847</v>
      </c>
      <c r="G1844" s="4" t="str">
        <f aca="false">IF(LEFT(I1844,3)="R1 ","L6",IF(D1844&gt;=2014,"L1",IF(D1844&gt;=1998,"L2",IF(D1844&gt;=1987,"L3",IF(D1844&gt;=1978,"L4",IF(D1844&gt;=1965,"L5","L6"))))))</f>
        <v>L4</v>
      </c>
      <c r="H1844" s="4" t="str">
        <f aca="false">IFERROR(INDEX(Lanes!$C$2:$C$60,MATCH(LEFT(I1844,FIND(" ",I1844)-1),Lanes!$A$2:$A$60,0)),"?")</f>
        <v>V</v>
      </c>
      <c r="I1844" s="4" t="s">
        <v>13813</v>
      </c>
      <c r="J1844" s="4"/>
      <c r="K1844" s="4" t="s">
        <v>567</v>
      </c>
      <c r="L1844" s="4" t="s">
        <v>603</v>
      </c>
      <c r="M1844" s="4" t="s">
        <v>1205</v>
      </c>
      <c r="N1844" s="4" t="s">
        <v>13815</v>
      </c>
      <c r="O1844" s="4" t="s">
        <v>13848</v>
      </c>
      <c r="P1844" s="2" t="s">
        <v>13849</v>
      </c>
      <c r="Q1844" s="2" t="s">
        <v>13850</v>
      </c>
      <c r="R1844" s="4" t="s">
        <v>122</v>
      </c>
      <c r="S1844" s="4" t="s">
        <v>13851</v>
      </c>
      <c r="T1844" s="4" t="s">
        <v>110</v>
      </c>
      <c r="U1844" s="4"/>
      <c r="V1844" s="4"/>
      <c r="W1844" s="4"/>
      <c r="X1844" s="2" t="s">
        <v>13852</v>
      </c>
      <c r="Y1844" s="4" t="s">
        <v>69</v>
      </c>
      <c r="Z1844" s="4"/>
      <c r="AA1844" s="4"/>
      <c r="AB1844" s="4"/>
    </row>
    <row r="1845" customFormat="false" ht="75" hidden="false" customHeight="true" outlineLevel="0" collapsed="false">
      <c r="A1845" s="4" t="s">
        <v>13853</v>
      </c>
      <c r="B1845" s="4" t="s">
        <v>13854</v>
      </c>
      <c r="C1845" s="4" t="s">
        <v>13855</v>
      </c>
      <c r="D1845" s="4" t="n">
        <v>1981</v>
      </c>
      <c r="E1845" s="4" t="s">
        <v>41</v>
      </c>
      <c r="F1845" s="4" t="s">
        <v>13856</v>
      </c>
      <c r="G1845" s="4" t="str">
        <f aca="false">IF(LEFT(I1845,3)="R1 ","L6",IF(D1845&gt;=2014,"L1",IF(D1845&gt;=1998,"L2",IF(D1845&gt;=1987,"L3",IF(D1845&gt;=1978,"L4",IF(D1845&gt;=1965,"L5","L6"))))))</f>
        <v>L4</v>
      </c>
      <c r="H1845" s="4" t="str">
        <f aca="false">IFERROR(INDEX(Lanes!$C$2:$C$60,MATCH(LEFT(I1845,FIND(" ",I1845)-1),Lanes!$A$2:$A$60,0)),"?")</f>
        <v>V</v>
      </c>
      <c r="I1845" s="4" t="s">
        <v>13813</v>
      </c>
      <c r="J1845" s="4"/>
      <c r="K1845" s="4" t="s">
        <v>211</v>
      </c>
      <c r="L1845" s="4" t="s">
        <v>193</v>
      </c>
      <c r="M1845" s="4" t="s">
        <v>7102</v>
      </c>
      <c r="N1845" s="4" t="s">
        <v>7103</v>
      </c>
      <c r="O1845" s="4" t="s">
        <v>13857</v>
      </c>
      <c r="P1845" s="2" t="s">
        <v>13858</v>
      </c>
      <c r="Q1845" s="2" t="s">
        <v>13859</v>
      </c>
      <c r="R1845" s="4" t="s">
        <v>122</v>
      </c>
      <c r="S1845" s="4" t="s">
        <v>13860</v>
      </c>
      <c r="T1845" s="4" t="s">
        <v>84</v>
      </c>
      <c r="U1845" s="4"/>
      <c r="V1845" s="4"/>
      <c r="W1845" s="4"/>
      <c r="X1845" s="2" t="s">
        <v>13861</v>
      </c>
      <c r="Y1845" s="4" t="s">
        <v>69</v>
      </c>
      <c r="Z1845" s="4"/>
      <c r="AA1845" s="4"/>
      <c r="AB1845" s="4"/>
    </row>
    <row r="1846" customFormat="false" ht="75" hidden="false" customHeight="true" outlineLevel="0" collapsed="false">
      <c r="A1846" s="4" t="s">
        <v>13862</v>
      </c>
      <c r="B1846" s="4" t="s">
        <v>13822</v>
      </c>
      <c r="C1846" s="4" t="s">
        <v>13863</v>
      </c>
      <c r="D1846" s="4" t="n">
        <v>1981</v>
      </c>
      <c r="E1846" s="4" t="s">
        <v>41</v>
      </c>
      <c r="F1846" s="4" t="s">
        <v>13823</v>
      </c>
      <c r="G1846" s="4" t="str">
        <f aca="false">IF(LEFT(I1846,3)="R1 ","L6",IF(D1846&gt;=2014,"L1",IF(D1846&gt;=1998,"L2",IF(D1846&gt;=1987,"L3",IF(D1846&gt;=1978,"L4",IF(D1846&gt;=1965,"L5","L6"))))))</f>
        <v>L4</v>
      </c>
      <c r="H1846" s="4" t="str">
        <f aca="false">IFERROR(INDEX(Lanes!$C$2:$C$60,MATCH(LEFT(I1846,FIND(" ",I1846)-1),Lanes!$A$2:$A$60,0)),"?")</f>
        <v>V</v>
      </c>
      <c r="I1846" s="4" t="s">
        <v>13813</v>
      </c>
      <c r="J1846" s="4"/>
      <c r="K1846" s="4" t="s">
        <v>211</v>
      </c>
      <c r="L1846" s="4" t="s">
        <v>603</v>
      </c>
      <c r="M1846" s="4" t="s">
        <v>1205</v>
      </c>
      <c r="N1846" s="4" t="s">
        <v>13815</v>
      </c>
      <c r="O1846" s="4" t="s">
        <v>13864</v>
      </c>
      <c r="P1846" s="2" t="s">
        <v>13865</v>
      </c>
      <c r="Q1846" s="2" t="s">
        <v>13866</v>
      </c>
      <c r="R1846" s="4" t="s">
        <v>65</v>
      </c>
      <c r="S1846" s="4" t="s">
        <v>13867</v>
      </c>
      <c r="T1846" s="4" t="s">
        <v>110</v>
      </c>
      <c r="U1846" s="4"/>
      <c r="V1846" s="4"/>
      <c r="W1846" s="4"/>
      <c r="X1846" s="2" t="s">
        <v>13868</v>
      </c>
      <c r="Y1846" s="4" t="s">
        <v>69</v>
      </c>
      <c r="Z1846" s="4"/>
      <c r="AA1846" s="4"/>
      <c r="AB1846" s="4"/>
    </row>
    <row r="1847" customFormat="false" ht="75" hidden="false" customHeight="true" outlineLevel="0" collapsed="false">
      <c r="A1847" s="4" t="s">
        <v>13869</v>
      </c>
      <c r="B1847" s="4" t="s">
        <v>13845</v>
      </c>
      <c r="C1847" s="4" t="s">
        <v>13870</v>
      </c>
      <c r="D1847" s="4" t="n">
        <v>1982</v>
      </c>
      <c r="E1847" s="4" t="s">
        <v>41</v>
      </c>
      <c r="F1847" s="4" t="s">
        <v>13871</v>
      </c>
      <c r="G1847" s="4" t="str">
        <f aca="false">IF(LEFT(I1847,3)="R1 ","L6",IF(D1847&gt;=2014,"L1",IF(D1847&gt;=1998,"L2",IF(D1847&gt;=1987,"L3",IF(D1847&gt;=1978,"L4",IF(D1847&gt;=1965,"L5","L6"))))))</f>
        <v>L4</v>
      </c>
      <c r="H1847" s="4" t="str">
        <f aca="false">IFERROR(INDEX(Lanes!$C$2:$C$60,MATCH(LEFT(I1847,FIND(" ",I1847)-1),Lanes!$A$2:$A$60,0)),"?")</f>
        <v>V</v>
      </c>
      <c r="I1847" s="4" t="s">
        <v>13813</v>
      </c>
      <c r="J1847" s="4"/>
      <c r="K1847" s="4" t="s">
        <v>567</v>
      </c>
      <c r="L1847" s="4" t="s">
        <v>603</v>
      </c>
      <c r="M1847" s="4" t="s">
        <v>1205</v>
      </c>
      <c r="N1847" s="4" t="s">
        <v>13815</v>
      </c>
      <c r="O1847" s="4" t="s">
        <v>13872</v>
      </c>
      <c r="P1847" s="2" t="s">
        <v>13873</v>
      </c>
      <c r="Q1847" s="2" t="s">
        <v>13874</v>
      </c>
      <c r="R1847" s="4" t="s">
        <v>65</v>
      </c>
      <c r="S1847" s="4" t="s">
        <v>13875</v>
      </c>
      <c r="T1847" s="4" t="s">
        <v>84</v>
      </c>
      <c r="U1847" s="4"/>
      <c r="V1847" s="4"/>
      <c r="W1847" s="4"/>
      <c r="X1847" s="2" t="s">
        <v>13876</v>
      </c>
      <c r="Y1847" s="4" t="s">
        <v>69</v>
      </c>
      <c r="Z1847" s="4"/>
      <c r="AA1847" s="4"/>
      <c r="AB1847" s="4"/>
    </row>
    <row r="1848" customFormat="false" ht="75" hidden="false" customHeight="true" outlineLevel="0" collapsed="false">
      <c r="A1848" s="4" t="s">
        <v>13877</v>
      </c>
      <c r="B1848" s="4" t="s">
        <v>13878</v>
      </c>
      <c r="C1848" s="4" t="s">
        <v>13879</v>
      </c>
      <c r="D1848" s="4" t="n">
        <v>1982</v>
      </c>
      <c r="E1848" s="4" t="s">
        <v>89</v>
      </c>
      <c r="F1848" s="4" t="s">
        <v>13880</v>
      </c>
      <c r="G1848" s="4" t="str">
        <f aca="false">IF(LEFT(I1848,3)="R1 ","L6",IF(D1848&gt;=2014,"L1",IF(D1848&gt;=1998,"L2",IF(D1848&gt;=1987,"L3",IF(D1848&gt;=1978,"L4",IF(D1848&gt;=1965,"L5","L6"))))))</f>
        <v>L4</v>
      </c>
      <c r="H1848" s="4" t="str">
        <f aca="false">IFERROR(INDEX(Lanes!$C$2:$C$60,MATCH(LEFT(I1848,FIND(" ",I1848)-1),Lanes!$A$2:$A$60,0)),"?")</f>
        <v>V</v>
      </c>
      <c r="I1848" s="4" t="s">
        <v>13813</v>
      </c>
      <c r="J1848" s="4"/>
      <c r="K1848" s="4" t="s">
        <v>211</v>
      </c>
      <c r="L1848" s="4" t="s">
        <v>193</v>
      </c>
      <c r="M1848" s="4" t="s">
        <v>289</v>
      </c>
      <c r="N1848" s="4"/>
      <c r="O1848" s="4" t="s">
        <v>13881</v>
      </c>
      <c r="P1848" s="2" t="s">
        <v>13882</v>
      </c>
      <c r="Q1848" s="2" t="s">
        <v>13883</v>
      </c>
      <c r="R1848" s="4" t="s">
        <v>65</v>
      </c>
      <c r="S1848" s="4" t="s">
        <v>13879</v>
      </c>
      <c r="T1848" s="4" t="s">
        <v>52</v>
      </c>
      <c r="U1848" s="4"/>
      <c r="V1848" s="4"/>
      <c r="W1848" s="4"/>
      <c r="X1848" s="2" t="s">
        <v>13884</v>
      </c>
      <c r="Y1848" s="4" t="s">
        <v>69</v>
      </c>
      <c r="Z1848" s="4"/>
      <c r="AA1848" s="4"/>
      <c r="AB1848" s="4"/>
    </row>
    <row r="1849" customFormat="false" ht="75" hidden="false" customHeight="true" outlineLevel="0" collapsed="false">
      <c r="A1849" s="4" t="s">
        <v>13885</v>
      </c>
      <c r="B1849" s="4" t="s">
        <v>13886</v>
      </c>
      <c r="C1849" s="4" t="s">
        <v>13887</v>
      </c>
      <c r="D1849" s="4" t="n">
        <v>1982</v>
      </c>
      <c r="E1849" s="4" t="s">
        <v>41</v>
      </c>
      <c r="F1849" s="4" t="s">
        <v>13823</v>
      </c>
      <c r="G1849" s="4" t="str">
        <f aca="false">IF(LEFT(I1849,3)="R1 ","L6",IF(D1849&gt;=2014,"L1",IF(D1849&gt;=1998,"L2",IF(D1849&gt;=1987,"L3",IF(D1849&gt;=1978,"L4",IF(D1849&gt;=1965,"L5","L6"))))))</f>
        <v>L4</v>
      </c>
      <c r="H1849" s="4" t="str">
        <f aca="false">IFERROR(INDEX(Lanes!$C$2:$C$60,MATCH(LEFT(I1849,FIND(" ",I1849)-1),Lanes!$A$2:$A$60,0)),"?")</f>
        <v>V</v>
      </c>
      <c r="I1849" s="4" t="s">
        <v>13813</v>
      </c>
      <c r="J1849" s="4"/>
      <c r="K1849" s="4" t="s">
        <v>211</v>
      </c>
      <c r="L1849" s="4" t="s">
        <v>163</v>
      </c>
      <c r="M1849" s="4" t="s">
        <v>164</v>
      </c>
      <c r="N1849" s="4" t="s">
        <v>2389</v>
      </c>
      <c r="O1849" s="4" t="s">
        <v>13888</v>
      </c>
      <c r="P1849" s="2" t="s">
        <v>13889</v>
      </c>
      <c r="Q1849" s="2" t="s">
        <v>13890</v>
      </c>
      <c r="R1849" s="4" t="s">
        <v>122</v>
      </c>
      <c r="S1849" s="4" t="s">
        <v>13891</v>
      </c>
      <c r="T1849" s="4" t="s">
        <v>110</v>
      </c>
      <c r="U1849" s="4"/>
      <c r="V1849" s="4"/>
      <c r="W1849" s="4"/>
      <c r="X1849" s="2" t="s">
        <v>13892</v>
      </c>
      <c r="Y1849" s="4" t="s">
        <v>69</v>
      </c>
      <c r="Z1849" s="4"/>
      <c r="AA1849" s="4"/>
      <c r="AB1849" s="4"/>
    </row>
    <row r="1850" customFormat="false" ht="75" hidden="false" customHeight="true" outlineLevel="0" collapsed="false">
      <c r="A1850" s="4" t="s">
        <v>13893</v>
      </c>
      <c r="B1850" s="4" t="s">
        <v>13854</v>
      </c>
      <c r="C1850" s="4" t="s">
        <v>13894</v>
      </c>
      <c r="D1850" s="4" t="n">
        <v>1982</v>
      </c>
      <c r="E1850" s="4" t="s">
        <v>89</v>
      </c>
      <c r="F1850" s="4" t="s">
        <v>13895</v>
      </c>
      <c r="G1850" s="4" t="str">
        <f aca="false">IF(LEFT(I1850,3)="R1 ","L6",IF(D1850&gt;=2014,"L1",IF(D1850&gt;=1998,"L2",IF(D1850&gt;=1987,"L3",IF(D1850&gt;=1978,"L4",IF(D1850&gt;=1965,"L5","L6"))))))</f>
        <v>L4</v>
      </c>
      <c r="H1850" s="4" t="str">
        <f aca="false">IFERROR(INDEX(Lanes!$C$2:$C$60,MATCH(LEFT(I1850,FIND(" ",I1850)-1),Lanes!$A$2:$A$60,0)),"?")</f>
        <v>V</v>
      </c>
      <c r="I1850" s="4" t="s">
        <v>13813</v>
      </c>
      <c r="J1850" s="4"/>
      <c r="K1850" s="4" t="s">
        <v>211</v>
      </c>
      <c r="L1850" s="4" t="s">
        <v>193</v>
      </c>
      <c r="M1850" s="4" t="s">
        <v>7102</v>
      </c>
      <c r="N1850" s="4" t="s">
        <v>7103</v>
      </c>
      <c r="O1850" s="4" t="s">
        <v>13896</v>
      </c>
      <c r="P1850" s="2" t="s">
        <v>13897</v>
      </c>
      <c r="Q1850" s="2" t="s">
        <v>13898</v>
      </c>
      <c r="R1850" s="4" t="s">
        <v>122</v>
      </c>
      <c r="S1850" s="4" t="s">
        <v>13894</v>
      </c>
      <c r="T1850" s="4" t="s">
        <v>52</v>
      </c>
      <c r="U1850" s="4"/>
      <c r="V1850" s="4"/>
      <c r="W1850" s="4"/>
      <c r="X1850" s="2" t="s">
        <v>13899</v>
      </c>
      <c r="Y1850" s="4" t="s">
        <v>55</v>
      </c>
      <c r="Z1850" s="4"/>
      <c r="AA1850" s="4"/>
      <c r="AB1850" s="4"/>
    </row>
    <row r="1851" customFormat="false" ht="75" hidden="false" customHeight="true" outlineLevel="0" collapsed="false">
      <c r="A1851" s="4" t="s">
        <v>13900</v>
      </c>
      <c r="B1851" s="4" t="s">
        <v>13822</v>
      </c>
      <c r="C1851" s="4" t="s">
        <v>13901</v>
      </c>
      <c r="D1851" s="4" t="n">
        <v>1982</v>
      </c>
      <c r="E1851" s="4" t="s">
        <v>41</v>
      </c>
      <c r="F1851" s="4" t="s">
        <v>8938</v>
      </c>
      <c r="G1851" s="4" t="str">
        <f aca="false">IF(LEFT(I1851,3)="R1 ","L6",IF(D1851&gt;=2014,"L1",IF(D1851&gt;=1998,"L2",IF(D1851&gt;=1987,"L3",IF(D1851&gt;=1978,"L4",IF(D1851&gt;=1965,"L5","L6"))))))</f>
        <v>L4</v>
      </c>
      <c r="H1851" s="4" t="str">
        <f aca="false">IFERROR(INDEX(Lanes!$C$2:$C$60,MATCH(LEFT(I1851,FIND(" ",I1851)-1),Lanes!$A$2:$A$60,0)),"?")</f>
        <v>V</v>
      </c>
      <c r="I1851" s="4" t="s">
        <v>13813</v>
      </c>
      <c r="J1851" s="4"/>
      <c r="K1851" s="4" t="s">
        <v>211</v>
      </c>
      <c r="L1851" s="4" t="s">
        <v>603</v>
      </c>
      <c r="M1851" s="4" t="s">
        <v>1205</v>
      </c>
      <c r="N1851" s="4" t="s">
        <v>13815</v>
      </c>
      <c r="O1851" s="4" t="s">
        <v>13902</v>
      </c>
      <c r="P1851" s="2" t="s">
        <v>13903</v>
      </c>
      <c r="Q1851" s="2" t="s">
        <v>13904</v>
      </c>
      <c r="R1851" s="4" t="s">
        <v>65</v>
      </c>
      <c r="S1851" s="4" t="s">
        <v>13905</v>
      </c>
      <c r="T1851" s="4" t="s">
        <v>110</v>
      </c>
      <c r="U1851" s="4"/>
      <c r="V1851" s="4"/>
      <c r="W1851" s="4"/>
      <c r="X1851" s="2" t="s">
        <v>13906</v>
      </c>
      <c r="Y1851" s="4" t="s">
        <v>69</v>
      </c>
      <c r="Z1851" s="4"/>
      <c r="AA1851" s="4"/>
      <c r="AB1851" s="4"/>
    </row>
    <row r="1852" customFormat="false" ht="75" hidden="false" customHeight="true" outlineLevel="0" collapsed="false">
      <c r="A1852" s="4" t="s">
        <v>13907</v>
      </c>
      <c r="B1852" s="4" t="s">
        <v>13810</v>
      </c>
      <c r="C1852" s="4" t="s">
        <v>13908</v>
      </c>
      <c r="D1852" s="4" t="n">
        <v>1983</v>
      </c>
      <c r="E1852" s="4" t="s">
        <v>41</v>
      </c>
      <c r="F1852" s="4" t="s">
        <v>13823</v>
      </c>
      <c r="G1852" s="4" t="str">
        <f aca="false">IF(LEFT(I1852,3)="R1 ","L6",IF(D1852&gt;=2014,"L1",IF(D1852&gt;=1998,"L2",IF(D1852&gt;=1987,"L3",IF(D1852&gt;=1978,"L4",IF(D1852&gt;=1965,"L5","L6"))))))</f>
        <v>L4</v>
      </c>
      <c r="H1852" s="4" t="str">
        <f aca="false">IFERROR(INDEX(Lanes!$C$2:$C$60,MATCH(LEFT(I1852,FIND(" ",I1852)-1),Lanes!$A$2:$A$60,0)),"?")</f>
        <v>V</v>
      </c>
      <c r="I1852" s="4" t="s">
        <v>13813</v>
      </c>
      <c r="J1852" s="4"/>
      <c r="K1852" s="4" t="s">
        <v>211</v>
      </c>
      <c r="L1852" s="4" t="s">
        <v>603</v>
      </c>
      <c r="M1852" s="4" t="s">
        <v>13814</v>
      </c>
      <c r="N1852" s="4" t="s">
        <v>13815</v>
      </c>
      <c r="O1852" s="4" t="s">
        <v>13909</v>
      </c>
      <c r="P1852" s="2" t="s">
        <v>13910</v>
      </c>
      <c r="Q1852" s="2" t="s">
        <v>13911</v>
      </c>
      <c r="R1852" s="4" t="s">
        <v>65</v>
      </c>
      <c r="S1852" s="4" t="s">
        <v>13912</v>
      </c>
      <c r="T1852" s="4" t="s">
        <v>84</v>
      </c>
      <c r="U1852" s="4"/>
      <c r="V1852" s="4"/>
      <c r="W1852" s="4"/>
      <c r="X1852" s="2" t="s">
        <v>13913</v>
      </c>
      <c r="Y1852" s="4" t="s">
        <v>69</v>
      </c>
      <c r="Z1852" s="4"/>
      <c r="AA1852" s="4"/>
      <c r="AB1852" s="4"/>
    </row>
    <row r="1853" customFormat="false" ht="75" hidden="false" customHeight="true" outlineLevel="0" collapsed="false">
      <c r="A1853" s="4" t="s">
        <v>13914</v>
      </c>
      <c r="B1853" s="4" t="s">
        <v>13878</v>
      </c>
      <c r="C1853" s="4" t="s">
        <v>13915</v>
      </c>
      <c r="D1853" s="4" t="n">
        <v>1983</v>
      </c>
      <c r="E1853" s="4" t="s">
        <v>89</v>
      </c>
      <c r="F1853" s="4" t="s">
        <v>13916</v>
      </c>
      <c r="G1853" s="4" t="str">
        <f aca="false">IF(LEFT(I1853,3)="R1 ","L6",IF(D1853&gt;=2014,"L1",IF(D1853&gt;=1998,"L2",IF(D1853&gt;=1987,"L3",IF(D1853&gt;=1978,"L4",IF(D1853&gt;=1965,"L5","L6"))))))</f>
        <v>L4</v>
      </c>
      <c r="H1853" s="4" t="str">
        <f aca="false">IFERROR(INDEX(Lanes!$C$2:$C$60,MATCH(LEFT(I1853,FIND(" ",I1853)-1),Lanes!$A$2:$A$60,0)),"?")</f>
        <v>V</v>
      </c>
      <c r="I1853" s="4" t="s">
        <v>13813</v>
      </c>
      <c r="J1853" s="4"/>
      <c r="K1853" s="4" t="s">
        <v>211</v>
      </c>
      <c r="L1853" s="4" t="s">
        <v>193</v>
      </c>
      <c r="M1853" s="4" t="s">
        <v>289</v>
      </c>
      <c r="N1853" s="4"/>
      <c r="O1853" s="4" t="s">
        <v>13917</v>
      </c>
      <c r="P1853" s="2" t="s">
        <v>13918</v>
      </c>
      <c r="Q1853" s="2" t="s">
        <v>13919</v>
      </c>
      <c r="R1853" s="4" t="s">
        <v>122</v>
      </c>
      <c r="S1853" s="4" t="s">
        <v>13920</v>
      </c>
      <c r="T1853" s="4" t="s">
        <v>110</v>
      </c>
      <c r="U1853" s="4"/>
      <c r="V1853" s="4"/>
      <c r="W1853" s="4"/>
      <c r="X1853" s="2" t="s">
        <v>13921</v>
      </c>
      <c r="Y1853" s="4" t="s">
        <v>69</v>
      </c>
      <c r="Z1853" s="4"/>
      <c r="AA1853" s="4"/>
      <c r="AB1853" s="4"/>
    </row>
    <row r="1854" customFormat="false" ht="75" hidden="false" customHeight="true" outlineLevel="0" collapsed="false">
      <c r="A1854" s="4" t="s">
        <v>13922</v>
      </c>
      <c r="B1854" s="4" t="s">
        <v>13822</v>
      </c>
      <c r="C1854" s="4" t="s">
        <v>13923</v>
      </c>
      <c r="D1854" s="4" t="n">
        <v>1983</v>
      </c>
      <c r="E1854" s="4" t="s">
        <v>41</v>
      </c>
      <c r="F1854" s="4" t="s">
        <v>8938</v>
      </c>
      <c r="G1854" s="4" t="str">
        <f aca="false">IF(LEFT(I1854,3)="R1 ","L6",IF(D1854&gt;=2014,"L1",IF(D1854&gt;=1998,"L2",IF(D1854&gt;=1987,"L3",IF(D1854&gt;=1978,"L4",IF(D1854&gt;=1965,"L5","L6"))))))</f>
        <v>L4</v>
      </c>
      <c r="H1854" s="4" t="str">
        <f aca="false">IFERROR(INDEX(Lanes!$C$2:$C$60,MATCH(LEFT(I1854,FIND(" ",I1854)-1),Lanes!$A$2:$A$60,0)),"?")</f>
        <v>V</v>
      </c>
      <c r="I1854" s="4" t="s">
        <v>13813</v>
      </c>
      <c r="J1854" s="4"/>
      <c r="K1854" s="4" t="s">
        <v>211</v>
      </c>
      <c r="L1854" s="4" t="s">
        <v>603</v>
      </c>
      <c r="M1854" s="4" t="s">
        <v>1205</v>
      </c>
      <c r="N1854" s="4" t="s">
        <v>13815</v>
      </c>
      <c r="O1854" s="4" t="s">
        <v>13924</v>
      </c>
      <c r="P1854" s="2" t="s">
        <v>13925</v>
      </c>
      <c r="Q1854" s="2" t="s">
        <v>13926</v>
      </c>
      <c r="R1854" s="4" t="s">
        <v>122</v>
      </c>
      <c r="S1854" s="4" t="s">
        <v>13927</v>
      </c>
      <c r="T1854" s="4" t="s">
        <v>110</v>
      </c>
      <c r="U1854" s="4"/>
      <c r="V1854" s="4"/>
      <c r="W1854" s="4"/>
      <c r="X1854" s="2" t="s">
        <v>13928</v>
      </c>
      <c r="Y1854" s="4" t="s">
        <v>69</v>
      </c>
      <c r="Z1854" s="4"/>
      <c r="AA1854" s="4"/>
      <c r="AB1854" s="4"/>
    </row>
    <row r="1855" customFormat="false" ht="75" hidden="false" customHeight="true" outlineLevel="0" collapsed="false">
      <c r="A1855" s="4" t="s">
        <v>13929</v>
      </c>
      <c r="B1855" s="4" t="s">
        <v>13930</v>
      </c>
      <c r="C1855" s="4" t="s">
        <v>13930</v>
      </c>
      <c r="D1855" s="4" t="n">
        <v>1984</v>
      </c>
      <c r="E1855" s="4" t="s">
        <v>41</v>
      </c>
      <c r="F1855" s="4" t="s">
        <v>13931</v>
      </c>
      <c r="G1855" s="4" t="str">
        <f aca="false">IF(LEFT(I1855,3)="R1 ","L6",IF(D1855&gt;=2014,"L1",IF(D1855&gt;=1998,"L2",IF(D1855&gt;=1987,"L3",IF(D1855&gt;=1978,"L4",IF(D1855&gt;=1965,"L5","L6"))))))</f>
        <v>L4</v>
      </c>
      <c r="H1855" s="4" t="str">
        <f aca="false">IFERROR(INDEX(Lanes!$C$2:$C$60,MATCH(LEFT(I1855,FIND(" ",I1855)-1),Lanes!$A$2:$A$60,0)),"?")</f>
        <v>V</v>
      </c>
      <c r="I1855" s="4" t="s">
        <v>13813</v>
      </c>
      <c r="J1855" s="4"/>
      <c r="K1855" s="4" t="s">
        <v>211</v>
      </c>
      <c r="L1855" s="4" t="s">
        <v>603</v>
      </c>
      <c r="M1855" s="4" t="s">
        <v>1205</v>
      </c>
      <c r="N1855" s="4" t="s">
        <v>13815</v>
      </c>
      <c r="O1855" s="4" t="s">
        <v>13932</v>
      </c>
      <c r="P1855" s="2" t="s">
        <v>13933</v>
      </c>
      <c r="Q1855" s="2" t="s">
        <v>13934</v>
      </c>
      <c r="R1855" s="4" t="s">
        <v>122</v>
      </c>
      <c r="S1855" s="4" t="s">
        <v>13935</v>
      </c>
      <c r="T1855" s="4" t="s">
        <v>84</v>
      </c>
      <c r="U1855" s="4"/>
      <c r="V1855" s="4"/>
      <c r="W1855" s="4"/>
      <c r="X1855" s="2" t="s">
        <v>13936</v>
      </c>
      <c r="Y1855" s="4" t="s">
        <v>69</v>
      </c>
      <c r="Z1855" s="4"/>
      <c r="AA1855" s="4"/>
      <c r="AB1855" s="4"/>
    </row>
    <row r="1856" customFormat="false" ht="75" hidden="false" customHeight="true" outlineLevel="0" collapsed="false">
      <c r="A1856" s="4" t="s">
        <v>13937</v>
      </c>
      <c r="B1856" s="4" t="s">
        <v>13938</v>
      </c>
      <c r="C1856" s="4" t="s">
        <v>13939</v>
      </c>
      <c r="D1856" s="4" t="n">
        <v>1984</v>
      </c>
      <c r="E1856" s="4" t="s">
        <v>41</v>
      </c>
      <c r="F1856" s="4" t="s">
        <v>13940</v>
      </c>
      <c r="G1856" s="4" t="str">
        <f aca="false">IF(LEFT(I1856,3)="R1 ","L6",IF(D1856&gt;=2014,"L1",IF(D1856&gt;=1998,"L2",IF(D1856&gt;=1987,"L3",IF(D1856&gt;=1978,"L4",IF(D1856&gt;=1965,"L5","L6"))))))</f>
        <v>L4</v>
      </c>
      <c r="H1856" s="4" t="str">
        <f aca="false">IFERROR(INDEX(Lanes!$C$2:$C$60,MATCH(LEFT(I1856,FIND(" ",I1856)-1),Lanes!$A$2:$A$60,0)),"?")</f>
        <v>V</v>
      </c>
      <c r="I1856" s="4" t="s">
        <v>13813</v>
      </c>
      <c r="J1856" s="4"/>
      <c r="K1856" s="4" t="s">
        <v>211</v>
      </c>
      <c r="L1856" s="4" t="s">
        <v>152</v>
      </c>
      <c r="M1856" s="4" t="s">
        <v>153</v>
      </c>
      <c r="N1856" s="4"/>
      <c r="O1856" s="4" t="s">
        <v>13941</v>
      </c>
      <c r="P1856" s="2" t="s">
        <v>13942</v>
      </c>
      <c r="Q1856" s="2" t="s">
        <v>13943</v>
      </c>
      <c r="R1856" s="4" t="s">
        <v>122</v>
      </c>
      <c r="S1856" s="4" t="s">
        <v>13944</v>
      </c>
      <c r="T1856" s="4" t="s">
        <v>84</v>
      </c>
      <c r="U1856" s="4"/>
      <c r="V1856" s="4"/>
      <c r="W1856" s="4"/>
      <c r="X1856" s="2" t="s">
        <v>13945</v>
      </c>
      <c r="Y1856" s="4" t="s">
        <v>69</v>
      </c>
      <c r="Z1856" s="4"/>
      <c r="AA1856" s="4"/>
      <c r="AB1856" s="4"/>
    </row>
    <row r="1857" customFormat="false" ht="75" hidden="false" customHeight="true" outlineLevel="0" collapsed="false">
      <c r="A1857" s="4" t="s">
        <v>13946</v>
      </c>
      <c r="B1857" s="4" t="s">
        <v>13947</v>
      </c>
      <c r="C1857" s="4" t="s">
        <v>13948</v>
      </c>
      <c r="D1857" s="4" t="n">
        <v>1984</v>
      </c>
      <c r="E1857" s="4" t="s">
        <v>41</v>
      </c>
      <c r="F1857" s="4" t="s">
        <v>13949</v>
      </c>
      <c r="G1857" s="4" t="str">
        <f aca="false">IF(LEFT(I1857,3)="R1 ","L6",IF(D1857&gt;=2014,"L1",IF(D1857&gt;=1998,"L2",IF(D1857&gt;=1987,"L3",IF(D1857&gt;=1978,"L4",IF(D1857&gt;=1965,"L5","L6"))))))</f>
        <v>L4</v>
      </c>
      <c r="H1857" s="4" t="str">
        <f aca="false">IFERROR(INDEX(Lanes!$C$2:$C$60,MATCH(LEFT(I1857,FIND(" ",I1857)-1),Lanes!$A$2:$A$60,0)),"?")</f>
        <v>V</v>
      </c>
      <c r="I1857" s="4" t="s">
        <v>13813</v>
      </c>
      <c r="J1857" s="4"/>
      <c r="K1857" s="4" t="s">
        <v>211</v>
      </c>
      <c r="L1857" s="4" t="s">
        <v>603</v>
      </c>
      <c r="M1857" s="4" t="s">
        <v>1205</v>
      </c>
      <c r="N1857" s="4" t="s">
        <v>13815</v>
      </c>
      <c r="O1857" s="4" t="s">
        <v>13950</v>
      </c>
      <c r="P1857" s="2" t="s">
        <v>13951</v>
      </c>
      <c r="Q1857" s="2" t="s">
        <v>13952</v>
      </c>
      <c r="R1857" s="4" t="s">
        <v>122</v>
      </c>
      <c r="S1857" s="4" t="s">
        <v>13953</v>
      </c>
      <c r="T1857" s="4" t="s">
        <v>84</v>
      </c>
      <c r="U1857" s="4"/>
      <c r="V1857" s="4"/>
      <c r="W1857" s="4"/>
      <c r="X1857" s="2" t="s">
        <v>13954</v>
      </c>
      <c r="Y1857" s="4" t="s">
        <v>69</v>
      </c>
      <c r="Z1857" s="4"/>
      <c r="AA1857" s="4"/>
      <c r="AB1857" s="4"/>
    </row>
    <row r="1858" customFormat="false" ht="75" hidden="false" customHeight="true" outlineLevel="0" collapsed="false">
      <c r="A1858" s="4" t="s">
        <v>13955</v>
      </c>
      <c r="B1858" s="4" t="s">
        <v>13845</v>
      </c>
      <c r="C1858" s="4" t="s">
        <v>13956</v>
      </c>
      <c r="D1858" s="4" t="n">
        <v>1984</v>
      </c>
      <c r="E1858" s="4" t="s">
        <v>41</v>
      </c>
      <c r="F1858" s="4" t="s">
        <v>13871</v>
      </c>
      <c r="G1858" s="4" t="str">
        <f aca="false">IF(LEFT(I1858,3)="R1 ","L6",IF(D1858&gt;=2014,"L1",IF(D1858&gt;=1998,"L2",IF(D1858&gt;=1987,"L3",IF(D1858&gt;=1978,"L4",IF(D1858&gt;=1965,"L5","L6"))))))</f>
        <v>L4</v>
      </c>
      <c r="H1858" s="4" t="str">
        <f aca="false">IFERROR(INDEX(Lanes!$C$2:$C$60,MATCH(LEFT(I1858,FIND(" ",I1858)-1),Lanes!$A$2:$A$60,0)),"?")</f>
        <v>V</v>
      </c>
      <c r="I1858" s="4" t="s">
        <v>13813</v>
      </c>
      <c r="J1858" s="4"/>
      <c r="K1858" s="4" t="s">
        <v>567</v>
      </c>
      <c r="L1858" s="4" t="s">
        <v>603</v>
      </c>
      <c r="M1858" s="4" t="s">
        <v>1205</v>
      </c>
      <c r="N1858" s="4" t="s">
        <v>13815</v>
      </c>
      <c r="O1858" s="4" t="s">
        <v>13957</v>
      </c>
      <c r="P1858" s="2" t="s">
        <v>13958</v>
      </c>
      <c r="Q1858" s="2" t="s">
        <v>13959</v>
      </c>
      <c r="R1858" s="4" t="s">
        <v>122</v>
      </c>
      <c r="S1858" s="4" t="s">
        <v>13960</v>
      </c>
      <c r="T1858" s="4" t="s">
        <v>84</v>
      </c>
      <c r="U1858" s="4"/>
      <c r="V1858" s="4"/>
      <c r="W1858" s="4"/>
      <c r="X1858" s="2" t="s">
        <v>13961</v>
      </c>
      <c r="Y1858" s="4" t="s">
        <v>69</v>
      </c>
      <c r="Z1858" s="4"/>
      <c r="AA1858" s="4"/>
      <c r="AB1858" s="4"/>
    </row>
    <row r="1859" customFormat="false" ht="75" hidden="false" customHeight="true" outlineLevel="0" collapsed="false">
      <c r="A1859" s="4" t="s">
        <v>13962</v>
      </c>
      <c r="B1859" s="4" t="s">
        <v>13963</v>
      </c>
      <c r="C1859" s="4" t="s">
        <v>13964</v>
      </c>
      <c r="D1859" s="4" t="n">
        <v>1984</v>
      </c>
      <c r="E1859" s="4" t="s">
        <v>41</v>
      </c>
      <c r="F1859" s="4" t="s">
        <v>13965</v>
      </c>
      <c r="G1859" s="4" t="str">
        <f aca="false">IF(LEFT(I1859,3)="R1 ","L6",IF(D1859&gt;=2014,"L1",IF(D1859&gt;=1998,"L2",IF(D1859&gt;=1987,"L3",IF(D1859&gt;=1978,"L4",IF(D1859&gt;=1965,"L5","L6"))))))</f>
        <v>L4</v>
      </c>
      <c r="H1859" s="4" t="str">
        <f aca="false">IFERROR(INDEX(Lanes!$C$2:$C$60,MATCH(LEFT(I1859,FIND(" ",I1859)-1),Lanes!$A$2:$A$60,0)),"?")</f>
        <v>V</v>
      </c>
      <c r="I1859" s="4" t="s">
        <v>13813</v>
      </c>
      <c r="J1859" s="4"/>
      <c r="K1859" s="4" t="s">
        <v>268</v>
      </c>
      <c r="L1859" s="4" t="s">
        <v>603</v>
      </c>
      <c r="M1859" s="4" t="s">
        <v>13966</v>
      </c>
      <c r="N1859" s="4" t="s">
        <v>13815</v>
      </c>
      <c r="O1859" s="4" t="s">
        <v>13967</v>
      </c>
      <c r="P1859" s="2" t="s">
        <v>13968</v>
      </c>
      <c r="Q1859" s="2" t="s">
        <v>13969</v>
      </c>
      <c r="R1859" s="4" t="s">
        <v>122</v>
      </c>
      <c r="S1859" s="4" t="s">
        <v>13970</v>
      </c>
      <c r="T1859" s="4" t="s">
        <v>84</v>
      </c>
      <c r="U1859" s="4"/>
      <c r="V1859" s="4"/>
      <c r="W1859" s="4"/>
      <c r="X1859" s="2" t="s">
        <v>13971</v>
      </c>
      <c r="Y1859" s="4" t="s">
        <v>69</v>
      </c>
      <c r="Z1859" s="4"/>
      <c r="AA1859" s="4"/>
      <c r="AB1859" s="4"/>
    </row>
    <row r="1860" customFormat="false" ht="75" hidden="false" customHeight="true" outlineLevel="0" collapsed="false">
      <c r="A1860" s="4" t="s">
        <v>13972</v>
      </c>
      <c r="B1860" s="4" t="s">
        <v>13886</v>
      </c>
      <c r="C1860" s="4" t="s">
        <v>13973</v>
      </c>
      <c r="D1860" s="4" t="n">
        <v>1984</v>
      </c>
      <c r="E1860" s="4" t="s">
        <v>41</v>
      </c>
      <c r="F1860" s="4" t="s">
        <v>13965</v>
      </c>
      <c r="G1860" s="4" t="str">
        <f aca="false">IF(LEFT(I1860,3)="R1 ","L6",IF(D1860&gt;=2014,"L1",IF(D1860&gt;=1998,"L2",IF(D1860&gt;=1987,"L3",IF(D1860&gt;=1978,"L4",IF(D1860&gt;=1965,"L5","L6"))))))</f>
        <v>L4</v>
      </c>
      <c r="H1860" s="4" t="str">
        <f aca="false">IFERROR(INDEX(Lanes!$C$2:$C$60,MATCH(LEFT(I1860,FIND(" ",I1860)-1),Lanes!$A$2:$A$60,0)),"?")</f>
        <v>V</v>
      </c>
      <c r="I1860" s="4" t="s">
        <v>13813</v>
      </c>
      <c r="J1860" s="4"/>
      <c r="K1860" s="4" t="s">
        <v>211</v>
      </c>
      <c r="L1860" s="4" t="s">
        <v>163</v>
      </c>
      <c r="M1860" s="4" t="s">
        <v>164</v>
      </c>
      <c r="N1860" s="4" t="s">
        <v>2389</v>
      </c>
      <c r="O1860" s="4" t="s">
        <v>13974</v>
      </c>
      <c r="P1860" s="2" t="s">
        <v>13975</v>
      </c>
      <c r="Q1860" s="2" t="s">
        <v>13976</v>
      </c>
      <c r="R1860" s="4" t="s">
        <v>122</v>
      </c>
      <c r="S1860" s="4" t="s">
        <v>13977</v>
      </c>
      <c r="T1860" s="4" t="s">
        <v>84</v>
      </c>
      <c r="U1860" s="4"/>
      <c r="V1860" s="4"/>
      <c r="W1860" s="4"/>
      <c r="X1860" s="2" t="s">
        <v>13978</v>
      </c>
      <c r="Y1860" s="4" t="s">
        <v>69</v>
      </c>
      <c r="Z1860" s="4"/>
      <c r="AA1860" s="4"/>
      <c r="AB1860" s="4"/>
    </row>
    <row r="1861" customFormat="false" ht="75" hidden="false" customHeight="true" outlineLevel="0" collapsed="false">
      <c r="A1861" s="4" t="s">
        <v>13979</v>
      </c>
      <c r="B1861" s="4" t="s">
        <v>13980</v>
      </c>
      <c r="C1861" s="4" t="s">
        <v>13981</v>
      </c>
      <c r="D1861" s="4" t="n">
        <v>1984</v>
      </c>
      <c r="E1861" s="4" t="s">
        <v>41</v>
      </c>
      <c r="F1861" s="4" t="s">
        <v>13329</v>
      </c>
      <c r="G1861" s="4" t="str">
        <f aca="false">IF(LEFT(I1861,3)="R1 ","L6",IF(D1861&gt;=2014,"L1",IF(D1861&gt;=1998,"L2",IF(D1861&gt;=1987,"L3",IF(D1861&gt;=1978,"L4",IF(D1861&gt;=1965,"L5","L6"))))))</f>
        <v>L4</v>
      </c>
      <c r="H1861" s="4" t="str">
        <f aca="false">IFERROR(INDEX(Lanes!$C$2:$C$60,MATCH(LEFT(I1861,FIND(" ",I1861)-1),Lanes!$A$2:$A$60,0)),"?")</f>
        <v>V</v>
      </c>
      <c r="I1861" s="4" t="s">
        <v>13813</v>
      </c>
      <c r="J1861" s="4"/>
      <c r="K1861" s="4" t="s">
        <v>211</v>
      </c>
      <c r="L1861" s="4" t="s">
        <v>152</v>
      </c>
      <c r="M1861" s="4" t="s">
        <v>433</v>
      </c>
      <c r="N1861" s="4" t="s">
        <v>5432</v>
      </c>
      <c r="O1861" s="4" t="s">
        <v>13982</v>
      </c>
      <c r="P1861" s="2" t="s">
        <v>13983</v>
      </c>
      <c r="Q1861" s="2" t="s">
        <v>13984</v>
      </c>
      <c r="R1861" s="4" t="s">
        <v>50</v>
      </c>
      <c r="S1861" s="4" t="s">
        <v>13985</v>
      </c>
      <c r="T1861" s="4" t="s">
        <v>52</v>
      </c>
      <c r="U1861" s="4"/>
      <c r="V1861" s="4"/>
      <c r="W1861" s="4"/>
      <c r="X1861" s="2" t="s">
        <v>13986</v>
      </c>
      <c r="Y1861" s="4" t="s">
        <v>69</v>
      </c>
      <c r="Z1861" s="4"/>
      <c r="AA1861" s="4"/>
      <c r="AB1861" s="4"/>
    </row>
    <row r="1862" customFormat="false" ht="75" hidden="false" customHeight="true" outlineLevel="0" collapsed="false">
      <c r="A1862" s="4" t="s">
        <v>13987</v>
      </c>
      <c r="B1862" s="4" t="s">
        <v>13988</v>
      </c>
      <c r="C1862" s="4" t="s">
        <v>13989</v>
      </c>
      <c r="D1862" s="4" t="n">
        <v>1984</v>
      </c>
      <c r="E1862" s="4" t="s">
        <v>41</v>
      </c>
      <c r="F1862" s="4" t="s">
        <v>13949</v>
      </c>
      <c r="G1862" s="4" t="str">
        <f aca="false">IF(LEFT(I1862,3)="R1 ","L6",IF(D1862&gt;=2014,"L1",IF(D1862&gt;=1998,"L2",IF(D1862&gt;=1987,"L3",IF(D1862&gt;=1978,"L4",IF(D1862&gt;=1965,"L5","L6"))))))</f>
        <v>L4</v>
      </c>
      <c r="H1862" s="4" t="str">
        <f aca="false">IFERROR(INDEX(Lanes!$C$2:$C$60,MATCH(LEFT(I1862,FIND(" ",I1862)-1),Lanes!$A$2:$A$60,0)),"?")</f>
        <v>V</v>
      </c>
      <c r="I1862" s="4" t="s">
        <v>13813</v>
      </c>
      <c r="J1862" s="4"/>
      <c r="K1862" s="4" t="s">
        <v>211</v>
      </c>
      <c r="L1862" s="4" t="s">
        <v>603</v>
      </c>
      <c r="M1862" s="4" t="s">
        <v>1205</v>
      </c>
      <c r="N1862" s="4" t="s">
        <v>13815</v>
      </c>
      <c r="O1862" s="4" t="s">
        <v>13990</v>
      </c>
      <c r="P1862" s="2" t="s">
        <v>13991</v>
      </c>
      <c r="Q1862" s="2" t="s">
        <v>13992</v>
      </c>
      <c r="R1862" s="4" t="s">
        <v>122</v>
      </c>
      <c r="S1862" s="4" t="s">
        <v>13993</v>
      </c>
      <c r="T1862" s="4" t="s">
        <v>52</v>
      </c>
      <c r="U1862" s="4"/>
      <c r="V1862" s="4"/>
      <c r="W1862" s="4"/>
      <c r="X1862" s="2" t="s">
        <v>13994</v>
      </c>
      <c r="Y1862" s="4" t="s">
        <v>69</v>
      </c>
      <c r="Z1862" s="4"/>
      <c r="AA1862" s="4"/>
      <c r="AB1862" s="4"/>
    </row>
    <row r="1863" customFormat="false" ht="75" hidden="false" customHeight="true" outlineLevel="0" collapsed="false">
      <c r="A1863" s="4" t="s">
        <v>13995</v>
      </c>
      <c r="B1863" s="4" t="s">
        <v>13996</v>
      </c>
      <c r="C1863" s="4" t="s">
        <v>13996</v>
      </c>
      <c r="D1863" s="4" t="n">
        <v>1984</v>
      </c>
      <c r="E1863" s="4" t="s">
        <v>41</v>
      </c>
      <c r="F1863" s="4" t="s">
        <v>13949</v>
      </c>
      <c r="G1863" s="4" t="str">
        <f aca="false">IF(LEFT(I1863,3)="R1 ","L6",IF(D1863&gt;=2014,"L1",IF(D1863&gt;=1998,"L2",IF(D1863&gt;=1987,"L3",IF(D1863&gt;=1978,"L4",IF(D1863&gt;=1965,"L5","L6"))))))</f>
        <v>L4</v>
      </c>
      <c r="H1863" s="4" t="str">
        <f aca="false">IFERROR(INDEX(Lanes!$C$2:$C$60,MATCH(LEFT(I1863,FIND(" ",I1863)-1),Lanes!$A$2:$A$60,0)),"?")</f>
        <v>V</v>
      </c>
      <c r="I1863" s="4" t="s">
        <v>13813</v>
      </c>
      <c r="J1863" s="4"/>
      <c r="K1863" s="4" t="s">
        <v>211</v>
      </c>
      <c r="L1863" s="4" t="s">
        <v>603</v>
      </c>
      <c r="M1863" s="4" t="s">
        <v>1205</v>
      </c>
      <c r="N1863" s="4" t="s">
        <v>13815</v>
      </c>
      <c r="O1863" s="4" t="s">
        <v>13997</v>
      </c>
      <c r="P1863" s="2" t="s">
        <v>13998</v>
      </c>
      <c r="Q1863" s="2" t="s">
        <v>13999</v>
      </c>
      <c r="R1863" s="4" t="s">
        <v>50</v>
      </c>
      <c r="S1863" s="4" t="s">
        <v>14000</v>
      </c>
      <c r="T1863" s="4" t="s">
        <v>84</v>
      </c>
      <c r="U1863" s="4"/>
      <c r="V1863" s="4"/>
      <c r="W1863" s="4"/>
      <c r="X1863" s="2" t="s">
        <v>14001</v>
      </c>
      <c r="Y1863" s="4" t="s">
        <v>69</v>
      </c>
      <c r="Z1863" s="4"/>
      <c r="AA1863" s="4"/>
      <c r="AB1863" s="4"/>
    </row>
    <row r="1864" customFormat="false" ht="75" hidden="false" customHeight="true" outlineLevel="0" collapsed="false">
      <c r="A1864" s="4" t="s">
        <v>14002</v>
      </c>
      <c r="B1864" s="4" t="s">
        <v>14003</v>
      </c>
      <c r="C1864" s="4" t="s">
        <v>14004</v>
      </c>
      <c r="D1864" s="4" t="n">
        <v>1984</v>
      </c>
      <c r="E1864" s="4" t="s">
        <v>41</v>
      </c>
      <c r="F1864" s="4" t="s">
        <v>13823</v>
      </c>
      <c r="G1864" s="4" t="str">
        <f aca="false">IF(LEFT(I1864,3)="R1 ","L6",IF(D1864&gt;=2014,"L1",IF(D1864&gt;=1998,"L2",IF(D1864&gt;=1987,"L3",IF(D1864&gt;=1978,"L4",IF(D1864&gt;=1965,"L5","L6"))))))</f>
        <v>L4</v>
      </c>
      <c r="H1864" s="4" t="str">
        <f aca="false">IFERROR(INDEX(Lanes!$C$2:$C$60,MATCH(LEFT(I1864,FIND(" ",I1864)-1),Lanes!$A$2:$A$60,0)),"?")</f>
        <v>V</v>
      </c>
      <c r="I1864" s="4" t="s">
        <v>13813</v>
      </c>
      <c r="J1864" s="4"/>
      <c r="K1864" s="4" t="s">
        <v>211</v>
      </c>
      <c r="L1864" s="4" t="s">
        <v>152</v>
      </c>
      <c r="M1864" s="4" t="s">
        <v>12214</v>
      </c>
      <c r="N1864" s="4" t="s">
        <v>13815</v>
      </c>
      <c r="O1864" s="4" t="s">
        <v>14005</v>
      </c>
      <c r="P1864" s="2" t="s">
        <v>14006</v>
      </c>
      <c r="Q1864" s="2" t="s">
        <v>14007</v>
      </c>
      <c r="R1864" s="4" t="s">
        <v>122</v>
      </c>
      <c r="S1864" s="4" t="s">
        <v>14008</v>
      </c>
      <c r="T1864" s="4" t="s">
        <v>110</v>
      </c>
      <c r="U1864" s="4"/>
      <c r="V1864" s="4"/>
      <c r="W1864" s="4"/>
      <c r="X1864" s="2" t="s">
        <v>14009</v>
      </c>
      <c r="Y1864" s="4" t="s">
        <v>69</v>
      </c>
      <c r="Z1864" s="4"/>
      <c r="AA1864" s="4"/>
      <c r="AB1864" s="4"/>
    </row>
    <row r="1865" customFormat="false" ht="75" hidden="false" customHeight="true" outlineLevel="0" collapsed="false">
      <c r="A1865" s="4" t="s">
        <v>14010</v>
      </c>
      <c r="B1865" s="4" t="s">
        <v>14011</v>
      </c>
      <c r="C1865" s="4" t="s">
        <v>14012</v>
      </c>
      <c r="D1865" s="4" t="n">
        <v>1985</v>
      </c>
      <c r="E1865" s="4" t="s">
        <v>41</v>
      </c>
      <c r="F1865" s="4" t="s">
        <v>14013</v>
      </c>
      <c r="G1865" s="4" t="str">
        <f aca="false">IF(LEFT(I1865,3)="R1 ","L6",IF(D1865&gt;=2014,"L1",IF(D1865&gt;=1998,"L2",IF(D1865&gt;=1987,"L3",IF(D1865&gt;=1978,"L4",IF(D1865&gt;=1965,"L5","L6"))))))</f>
        <v>L4</v>
      </c>
      <c r="H1865" s="4" t="str">
        <f aca="false">IFERROR(INDEX(Lanes!$C$2:$C$60,MATCH(LEFT(I1865,FIND(" ",I1865)-1),Lanes!$A$2:$A$60,0)),"?")</f>
        <v>V</v>
      </c>
      <c r="I1865" s="4" t="s">
        <v>13813</v>
      </c>
      <c r="J1865" s="4"/>
      <c r="K1865" s="4" t="s">
        <v>211</v>
      </c>
      <c r="L1865" s="4" t="s">
        <v>603</v>
      </c>
      <c r="M1865" s="4" t="s">
        <v>11697</v>
      </c>
      <c r="N1865" s="4" t="s">
        <v>13815</v>
      </c>
      <c r="O1865" s="4" t="s">
        <v>14014</v>
      </c>
      <c r="P1865" s="2" t="s">
        <v>14015</v>
      </c>
      <c r="Q1865" s="2" t="s">
        <v>14016</v>
      </c>
      <c r="R1865" s="4" t="s">
        <v>65</v>
      </c>
      <c r="S1865" s="4" t="s">
        <v>14017</v>
      </c>
      <c r="T1865" s="4" t="s">
        <v>110</v>
      </c>
      <c r="U1865" s="4"/>
      <c r="V1865" s="4"/>
      <c r="W1865" s="4"/>
      <c r="X1865" s="2" t="s">
        <v>14018</v>
      </c>
      <c r="Y1865" s="4" t="s">
        <v>69</v>
      </c>
      <c r="Z1865" s="4"/>
      <c r="AA1865" s="4"/>
      <c r="AB1865" s="4"/>
    </row>
    <row r="1866" customFormat="false" ht="75" hidden="false" customHeight="true" outlineLevel="0" collapsed="false">
      <c r="A1866" s="4" t="s">
        <v>14019</v>
      </c>
      <c r="B1866" s="4" t="s">
        <v>13810</v>
      </c>
      <c r="C1866" s="4" t="s">
        <v>14020</v>
      </c>
      <c r="D1866" s="4" t="n">
        <v>1985</v>
      </c>
      <c r="E1866" s="4" t="s">
        <v>41</v>
      </c>
      <c r="F1866" s="4" t="s">
        <v>13965</v>
      </c>
      <c r="G1866" s="4" t="str">
        <f aca="false">IF(LEFT(I1866,3)="R1 ","L6",IF(D1866&gt;=2014,"L1",IF(D1866&gt;=1998,"L2",IF(D1866&gt;=1987,"L3",IF(D1866&gt;=1978,"L4",IF(D1866&gt;=1965,"L5","L6"))))))</f>
        <v>L4</v>
      </c>
      <c r="H1866" s="4" t="str">
        <f aca="false">IFERROR(INDEX(Lanes!$C$2:$C$60,MATCH(LEFT(I1866,FIND(" ",I1866)-1),Lanes!$A$2:$A$60,0)),"?")</f>
        <v>V</v>
      </c>
      <c r="I1866" s="4" t="s">
        <v>13813</v>
      </c>
      <c r="J1866" s="4"/>
      <c r="K1866" s="4" t="s">
        <v>211</v>
      </c>
      <c r="L1866" s="4" t="s">
        <v>603</v>
      </c>
      <c r="M1866" s="4" t="s">
        <v>13814</v>
      </c>
      <c r="N1866" s="4" t="s">
        <v>13815</v>
      </c>
      <c r="O1866" s="4" t="s">
        <v>14021</v>
      </c>
      <c r="P1866" s="2" t="s">
        <v>14022</v>
      </c>
      <c r="Q1866" s="2" t="s">
        <v>14023</v>
      </c>
      <c r="R1866" s="4" t="s">
        <v>65</v>
      </c>
      <c r="S1866" s="4" t="s">
        <v>14024</v>
      </c>
      <c r="T1866" s="4" t="s">
        <v>84</v>
      </c>
      <c r="U1866" s="4"/>
      <c r="V1866" s="4"/>
      <c r="W1866" s="4"/>
      <c r="X1866" s="2" t="s">
        <v>14025</v>
      </c>
      <c r="Y1866" s="4" t="s">
        <v>55</v>
      </c>
      <c r="Z1866" s="4"/>
      <c r="AA1866" s="4"/>
      <c r="AB1866" s="4"/>
    </row>
    <row r="1867" customFormat="false" ht="75" hidden="false" customHeight="true" outlineLevel="0" collapsed="false">
      <c r="A1867" s="4" t="s">
        <v>14026</v>
      </c>
      <c r="B1867" s="4" t="s">
        <v>13878</v>
      </c>
      <c r="C1867" s="4" t="s">
        <v>2420</v>
      </c>
      <c r="D1867" s="4" t="n">
        <v>1985</v>
      </c>
      <c r="E1867" s="4" t="s">
        <v>41</v>
      </c>
      <c r="F1867" s="4" t="s">
        <v>13940</v>
      </c>
      <c r="G1867" s="4" t="str">
        <f aca="false">IF(LEFT(I1867,3)="R1 ","L6",IF(D1867&gt;=2014,"L1",IF(D1867&gt;=1998,"L2",IF(D1867&gt;=1987,"L3",IF(D1867&gt;=1978,"L4",IF(D1867&gt;=1965,"L5","L6"))))))</f>
        <v>L4</v>
      </c>
      <c r="H1867" s="4" t="str">
        <f aca="false">IFERROR(INDEX(Lanes!$C$2:$C$60,MATCH(LEFT(I1867,FIND(" ",I1867)-1),Lanes!$A$2:$A$60,0)),"?")</f>
        <v>V</v>
      </c>
      <c r="I1867" s="4" t="s">
        <v>13813</v>
      </c>
      <c r="J1867" s="4"/>
      <c r="K1867" s="4" t="s">
        <v>211</v>
      </c>
      <c r="L1867" s="4" t="s">
        <v>193</v>
      </c>
      <c r="M1867" s="4" t="s">
        <v>289</v>
      </c>
      <c r="N1867" s="4"/>
      <c r="O1867" s="4" t="s">
        <v>14027</v>
      </c>
      <c r="P1867" s="2" t="s">
        <v>14028</v>
      </c>
      <c r="Q1867" s="2" t="s">
        <v>14029</v>
      </c>
      <c r="R1867" s="4" t="s">
        <v>50</v>
      </c>
      <c r="S1867" s="4" t="s">
        <v>14030</v>
      </c>
      <c r="T1867" s="4" t="s">
        <v>110</v>
      </c>
      <c r="U1867" s="4"/>
      <c r="V1867" s="4"/>
      <c r="W1867" s="4"/>
      <c r="X1867" s="2" t="s">
        <v>13884</v>
      </c>
      <c r="Y1867" s="4" t="s">
        <v>69</v>
      </c>
      <c r="Z1867" s="4"/>
      <c r="AA1867" s="4"/>
      <c r="AB1867" s="4"/>
    </row>
    <row r="1868" customFormat="false" ht="75" hidden="false" customHeight="true" outlineLevel="0" collapsed="false">
      <c r="A1868" s="4" t="s">
        <v>14031</v>
      </c>
      <c r="B1868" s="4" t="s">
        <v>14032</v>
      </c>
      <c r="C1868" s="4" t="s">
        <v>14033</v>
      </c>
      <c r="D1868" s="4" t="n">
        <v>1985</v>
      </c>
      <c r="E1868" s="4" t="s">
        <v>41</v>
      </c>
      <c r="F1868" s="4" t="s">
        <v>13823</v>
      </c>
      <c r="G1868" s="4" t="str">
        <f aca="false">IF(LEFT(I1868,3)="R1 ","L6",IF(D1868&gt;=2014,"L1",IF(D1868&gt;=1998,"L2",IF(D1868&gt;=1987,"L3",IF(D1868&gt;=1978,"L4",IF(D1868&gt;=1965,"L5","L6"))))))</f>
        <v>L4</v>
      </c>
      <c r="H1868" s="4" t="str">
        <f aca="false">IFERROR(INDEX(Lanes!$C$2:$C$60,MATCH(LEFT(I1868,FIND(" ",I1868)-1),Lanes!$A$2:$A$60,0)),"?")</f>
        <v>V</v>
      </c>
      <c r="I1868" s="4" t="s">
        <v>13813</v>
      </c>
      <c r="J1868" s="4"/>
      <c r="K1868" s="4" t="s">
        <v>211</v>
      </c>
      <c r="L1868" s="4" t="s">
        <v>603</v>
      </c>
      <c r="M1868" s="4" t="s">
        <v>1205</v>
      </c>
      <c r="N1868" s="4" t="s">
        <v>13815</v>
      </c>
      <c r="O1868" s="4" t="s">
        <v>14034</v>
      </c>
      <c r="P1868" s="2" t="s">
        <v>14035</v>
      </c>
      <c r="Q1868" s="2" t="s">
        <v>14036</v>
      </c>
      <c r="R1868" s="4" t="s">
        <v>122</v>
      </c>
      <c r="S1868" s="4" t="s">
        <v>14037</v>
      </c>
      <c r="T1868" s="4" t="s">
        <v>110</v>
      </c>
      <c r="U1868" s="4"/>
      <c r="V1868" s="4"/>
      <c r="W1868" s="4"/>
      <c r="X1868" s="2" t="s">
        <v>14038</v>
      </c>
      <c r="Y1868" s="4" t="s">
        <v>69</v>
      </c>
      <c r="Z1868" s="4"/>
      <c r="AA1868" s="4"/>
      <c r="AB1868" s="4"/>
    </row>
    <row r="1869" customFormat="false" ht="75" hidden="false" customHeight="true" outlineLevel="0" collapsed="false">
      <c r="A1869" s="4" t="s">
        <v>14039</v>
      </c>
      <c r="B1869" s="4" t="s">
        <v>14040</v>
      </c>
      <c r="C1869" s="4" t="s">
        <v>14040</v>
      </c>
      <c r="D1869" s="4" t="n">
        <v>1985</v>
      </c>
      <c r="E1869" s="4" t="s">
        <v>41</v>
      </c>
      <c r="F1869" s="4" t="s">
        <v>11106</v>
      </c>
      <c r="G1869" s="4" t="str">
        <f aca="false">IF(LEFT(I1869,3)="R1 ","L6",IF(D1869&gt;=2014,"L1",IF(D1869&gt;=1998,"L2",IF(D1869&gt;=1987,"L3",IF(D1869&gt;=1978,"L4",IF(D1869&gt;=1965,"L5","L6"))))))</f>
        <v>L4</v>
      </c>
      <c r="H1869" s="4" t="str">
        <f aca="false">IFERROR(INDEX(Lanes!$C$2:$C$60,MATCH(LEFT(I1869,FIND(" ",I1869)-1),Lanes!$A$2:$A$60,0)),"?")</f>
        <v>V</v>
      </c>
      <c r="I1869" s="4" t="s">
        <v>13813</v>
      </c>
      <c r="J1869" s="4"/>
      <c r="K1869" s="4" t="s">
        <v>211</v>
      </c>
      <c r="L1869" s="4" t="s">
        <v>603</v>
      </c>
      <c r="M1869" s="4" t="s">
        <v>1205</v>
      </c>
      <c r="N1869" s="4" t="s">
        <v>13815</v>
      </c>
      <c r="O1869" s="4" t="s">
        <v>14041</v>
      </c>
      <c r="P1869" s="2" t="s">
        <v>14042</v>
      </c>
      <c r="Q1869" s="2" t="s">
        <v>14043</v>
      </c>
      <c r="R1869" s="4" t="s">
        <v>65</v>
      </c>
      <c r="S1869" s="4" t="s">
        <v>14044</v>
      </c>
      <c r="T1869" s="4" t="s">
        <v>110</v>
      </c>
      <c r="U1869" s="4"/>
      <c r="V1869" s="4"/>
      <c r="W1869" s="4"/>
      <c r="X1869" s="2" t="s">
        <v>14045</v>
      </c>
      <c r="Y1869" s="4" t="s">
        <v>69</v>
      </c>
      <c r="Z1869" s="4"/>
      <c r="AA1869" s="4"/>
      <c r="AB1869" s="4"/>
    </row>
    <row r="1870" customFormat="false" ht="75" hidden="false" customHeight="true" outlineLevel="0" collapsed="false">
      <c r="A1870" s="4" t="s">
        <v>14046</v>
      </c>
      <c r="B1870" s="4" t="s">
        <v>14047</v>
      </c>
      <c r="C1870" s="4" t="s">
        <v>14048</v>
      </c>
      <c r="D1870" s="4" t="n">
        <v>1985</v>
      </c>
      <c r="E1870" s="4" t="s">
        <v>41</v>
      </c>
      <c r="F1870" s="4" t="s">
        <v>14049</v>
      </c>
      <c r="G1870" s="4" t="str">
        <f aca="false">IF(LEFT(I1870,3)="R1 ","L6",IF(D1870&gt;=2014,"L1",IF(D1870&gt;=1998,"L2",IF(D1870&gt;=1987,"L3",IF(D1870&gt;=1978,"L4",IF(D1870&gt;=1965,"L5","L6"))))))</f>
        <v>L4</v>
      </c>
      <c r="H1870" s="4" t="str">
        <f aca="false">IFERROR(INDEX(Lanes!$C$2:$C$60,MATCH(LEFT(I1870,FIND(" ",I1870)-1),Lanes!$A$2:$A$60,0)),"?")</f>
        <v>V</v>
      </c>
      <c r="I1870" s="4" t="s">
        <v>13813</v>
      </c>
      <c r="J1870" s="4"/>
      <c r="K1870" s="4" t="s">
        <v>211</v>
      </c>
      <c r="L1870" s="4" t="s">
        <v>257</v>
      </c>
      <c r="M1870" s="4" t="s">
        <v>14050</v>
      </c>
      <c r="N1870" s="4" t="s">
        <v>14051</v>
      </c>
      <c r="O1870" s="4" t="s">
        <v>14052</v>
      </c>
      <c r="P1870" s="2" t="s">
        <v>14053</v>
      </c>
      <c r="Q1870" s="2" t="s">
        <v>14054</v>
      </c>
      <c r="R1870" s="4" t="s">
        <v>122</v>
      </c>
      <c r="S1870" s="4" t="s">
        <v>14055</v>
      </c>
      <c r="T1870" s="4" t="s">
        <v>110</v>
      </c>
      <c r="U1870" s="4" t="s">
        <v>53</v>
      </c>
      <c r="V1870" s="4"/>
      <c r="W1870" s="4"/>
      <c r="X1870" s="2" t="s">
        <v>14056</v>
      </c>
      <c r="Y1870" s="4" t="s">
        <v>69</v>
      </c>
      <c r="Z1870" s="4"/>
      <c r="AA1870" s="4"/>
      <c r="AB1870" s="4"/>
    </row>
    <row r="1871" customFormat="false" ht="75" hidden="false" customHeight="true" outlineLevel="0" collapsed="false">
      <c r="A1871" s="4" t="s">
        <v>14057</v>
      </c>
      <c r="B1871" s="4" t="s">
        <v>14058</v>
      </c>
      <c r="C1871" s="4" t="s">
        <v>14058</v>
      </c>
      <c r="D1871" s="4" t="n">
        <v>1985</v>
      </c>
      <c r="E1871" s="4" t="s">
        <v>41</v>
      </c>
      <c r="F1871" s="4" t="s">
        <v>13949</v>
      </c>
      <c r="G1871" s="4" t="str">
        <f aca="false">IF(LEFT(I1871,3)="R1 ","L6",IF(D1871&gt;=2014,"L1",IF(D1871&gt;=1998,"L2",IF(D1871&gt;=1987,"L3",IF(D1871&gt;=1978,"L4",IF(D1871&gt;=1965,"L5","L6"))))))</f>
        <v>L4</v>
      </c>
      <c r="H1871" s="4" t="str">
        <f aca="false">IFERROR(INDEX(Lanes!$C$2:$C$60,MATCH(LEFT(I1871,FIND(" ",I1871)-1),Lanes!$A$2:$A$60,0)),"?")</f>
        <v>V</v>
      </c>
      <c r="I1871" s="4" t="s">
        <v>13813</v>
      </c>
      <c r="J1871" s="4"/>
      <c r="K1871" s="4" t="s">
        <v>211</v>
      </c>
      <c r="L1871" s="4" t="s">
        <v>603</v>
      </c>
      <c r="M1871" s="4" t="s">
        <v>11697</v>
      </c>
      <c r="N1871" s="4" t="s">
        <v>13815</v>
      </c>
      <c r="O1871" s="4" t="s">
        <v>14059</v>
      </c>
      <c r="P1871" s="2" t="s">
        <v>14060</v>
      </c>
      <c r="Q1871" s="2" t="s">
        <v>14061</v>
      </c>
      <c r="R1871" s="4" t="s">
        <v>122</v>
      </c>
      <c r="S1871" s="4" t="s">
        <v>14062</v>
      </c>
      <c r="T1871" s="4" t="s">
        <v>52</v>
      </c>
      <c r="U1871" s="4"/>
      <c r="V1871" s="4"/>
      <c r="W1871" s="4"/>
      <c r="X1871" s="2" t="s">
        <v>14063</v>
      </c>
      <c r="Y1871" s="4" t="s">
        <v>69</v>
      </c>
      <c r="Z1871" s="4"/>
      <c r="AA1871" s="4"/>
      <c r="AB1871" s="4"/>
    </row>
    <row r="1872" customFormat="false" ht="75" hidden="false" customHeight="true" outlineLevel="0" collapsed="false">
      <c r="A1872" s="4" t="s">
        <v>14064</v>
      </c>
      <c r="B1872" s="4" t="s">
        <v>13996</v>
      </c>
      <c r="C1872" s="4" t="s">
        <v>14065</v>
      </c>
      <c r="D1872" s="4" t="n">
        <v>1985</v>
      </c>
      <c r="E1872" s="4" t="s">
        <v>41</v>
      </c>
      <c r="F1872" s="4" t="s">
        <v>13949</v>
      </c>
      <c r="G1872" s="4" t="str">
        <f aca="false">IF(LEFT(I1872,3)="R1 ","L6",IF(D1872&gt;=2014,"L1",IF(D1872&gt;=1998,"L2",IF(D1872&gt;=1987,"L3",IF(D1872&gt;=1978,"L4",IF(D1872&gt;=1965,"L5","L6"))))))</f>
        <v>L4</v>
      </c>
      <c r="H1872" s="4" t="str">
        <f aca="false">IFERROR(INDEX(Lanes!$C$2:$C$60,MATCH(LEFT(I1872,FIND(" ",I1872)-1),Lanes!$A$2:$A$60,0)),"?")</f>
        <v>V</v>
      </c>
      <c r="I1872" s="4" t="s">
        <v>13813</v>
      </c>
      <c r="J1872" s="4"/>
      <c r="K1872" s="4" t="s">
        <v>211</v>
      </c>
      <c r="L1872" s="4" t="s">
        <v>603</v>
      </c>
      <c r="M1872" s="4" t="s">
        <v>1205</v>
      </c>
      <c r="N1872" s="4" t="s">
        <v>13815</v>
      </c>
      <c r="O1872" s="4" t="s">
        <v>14066</v>
      </c>
      <c r="P1872" s="2" t="s">
        <v>14067</v>
      </c>
      <c r="Q1872" s="2" t="s">
        <v>14068</v>
      </c>
      <c r="R1872" s="4" t="s">
        <v>122</v>
      </c>
      <c r="S1872" s="4" t="s">
        <v>14065</v>
      </c>
      <c r="T1872" s="4" t="s">
        <v>52</v>
      </c>
      <c r="U1872" s="4"/>
      <c r="V1872" s="4"/>
      <c r="W1872" s="4"/>
      <c r="X1872" s="2" t="s">
        <v>14069</v>
      </c>
      <c r="Y1872" s="4" t="s">
        <v>55</v>
      </c>
      <c r="Z1872" s="4"/>
      <c r="AA1872" s="4"/>
      <c r="AB1872" s="4"/>
    </row>
    <row r="1873" customFormat="false" ht="75" hidden="false" customHeight="true" outlineLevel="0" collapsed="false">
      <c r="A1873" s="4" t="s">
        <v>14070</v>
      </c>
      <c r="B1873" s="4" t="s">
        <v>14011</v>
      </c>
      <c r="C1873" s="4" t="s">
        <v>14071</v>
      </c>
      <c r="D1873" s="4" t="n">
        <v>1986</v>
      </c>
      <c r="E1873" s="4" t="s">
        <v>41</v>
      </c>
      <c r="F1873" s="4" t="s">
        <v>14072</v>
      </c>
      <c r="G1873" s="4" t="str">
        <f aca="false">IF(LEFT(I1873,3)="R1 ","L6",IF(D1873&gt;=2014,"L1",IF(D1873&gt;=1998,"L2",IF(D1873&gt;=1987,"L3",IF(D1873&gt;=1978,"L4",IF(D1873&gt;=1965,"L5","L6"))))))</f>
        <v>L4</v>
      </c>
      <c r="H1873" s="4" t="str">
        <f aca="false">IFERROR(INDEX(Lanes!$C$2:$C$60,MATCH(LEFT(I1873,FIND(" ",I1873)-1),Lanes!$A$2:$A$60,0)),"?")</f>
        <v>V</v>
      </c>
      <c r="I1873" s="4" t="s">
        <v>13813</v>
      </c>
      <c r="J1873" s="4"/>
      <c r="K1873" s="4" t="s">
        <v>211</v>
      </c>
      <c r="L1873" s="4" t="s">
        <v>603</v>
      </c>
      <c r="M1873" s="4" t="s">
        <v>11697</v>
      </c>
      <c r="N1873" s="4" t="s">
        <v>13815</v>
      </c>
      <c r="O1873" s="4" t="s">
        <v>14073</v>
      </c>
      <c r="P1873" s="2" t="s">
        <v>14074</v>
      </c>
      <c r="Q1873" s="2" t="s">
        <v>14075</v>
      </c>
      <c r="R1873" s="4" t="s">
        <v>122</v>
      </c>
      <c r="S1873" s="4" t="s">
        <v>14076</v>
      </c>
      <c r="T1873" s="4" t="s">
        <v>84</v>
      </c>
      <c r="U1873" s="4"/>
      <c r="V1873" s="4"/>
      <c r="W1873" s="4"/>
      <c r="X1873" s="2" t="s">
        <v>14077</v>
      </c>
      <c r="Y1873" s="4" t="s">
        <v>55</v>
      </c>
      <c r="Z1873" s="4"/>
      <c r="AA1873" s="4"/>
      <c r="AB1873" s="4"/>
    </row>
    <row r="1874" customFormat="false" ht="75" hidden="false" customHeight="true" outlineLevel="0" collapsed="false">
      <c r="A1874" s="4" t="s">
        <v>14078</v>
      </c>
      <c r="B1874" s="4" t="s">
        <v>13938</v>
      </c>
      <c r="C1874" s="4" t="s">
        <v>14079</v>
      </c>
      <c r="D1874" s="4" t="n">
        <v>1986</v>
      </c>
      <c r="E1874" s="4" t="s">
        <v>41</v>
      </c>
      <c r="F1874" s="4" t="s">
        <v>13940</v>
      </c>
      <c r="G1874" s="4" t="str">
        <f aca="false">IF(LEFT(I1874,3)="R1 ","L6",IF(D1874&gt;=2014,"L1",IF(D1874&gt;=1998,"L2",IF(D1874&gt;=1987,"L3",IF(D1874&gt;=1978,"L4",IF(D1874&gt;=1965,"L5","L6"))))))</f>
        <v>L4</v>
      </c>
      <c r="H1874" s="4" t="str">
        <f aca="false">IFERROR(INDEX(Lanes!$C$2:$C$60,MATCH(LEFT(I1874,FIND(" ",I1874)-1),Lanes!$A$2:$A$60,0)),"?")</f>
        <v>V</v>
      </c>
      <c r="I1874" s="4" t="s">
        <v>13813</v>
      </c>
      <c r="J1874" s="4"/>
      <c r="K1874" s="4" t="s">
        <v>211</v>
      </c>
      <c r="L1874" s="4" t="s">
        <v>152</v>
      </c>
      <c r="M1874" s="4" t="s">
        <v>153</v>
      </c>
      <c r="N1874" s="4"/>
      <c r="O1874" s="4" t="s">
        <v>14080</v>
      </c>
      <c r="P1874" s="2" t="s">
        <v>14081</v>
      </c>
      <c r="Q1874" s="2" t="s">
        <v>14082</v>
      </c>
      <c r="R1874" s="4" t="s">
        <v>65</v>
      </c>
      <c r="S1874" s="4" t="s">
        <v>14083</v>
      </c>
      <c r="T1874" s="4" t="s">
        <v>84</v>
      </c>
      <c r="U1874" s="4"/>
      <c r="V1874" s="4"/>
      <c r="W1874" s="4"/>
      <c r="X1874" s="2" t="s">
        <v>14084</v>
      </c>
      <c r="Y1874" s="4" t="s">
        <v>55</v>
      </c>
      <c r="Z1874" s="4"/>
      <c r="AA1874" s="4"/>
      <c r="AB1874" s="4"/>
    </row>
    <row r="1875" customFormat="false" ht="75" hidden="false" customHeight="true" outlineLevel="0" collapsed="false">
      <c r="A1875" s="4" t="s">
        <v>14085</v>
      </c>
      <c r="B1875" s="4" t="s">
        <v>13878</v>
      </c>
      <c r="C1875" s="4" t="s">
        <v>14086</v>
      </c>
      <c r="D1875" s="4" t="n">
        <v>1986</v>
      </c>
      <c r="E1875" s="4" t="s">
        <v>41</v>
      </c>
      <c r="F1875" s="4" t="s">
        <v>13940</v>
      </c>
      <c r="G1875" s="4" t="str">
        <f aca="false">IF(LEFT(I1875,3)="R1 ","L6",IF(D1875&gt;=2014,"L1",IF(D1875&gt;=1998,"L2",IF(D1875&gt;=1987,"L3",IF(D1875&gt;=1978,"L4",IF(D1875&gt;=1965,"L5","L6"))))))</f>
        <v>L4</v>
      </c>
      <c r="H1875" s="4" t="str">
        <f aca="false">IFERROR(INDEX(Lanes!$C$2:$C$60,MATCH(LEFT(I1875,FIND(" ",I1875)-1),Lanes!$A$2:$A$60,0)),"?")</f>
        <v>V</v>
      </c>
      <c r="I1875" s="4" t="s">
        <v>13813</v>
      </c>
      <c r="J1875" s="4"/>
      <c r="K1875" s="4" t="s">
        <v>211</v>
      </c>
      <c r="L1875" s="4" t="s">
        <v>193</v>
      </c>
      <c r="M1875" s="4" t="s">
        <v>289</v>
      </c>
      <c r="N1875" s="4"/>
      <c r="O1875" s="4" t="s">
        <v>14087</v>
      </c>
      <c r="P1875" s="2" t="s">
        <v>14088</v>
      </c>
      <c r="Q1875" s="2" t="s">
        <v>14089</v>
      </c>
      <c r="R1875" s="4" t="s">
        <v>50</v>
      </c>
      <c r="S1875" s="4" t="s">
        <v>14090</v>
      </c>
      <c r="T1875" s="4" t="s">
        <v>84</v>
      </c>
      <c r="U1875" s="4"/>
      <c r="V1875" s="4"/>
      <c r="W1875" s="4"/>
      <c r="X1875" s="2" t="s">
        <v>13884</v>
      </c>
      <c r="Y1875" s="4" t="s">
        <v>69</v>
      </c>
      <c r="Z1875" s="4"/>
      <c r="AA1875" s="4"/>
      <c r="AB1875" s="4"/>
    </row>
    <row r="1876" customFormat="false" ht="75" hidden="false" customHeight="true" outlineLevel="0" collapsed="false">
      <c r="A1876" s="4" t="s">
        <v>14091</v>
      </c>
      <c r="B1876" s="4" t="s">
        <v>14047</v>
      </c>
      <c r="C1876" s="4" t="s">
        <v>14092</v>
      </c>
      <c r="D1876" s="4" t="n">
        <v>1986</v>
      </c>
      <c r="E1876" s="4" t="s">
        <v>41</v>
      </c>
      <c r="F1876" s="4" t="s">
        <v>14049</v>
      </c>
      <c r="G1876" s="4" t="str">
        <f aca="false">IF(LEFT(I1876,3)="R1 ","L6",IF(D1876&gt;=2014,"L1",IF(D1876&gt;=1998,"L2",IF(D1876&gt;=1987,"L3",IF(D1876&gt;=1978,"L4",IF(D1876&gt;=1965,"L5","L6"))))))</f>
        <v>L4</v>
      </c>
      <c r="H1876" s="4" t="str">
        <f aca="false">IFERROR(INDEX(Lanes!$C$2:$C$60,MATCH(LEFT(I1876,FIND(" ",I1876)-1),Lanes!$A$2:$A$60,0)),"?")</f>
        <v>V</v>
      </c>
      <c r="I1876" s="4" t="s">
        <v>13813</v>
      </c>
      <c r="J1876" s="4"/>
      <c r="K1876" s="4" t="s">
        <v>211</v>
      </c>
      <c r="L1876" s="4" t="s">
        <v>257</v>
      </c>
      <c r="M1876" s="4" t="s">
        <v>14050</v>
      </c>
      <c r="N1876" s="4" t="s">
        <v>14051</v>
      </c>
      <c r="O1876" s="4" t="s">
        <v>14093</v>
      </c>
      <c r="P1876" s="2" t="s">
        <v>14094</v>
      </c>
      <c r="Q1876" s="2" t="s">
        <v>14095</v>
      </c>
      <c r="R1876" s="4" t="s">
        <v>65</v>
      </c>
      <c r="S1876" s="4" t="s">
        <v>14096</v>
      </c>
      <c r="T1876" s="4" t="s">
        <v>84</v>
      </c>
      <c r="U1876" s="4"/>
      <c r="V1876" s="4"/>
      <c r="W1876" s="4"/>
      <c r="X1876" s="2" t="s">
        <v>14097</v>
      </c>
      <c r="Y1876" s="4" t="s">
        <v>69</v>
      </c>
      <c r="Z1876" s="4"/>
      <c r="AA1876" s="4"/>
      <c r="AB1876" s="4"/>
    </row>
    <row r="1877" customFormat="false" ht="75" hidden="false" customHeight="true" outlineLevel="0" collapsed="false">
      <c r="A1877" s="4" t="s">
        <v>14098</v>
      </c>
      <c r="B1877" s="4" t="s">
        <v>14058</v>
      </c>
      <c r="C1877" s="4" t="s">
        <v>14099</v>
      </c>
      <c r="D1877" s="4" t="n">
        <v>1986</v>
      </c>
      <c r="E1877" s="4" t="s">
        <v>41</v>
      </c>
      <c r="F1877" s="4" t="s">
        <v>13949</v>
      </c>
      <c r="G1877" s="4" t="str">
        <f aca="false">IF(LEFT(I1877,3)="R1 ","L6",IF(D1877&gt;=2014,"L1",IF(D1877&gt;=1998,"L2",IF(D1877&gt;=1987,"L3",IF(D1877&gt;=1978,"L4",IF(D1877&gt;=1965,"L5","L6"))))))</f>
        <v>L4</v>
      </c>
      <c r="H1877" s="4" t="str">
        <f aca="false">IFERROR(INDEX(Lanes!$C$2:$C$60,MATCH(LEFT(I1877,FIND(" ",I1877)-1),Lanes!$A$2:$A$60,0)),"?")</f>
        <v>V</v>
      </c>
      <c r="I1877" s="4" t="s">
        <v>13813</v>
      </c>
      <c r="J1877" s="4"/>
      <c r="K1877" s="4" t="s">
        <v>211</v>
      </c>
      <c r="L1877" s="4" t="s">
        <v>603</v>
      </c>
      <c r="M1877" s="4" t="s">
        <v>11697</v>
      </c>
      <c r="N1877" s="4" t="s">
        <v>13815</v>
      </c>
      <c r="O1877" s="4" t="s">
        <v>14059</v>
      </c>
      <c r="P1877" s="2" t="s">
        <v>14100</v>
      </c>
      <c r="Q1877" s="2" t="s">
        <v>14101</v>
      </c>
      <c r="R1877" s="4" t="s">
        <v>65</v>
      </c>
      <c r="S1877" s="4" t="s">
        <v>14099</v>
      </c>
      <c r="T1877" s="4" t="s">
        <v>52</v>
      </c>
      <c r="U1877" s="4"/>
      <c r="V1877" s="4"/>
      <c r="W1877" s="4"/>
      <c r="X1877" s="2" t="s">
        <v>14102</v>
      </c>
      <c r="Y1877" s="4" t="s">
        <v>55</v>
      </c>
      <c r="Z1877" s="4"/>
      <c r="AA1877" s="4"/>
      <c r="AB1877" s="4"/>
    </row>
    <row r="1878" customFormat="false" ht="75" hidden="false" customHeight="true" outlineLevel="0" collapsed="false">
      <c r="A1878" s="4" t="s">
        <v>14103</v>
      </c>
      <c r="B1878" s="4" t="s">
        <v>14104</v>
      </c>
      <c r="C1878" s="4" t="s">
        <v>14104</v>
      </c>
      <c r="D1878" s="4" t="n">
        <v>1986</v>
      </c>
      <c r="E1878" s="4" t="s">
        <v>41</v>
      </c>
      <c r="F1878" s="4" t="s">
        <v>14105</v>
      </c>
      <c r="G1878" s="4" t="str">
        <f aca="false">IF(LEFT(I1878,3)="R1 ","L6",IF(D1878&gt;=2014,"L1",IF(D1878&gt;=1998,"L2",IF(D1878&gt;=1987,"L3",IF(D1878&gt;=1978,"L4",IF(D1878&gt;=1965,"L5","L6"))))))</f>
        <v>L4</v>
      </c>
      <c r="H1878" s="4" t="str">
        <f aca="false">IFERROR(INDEX(Lanes!$C$2:$C$60,MATCH(LEFT(I1878,FIND(" ",I1878)-1),Lanes!$A$2:$A$60,0)),"?")</f>
        <v>V</v>
      </c>
      <c r="I1878" s="4" t="s">
        <v>13813</v>
      </c>
      <c r="J1878" s="4"/>
      <c r="K1878" s="4" t="s">
        <v>211</v>
      </c>
      <c r="L1878" s="4" t="s">
        <v>163</v>
      </c>
      <c r="M1878" s="4" t="s">
        <v>164</v>
      </c>
      <c r="N1878" s="4" t="s">
        <v>2389</v>
      </c>
      <c r="O1878" s="4" t="s">
        <v>14106</v>
      </c>
      <c r="P1878" s="2" t="s">
        <v>14107</v>
      </c>
      <c r="Q1878" s="2" t="s">
        <v>14108</v>
      </c>
      <c r="R1878" s="4" t="s">
        <v>65</v>
      </c>
      <c r="S1878" s="4" t="s">
        <v>14109</v>
      </c>
      <c r="T1878" s="4" t="s">
        <v>84</v>
      </c>
      <c r="U1878" s="4"/>
      <c r="V1878" s="4"/>
      <c r="W1878" s="4"/>
      <c r="X1878" s="2" t="s">
        <v>14110</v>
      </c>
      <c r="Y1878" s="4" t="s">
        <v>69</v>
      </c>
      <c r="Z1878" s="4"/>
      <c r="AA1878" s="4"/>
      <c r="AB1878" s="4"/>
    </row>
    <row r="1879" customFormat="false" ht="75" hidden="false" customHeight="true" outlineLevel="0" collapsed="false">
      <c r="A1879" s="4" t="s">
        <v>14111</v>
      </c>
      <c r="B1879" s="4" t="s">
        <v>13947</v>
      </c>
      <c r="C1879" s="4" t="s">
        <v>14112</v>
      </c>
      <c r="D1879" s="4" t="n">
        <v>1987</v>
      </c>
      <c r="E1879" s="4" t="s">
        <v>41</v>
      </c>
      <c r="F1879" s="4" t="s">
        <v>14113</v>
      </c>
      <c r="G1879" s="4" t="str">
        <f aca="false">IF(LEFT(I1879,3)="R1 ","L6",IF(D1879&gt;=2014,"L1",IF(D1879&gt;=1998,"L2",IF(D1879&gt;=1987,"L3",IF(D1879&gt;=1978,"L4",IF(D1879&gt;=1965,"L5","L6"))))))</f>
        <v>L3</v>
      </c>
      <c r="H1879" s="4" t="str">
        <f aca="false">IFERROR(INDEX(Lanes!$C$2:$C$60,MATCH(LEFT(I1879,FIND(" ",I1879)-1),Lanes!$A$2:$A$60,0)),"?")</f>
        <v>V</v>
      </c>
      <c r="I1879" s="4" t="s">
        <v>13813</v>
      </c>
      <c r="J1879" s="4"/>
      <c r="K1879" s="4" t="s">
        <v>211</v>
      </c>
      <c r="L1879" s="4" t="s">
        <v>603</v>
      </c>
      <c r="M1879" s="4" t="s">
        <v>1205</v>
      </c>
      <c r="N1879" s="4" t="s">
        <v>13815</v>
      </c>
      <c r="O1879" s="4" t="s">
        <v>14114</v>
      </c>
      <c r="P1879" s="2" t="s">
        <v>14115</v>
      </c>
      <c r="Q1879" s="2" t="s">
        <v>14116</v>
      </c>
      <c r="R1879" s="4" t="s">
        <v>65</v>
      </c>
      <c r="S1879" s="4" t="s">
        <v>14112</v>
      </c>
      <c r="T1879" s="4" t="s">
        <v>52</v>
      </c>
      <c r="U1879" s="4"/>
      <c r="V1879" s="4"/>
      <c r="W1879" s="4"/>
      <c r="X1879" s="2" t="s">
        <v>14117</v>
      </c>
      <c r="Y1879" s="4" t="s">
        <v>55</v>
      </c>
      <c r="Z1879" s="4"/>
      <c r="AA1879" s="4"/>
      <c r="AB1879" s="4"/>
    </row>
    <row r="1880" customFormat="false" ht="75" hidden="false" customHeight="true" outlineLevel="0" collapsed="false">
      <c r="A1880" s="4" t="s">
        <v>14118</v>
      </c>
      <c r="B1880" s="4" t="s">
        <v>14047</v>
      </c>
      <c r="C1880" s="4" t="s">
        <v>14119</v>
      </c>
      <c r="D1880" s="4" t="n">
        <v>1987</v>
      </c>
      <c r="E1880" s="4" t="s">
        <v>41</v>
      </c>
      <c r="F1880" s="4" t="s">
        <v>14120</v>
      </c>
      <c r="G1880" s="4" t="str">
        <f aca="false">IF(LEFT(I1880,3)="R1 ","L6",IF(D1880&gt;=2014,"L1",IF(D1880&gt;=1998,"L2",IF(D1880&gt;=1987,"L3",IF(D1880&gt;=1978,"L4",IF(D1880&gt;=1965,"L5","L6"))))))</f>
        <v>L3</v>
      </c>
      <c r="H1880" s="4" t="str">
        <f aca="false">IFERROR(INDEX(Lanes!$C$2:$C$60,MATCH(LEFT(I1880,FIND(" ",I1880)-1),Lanes!$A$2:$A$60,0)),"?")</f>
        <v>V</v>
      </c>
      <c r="I1880" s="4" t="s">
        <v>13813</v>
      </c>
      <c r="J1880" s="4"/>
      <c r="K1880" s="4" t="s">
        <v>211</v>
      </c>
      <c r="L1880" s="4" t="s">
        <v>257</v>
      </c>
      <c r="M1880" s="4" t="s">
        <v>14050</v>
      </c>
      <c r="N1880" s="4" t="s">
        <v>14051</v>
      </c>
      <c r="O1880" s="4" t="s">
        <v>14121</v>
      </c>
      <c r="P1880" s="2" t="s">
        <v>14122</v>
      </c>
      <c r="Q1880" s="2" t="s">
        <v>14123</v>
      </c>
      <c r="R1880" s="4" t="s">
        <v>122</v>
      </c>
      <c r="S1880" s="4" t="s">
        <v>14124</v>
      </c>
      <c r="T1880" s="4" t="s">
        <v>84</v>
      </c>
      <c r="U1880" s="4"/>
      <c r="V1880" s="4"/>
      <c r="W1880" s="4"/>
      <c r="X1880" s="2" t="s">
        <v>14125</v>
      </c>
      <c r="Y1880" s="4" t="s">
        <v>69</v>
      </c>
      <c r="Z1880" s="4"/>
      <c r="AA1880" s="4"/>
      <c r="AB1880" s="4"/>
    </row>
    <row r="1881" customFormat="false" ht="75" hidden="false" customHeight="true" outlineLevel="0" collapsed="false">
      <c r="A1881" s="4" t="s">
        <v>14126</v>
      </c>
      <c r="B1881" s="4" t="s">
        <v>13886</v>
      </c>
      <c r="C1881" s="4" t="s">
        <v>13886</v>
      </c>
      <c r="D1881" s="4" t="n">
        <v>1987</v>
      </c>
      <c r="E1881" s="4" t="s">
        <v>41</v>
      </c>
      <c r="F1881" s="4" t="s">
        <v>14013</v>
      </c>
      <c r="G1881" s="4" t="str">
        <f aca="false">IF(LEFT(I1881,3)="R1 ","L6",IF(D1881&gt;=2014,"L1",IF(D1881&gt;=1998,"L2",IF(D1881&gt;=1987,"L3",IF(D1881&gt;=1978,"L4",IF(D1881&gt;=1965,"L5","L6"))))))</f>
        <v>L3</v>
      </c>
      <c r="H1881" s="4" t="str">
        <f aca="false">IFERROR(INDEX(Lanes!$C$2:$C$60,MATCH(LEFT(I1881,FIND(" ",I1881)-1),Lanes!$A$2:$A$60,0)),"?")</f>
        <v>V</v>
      </c>
      <c r="I1881" s="4" t="s">
        <v>13813</v>
      </c>
      <c r="J1881" s="4"/>
      <c r="K1881" s="4" t="s">
        <v>211</v>
      </c>
      <c r="L1881" s="4" t="s">
        <v>603</v>
      </c>
      <c r="M1881" s="4" t="s">
        <v>1205</v>
      </c>
      <c r="N1881" s="4" t="s">
        <v>13815</v>
      </c>
      <c r="O1881" s="4" t="s">
        <v>14127</v>
      </c>
      <c r="P1881" s="2" t="s">
        <v>14128</v>
      </c>
      <c r="Q1881" s="2" t="s">
        <v>14129</v>
      </c>
      <c r="R1881" s="4" t="s">
        <v>65</v>
      </c>
      <c r="S1881" s="4" t="s">
        <v>14130</v>
      </c>
      <c r="T1881" s="4" t="s">
        <v>52</v>
      </c>
      <c r="U1881" s="4"/>
      <c r="V1881" s="4"/>
      <c r="W1881" s="4"/>
      <c r="X1881" s="2" t="s">
        <v>14131</v>
      </c>
      <c r="Y1881" s="4" t="s">
        <v>69</v>
      </c>
      <c r="Z1881" s="4"/>
      <c r="AA1881" s="4"/>
      <c r="AB1881" s="4"/>
    </row>
    <row r="1882" customFormat="false" ht="75" hidden="false" customHeight="true" outlineLevel="0" collapsed="false">
      <c r="A1882" s="4" t="s">
        <v>14132</v>
      </c>
      <c r="B1882" s="4" t="s">
        <v>14133</v>
      </c>
      <c r="C1882" s="4" t="s">
        <v>14133</v>
      </c>
      <c r="D1882" s="4" t="n">
        <v>1987</v>
      </c>
      <c r="E1882" s="4" t="s">
        <v>41</v>
      </c>
      <c r="F1882" s="4" t="s">
        <v>7627</v>
      </c>
      <c r="G1882" s="4" t="str">
        <f aca="false">IF(LEFT(I1882,3)="R1 ","L6",IF(D1882&gt;=2014,"L1",IF(D1882&gt;=1998,"L2",IF(D1882&gt;=1987,"L3",IF(D1882&gt;=1978,"L4",IF(D1882&gt;=1965,"L5","L6"))))))</f>
        <v>L3</v>
      </c>
      <c r="H1882" s="4" t="str">
        <f aca="false">IFERROR(INDEX(Lanes!$C$2:$C$60,MATCH(LEFT(I1882,FIND(" ",I1882)-1),Lanes!$A$2:$A$60,0)),"?")</f>
        <v>V</v>
      </c>
      <c r="I1882" s="4" t="s">
        <v>13813</v>
      </c>
      <c r="J1882" s="4"/>
      <c r="K1882" s="4" t="s">
        <v>1016</v>
      </c>
      <c r="L1882" s="4" t="s">
        <v>603</v>
      </c>
      <c r="M1882" s="4" t="s">
        <v>1205</v>
      </c>
      <c r="N1882" s="4" t="s">
        <v>13815</v>
      </c>
      <c r="O1882" s="4" t="s">
        <v>14134</v>
      </c>
      <c r="P1882" s="2" t="s">
        <v>14135</v>
      </c>
      <c r="Q1882" s="2" t="s">
        <v>14136</v>
      </c>
      <c r="R1882" s="4" t="s">
        <v>65</v>
      </c>
      <c r="S1882" s="4" t="s">
        <v>14137</v>
      </c>
      <c r="T1882" s="4" t="s">
        <v>52</v>
      </c>
      <c r="U1882" s="4"/>
      <c r="V1882" s="4"/>
      <c r="W1882" s="4"/>
      <c r="X1882" s="2" t="s">
        <v>14138</v>
      </c>
      <c r="Y1882" s="4" t="s">
        <v>69</v>
      </c>
      <c r="Z1882" s="4"/>
      <c r="AA1882" s="4"/>
      <c r="AB1882" s="4"/>
    </row>
    <row r="1883" customFormat="false" ht="75" hidden="false" customHeight="true" outlineLevel="0" collapsed="false">
      <c r="A1883" s="4" t="s">
        <v>14139</v>
      </c>
      <c r="B1883" s="4" t="s">
        <v>13822</v>
      </c>
      <c r="C1883" s="4" t="s">
        <v>14140</v>
      </c>
      <c r="D1883" s="4" t="n">
        <v>1987</v>
      </c>
      <c r="E1883" s="4" t="s">
        <v>41</v>
      </c>
      <c r="F1883" s="4" t="s">
        <v>8938</v>
      </c>
      <c r="G1883" s="4" t="str">
        <f aca="false">IF(LEFT(I1883,3)="R1 ","L6",IF(D1883&gt;=2014,"L1",IF(D1883&gt;=1998,"L2",IF(D1883&gt;=1987,"L3",IF(D1883&gt;=1978,"L4",IF(D1883&gt;=1965,"L5","L6"))))))</f>
        <v>L3</v>
      </c>
      <c r="H1883" s="4" t="str">
        <f aca="false">IFERROR(INDEX(Lanes!$C$2:$C$60,MATCH(LEFT(I1883,FIND(" ",I1883)-1),Lanes!$A$2:$A$60,0)),"?")</f>
        <v>V</v>
      </c>
      <c r="I1883" s="4" t="s">
        <v>13813</v>
      </c>
      <c r="J1883" s="4"/>
      <c r="K1883" s="4" t="s">
        <v>211</v>
      </c>
      <c r="L1883" s="4" t="s">
        <v>603</v>
      </c>
      <c r="M1883" s="4" t="s">
        <v>1205</v>
      </c>
      <c r="N1883" s="4" t="s">
        <v>13815</v>
      </c>
      <c r="O1883" s="4" t="s">
        <v>14141</v>
      </c>
      <c r="P1883" s="2" t="s">
        <v>14142</v>
      </c>
      <c r="Q1883" s="2" t="s">
        <v>14143</v>
      </c>
      <c r="R1883" s="4" t="s">
        <v>122</v>
      </c>
      <c r="S1883" s="4" t="s">
        <v>14144</v>
      </c>
      <c r="T1883" s="4" t="s">
        <v>84</v>
      </c>
      <c r="U1883" s="4"/>
      <c r="V1883" s="4"/>
      <c r="W1883" s="4"/>
      <c r="X1883" s="2" t="s">
        <v>14145</v>
      </c>
      <c r="Y1883" s="4" t="s">
        <v>69</v>
      </c>
      <c r="Z1883" s="4"/>
      <c r="AA1883" s="4"/>
      <c r="AB1883" s="4"/>
    </row>
    <row r="1884" customFormat="false" ht="75" hidden="false" customHeight="true" outlineLevel="0" collapsed="false">
      <c r="A1884" s="4" t="s">
        <v>14146</v>
      </c>
      <c r="B1884" s="4" t="s">
        <v>14047</v>
      </c>
      <c r="C1884" s="4" t="s">
        <v>14147</v>
      </c>
      <c r="D1884" s="4" t="n">
        <v>1988</v>
      </c>
      <c r="E1884" s="4" t="s">
        <v>41</v>
      </c>
      <c r="F1884" s="4" t="s">
        <v>14148</v>
      </c>
      <c r="G1884" s="4" t="str">
        <f aca="false">IF(LEFT(I1884,3)="R1 ","L6",IF(D1884&gt;=2014,"L1",IF(D1884&gt;=1998,"L2",IF(D1884&gt;=1987,"L3",IF(D1884&gt;=1978,"L4",IF(D1884&gt;=1965,"L5","L6"))))))</f>
        <v>L3</v>
      </c>
      <c r="H1884" s="4" t="str">
        <f aca="false">IFERROR(INDEX(Lanes!$C$2:$C$60,MATCH(LEFT(I1884,FIND(" ",I1884)-1),Lanes!$A$2:$A$60,0)),"?")</f>
        <v>V</v>
      </c>
      <c r="I1884" s="4" t="s">
        <v>13813</v>
      </c>
      <c r="J1884" s="4"/>
      <c r="K1884" s="4" t="s">
        <v>211</v>
      </c>
      <c r="L1884" s="4" t="s">
        <v>257</v>
      </c>
      <c r="M1884" s="4" t="s">
        <v>14050</v>
      </c>
      <c r="N1884" s="4" t="s">
        <v>14051</v>
      </c>
      <c r="O1884" s="4" t="s">
        <v>14149</v>
      </c>
      <c r="P1884" s="2" t="s">
        <v>14150</v>
      </c>
      <c r="Q1884" s="2" t="s">
        <v>14151</v>
      </c>
      <c r="R1884" s="4" t="s">
        <v>65</v>
      </c>
      <c r="S1884" s="4" t="s">
        <v>14152</v>
      </c>
      <c r="T1884" s="4" t="s">
        <v>52</v>
      </c>
      <c r="U1884" s="4"/>
      <c r="V1884" s="4"/>
      <c r="W1884" s="4"/>
      <c r="X1884" s="2" t="s">
        <v>14153</v>
      </c>
      <c r="Y1884" s="4" t="s">
        <v>55</v>
      </c>
      <c r="Z1884" s="4"/>
      <c r="AA1884" s="4"/>
      <c r="AB1884" s="4"/>
    </row>
    <row r="1885" customFormat="false" ht="75" hidden="false" customHeight="true" outlineLevel="0" collapsed="false">
      <c r="A1885" s="4" t="s">
        <v>14154</v>
      </c>
      <c r="B1885" s="4" t="s">
        <v>14155</v>
      </c>
      <c r="C1885" s="4" t="s">
        <v>14156</v>
      </c>
      <c r="D1885" s="4" t="n">
        <v>1988</v>
      </c>
      <c r="E1885" s="4" t="s">
        <v>41</v>
      </c>
      <c r="F1885" s="4" t="s">
        <v>12938</v>
      </c>
      <c r="G1885" s="4" t="str">
        <f aca="false">IF(LEFT(I1885,3)="R1 ","L6",IF(D1885&gt;=2014,"L1",IF(D1885&gt;=1998,"L2",IF(D1885&gt;=1987,"L3",IF(D1885&gt;=1978,"L4",IF(D1885&gt;=1965,"L5","L6"))))))</f>
        <v>L3</v>
      </c>
      <c r="H1885" s="4" t="str">
        <f aca="false">IFERROR(INDEX(Lanes!$C$2:$C$60,MATCH(LEFT(I1885,FIND(" ",I1885)-1),Lanes!$A$2:$A$60,0)),"?")</f>
        <v>V</v>
      </c>
      <c r="I1885" s="4" t="s">
        <v>13813</v>
      </c>
      <c r="J1885" s="4"/>
      <c r="K1885" s="4" t="s">
        <v>211</v>
      </c>
      <c r="L1885" s="4" t="s">
        <v>603</v>
      </c>
      <c r="M1885" s="4" t="s">
        <v>14157</v>
      </c>
      <c r="N1885" s="4" t="s">
        <v>13815</v>
      </c>
      <c r="O1885" s="4" t="s">
        <v>14158</v>
      </c>
      <c r="P1885" s="2" t="s">
        <v>14159</v>
      </c>
      <c r="Q1885" s="2" t="s">
        <v>14160</v>
      </c>
      <c r="R1885" s="4" t="s">
        <v>65</v>
      </c>
      <c r="S1885" s="4" t="s">
        <v>14161</v>
      </c>
      <c r="T1885" s="4" t="s">
        <v>84</v>
      </c>
      <c r="U1885" s="4"/>
      <c r="V1885" s="4"/>
      <c r="W1885" s="4"/>
      <c r="X1885" s="2" t="s">
        <v>14162</v>
      </c>
      <c r="Y1885" s="4" t="s">
        <v>69</v>
      </c>
      <c r="Z1885" s="4"/>
      <c r="AA1885" s="4"/>
      <c r="AB1885" s="4"/>
    </row>
    <row r="1886" customFormat="false" ht="75" hidden="false" customHeight="true" outlineLevel="0" collapsed="false">
      <c r="A1886" s="4" t="s">
        <v>14163</v>
      </c>
      <c r="B1886" s="4" t="s">
        <v>14011</v>
      </c>
      <c r="C1886" s="4" t="s">
        <v>14164</v>
      </c>
      <c r="D1886" s="4" t="n">
        <v>1989</v>
      </c>
      <c r="E1886" s="4" t="s">
        <v>41</v>
      </c>
      <c r="F1886" s="4" t="s">
        <v>14072</v>
      </c>
      <c r="G1886" s="4" t="str">
        <f aca="false">IF(LEFT(I1886,3)="R1 ","L6",IF(D1886&gt;=2014,"L1",IF(D1886&gt;=1998,"L2",IF(D1886&gt;=1987,"L3",IF(D1886&gt;=1978,"L4",IF(D1886&gt;=1965,"L5","L6"))))))</f>
        <v>L3</v>
      </c>
      <c r="H1886" s="4" t="str">
        <f aca="false">IFERROR(INDEX(Lanes!$C$2:$C$60,MATCH(LEFT(I1886,FIND(" ",I1886)-1),Lanes!$A$2:$A$60,0)),"?")</f>
        <v>V</v>
      </c>
      <c r="I1886" s="4" t="s">
        <v>13813</v>
      </c>
      <c r="J1886" s="4"/>
      <c r="K1886" s="4" t="s">
        <v>211</v>
      </c>
      <c r="L1886" s="4" t="s">
        <v>603</v>
      </c>
      <c r="M1886" s="4" t="s">
        <v>11697</v>
      </c>
      <c r="N1886" s="4" t="s">
        <v>13815</v>
      </c>
      <c r="O1886" s="4" t="s">
        <v>14165</v>
      </c>
      <c r="P1886" s="2" t="s">
        <v>14166</v>
      </c>
      <c r="Q1886" s="2" t="s">
        <v>14167</v>
      </c>
      <c r="R1886" s="4" t="s">
        <v>65</v>
      </c>
      <c r="S1886" s="4" t="s">
        <v>14168</v>
      </c>
      <c r="T1886" s="4" t="s">
        <v>52</v>
      </c>
      <c r="U1886" s="4"/>
      <c r="V1886" s="4"/>
      <c r="W1886" s="4"/>
      <c r="X1886" s="2" t="s">
        <v>14077</v>
      </c>
      <c r="Y1886" s="4" t="s">
        <v>55</v>
      </c>
      <c r="Z1886" s="4"/>
      <c r="AA1886" s="4"/>
      <c r="AB1886" s="4"/>
    </row>
    <row r="1887" customFormat="false" ht="75" hidden="false" customHeight="true" outlineLevel="0" collapsed="false">
      <c r="A1887" s="4" t="s">
        <v>14169</v>
      </c>
      <c r="B1887" s="4" t="s">
        <v>13878</v>
      </c>
      <c r="C1887" s="4" t="s">
        <v>14170</v>
      </c>
      <c r="D1887" s="4" t="n">
        <v>1989</v>
      </c>
      <c r="E1887" s="4" t="s">
        <v>41</v>
      </c>
      <c r="F1887" s="4" t="s">
        <v>11138</v>
      </c>
      <c r="G1887" s="4" t="str">
        <f aca="false">IF(LEFT(I1887,3)="R1 ","L6",IF(D1887&gt;=2014,"L1",IF(D1887&gt;=1998,"L2",IF(D1887&gt;=1987,"L3",IF(D1887&gt;=1978,"L4",IF(D1887&gt;=1965,"L5","L6"))))))</f>
        <v>L3</v>
      </c>
      <c r="H1887" s="4" t="str">
        <f aca="false">IFERROR(INDEX(Lanes!$C$2:$C$60,MATCH(LEFT(I1887,FIND(" ",I1887)-1),Lanes!$A$2:$A$60,0)),"?")</f>
        <v>V</v>
      </c>
      <c r="I1887" s="4" t="s">
        <v>13813</v>
      </c>
      <c r="J1887" s="4"/>
      <c r="K1887" s="4" t="s">
        <v>211</v>
      </c>
      <c r="L1887" s="4" t="s">
        <v>193</v>
      </c>
      <c r="M1887" s="4" t="s">
        <v>289</v>
      </c>
      <c r="N1887" s="4"/>
      <c r="O1887" s="4" t="s">
        <v>14171</v>
      </c>
      <c r="P1887" s="2" t="s">
        <v>14172</v>
      </c>
      <c r="Q1887" s="2" t="s">
        <v>14173</v>
      </c>
      <c r="R1887" s="4" t="s">
        <v>50</v>
      </c>
      <c r="S1887" s="4" t="s">
        <v>14174</v>
      </c>
      <c r="T1887" s="4" t="s">
        <v>52</v>
      </c>
      <c r="U1887" s="4"/>
      <c r="V1887" s="4"/>
      <c r="W1887" s="4"/>
      <c r="X1887" s="2" t="s">
        <v>14175</v>
      </c>
      <c r="Y1887" s="4" t="s">
        <v>69</v>
      </c>
      <c r="Z1887" s="4"/>
      <c r="AA1887" s="4"/>
      <c r="AB1887" s="4"/>
    </row>
    <row r="1888" customFormat="false" ht="75" hidden="false" customHeight="true" outlineLevel="0" collapsed="false">
      <c r="A1888" s="4" t="s">
        <v>14176</v>
      </c>
      <c r="B1888" s="4" t="s">
        <v>14047</v>
      </c>
      <c r="C1888" s="4" t="s">
        <v>14177</v>
      </c>
      <c r="D1888" s="4" t="n">
        <v>1989</v>
      </c>
      <c r="E1888" s="4" t="s">
        <v>41</v>
      </c>
      <c r="F1888" s="4" t="s">
        <v>11138</v>
      </c>
      <c r="G1888" s="4" t="str">
        <f aca="false">IF(LEFT(I1888,3)="R1 ","L6",IF(D1888&gt;=2014,"L1",IF(D1888&gt;=1998,"L2",IF(D1888&gt;=1987,"L3",IF(D1888&gt;=1978,"L4",IF(D1888&gt;=1965,"L5","L6"))))))</f>
        <v>L3</v>
      </c>
      <c r="H1888" s="4" t="str">
        <f aca="false">IFERROR(INDEX(Lanes!$C$2:$C$60,MATCH(LEFT(I1888,FIND(" ",I1888)-1),Lanes!$A$2:$A$60,0)),"?")</f>
        <v>V</v>
      </c>
      <c r="I1888" s="4" t="s">
        <v>13813</v>
      </c>
      <c r="J1888" s="4"/>
      <c r="K1888" s="4" t="s">
        <v>211</v>
      </c>
      <c r="L1888" s="4" t="s">
        <v>257</v>
      </c>
      <c r="M1888" s="4" t="s">
        <v>14050</v>
      </c>
      <c r="N1888" s="4" t="s">
        <v>14051</v>
      </c>
      <c r="O1888" s="4" t="s">
        <v>14178</v>
      </c>
      <c r="P1888" s="2" t="s">
        <v>14179</v>
      </c>
      <c r="Q1888" s="2" t="s">
        <v>14180</v>
      </c>
      <c r="R1888" s="4" t="s">
        <v>122</v>
      </c>
      <c r="S1888" s="4" t="s">
        <v>14181</v>
      </c>
      <c r="T1888" s="4" t="s">
        <v>84</v>
      </c>
      <c r="U1888" s="4"/>
      <c r="V1888" s="4"/>
      <c r="W1888" s="4"/>
      <c r="X1888" s="2" t="s">
        <v>14097</v>
      </c>
      <c r="Y1888" s="4" t="s">
        <v>69</v>
      </c>
      <c r="Z1888" s="4"/>
      <c r="AA1888" s="4"/>
      <c r="AB1888" s="4"/>
    </row>
    <row r="1889" customFormat="false" ht="75" hidden="false" customHeight="true" outlineLevel="0" collapsed="false">
      <c r="A1889" s="4" t="s">
        <v>14182</v>
      </c>
      <c r="B1889" s="4" t="s">
        <v>14183</v>
      </c>
      <c r="C1889" s="4" t="s">
        <v>14184</v>
      </c>
      <c r="D1889" s="4" t="n">
        <v>1982</v>
      </c>
      <c r="E1889" s="4" t="s">
        <v>41</v>
      </c>
      <c r="F1889" s="4" t="s">
        <v>14185</v>
      </c>
      <c r="G1889" s="4" t="str">
        <f aca="false">IF(LEFT(I1889,3)="R1 ","L6",IF(D1889&gt;=2014,"L1",IF(D1889&gt;=1998,"L2",IF(D1889&gt;=1987,"L3",IF(D1889&gt;=1978,"L4",IF(D1889&gt;=1965,"L5","L6"))))))</f>
        <v>L4</v>
      </c>
      <c r="H1889" s="4" t="str">
        <f aca="false">IFERROR(INDEX(Lanes!$C$2:$C$60,MATCH(LEFT(I1889,FIND(" ",I1889)-1),Lanes!$A$2:$A$60,0)),"?")</f>
        <v>V</v>
      </c>
      <c r="I1889" s="4" t="s">
        <v>14186</v>
      </c>
      <c r="J1889" s="4"/>
      <c r="K1889" s="4" t="s">
        <v>4576</v>
      </c>
      <c r="L1889" s="4" t="s">
        <v>603</v>
      </c>
      <c r="M1889" s="4" t="s">
        <v>1205</v>
      </c>
      <c r="N1889" s="4" t="s">
        <v>14187</v>
      </c>
      <c r="O1889" s="4" t="s">
        <v>14188</v>
      </c>
      <c r="P1889" s="2" t="s">
        <v>14189</v>
      </c>
      <c r="Q1889" s="2" t="s">
        <v>14190</v>
      </c>
      <c r="R1889" s="4" t="s">
        <v>122</v>
      </c>
      <c r="S1889" s="4" t="s">
        <v>14191</v>
      </c>
      <c r="T1889" s="4" t="s">
        <v>110</v>
      </c>
      <c r="U1889" s="4" t="s">
        <v>53</v>
      </c>
      <c r="V1889" s="4"/>
      <c r="W1889" s="4"/>
      <c r="X1889" s="2" t="s">
        <v>14192</v>
      </c>
      <c r="Y1889" s="4" t="s">
        <v>69</v>
      </c>
      <c r="Z1889" s="4"/>
      <c r="AA1889" s="4"/>
      <c r="AB1889" s="4"/>
    </row>
    <row r="1890" customFormat="false" ht="75" hidden="false" customHeight="true" outlineLevel="0" collapsed="false">
      <c r="A1890" s="4" t="s">
        <v>14193</v>
      </c>
      <c r="B1890" s="4" t="s">
        <v>14194</v>
      </c>
      <c r="C1890" s="4" t="s">
        <v>14194</v>
      </c>
      <c r="D1890" s="4" t="n">
        <v>1982</v>
      </c>
      <c r="E1890" s="4" t="s">
        <v>41</v>
      </c>
      <c r="F1890" s="4" t="s">
        <v>14195</v>
      </c>
      <c r="G1890" s="4" t="str">
        <f aca="false">IF(LEFT(I1890,3)="R1 ","L6",IF(D1890&gt;=2014,"L1",IF(D1890&gt;=1998,"L2",IF(D1890&gt;=1987,"L3",IF(D1890&gt;=1978,"L4",IF(D1890&gt;=1965,"L5","L6"))))))</f>
        <v>L4</v>
      </c>
      <c r="H1890" s="4" t="str">
        <f aca="false">IFERROR(INDEX(Lanes!$C$2:$C$60,MATCH(LEFT(I1890,FIND(" ",I1890)-1),Lanes!$A$2:$A$60,0)),"?")</f>
        <v>V</v>
      </c>
      <c r="I1890" s="4" t="s">
        <v>14186</v>
      </c>
      <c r="J1890" s="4" t="s">
        <v>12132</v>
      </c>
      <c r="K1890" s="4" t="s">
        <v>4342</v>
      </c>
      <c r="L1890" s="4" t="s">
        <v>603</v>
      </c>
      <c r="M1890" s="4" t="s">
        <v>1205</v>
      </c>
      <c r="N1890" s="4" t="s">
        <v>14187</v>
      </c>
      <c r="O1890" s="4" t="s">
        <v>14196</v>
      </c>
      <c r="P1890" s="2" t="s">
        <v>14197</v>
      </c>
      <c r="Q1890" s="2" t="s">
        <v>14198</v>
      </c>
      <c r="R1890" s="4" t="s">
        <v>65</v>
      </c>
      <c r="S1890" s="4" t="s">
        <v>14199</v>
      </c>
      <c r="T1890" s="4" t="s">
        <v>52</v>
      </c>
      <c r="U1890" s="4"/>
      <c r="V1890" s="4"/>
      <c r="W1890" s="4"/>
      <c r="X1890" s="2" t="s">
        <v>14200</v>
      </c>
      <c r="Y1890" s="4" t="s">
        <v>69</v>
      </c>
      <c r="Z1890" s="4"/>
      <c r="AA1890" s="4"/>
      <c r="AB1890" s="4"/>
    </row>
    <row r="1891" customFormat="false" ht="75" hidden="false" customHeight="true" outlineLevel="0" collapsed="false">
      <c r="A1891" s="4" t="s">
        <v>14201</v>
      </c>
      <c r="B1891" s="4" t="s">
        <v>14202</v>
      </c>
      <c r="C1891" s="4" t="s">
        <v>14203</v>
      </c>
      <c r="D1891" s="4" t="n">
        <v>1983</v>
      </c>
      <c r="E1891" s="4" t="s">
        <v>41</v>
      </c>
      <c r="F1891" s="4" t="s">
        <v>14204</v>
      </c>
      <c r="G1891" s="4" t="str">
        <f aca="false">IF(LEFT(I1891,3)="R1 ","L6",IF(D1891&gt;=2014,"L1",IF(D1891&gt;=1998,"L2",IF(D1891&gt;=1987,"L3",IF(D1891&gt;=1978,"L4",IF(D1891&gt;=1965,"L5","L6"))))))</f>
        <v>L4</v>
      </c>
      <c r="H1891" s="4" t="str">
        <f aca="false">IFERROR(INDEX(Lanes!$C$2:$C$60,MATCH(LEFT(I1891,FIND(" ",I1891)-1),Lanes!$A$2:$A$60,0)),"?")</f>
        <v>V</v>
      </c>
      <c r="I1891" s="4" t="s">
        <v>14186</v>
      </c>
      <c r="J1891" s="4"/>
      <c r="K1891" s="4" t="s">
        <v>211</v>
      </c>
      <c r="L1891" s="4" t="s">
        <v>603</v>
      </c>
      <c r="M1891" s="4" t="s">
        <v>1205</v>
      </c>
      <c r="N1891" s="4" t="s">
        <v>14187</v>
      </c>
      <c r="O1891" s="4" t="s">
        <v>14205</v>
      </c>
      <c r="P1891" s="2" t="s">
        <v>14206</v>
      </c>
      <c r="Q1891" s="2" t="s">
        <v>14207</v>
      </c>
      <c r="R1891" s="4" t="s">
        <v>122</v>
      </c>
      <c r="S1891" s="4" t="s">
        <v>14208</v>
      </c>
      <c r="T1891" s="4" t="s">
        <v>84</v>
      </c>
      <c r="U1891" s="4"/>
      <c r="V1891" s="4"/>
      <c r="W1891" s="4"/>
      <c r="X1891" s="2" t="s">
        <v>14209</v>
      </c>
      <c r="Y1891" s="4" t="s">
        <v>69</v>
      </c>
      <c r="Z1891" s="4"/>
      <c r="AA1891" s="4"/>
      <c r="AB1891" s="4"/>
    </row>
    <row r="1892" customFormat="false" ht="75" hidden="false" customHeight="true" outlineLevel="0" collapsed="false">
      <c r="A1892" s="4" t="s">
        <v>14210</v>
      </c>
      <c r="B1892" s="4" t="s">
        <v>14211</v>
      </c>
      <c r="C1892" s="4" t="s">
        <v>14212</v>
      </c>
      <c r="D1892" s="4" t="n">
        <v>1983</v>
      </c>
      <c r="E1892" s="4" t="s">
        <v>89</v>
      </c>
      <c r="F1892" s="4" t="s">
        <v>14213</v>
      </c>
      <c r="G1892" s="4" t="str">
        <f aca="false">IF(LEFT(I1892,3)="R1 ","L6",IF(D1892&gt;=2014,"L1",IF(D1892&gt;=1998,"L2",IF(D1892&gt;=1987,"L3",IF(D1892&gt;=1978,"L4",IF(D1892&gt;=1965,"L5","L6"))))))</f>
        <v>L4</v>
      </c>
      <c r="H1892" s="4" t="str">
        <f aca="false">IFERROR(INDEX(Lanes!$C$2:$C$60,MATCH(LEFT(I1892,FIND(" ",I1892)-1),Lanes!$A$2:$A$60,0)),"?")</f>
        <v>V</v>
      </c>
      <c r="I1892" s="4" t="s">
        <v>14186</v>
      </c>
      <c r="J1892" s="4" t="s">
        <v>13273</v>
      </c>
      <c r="K1892" s="4" t="s">
        <v>211</v>
      </c>
      <c r="L1892" s="4" t="s">
        <v>603</v>
      </c>
      <c r="M1892" s="4" t="s">
        <v>1205</v>
      </c>
      <c r="N1892" s="4" t="s">
        <v>14187</v>
      </c>
      <c r="O1892" s="4" t="s">
        <v>14214</v>
      </c>
      <c r="P1892" s="2" t="s">
        <v>14215</v>
      </c>
      <c r="Q1892" s="2" t="s">
        <v>14216</v>
      </c>
      <c r="R1892" s="4" t="s">
        <v>65</v>
      </c>
      <c r="S1892" s="4" t="s">
        <v>14217</v>
      </c>
      <c r="T1892" s="4" t="s">
        <v>84</v>
      </c>
      <c r="U1892" s="4"/>
      <c r="V1892" s="4"/>
      <c r="W1892" s="4"/>
      <c r="X1892" s="2" t="s">
        <v>14218</v>
      </c>
      <c r="Y1892" s="4" t="s">
        <v>69</v>
      </c>
      <c r="Z1892" s="4"/>
      <c r="AA1892" s="4"/>
      <c r="AB1892" s="4"/>
    </row>
    <row r="1893" customFormat="false" ht="75" hidden="false" customHeight="true" outlineLevel="0" collapsed="false">
      <c r="A1893" s="4" t="s">
        <v>14219</v>
      </c>
      <c r="B1893" s="4" t="s">
        <v>14220</v>
      </c>
      <c r="C1893" s="4" t="s">
        <v>14221</v>
      </c>
      <c r="D1893" s="4" t="n">
        <v>1983</v>
      </c>
      <c r="E1893" s="4" t="s">
        <v>41</v>
      </c>
      <c r="F1893" s="4" t="s">
        <v>14222</v>
      </c>
      <c r="G1893" s="4" t="str">
        <f aca="false">IF(LEFT(I1893,3)="R1 ","L6",IF(D1893&gt;=2014,"L1",IF(D1893&gt;=1998,"L2",IF(D1893&gt;=1987,"L3",IF(D1893&gt;=1978,"L4",IF(D1893&gt;=1965,"L5","L6"))))))</f>
        <v>L4</v>
      </c>
      <c r="H1893" s="4" t="str">
        <f aca="false">IFERROR(INDEX(Lanes!$C$2:$C$60,MATCH(LEFT(I1893,FIND(" ",I1893)-1),Lanes!$A$2:$A$60,0)),"?")</f>
        <v>V</v>
      </c>
      <c r="I1893" s="4" t="s">
        <v>14186</v>
      </c>
      <c r="J1893" s="4"/>
      <c r="K1893" s="4" t="s">
        <v>4013</v>
      </c>
      <c r="L1893" s="4" t="s">
        <v>603</v>
      </c>
      <c r="M1893" s="4" t="s">
        <v>1205</v>
      </c>
      <c r="N1893" s="4" t="s">
        <v>14187</v>
      </c>
      <c r="O1893" s="4" t="s">
        <v>14223</v>
      </c>
      <c r="P1893" s="2" t="s">
        <v>14224</v>
      </c>
      <c r="Q1893" s="2" t="s">
        <v>14225</v>
      </c>
      <c r="R1893" s="4" t="s">
        <v>65</v>
      </c>
      <c r="S1893" s="4" t="s">
        <v>14226</v>
      </c>
      <c r="T1893" s="4" t="s">
        <v>110</v>
      </c>
      <c r="U1893" s="4"/>
      <c r="V1893" s="4"/>
      <c r="W1893" s="4"/>
      <c r="X1893" s="2" t="s">
        <v>14227</v>
      </c>
      <c r="Y1893" s="4" t="s">
        <v>69</v>
      </c>
      <c r="Z1893" s="4"/>
      <c r="AA1893" s="4"/>
      <c r="AB1893" s="4"/>
    </row>
    <row r="1894" customFormat="false" ht="75" hidden="false" customHeight="true" outlineLevel="0" collapsed="false">
      <c r="A1894" s="4" t="s">
        <v>14228</v>
      </c>
      <c r="B1894" s="4" t="s">
        <v>14229</v>
      </c>
      <c r="C1894" s="4" t="s">
        <v>14230</v>
      </c>
      <c r="D1894" s="4" t="n">
        <v>1983</v>
      </c>
      <c r="E1894" s="4" t="s">
        <v>41</v>
      </c>
      <c r="F1894" s="4" t="s">
        <v>14195</v>
      </c>
      <c r="G1894" s="4" t="str">
        <f aca="false">IF(LEFT(I1894,3)="R1 ","L6",IF(D1894&gt;=2014,"L1",IF(D1894&gt;=1998,"L2",IF(D1894&gt;=1987,"L3",IF(D1894&gt;=1978,"L4",IF(D1894&gt;=1965,"L5","L6"))))))</f>
        <v>L4</v>
      </c>
      <c r="H1894" s="4" t="str">
        <f aca="false">IFERROR(INDEX(Lanes!$C$2:$C$60,MATCH(LEFT(I1894,FIND(" ",I1894)-1),Lanes!$A$2:$A$60,0)),"?")</f>
        <v>V</v>
      </c>
      <c r="I1894" s="4" t="s">
        <v>14186</v>
      </c>
      <c r="J1894" s="4" t="s">
        <v>12132</v>
      </c>
      <c r="K1894" s="4" t="s">
        <v>4342</v>
      </c>
      <c r="L1894" s="4" t="s">
        <v>603</v>
      </c>
      <c r="M1894" s="4" t="s">
        <v>1205</v>
      </c>
      <c r="N1894" s="4" t="s">
        <v>14187</v>
      </c>
      <c r="O1894" s="4" t="s">
        <v>14231</v>
      </c>
      <c r="P1894" s="2" t="s">
        <v>14232</v>
      </c>
      <c r="Q1894" s="2" t="s">
        <v>14233</v>
      </c>
      <c r="R1894" s="4" t="s">
        <v>122</v>
      </c>
      <c r="S1894" s="4" t="s">
        <v>14234</v>
      </c>
      <c r="T1894" s="4" t="s">
        <v>110</v>
      </c>
      <c r="U1894" s="4"/>
      <c r="V1894" s="4"/>
      <c r="W1894" s="4"/>
      <c r="X1894" s="2" t="s">
        <v>14235</v>
      </c>
      <c r="Y1894" s="4" t="s">
        <v>69</v>
      </c>
      <c r="Z1894" s="4"/>
      <c r="AA1894" s="4"/>
      <c r="AB1894" s="4"/>
    </row>
    <row r="1895" customFormat="false" ht="75" hidden="false" customHeight="true" outlineLevel="0" collapsed="false">
      <c r="A1895" s="4" t="s">
        <v>14236</v>
      </c>
      <c r="B1895" s="4" t="s">
        <v>14237</v>
      </c>
      <c r="C1895" s="4" t="s">
        <v>14237</v>
      </c>
      <c r="D1895" s="4" t="n">
        <v>1983</v>
      </c>
      <c r="E1895" s="4" t="s">
        <v>89</v>
      </c>
      <c r="F1895" s="4" t="s">
        <v>14238</v>
      </c>
      <c r="G1895" s="4" t="str">
        <f aca="false">IF(LEFT(I1895,3)="R1 ","L6",IF(D1895&gt;=2014,"L1",IF(D1895&gt;=1998,"L2",IF(D1895&gt;=1987,"L3",IF(D1895&gt;=1978,"L4",IF(D1895&gt;=1965,"L5","L6"))))))</f>
        <v>L4</v>
      </c>
      <c r="H1895" s="4" t="str">
        <f aca="false">IFERROR(INDEX(Lanes!$C$2:$C$60,MATCH(LEFT(I1895,FIND(" ",I1895)-1),Lanes!$A$2:$A$60,0)),"?")</f>
        <v>V</v>
      </c>
      <c r="I1895" s="4" t="s">
        <v>14186</v>
      </c>
      <c r="J1895" s="4"/>
      <c r="K1895" s="4" t="s">
        <v>4013</v>
      </c>
      <c r="L1895" s="4" t="s">
        <v>603</v>
      </c>
      <c r="M1895" s="4" t="s">
        <v>14239</v>
      </c>
      <c r="N1895" s="4" t="s">
        <v>14187</v>
      </c>
      <c r="O1895" s="4" t="s">
        <v>14240</v>
      </c>
      <c r="P1895" s="2" t="s">
        <v>14241</v>
      </c>
      <c r="Q1895" s="2" t="s">
        <v>14242</v>
      </c>
      <c r="R1895" s="4" t="s">
        <v>65</v>
      </c>
      <c r="S1895" s="4" t="s">
        <v>14243</v>
      </c>
      <c r="T1895" s="4" t="s">
        <v>52</v>
      </c>
      <c r="U1895" s="4"/>
      <c r="V1895" s="4"/>
      <c r="W1895" s="4"/>
      <c r="X1895" s="2" t="s">
        <v>14244</v>
      </c>
      <c r="Y1895" s="4" t="s">
        <v>69</v>
      </c>
      <c r="Z1895" s="4"/>
      <c r="AA1895" s="4"/>
      <c r="AB1895" s="4"/>
    </row>
    <row r="1896" customFormat="false" ht="75" hidden="false" customHeight="true" outlineLevel="0" collapsed="false">
      <c r="A1896" s="4" t="s">
        <v>14245</v>
      </c>
      <c r="B1896" s="4" t="s">
        <v>14246</v>
      </c>
      <c r="C1896" s="4" t="s">
        <v>14247</v>
      </c>
      <c r="D1896" s="4" t="n">
        <v>1984</v>
      </c>
      <c r="E1896" s="4" t="s">
        <v>41</v>
      </c>
      <c r="F1896" s="4" t="s">
        <v>14248</v>
      </c>
      <c r="G1896" s="4" t="str">
        <f aca="false">IF(LEFT(I1896,3)="R1 ","L6",IF(D1896&gt;=2014,"L1",IF(D1896&gt;=1998,"L2",IF(D1896&gt;=1987,"L3",IF(D1896&gt;=1978,"L4",IF(D1896&gt;=1965,"L5","L6"))))))</f>
        <v>L4</v>
      </c>
      <c r="H1896" s="4" t="str">
        <f aca="false">IFERROR(INDEX(Lanes!$C$2:$C$60,MATCH(LEFT(I1896,FIND(" ",I1896)-1),Lanes!$A$2:$A$60,0)),"?")</f>
        <v>V</v>
      </c>
      <c r="I1896" s="4" t="s">
        <v>14186</v>
      </c>
      <c r="J1896" s="4" t="s">
        <v>12132</v>
      </c>
      <c r="K1896" s="4" t="s">
        <v>4342</v>
      </c>
      <c r="L1896" s="4" t="s">
        <v>603</v>
      </c>
      <c r="M1896" s="4" t="s">
        <v>1205</v>
      </c>
      <c r="N1896" s="4" t="s">
        <v>14187</v>
      </c>
      <c r="O1896" s="4" t="s">
        <v>14249</v>
      </c>
      <c r="P1896" s="2" t="s">
        <v>14250</v>
      </c>
      <c r="Q1896" s="2" t="s">
        <v>14251</v>
      </c>
      <c r="R1896" s="4" t="s">
        <v>65</v>
      </c>
      <c r="S1896" s="4" t="s">
        <v>14252</v>
      </c>
      <c r="T1896" s="4" t="s">
        <v>84</v>
      </c>
      <c r="U1896" s="4"/>
      <c r="V1896" s="4"/>
      <c r="W1896" s="4"/>
      <c r="X1896" s="2" t="s">
        <v>14253</v>
      </c>
      <c r="Y1896" s="4" t="s">
        <v>69</v>
      </c>
      <c r="Z1896" s="4"/>
      <c r="AA1896" s="4"/>
      <c r="AB1896" s="4"/>
    </row>
    <row r="1897" customFormat="false" ht="75" hidden="false" customHeight="true" outlineLevel="0" collapsed="false">
      <c r="A1897" s="4" t="s">
        <v>14254</v>
      </c>
      <c r="B1897" s="4" t="s">
        <v>14183</v>
      </c>
      <c r="C1897" s="4" t="s">
        <v>14255</v>
      </c>
      <c r="D1897" s="4" t="n">
        <v>1984</v>
      </c>
      <c r="E1897" s="4" t="s">
        <v>41</v>
      </c>
      <c r="F1897" s="4" t="s">
        <v>14256</v>
      </c>
      <c r="G1897" s="4" t="str">
        <f aca="false">IF(LEFT(I1897,3)="R1 ","L6",IF(D1897&gt;=2014,"L1",IF(D1897&gt;=1998,"L2",IF(D1897&gt;=1987,"L3",IF(D1897&gt;=1978,"L4",IF(D1897&gt;=1965,"L5","L6"))))))</f>
        <v>L4</v>
      </c>
      <c r="H1897" s="4" t="str">
        <f aca="false">IFERROR(INDEX(Lanes!$C$2:$C$60,MATCH(LEFT(I1897,FIND(" ",I1897)-1),Lanes!$A$2:$A$60,0)),"?")</f>
        <v>V</v>
      </c>
      <c r="I1897" s="4" t="s">
        <v>14186</v>
      </c>
      <c r="J1897" s="4"/>
      <c r="K1897" s="4" t="s">
        <v>4576</v>
      </c>
      <c r="L1897" s="4" t="s">
        <v>603</v>
      </c>
      <c r="M1897" s="4" t="s">
        <v>1205</v>
      </c>
      <c r="N1897" s="4" t="s">
        <v>14187</v>
      </c>
      <c r="O1897" s="4" t="s">
        <v>14257</v>
      </c>
      <c r="P1897" s="2" t="s">
        <v>14258</v>
      </c>
      <c r="Q1897" s="2" t="s">
        <v>14259</v>
      </c>
      <c r="R1897" s="4" t="s">
        <v>122</v>
      </c>
      <c r="S1897" s="4" t="s">
        <v>14260</v>
      </c>
      <c r="T1897" s="4" t="s">
        <v>110</v>
      </c>
      <c r="U1897" s="4"/>
      <c r="V1897" s="4"/>
      <c r="W1897" s="4"/>
      <c r="X1897" s="2" t="s">
        <v>14192</v>
      </c>
      <c r="Y1897" s="4" t="s">
        <v>69</v>
      </c>
      <c r="Z1897" s="4"/>
      <c r="AA1897" s="4"/>
      <c r="AB1897" s="4"/>
    </row>
    <row r="1898" customFormat="false" ht="75" hidden="false" customHeight="true" outlineLevel="0" collapsed="false">
      <c r="A1898" s="4" t="s">
        <v>14261</v>
      </c>
      <c r="B1898" s="4" t="s">
        <v>14262</v>
      </c>
      <c r="C1898" s="4" t="s">
        <v>14263</v>
      </c>
      <c r="D1898" s="4" t="n">
        <v>1984</v>
      </c>
      <c r="E1898" s="4" t="s">
        <v>41</v>
      </c>
      <c r="F1898" s="4" t="s">
        <v>14264</v>
      </c>
      <c r="G1898" s="4" t="str">
        <f aca="false">IF(LEFT(I1898,3)="R1 ","L6",IF(D1898&gt;=2014,"L1",IF(D1898&gt;=1998,"L2",IF(D1898&gt;=1987,"L3",IF(D1898&gt;=1978,"L4",IF(D1898&gt;=1965,"L5","L6"))))))</f>
        <v>L4</v>
      </c>
      <c r="H1898" s="4" t="str">
        <f aca="false">IFERROR(INDEX(Lanes!$C$2:$C$60,MATCH(LEFT(I1898,FIND(" ",I1898)-1),Lanes!$A$2:$A$60,0)),"?")</f>
        <v>V</v>
      </c>
      <c r="I1898" s="4" t="s">
        <v>14186</v>
      </c>
      <c r="J1898" s="4"/>
      <c r="K1898" s="4" t="s">
        <v>567</v>
      </c>
      <c r="L1898" s="4" t="s">
        <v>603</v>
      </c>
      <c r="M1898" s="4" t="s">
        <v>1205</v>
      </c>
      <c r="N1898" s="4" t="s">
        <v>14187</v>
      </c>
      <c r="O1898" s="4" t="s">
        <v>14265</v>
      </c>
      <c r="P1898" s="2" t="s">
        <v>14266</v>
      </c>
      <c r="Q1898" s="2" t="s">
        <v>14267</v>
      </c>
      <c r="R1898" s="4" t="s">
        <v>122</v>
      </c>
      <c r="S1898" s="4" t="s">
        <v>14268</v>
      </c>
      <c r="T1898" s="4" t="s">
        <v>52</v>
      </c>
      <c r="U1898" s="4"/>
      <c r="V1898" s="4"/>
      <c r="W1898" s="4"/>
      <c r="X1898" s="2" t="s">
        <v>14269</v>
      </c>
      <c r="Y1898" s="4" t="s">
        <v>69</v>
      </c>
      <c r="Z1898" s="4"/>
      <c r="AA1898" s="4"/>
      <c r="AB1898" s="4"/>
    </row>
    <row r="1899" customFormat="false" ht="75" hidden="false" customHeight="true" outlineLevel="0" collapsed="false">
      <c r="A1899" s="4" t="s">
        <v>14270</v>
      </c>
      <c r="B1899" s="4" t="s">
        <v>14211</v>
      </c>
      <c r="C1899" s="4" t="s">
        <v>14271</v>
      </c>
      <c r="D1899" s="4" t="n">
        <v>1984</v>
      </c>
      <c r="E1899" s="4" t="s">
        <v>41</v>
      </c>
      <c r="F1899" s="4" t="s">
        <v>14195</v>
      </c>
      <c r="G1899" s="4" t="str">
        <f aca="false">IF(LEFT(I1899,3)="R1 ","L6",IF(D1899&gt;=2014,"L1",IF(D1899&gt;=1998,"L2",IF(D1899&gt;=1987,"L3",IF(D1899&gt;=1978,"L4",IF(D1899&gt;=1965,"L5","L6"))))))</f>
        <v>L4</v>
      </c>
      <c r="H1899" s="4" t="str">
        <f aca="false">IFERROR(INDEX(Lanes!$C$2:$C$60,MATCH(LEFT(I1899,FIND(" ",I1899)-1),Lanes!$A$2:$A$60,0)),"?")</f>
        <v>V</v>
      </c>
      <c r="I1899" s="4" t="s">
        <v>14186</v>
      </c>
      <c r="J1899" s="4" t="s">
        <v>13273</v>
      </c>
      <c r="K1899" s="4" t="s">
        <v>211</v>
      </c>
      <c r="L1899" s="4" t="s">
        <v>603</v>
      </c>
      <c r="M1899" s="4" t="s">
        <v>1205</v>
      </c>
      <c r="N1899" s="4" t="s">
        <v>14187</v>
      </c>
      <c r="O1899" s="4" t="s">
        <v>14272</v>
      </c>
      <c r="P1899" s="2" t="s">
        <v>14273</v>
      </c>
      <c r="Q1899" s="2" t="s">
        <v>14274</v>
      </c>
      <c r="R1899" s="4" t="s">
        <v>122</v>
      </c>
      <c r="S1899" s="4" t="s">
        <v>14275</v>
      </c>
      <c r="T1899" s="4" t="s">
        <v>110</v>
      </c>
      <c r="U1899" s="4" t="s">
        <v>53</v>
      </c>
      <c r="V1899" s="4"/>
      <c r="W1899" s="4"/>
      <c r="X1899" s="2" t="s">
        <v>14276</v>
      </c>
      <c r="Y1899" s="4" t="s">
        <v>69</v>
      </c>
      <c r="Z1899" s="4"/>
      <c r="AA1899" s="4"/>
      <c r="AB1899" s="4"/>
    </row>
    <row r="1900" customFormat="false" ht="75" hidden="false" customHeight="true" outlineLevel="0" collapsed="false">
      <c r="A1900" s="4" t="s">
        <v>14277</v>
      </c>
      <c r="B1900" s="4" t="s">
        <v>14237</v>
      </c>
      <c r="C1900" s="4" t="s">
        <v>14278</v>
      </c>
      <c r="D1900" s="4" t="n">
        <v>1984</v>
      </c>
      <c r="E1900" s="4" t="s">
        <v>41</v>
      </c>
      <c r="F1900" s="4" t="s">
        <v>14213</v>
      </c>
      <c r="G1900" s="4" t="str">
        <f aca="false">IF(LEFT(I1900,3)="R1 ","L6",IF(D1900&gt;=2014,"L1",IF(D1900&gt;=1998,"L2",IF(D1900&gt;=1987,"L3",IF(D1900&gt;=1978,"L4",IF(D1900&gt;=1965,"L5","L6"))))))</f>
        <v>L4</v>
      </c>
      <c r="H1900" s="4" t="str">
        <f aca="false">IFERROR(INDEX(Lanes!$C$2:$C$60,MATCH(LEFT(I1900,FIND(" ",I1900)-1),Lanes!$A$2:$A$60,0)),"?")</f>
        <v>V</v>
      </c>
      <c r="I1900" s="4" t="s">
        <v>14186</v>
      </c>
      <c r="J1900" s="4"/>
      <c r="K1900" s="4" t="s">
        <v>4013</v>
      </c>
      <c r="L1900" s="4" t="s">
        <v>603</v>
      </c>
      <c r="M1900" s="4" t="s">
        <v>14239</v>
      </c>
      <c r="N1900" s="4" t="s">
        <v>14187</v>
      </c>
      <c r="O1900" s="4" t="s">
        <v>14279</v>
      </c>
      <c r="P1900" s="2" t="s">
        <v>14280</v>
      </c>
      <c r="Q1900" s="2" t="s">
        <v>14281</v>
      </c>
      <c r="R1900" s="4" t="s">
        <v>65</v>
      </c>
      <c r="S1900" s="4" t="s">
        <v>14282</v>
      </c>
      <c r="T1900" s="4" t="s">
        <v>84</v>
      </c>
      <c r="U1900" s="4"/>
      <c r="V1900" s="4"/>
      <c r="W1900" s="4"/>
      <c r="X1900" s="2" t="s">
        <v>14244</v>
      </c>
      <c r="Y1900" s="4" t="s">
        <v>69</v>
      </c>
      <c r="Z1900" s="4"/>
      <c r="AA1900" s="4"/>
      <c r="AB1900" s="4"/>
    </row>
    <row r="1901" customFormat="false" ht="75" hidden="false" customHeight="true" outlineLevel="0" collapsed="false">
      <c r="A1901" s="4" t="s">
        <v>14283</v>
      </c>
      <c r="B1901" s="4" t="s">
        <v>14284</v>
      </c>
      <c r="C1901" s="4" t="s">
        <v>14284</v>
      </c>
      <c r="D1901" s="4" t="n">
        <v>1985</v>
      </c>
      <c r="E1901" s="4" t="s">
        <v>89</v>
      </c>
      <c r="F1901" s="4" t="s">
        <v>14285</v>
      </c>
      <c r="G1901" s="4" t="str">
        <f aca="false">IF(LEFT(I1901,3)="R1 ","L6",IF(D1901&gt;=2014,"L1",IF(D1901&gt;=1998,"L2",IF(D1901&gt;=1987,"L3",IF(D1901&gt;=1978,"L4",IF(D1901&gt;=1965,"L5","L6"))))))</f>
        <v>L4</v>
      </c>
      <c r="H1901" s="4" t="str">
        <f aca="false">IFERROR(INDEX(Lanes!$C$2:$C$60,MATCH(LEFT(I1901,FIND(" ",I1901)-1),Lanes!$A$2:$A$60,0)),"?")</f>
        <v>V</v>
      </c>
      <c r="I1901" s="4" t="s">
        <v>14186</v>
      </c>
      <c r="J1901" s="4" t="s">
        <v>12132</v>
      </c>
      <c r="K1901" s="4" t="s">
        <v>4013</v>
      </c>
      <c r="L1901" s="4" t="s">
        <v>603</v>
      </c>
      <c r="M1901" s="4" t="s">
        <v>14286</v>
      </c>
      <c r="N1901" s="4" t="s">
        <v>14187</v>
      </c>
      <c r="O1901" s="4" t="s">
        <v>14287</v>
      </c>
      <c r="P1901" s="2" t="s">
        <v>14288</v>
      </c>
      <c r="Q1901" s="2" t="s">
        <v>14289</v>
      </c>
      <c r="R1901" s="4" t="s">
        <v>65</v>
      </c>
      <c r="S1901" s="4" t="s">
        <v>14290</v>
      </c>
      <c r="T1901" s="4" t="s">
        <v>52</v>
      </c>
      <c r="U1901" s="4"/>
      <c r="V1901" s="4"/>
      <c r="W1901" s="4"/>
      <c r="X1901" s="2" t="s">
        <v>14291</v>
      </c>
      <c r="Y1901" s="4" t="s">
        <v>69</v>
      </c>
      <c r="Z1901" s="4"/>
      <c r="AA1901" s="4"/>
      <c r="AB1901" s="4"/>
    </row>
    <row r="1902" customFormat="false" ht="75" hidden="false" customHeight="true" outlineLevel="0" collapsed="false">
      <c r="A1902" s="4" t="s">
        <v>14292</v>
      </c>
      <c r="B1902" s="4" t="s">
        <v>14293</v>
      </c>
      <c r="C1902" s="4" t="s">
        <v>14294</v>
      </c>
      <c r="D1902" s="4" t="n">
        <v>1985</v>
      </c>
      <c r="E1902" s="4" t="s">
        <v>398</v>
      </c>
      <c r="F1902" s="4" t="s">
        <v>14256</v>
      </c>
      <c r="G1902" s="4" t="str">
        <f aca="false">IF(LEFT(I1902,3)="R1 ","L6",IF(D1902&gt;=2014,"L1",IF(D1902&gt;=1998,"L2",IF(D1902&gt;=1987,"L3",IF(D1902&gt;=1978,"L4",IF(D1902&gt;=1965,"L5","L6"))))))</f>
        <v>L4</v>
      </c>
      <c r="H1902" s="4" t="str">
        <f aca="false">IFERROR(INDEX(Lanes!$C$2:$C$60,MATCH(LEFT(I1902,FIND(" ",I1902)-1),Lanes!$A$2:$A$60,0)),"?")</f>
        <v>V</v>
      </c>
      <c r="I1902" s="4" t="s">
        <v>14186</v>
      </c>
      <c r="J1902" s="4"/>
      <c r="K1902" s="4" t="s">
        <v>268</v>
      </c>
      <c r="L1902" s="4" t="s">
        <v>603</v>
      </c>
      <c r="M1902" s="4" t="s">
        <v>1205</v>
      </c>
      <c r="N1902" s="4" t="s">
        <v>14187</v>
      </c>
      <c r="O1902" s="4" t="s">
        <v>14295</v>
      </c>
      <c r="P1902" s="2" t="s">
        <v>14296</v>
      </c>
      <c r="Q1902" s="2" t="s">
        <v>14297</v>
      </c>
      <c r="R1902" s="4" t="s">
        <v>65</v>
      </c>
      <c r="S1902" s="4" t="s">
        <v>14298</v>
      </c>
      <c r="T1902" s="4" t="s">
        <v>84</v>
      </c>
      <c r="U1902" s="4"/>
      <c r="V1902" s="4"/>
      <c r="W1902" s="4"/>
      <c r="X1902" s="2" t="s">
        <v>14299</v>
      </c>
      <c r="Y1902" s="4" t="s">
        <v>69</v>
      </c>
      <c r="Z1902" s="4"/>
      <c r="AA1902" s="4"/>
      <c r="AB1902" s="4"/>
    </row>
    <row r="1903" customFormat="false" ht="75" hidden="false" customHeight="true" outlineLevel="0" collapsed="false">
      <c r="A1903" s="4" t="s">
        <v>14300</v>
      </c>
      <c r="B1903" s="4" t="s">
        <v>14202</v>
      </c>
      <c r="C1903" s="4" t="s">
        <v>14301</v>
      </c>
      <c r="D1903" s="4" t="n">
        <v>1985</v>
      </c>
      <c r="E1903" s="4" t="s">
        <v>41</v>
      </c>
      <c r="F1903" s="4" t="s">
        <v>14222</v>
      </c>
      <c r="G1903" s="4" t="str">
        <f aca="false">IF(LEFT(I1903,3)="R1 ","L6",IF(D1903&gt;=2014,"L1",IF(D1903&gt;=1998,"L2",IF(D1903&gt;=1987,"L3",IF(D1903&gt;=1978,"L4",IF(D1903&gt;=1965,"L5","L6"))))))</f>
        <v>L4</v>
      </c>
      <c r="H1903" s="4" t="str">
        <f aca="false">IFERROR(INDEX(Lanes!$C$2:$C$60,MATCH(LEFT(I1903,FIND(" ",I1903)-1),Lanes!$A$2:$A$60,0)),"?")</f>
        <v>V</v>
      </c>
      <c r="I1903" s="4" t="s">
        <v>14186</v>
      </c>
      <c r="J1903" s="4" t="s">
        <v>13273</v>
      </c>
      <c r="K1903" s="4" t="s">
        <v>211</v>
      </c>
      <c r="L1903" s="4" t="s">
        <v>603</v>
      </c>
      <c r="M1903" s="4" t="s">
        <v>1205</v>
      </c>
      <c r="N1903" s="4" t="s">
        <v>14187</v>
      </c>
      <c r="O1903" s="4" t="s">
        <v>14302</v>
      </c>
      <c r="P1903" s="2" t="s">
        <v>14303</v>
      </c>
      <c r="Q1903" s="2" t="s">
        <v>14304</v>
      </c>
      <c r="R1903" s="4" t="s">
        <v>122</v>
      </c>
      <c r="S1903" s="4" t="s">
        <v>14305</v>
      </c>
      <c r="T1903" s="4" t="s">
        <v>110</v>
      </c>
      <c r="U1903" s="4"/>
      <c r="V1903" s="4"/>
      <c r="W1903" s="4"/>
      <c r="X1903" s="2" t="s">
        <v>14306</v>
      </c>
      <c r="Y1903" s="4" t="s">
        <v>69</v>
      </c>
      <c r="Z1903" s="4"/>
      <c r="AA1903" s="4"/>
      <c r="AB1903" s="4"/>
    </row>
    <row r="1904" customFormat="false" ht="75" hidden="false" customHeight="true" outlineLevel="0" collapsed="false">
      <c r="A1904" s="4" t="s">
        <v>14307</v>
      </c>
      <c r="B1904" s="4" t="s">
        <v>14202</v>
      </c>
      <c r="C1904" s="4" t="s">
        <v>14308</v>
      </c>
      <c r="D1904" s="4" t="n">
        <v>1985</v>
      </c>
      <c r="E1904" s="4" t="s">
        <v>89</v>
      </c>
      <c r="F1904" s="4" t="s">
        <v>12817</v>
      </c>
      <c r="G1904" s="4" t="str">
        <f aca="false">IF(LEFT(I1904,3)="R1 ","L6",IF(D1904&gt;=2014,"L1",IF(D1904&gt;=1998,"L2",IF(D1904&gt;=1987,"L3",IF(D1904&gt;=1978,"L4",IF(D1904&gt;=1965,"L5","L6"))))))</f>
        <v>L4</v>
      </c>
      <c r="H1904" s="4" t="str">
        <f aca="false">IFERROR(INDEX(Lanes!$C$2:$C$60,MATCH(LEFT(I1904,FIND(" ",I1904)-1),Lanes!$A$2:$A$60,0)),"?")</f>
        <v>V</v>
      </c>
      <c r="I1904" s="4" t="s">
        <v>14186</v>
      </c>
      <c r="J1904" s="4"/>
      <c r="K1904" s="4" t="s">
        <v>211</v>
      </c>
      <c r="L1904" s="4" t="s">
        <v>603</v>
      </c>
      <c r="M1904" s="4" t="s">
        <v>1205</v>
      </c>
      <c r="N1904" s="4" t="s">
        <v>14187</v>
      </c>
      <c r="O1904" s="4" t="s">
        <v>14309</v>
      </c>
      <c r="P1904" s="2" t="s">
        <v>14310</v>
      </c>
      <c r="Q1904" s="2" t="s">
        <v>14311</v>
      </c>
      <c r="R1904" s="4" t="s">
        <v>65</v>
      </c>
      <c r="S1904" s="4" t="s">
        <v>14312</v>
      </c>
      <c r="T1904" s="4" t="s">
        <v>52</v>
      </c>
      <c r="U1904" s="4"/>
      <c r="V1904" s="4"/>
      <c r="W1904" s="4"/>
      <c r="X1904" s="2" t="s">
        <v>14313</v>
      </c>
      <c r="Y1904" s="4" t="s">
        <v>69</v>
      </c>
      <c r="Z1904" s="4"/>
      <c r="AA1904" s="4"/>
      <c r="AB1904" s="4"/>
    </row>
    <row r="1905" customFormat="false" ht="75" hidden="false" customHeight="true" outlineLevel="0" collapsed="false">
      <c r="A1905" s="4" t="s">
        <v>14314</v>
      </c>
      <c r="B1905" s="4" t="s">
        <v>14211</v>
      </c>
      <c r="C1905" s="4" t="s">
        <v>14315</v>
      </c>
      <c r="D1905" s="4" t="n">
        <v>1985</v>
      </c>
      <c r="E1905" s="4" t="s">
        <v>41</v>
      </c>
      <c r="F1905" s="4" t="s">
        <v>14316</v>
      </c>
      <c r="G1905" s="4" t="str">
        <f aca="false">IF(LEFT(I1905,3)="R1 ","L6",IF(D1905&gt;=2014,"L1",IF(D1905&gt;=1998,"L2",IF(D1905&gt;=1987,"L3",IF(D1905&gt;=1978,"L4",IF(D1905&gt;=1965,"L5","L6"))))))</f>
        <v>L4</v>
      </c>
      <c r="H1905" s="4" t="str">
        <f aca="false">IFERROR(INDEX(Lanes!$C$2:$C$60,MATCH(LEFT(I1905,FIND(" ",I1905)-1),Lanes!$A$2:$A$60,0)),"?")</f>
        <v>V</v>
      </c>
      <c r="I1905" s="4" t="s">
        <v>14186</v>
      </c>
      <c r="J1905" s="4"/>
      <c r="K1905" s="4" t="s">
        <v>268</v>
      </c>
      <c r="L1905" s="4" t="s">
        <v>603</v>
      </c>
      <c r="M1905" s="4" t="s">
        <v>1205</v>
      </c>
      <c r="N1905" s="4" t="s">
        <v>14187</v>
      </c>
      <c r="O1905" s="4" t="s">
        <v>14317</v>
      </c>
      <c r="P1905" s="2" t="s">
        <v>14318</v>
      </c>
      <c r="Q1905" s="2" t="s">
        <v>14319</v>
      </c>
      <c r="R1905" s="4" t="s">
        <v>65</v>
      </c>
      <c r="S1905" s="4" t="s">
        <v>14320</v>
      </c>
      <c r="T1905" s="4" t="s">
        <v>84</v>
      </c>
      <c r="U1905" s="4"/>
      <c r="V1905" s="4"/>
      <c r="W1905" s="4"/>
      <c r="X1905" s="2" t="s">
        <v>14321</v>
      </c>
      <c r="Y1905" s="4" t="s">
        <v>69</v>
      </c>
      <c r="Z1905" s="4"/>
      <c r="AA1905" s="4"/>
      <c r="AB1905" s="4"/>
    </row>
    <row r="1906" customFormat="false" ht="75" hidden="false" customHeight="true" outlineLevel="0" collapsed="false">
      <c r="A1906" s="4" t="s">
        <v>14322</v>
      </c>
      <c r="B1906" s="4" t="s">
        <v>14220</v>
      </c>
      <c r="C1906" s="4" t="s">
        <v>14323</v>
      </c>
      <c r="D1906" s="4" t="n">
        <v>1985</v>
      </c>
      <c r="E1906" s="4" t="s">
        <v>41</v>
      </c>
      <c r="F1906" s="4" t="s">
        <v>14316</v>
      </c>
      <c r="G1906" s="4" t="str">
        <f aca="false">IF(LEFT(I1906,3)="R1 ","L6",IF(D1906&gt;=2014,"L1",IF(D1906&gt;=1998,"L2",IF(D1906&gt;=1987,"L3",IF(D1906&gt;=1978,"L4",IF(D1906&gt;=1965,"L5","L6"))))))</f>
        <v>L4</v>
      </c>
      <c r="H1906" s="4" t="str">
        <f aca="false">IFERROR(INDEX(Lanes!$C$2:$C$60,MATCH(LEFT(I1906,FIND(" ",I1906)-1),Lanes!$A$2:$A$60,0)),"?")</f>
        <v>V</v>
      </c>
      <c r="I1906" s="4" t="s">
        <v>14186</v>
      </c>
      <c r="J1906" s="4"/>
      <c r="K1906" s="4" t="s">
        <v>4013</v>
      </c>
      <c r="L1906" s="4" t="s">
        <v>603</v>
      </c>
      <c r="M1906" s="4" t="s">
        <v>1205</v>
      </c>
      <c r="N1906" s="4" t="s">
        <v>14187</v>
      </c>
      <c r="O1906" s="4" t="s">
        <v>14324</v>
      </c>
      <c r="P1906" s="2" t="s">
        <v>14325</v>
      </c>
      <c r="Q1906" s="2" t="s">
        <v>14326</v>
      </c>
      <c r="R1906" s="4" t="s">
        <v>65</v>
      </c>
      <c r="S1906" s="4" t="s">
        <v>14327</v>
      </c>
      <c r="T1906" s="4" t="s">
        <v>84</v>
      </c>
      <c r="U1906" s="4"/>
      <c r="V1906" s="4"/>
      <c r="W1906" s="4"/>
      <c r="X1906" s="2" t="s">
        <v>14328</v>
      </c>
      <c r="Y1906" s="4" t="s">
        <v>69</v>
      </c>
      <c r="Z1906" s="4"/>
      <c r="AA1906" s="4"/>
      <c r="AB1906" s="4"/>
    </row>
    <row r="1907" customFormat="false" ht="75" hidden="false" customHeight="true" outlineLevel="0" collapsed="false">
      <c r="A1907" s="4" t="s">
        <v>14329</v>
      </c>
      <c r="B1907" s="4" t="s">
        <v>14330</v>
      </c>
      <c r="C1907" s="4" t="s">
        <v>14331</v>
      </c>
      <c r="D1907" s="4" t="n">
        <v>1985</v>
      </c>
      <c r="E1907" s="4" t="s">
        <v>41</v>
      </c>
      <c r="F1907" s="4" t="s">
        <v>14195</v>
      </c>
      <c r="G1907" s="4" t="str">
        <f aca="false">IF(LEFT(I1907,3)="R1 ","L6",IF(D1907&gt;=2014,"L1",IF(D1907&gt;=1998,"L2",IF(D1907&gt;=1987,"L3",IF(D1907&gt;=1978,"L4",IF(D1907&gt;=1965,"L5","L6"))))))</f>
        <v>L4</v>
      </c>
      <c r="H1907" s="4" t="str">
        <f aca="false">IFERROR(INDEX(Lanes!$C$2:$C$60,MATCH(LEFT(I1907,FIND(" ",I1907)-1),Lanes!$A$2:$A$60,0)),"?")</f>
        <v>V</v>
      </c>
      <c r="I1907" s="4" t="s">
        <v>14186</v>
      </c>
      <c r="J1907" s="4"/>
      <c r="K1907" s="4" t="s">
        <v>4576</v>
      </c>
      <c r="L1907" s="4" t="s">
        <v>603</v>
      </c>
      <c r="M1907" s="4" t="s">
        <v>14239</v>
      </c>
      <c r="N1907" s="4" t="s">
        <v>14187</v>
      </c>
      <c r="O1907" s="4" t="s">
        <v>14332</v>
      </c>
      <c r="P1907" s="2" t="s">
        <v>14333</v>
      </c>
      <c r="Q1907" s="2" t="s">
        <v>14334</v>
      </c>
      <c r="R1907" s="4" t="s">
        <v>122</v>
      </c>
      <c r="S1907" s="4" t="s">
        <v>14335</v>
      </c>
      <c r="T1907" s="4" t="s">
        <v>110</v>
      </c>
      <c r="U1907" s="4"/>
      <c r="V1907" s="4"/>
      <c r="W1907" s="4"/>
      <c r="X1907" s="2" t="s">
        <v>14336</v>
      </c>
      <c r="Y1907" s="4" t="s">
        <v>69</v>
      </c>
      <c r="Z1907" s="4"/>
      <c r="AA1907" s="4"/>
      <c r="AB1907" s="4"/>
    </row>
    <row r="1908" customFormat="false" ht="75" hidden="false" customHeight="true" outlineLevel="0" collapsed="false">
      <c r="A1908" s="4" t="s">
        <v>14337</v>
      </c>
      <c r="B1908" s="4" t="s">
        <v>14229</v>
      </c>
      <c r="C1908" s="4" t="s">
        <v>14338</v>
      </c>
      <c r="D1908" s="4" t="n">
        <v>1985</v>
      </c>
      <c r="E1908" s="4" t="s">
        <v>41</v>
      </c>
      <c r="F1908" s="4" t="s">
        <v>14339</v>
      </c>
      <c r="G1908" s="4" t="str">
        <f aca="false">IF(LEFT(I1908,3)="R1 ","L6",IF(D1908&gt;=2014,"L1",IF(D1908&gt;=1998,"L2",IF(D1908&gt;=1987,"L3",IF(D1908&gt;=1978,"L4",IF(D1908&gt;=1965,"L5","L6"))))))</f>
        <v>L4</v>
      </c>
      <c r="H1908" s="4" t="str">
        <f aca="false">IFERROR(INDEX(Lanes!$C$2:$C$60,MATCH(LEFT(I1908,FIND(" ",I1908)-1),Lanes!$A$2:$A$60,0)),"?")</f>
        <v>V</v>
      </c>
      <c r="I1908" s="4" t="s">
        <v>14186</v>
      </c>
      <c r="J1908" s="4" t="s">
        <v>12132</v>
      </c>
      <c r="K1908" s="4" t="s">
        <v>4342</v>
      </c>
      <c r="L1908" s="4" t="s">
        <v>603</v>
      </c>
      <c r="M1908" s="4" t="s">
        <v>1205</v>
      </c>
      <c r="N1908" s="4" t="s">
        <v>14187</v>
      </c>
      <c r="O1908" s="4" t="s">
        <v>14340</v>
      </c>
      <c r="P1908" s="2" t="s">
        <v>14341</v>
      </c>
      <c r="Q1908" s="2" t="s">
        <v>14342</v>
      </c>
      <c r="R1908" s="4" t="s">
        <v>65</v>
      </c>
      <c r="S1908" s="4" t="s">
        <v>14343</v>
      </c>
      <c r="T1908" s="4" t="s">
        <v>84</v>
      </c>
      <c r="U1908" s="4"/>
      <c r="V1908" s="4"/>
      <c r="W1908" s="4"/>
      <c r="X1908" s="2" t="s">
        <v>14344</v>
      </c>
      <c r="Y1908" s="4" t="s">
        <v>69</v>
      </c>
      <c r="Z1908" s="4"/>
      <c r="AA1908" s="4"/>
      <c r="AB1908" s="4"/>
    </row>
    <row r="1909" customFormat="false" ht="75" hidden="false" customHeight="true" outlineLevel="0" collapsed="false">
      <c r="A1909" s="4" t="s">
        <v>14345</v>
      </c>
      <c r="B1909" s="4" t="s">
        <v>14183</v>
      </c>
      <c r="C1909" s="4" t="s">
        <v>14346</v>
      </c>
      <c r="D1909" s="4" t="n">
        <v>1986</v>
      </c>
      <c r="E1909" s="4" t="s">
        <v>41</v>
      </c>
      <c r="F1909" s="4" t="s">
        <v>14347</v>
      </c>
      <c r="G1909" s="4" t="str">
        <f aca="false">IF(LEFT(I1909,3)="R1 ","L6",IF(D1909&gt;=2014,"L1",IF(D1909&gt;=1998,"L2",IF(D1909&gt;=1987,"L3",IF(D1909&gt;=1978,"L4",IF(D1909&gt;=1965,"L5","L6"))))))</f>
        <v>L4</v>
      </c>
      <c r="H1909" s="4" t="str">
        <f aca="false">IFERROR(INDEX(Lanes!$C$2:$C$60,MATCH(LEFT(I1909,FIND(" ",I1909)-1),Lanes!$A$2:$A$60,0)),"?")</f>
        <v>V</v>
      </c>
      <c r="I1909" s="4" t="s">
        <v>14186</v>
      </c>
      <c r="J1909" s="4"/>
      <c r="K1909" s="4" t="s">
        <v>4576</v>
      </c>
      <c r="L1909" s="4" t="s">
        <v>603</v>
      </c>
      <c r="M1909" s="4" t="s">
        <v>1205</v>
      </c>
      <c r="N1909" s="4" t="s">
        <v>14187</v>
      </c>
      <c r="O1909" s="4" t="s">
        <v>14348</v>
      </c>
      <c r="P1909" s="2" t="s">
        <v>14349</v>
      </c>
      <c r="Q1909" s="2" t="s">
        <v>14350</v>
      </c>
      <c r="R1909" s="4" t="s">
        <v>65</v>
      </c>
      <c r="S1909" s="4" t="s">
        <v>14351</v>
      </c>
      <c r="T1909" s="4" t="s">
        <v>84</v>
      </c>
      <c r="U1909" s="4"/>
      <c r="V1909" s="4"/>
      <c r="W1909" s="4"/>
      <c r="X1909" s="2" t="s">
        <v>14192</v>
      </c>
      <c r="Y1909" s="4" t="s">
        <v>69</v>
      </c>
      <c r="Z1909" s="4"/>
      <c r="AA1909" s="4"/>
      <c r="AB1909" s="4"/>
    </row>
    <row r="1910" customFormat="false" ht="75" hidden="false" customHeight="true" outlineLevel="0" collapsed="false">
      <c r="A1910" s="4" t="s">
        <v>14352</v>
      </c>
      <c r="B1910" s="4" t="s">
        <v>7656</v>
      </c>
      <c r="C1910" s="4" t="s">
        <v>14353</v>
      </c>
      <c r="D1910" s="4" t="n">
        <v>1986</v>
      </c>
      <c r="E1910" s="4" t="s">
        <v>41</v>
      </c>
      <c r="F1910" s="4" t="s">
        <v>14354</v>
      </c>
      <c r="G1910" s="4" t="str">
        <f aca="false">IF(LEFT(I1910,3)="R1 ","L6",IF(D1910&gt;=2014,"L1",IF(D1910&gt;=1998,"L2",IF(D1910&gt;=1987,"L3",IF(D1910&gt;=1978,"L4",IF(D1910&gt;=1965,"L5","L6"))))))</f>
        <v>L4</v>
      </c>
      <c r="H1910" s="4" t="str">
        <f aca="false">IFERROR(INDEX(Lanes!$C$2:$C$60,MATCH(LEFT(I1910,FIND(" ",I1910)-1),Lanes!$A$2:$A$60,0)),"?")</f>
        <v>V</v>
      </c>
      <c r="I1910" s="4" t="s">
        <v>14186</v>
      </c>
      <c r="J1910" s="4"/>
      <c r="K1910" s="4" t="s">
        <v>268</v>
      </c>
      <c r="L1910" s="4" t="s">
        <v>603</v>
      </c>
      <c r="M1910" s="4" t="s">
        <v>1731</v>
      </c>
      <c r="N1910" s="4" t="s">
        <v>14187</v>
      </c>
      <c r="O1910" s="4" t="s">
        <v>14355</v>
      </c>
      <c r="P1910" s="2" t="s">
        <v>14356</v>
      </c>
      <c r="Q1910" s="2" t="s">
        <v>14357</v>
      </c>
      <c r="R1910" s="4" t="s">
        <v>122</v>
      </c>
      <c r="S1910" s="4" t="s">
        <v>14358</v>
      </c>
      <c r="T1910" s="4" t="s">
        <v>52</v>
      </c>
      <c r="U1910" s="4"/>
      <c r="V1910" s="4"/>
      <c r="W1910" s="4" t="s">
        <v>53</v>
      </c>
      <c r="X1910" s="2" t="s">
        <v>14359</v>
      </c>
      <c r="Y1910" s="4" t="s">
        <v>69</v>
      </c>
      <c r="Z1910" s="4"/>
      <c r="AA1910" s="4"/>
      <c r="AB1910" s="4"/>
    </row>
    <row r="1911" customFormat="false" ht="75" hidden="false" customHeight="true" outlineLevel="0" collapsed="false">
      <c r="A1911" s="4" t="s">
        <v>14360</v>
      </c>
      <c r="B1911" s="4" t="s">
        <v>14361</v>
      </c>
      <c r="C1911" s="4" t="s">
        <v>14362</v>
      </c>
      <c r="D1911" s="4" t="n">
        <v>1986</v>
      </c>
      <c r="E1911" s="4" t="s">
        <v>41</v>
      </c>
      <c r="F1911" s="4" t="s">
        <v>14363</v>
      </c>
      <c r="G1911" s="4" t="str">
        <f aca="false">IF(LEFT(I1911,3)="R1 ","L6",IF(D1911&gt;=2014,"L1",IF(D1911&gt;=1998,"L2",IF(D1911&gt;=1987,"L3",IF(D1911&gt;=1978,"L4",IF(D1911&gt;=1965,"L5","L6"))))))</f>
        <v>L4</v>
      </c>
      <c r="H1911" s="4" t="str">
        <f aca="false">IFERROR(INDEX(Lanes!$C$2:$C$60,MATCH(LEFT(I1911,FIND(" ",I1911)-1),Lanes!$A$2:$A$60,0)),"?")</f>
        <v>V</v>
      </c>
      <c r="I1911" s="4" t="s">
        <v>14186</v>
      </c>
      <c r="J1911" s="4"/>
      <c r="K1911" s="4" t="s">
        <v>268</v>
      </c>
      <c r="L1911" s="4" t="s">
        <v>603</v>
      </c>
      <c r="M1911" s="4" t="s">
        <v>14239</v>
      </c>
      <c r="N1911" s="4" t="s">
        <v>14187</v>
      </c>
      <c r="O1911" s="4" t="s">
        <v>14364</v>
      </c>
      <c r="P1911" s="2" t="s">
        <v>14365</v>
      </c>
      <c r="Q1911" s="2" t="s">
        <v>14366</v>
      </c>
      <c r="R1911" s="4" t="s">
        <v>65</v>
      </c>
      <c r="S1911" s="4" t="s">
        <v>14367</v>
      </c>
      <c r="T1911" s="4" t="s">
        <v>52</v>
      </c>
      <c r="U1911" s="4"/>
      <c r="V1911" s="4"/>
      <c r="W1911" s="4"/>
      <c r="X1911" s="2" t="s">
        <v>14368</v>
      </c>
      <c r="Y1911" s="4" t="s">
        <v>69</v>
      </c>
      <c r="Z1911" s="4"/>
      <c r="AA1911" s="4"/>
      <c r="AB1911" s="4"/>
    </row>
    <row r="1912" customFormat="false" ht="75" hidden="false" customHeight="true" outlineLevel="0" collapsed="false">
      <c r="A1912" s="4" t="s">
        <v>14369</v>
      </c>
      <c r="B1912" s="4" t="s">
        <v>14202</v>
      </c>
      <c r="C1912" s="4" t="s">
        <v>14370</v>
      </c>
      <c r="D1912" s="4" t="n">
        <v>1987</v>
      </c>
      <c r="E1912" s="4" t="s">
        <v>41</v>
      </c>
      <c r="F1912" s="4" t="s">
        <v>12817</v>
      </c>
      <c r="G1912" s="4" t="str">
        <f aca="false">IF(LEFT(I1912,3)="R1 ","L6",IF(D1912&gt;=2014,"L1",IF(D1912&gt;=1998,"L2",IF(D1912&gt;=1987,"L3",IF(D1912&gt;=1978,"L4",IF(D1912&gt;=1965,"L5","L6"))))))</f>
        <v>L3</v>
      </c>
      <c r="H1912" s="4" t="str">
        <f aca="false">IFERROR(INDEX(Lanes!$C$2:$C$60,MATCH(LEFT(I1912,FIND(" ",I1912)-1),Lanes!$A$2:$A$60,0)),"?")</f>
        <v>V</v>
      </c>
      <c r="I1912" s="4" t="s">
        <v>14186</v>
      </c>
      <c r="J1912" s="4"/>
      <c r="K1912" s="4" t="s">
        <v>268</v>
      </c>
      <c r="L1912" s="4" t="s">
        <v>603</v>
      </c>
      <c r="M1912" s="4" t="s">
        <v>1205</v>
      </c>
      <c r="N1912" s="4" t="s">
        <v>14187</v>
      </c>
      <c r="O1912" s="4" t="s">
        <v>14371</v>
      </c>
      <c r="P1912" s="2" t="s">
        <v>14372</v>
      </c>
      <c r="Q1912" s="2" t="s">
        <v>14373</v>
      </c>
      <c r="R1912" s="4" t="s">
        <v>65</v>
      </c>
      <c r="S1912" s="4" t="s">
        <v>14374</v>
      </c>
      <c r="T1912" s="4" t="s">
        <v>84</v>
      </c>
      <c r="U1912" s="4"/>
      <c r="V1912" s="4"/>
      <c r="W1912" s="4"/>
      <c r="X1912" s="2" t="s">
        <v>14375</v>
      </c>
      <c r="Y1912" s="4" t="s">
        <v>69</v>
      </c>
      <c r="Z1912" s="4"/>
      <c r="AA1912" s="4"/>
      <c r="AB1912" s="4"/>
    </row>
    <row r="1913" customFormat="false" ht="75" hidden="false" customHeight="true" outlineLevel="0" collapsed="false">
      <c r="A1913" s="4" t="s">
        <v>14376</v>
      </c>
      <c r="B1913" s="4" t="s">
        <v>14211</v>
      </c>
      <c r="C1913" s="4" t="s">
        <v>14377</v>
      </c>
      <c r="D1913" s="4" t="n">
        <v>1987</v>
      </c>
      <c r="E1913" s="4" t="s">
        <v>41</v>
      </c>
      <c r="F1913" s="4" t="s">
        <v>14316</v>
      </c>
      <c r="G1913" s="4" t="str">
        <f aca="false">IF(LEFT(I1913,3)="R1 ","L6",IF(D1913&gt;=2014,"L1",IF(D1913&gt;=1998,"L2",IF(D1913&gt;=1987,"L3",IF(D1913&gt;=1978,"L4",IF(D1913&gt;=1965,"L5","L6"))))))</f>
        <v>L3</v>
      </c>
      <c r="H1913" s="4" t="str">
        <f aca="false">IFERROR(INDEX(Lanes!$C$2:$C$60,MATCH(LEFT(I1913,FIND(" ",I1913)-1),Lanes!$A$2:$A$60,0)),"?")</f>
        <v>V</v>
      </c>
      <c r="I1913" s="4" t="s">
        <v>14186</v>
      </c>
      <c r="J1913" s="4"/>
      <c r="K1913" s="4" t="s">
        <v>268</v>
      </c>
      <c r="L1913" s="4" t="s">
        <v>603</v>
      </c>
      <c r="M1913" s="4" t="s">
        <v>1205</v>
      </c>
      <c r="N1913" s="4" t="s">
        <v>14187</v>
      </c>
      <c r="O1913" s="4" t="s">
        <v>14378</v>
      </c>
      <c r="P1913" s="2" t="s">
        <v>14379</v>
      </c>
      <c r="Q1913" s="2" t="s">
        <v>14380</v>
      </c>
      <c r="R1913" s="4" t="s">
        <v>122</v>
      </c>
      <c r="S1913" s="4" t="s">
        <v>14381</v>
      </c>
      <c r="T1913" s="4" t="s">
        <v>84</v>
      </c>
      <c r="U1913" s="4"/>
      <c r="V1913" s="4"/>
      <c r="W1913" s="4"/>
      <c r="X1913" s="2" t="s">
        <v>14321</v>
      </c>
      <c r="Y1913" s="4" t="s">
        <v>69</v>
      </c>
      <c r="Z1913" s="4"/>
      <c r="AA1913" s="4"/>
      <c r="AB1913" s="4"/>
    </row>
    <row r="1914" customFormat="false" ht="75" hidden="false" customHeight="true" outlineLevel="0" collapsed="false">
      <c r="A1914" s="4" t="s">
        <v>14382</v>
      </c>
      <c r="B1914" s="4" t="s">
        <v>14383</v>
      </c>
      <c r="C1914" s="4" t="s">
        <v>14384</v>
      </c>
      <c r="D1914" s="4" t="n">
        <v>1987</v>
      </c>
      <c r="E1914" s="4" t="s">
        <v>41</v>
      </c>
      <c r="F1914" s="4" t="s">
        <v>14195</v>
      </c>
      <c r="G1914" s="4" t="str">
        <f aca="false">IF(LEFT(I1914,3)="R1 ","L6",IF(D1914&gt;=2014,"L1",IF(D1914&gt;=1998,"L2",IF(D1914&gt;=1987,"L3",IF(D1914&gt;=1978,"L4",IF(D1914&gt;=1965,"L5","L6"))))))</f>
        <v>L3</v>
      </c>
      <c r="H1914" s="4" t="str">
        <f aca="false">IFERROR(INDEX(Lanes!$C$2:$C$60,MATCH(LEFT(I1914,FIND(" ",I1914)-1),Lanes!$A$2:$A$60,0)),"?")</f>
        <v>V</v>
      </c>
      <c r="I1914" s="4" t="s">
        <v>14186</v>
      </c>
      <c r="J1914" s="4"/>
      <c r="K1914" s="4" t="s">
        <v>211</v>
      </c>
      <c r="L1914" s="4" t="s">
        <v>603</v>
      </c>
      <c r="M1914" s="4" t="s">
        <v>1731</v>
      </c>
      <c r="N1914" s="4" t="s">
        <v>14187</v>
      </c>
      <c r="O1914" s="4" t="s">
        <v>14385</v>
      </c>
      <c r="P1914" s="2" t="s">
        <v>14386</v>
      </c>
      <c r="Q1914" s="2" t="s">
        <v>14387</v>
      </c>
      <c r="R1914" s="4" t="s">
        <v>122</v>
      </c>
      <c r="S1914" s="4" t="s">
        <v>14388</v>
      </c>
      <c r="T1914" s="4" t="s">
        <v>52</v>
      </c>
      <c r="U1914" s="4"/>
      <c r="V1914" s="4"/>
      <c r="W1914" s="4"/>
      <c r="X1914" s="2" t="s">
        <v>14389</v>
      </c>
      <c r="Y1914" s="4" t="s">
        <v>69</v>
      </c>
      <c r="Z1914" s="4"/>
      <c r="AA1914" s="4"/>
      <c r="AB1914" s="4"/>
    </row>
    <row r="1915" customFormat="false" ht="75" hidden="false" customHeight="true" outlineLevel="0" collapsed="false">
      <c r="A1915" s="4" t="s">
        <v>14390</v>
      </c>
      <c r="B1915" s="4" t="s">
        <v>14391</v>
      </c>
      <c r="C1915" s="4" t="s">
        <v>14392</v>
      </c>
      <c r="D1915" s="4" t="n">
        <v>1987</v>
      </c>
      <c r="E1915" s="4" t="s">
        <v>41</v>
      </c>
      <c r="F1915" s="4" t="s">
        <v>14393</v>
      </c>
      <c r="G1915" s="4" t="str">
        <f aca="false">IF(LEFT(I1915,3)="R1 ","L6",IF(D1915&gt;=2014,"L1",IF(D1915&gt;=1998,"L2",IF(D1915&gt;=1987,"L3",IF(D1915&gt;=1978,"L4",IF(D1915&gt;=1965,"L5","L6"))))))</f>
        <v>L3</v>
      </c>
      <c r="H1915" s="4" t="str">
        <f aca="false">IFERROR(INDEX(Lanes!$C$2:$C$60,MATCH(LEFT(I1915,FIND(" ",I1915)-1),Lanes!$A$2:$A$60,0)),"?")</f>
        <v>V</v>
      </c>
      <c r="I1915" s="4" t="s">
        <v>14186</v>
      </c>
      <c r="J1915" s="4"/>
      <c r="K1915" s="4" t="s">
        <v>14394</v>
      </c>
      <c r="L1915" s="4" t="s">
        <v>603</v>
      </c>
      <c r="M1915" s="4" t="s">
        <v>1205</v>
      </c>
      <c r="N1915" s="4" t="s">
        <v>14187</v>
      </c>
      <c r="O1915" s="4" t="s">
        <v>14395</v>
      </c>
      <c r="P1915" s="2" t="s">
        <v>14396</v>
      </c>
      <c r="Q1915" s="2" t="s">
        <v>14397</v>
      </c>
      <c r="R1915" s="4" t="s">
        <v>65</v>
      </c>
      <c r="S1915" s="4" t="s">
        <v>14398</v>
      </c>
      <c r="T1915" s="4" t="s">
        <v>110</v>
      </c>
      <c r="U1915" s="4"/>
      <c r="V1915" s="4"/>
      <c r="W1915" s="4"/>
      <c r="X1915" s="2" t="s">
        <v>14399</v>
      </c>
      <c r="Y1915" s="4" t="s">
        <v>69</v>
      </c>
      <c r="Z1915" s="4"/>
      <c r="AA1915" s="4"/>
      <c r="AB1915" s="4"/>
    </row>
    <row r="1916" customFormat="false" ht="75" hidden="false" customHeight="true" outlineLevel="0" collapsed="false">
      <c r="A1916" s="4" t="s">
        <v>14400</v>
      </c>
      <c r="B1916" s="4" t="s">
        <v>14330</v>
      </c>
      <c r="C1916" s="4" t="s">
        <v>14401</v>
      </c>
      <c r="D1916" s="4" t="n">
        <v>1987</v>
      </c>
      <c r="E1916" s="4" t="s">
        <v>41</v>
      </c>
      <c r="F1916" s="4" t="s">
        <v>14195</v>
      </c>
      <c r="G1916" s="4" t="str">
        <f aca="false">IF(LEFT(I1916,3)="R1 ","L6",IF(D1916&gt;=2014,"L1",IF(D1916&gt;=1998,"L2",IF(D1916&gt;=1987,"L3",IF(D1916&gt;=1978,"L4",IF(D1916&gt;=1965,"L5","L6"))))))</f>
        <v>L3</v>
      </c>
      <c r="H1916" s="4" t="str">
        <f aca="false">IFERROR(INDEX(Lanes!$C$2:$C$60,MATCH(LEFT(I1916,FIND(" ",I1916)-1),Lanes!$A$2:$A$60,0)),"?")</f>
        <v>V</v>
      </c>
      <c r="I1916" s="4" t="s">
        <v>14186</v>
      </c>
      <c r="J1916" s="4"/>
      <c r="K1916" s="4" t="s">
        <v>4576</v>
      </c>
      <c r="L1916" s="4" t="s">
        <v>603</v>
      </c>
      <c r="M1916" s="4" t="s">
        <v>14239</v>
      </c>
      <c r="N1916" s="4" t="s">
        <v>14187</v>
      </c>
      <c r="O1916" s="4" t="s">
        <v>14402</v>
      </c>
      <c r="P1916" s="2" t="s">
        <v>14403</v>
      </c>
      <c r="Q1916" s="2" t="s">
        <v>14404</v>
      </c>
      <c r="R1916" s="4" t="s">
        <v>122</v>
      </c>
      <c r="S1916" s="4" t="s">
        <v>14405</v>
      </c>
      <c r="T1916" s="4" t="s">
        <v>84</v>
      </c>
      <c r="U1916" s="4"/>
      <c r="V1916" s="4"/>
      <c r="W1916" s="4"/>
      <c r="X1916" s="2" t="s">
        <v>14406</v>
      </c>
      <c r="Y1916" s="4" t="s">
        <v>69</v>
      </c>
      <c r="Z1916" s="4"/>
      <c r="AA1916" s="4"/>
      <c r="AB1916" s="4"/>
    </row>
    <row r="1917" customFormat="false" ht="75" hidden="false" customHeight="true" outlineLevel="0" collapsed="false">
      <c r="A1917" s="4" t="s">
        <v>14407</v>
      </c>
      <c r="B1917" s="4" t="s">
        <v>14183</v>
      </c>
      <c r="C1917" s="4" t="s">
        <v>14408</v>
      </c>
      <c r="D1917" s="4" t="n">
        <v>1988</v>
      </c>
      <c r="E1917" s="4" t="s">
        <v>41</v>
      </c>
      <c r="F1917" s="4" t="s">
        <v>14222</v>
      </c>
      <c r="G1917" s="4" t="str">
        <f aca="false">IF(LEFT(I1917,3)="R1 ","L6",IF(D1917&gt;=2014,"L1",IF(D1917&gt;=1998,"L2",IF(D1917&gt;=1987,"L3",IF(D1917&gt;=1978,"L4",IF(D1917&gt;=1965,"L5","L6"))))))</f>
        <v>L3</v>
      </c>
      <c r="H1917" s="4" t="str">
        <f aca="false">IFERROR(INDEX(Lanes!$C$2:$C$60,MATCH(LEFT(I1917,FIND(" ",I1917)-1),Lanes!$A$2:$A$60,0)),"?")</f>
        <v>V</v>
      </c>
      <c r="I1917" s="4" t="s">
        <v>14186</v>
      </c>
      <c r="J1917" s="4"/>
      <c r="K1917" s="4" t="s">
        <v>268</v>
      </c>
      <c r="L1917" s="4" t="s">
        <v>603</v>
      </c>
      <c r="M1917" s="4" t="s">
        <v>1205</v>
      </c>
      <c r="N1917" s="4" t="s">
        <v>14187</v>
      </c>
      <c r="O1917" s="4" t="s">
        <v>14409</v>
      </c>
      <c r="P1917" s="2" t="s">
        <v>14410</v>
      </c>
      <c r="Q1917" s="2" t="s">
        <v>14411</v>
      </c>
      <c r="R1917" s="4" t="s">
        <v>122</v>
      </c>
      <c r="S1917" s="4" t="s">
        <v>14412</v>
      </c>
      <c r="T1917" s="4" t="s">
        <v>84</v>
      </c>
      <c r="U1917" s="4"/>
      <c r="V1917" s="4"/>
      <c r="W1917" s="4"/>
      <c r="X1917" s="2" t="s">
        <v>14192</v>
      </c>
      <c r="Y1917" s="4" t="s">
        <v>69</v>
      </c>
      <c r="Z1917" s="4"/>
      <c r="AA1917" s="4"/>
      <c r="AB1917" s="4"/>
    </row>
    <row r="1918" customFormat="false" ht="75" hidden="false" customHeight="true" outlineLevel="0" collapsed="false">
      <c r="A1918" s="4" t="s">
        <v>14413</v>
      </c>
      <c r="B1918" s="4" t="s">
        <v>14330</v>
      </c>
      <c r="C1918" s="4" t="s">
        <v>14414</v>
      </c>
      <c r="D1918" s="4" t="n">
        <v>1988</v>
      </c>
      <c r="E1918" s="4" t="s">
        <v>41</v>
      </c>
      <c r="F1918" s="4" t="s">
        <v>14195</v>
      </c>
      <c r="G1918" s="4" t="str">
        <f aca="false">IF(LEFT(I1918,3)="R1 ","L6",IF(D1918&gt;=2014,"L1",IF(D1918&gt;=1998,"L2",IF(D1918&gt;=1987,"L3",IF(D1918&gt;=1978,"L4",IF(D1918&gt;=1965,"L5","L6"))))))</f>
        <v>L3</v>
      </c>
      <c r="H1918" s="4" t="str">
        <f aca="false">IFERROR(INDEX(Lanes!$C$2:$C$60,MATCH(LEFT(I1918,FIND(" ",I1918)-1),Lanes!$A$2:$A$60,0)),"?")</f>
        <v>V</v>
      </c>
      <c r="I1918" s="4" t="s">
        <v>14186</v>
      </c>
      <c r="J1918" s="4"/>
      <c r="K1918" s="4" t="s">
        <v>4576</v>
      </c>
      <c r="L1918" s="4" t="s">
        <v>603</v>
      </c>
      <c r="M1918" s="4" t="s">
        <v>14239</v>
      </c>
      <c r="N1918" s="4" t="s">
        <v>14187</v>
      </c>
      <c r="O1918" s="4" t="s">
        <v>14415</v>
      </c>
      <c r="P1918" s="2" t="s">
        <v>14416</v>
      </c>
      <c r="Q1918" s="2" t="s">
        <v>14417</v>
      </c>
      <c r="R1918" s="4" t="s">
        <v>65</v>
      </c>
      <c r="S1918" s="4" t="s">
        <v>14418</v>
      </c>
      <c r="T1918" s="4" t="s">
        <v>110</v>
      </c>
      <c r="U1918" s="4"/>
      <c r="V1918" s="4"/>
      <c r="W1918" s="4"/>
      <c r="X1918" s="2" t="s">
        <v>14419</v>
      </c>
      <c r="Y1918" s="4" t="s">
        <v>69</v>
      </c>
      <c r="Z1918" s="4"/>
      <c r="AA1918" s="4"/>
      <c r="AB1918" s="4"/>
    </row>
    <row r="1919" customFormat="false" ht="75" hidden="false" customHeight="true" outlineLevel="0" collapsed="false">
      <c r="A1919" s="4" t="s">
        <v>14420</v>
      </c>
      <c r="B1919" s="4" t="s">
        <v>14421</v>
      </c>
      <c r="C1919" s="4" t="s">
        <v>14422</v>
      </c>
      <c r="D1919" s="4" t="n">
        <v>1989</v>
      </c>
      <c r="E1919" s="4" t="s">
        <v>41</v>
      </c>
      <c r="F1919" s="4" t="s">
        <v>14423</v>
      </c>
      <c r="G1919" s="4" t="str">
        <f aca="false">IF(LEFT(I1919,3)="R1 ","L6",IF(D1919&gt;=2014,"L1",IF(D1919&gt;=1998,"L2",IF(D1919&gt;=1987,"L3",IF(D1919&gt;=1978,"L4",IF(D1919&gt;=1965,"L5","L6"))))))</f>
        <v>L3</v>
      </c>
      <c r="H1919" s="4" t="str">
        <f aca="false">IFERROR(INDEX(Lanes!$C$2:$C$60,MATCH(LEFT(I1919,FIND(" ",I1919)-1),Lanes!$A$2:$A$60,0)),"?")</f>
        <v>V</v>
      </c>
      <c r="I1919" s="4" t="s">
        <v>14186</v>
      </c>
      <c r="J1919" s="4"/>
      <c r="K1919" s="4" t="s">
        <v>268</v>
      </c>
      <c r="L1919" s="4" t="s">
        <v>603</v>
      </c>
      <c r="M1919" s="4" t="s">
        <v>1731</v>
      </c>
      <c r="N1919" s="4" t="s">
        <v>14187</v>
      </c>
      <c r="O1919" s="4" t="s">
        <v>14424</v>
      </c>
      <c r="P1919" s="2" t="s">
        <v>14425</v>
      </c>
      <c r="Q1919" s="2" t="s">
        <v>14426</v>
      </c>
      <c r="R1919" s="4" t="s">
        <v>65</v>
      </c>
      <c r="S1919" s="4" t="s">
        <v>14427</v>
      </c>
      <c r="T1919" s="4" t="s">
        <v>52</v>
      </c>
      <c r="U1919" s="4"/>
      <c r="V1919" s="4"/>
      <c r="W1919" s="4"/>
      <c r="X1919" s="2" t="s">
        <v>14428</v>
      </c>
      <c r="Y1919" s="4" t="s">
        <v>69</v>
      </c>
      <c r="Z1919" s="4"/>
      <c r="AA1919" s="4"/>
      <c r="AB1919" s="4"/>
    </row>
    <row r="1920" customFormat="false" ht="75" hidden="false" customHeight="true" outlineLevel="0" collapsed="false">
      <c r="A1920" s="4" t="s">
        <v>14429</v>
      </c>
      <c r="B1920" s="4" t="s">
        <v>14202</v>
      </c>
      <c r="C1920" s="4" t="s">
        <v>14430</v>
      </c>
      <c r="D1920" s="4" t="n">
        <v>1989</v>
      </c>
      <c r="E1920" s="4" t="s">
        <v>41</v>
      </c>
      <c r="F1920" s="4" t="s">
        <v>14431</v>
      </c>
      <c r="G1920" s="4" t="str">
        <f aca="false">IF(LEFT(I1920,3)="R1 ","L6",IF(D1920&gt;=2014,"L1",IF(D1920&gt;=1998,"L2",IF(D1920&gt;=1987,"L3",IF(D1920&gt;=1978,"L4",IF(D1920&gt;=1965,"L5","L6"))))))</f>
        <v>L3</v>
      </c>
      <c r="H1920" s="4" t="str">
        <f aca="false">IFERROR(INDEX(Lanes!$C$2:$C$60,MATCH(LEFT(I1920,FIND(" ",I1920)-1),Lanes!$A$2:$A$60,0)),"?")</f>
        <v>V</v>
      </c>
      <c r="I1920" s="4" t="s">
        <v>14186</v>
      </c>
      <c r="J1920" s="4"/>
      <c r="K1920" s="4" t="s">
        <v>211</v>
      </c>
      <c r="L1920" s="4" t="s">
        <v>603</v>
      </c>
      <c r="M1920" s="4" t="s">
        <v>1205</v>
      </c>
      <c r="N1920" s="4" t="s">
        <v>14187</v>
      </c>
      <c r="O1920" s="4" t="s">
        <v>14432</v>
      </c>
      <c r="P1920" s="2" t="s">
        <v>14433</v>
      </c>
      <c r="Q1920" s="2" t="s">
        <v>14434</v>
      </c>
      <c r="R1920" s="4" t="s">
        <v>122</v>
      </c>
      <c r="S1920" s="4" t="s">
        <v>14435</v>
      </c>
      <c r="T1920" s="4" t="s">
        <v>84</v>
      </c>
      <c r="U1920" s="4"/>
      <c r="V1920" s="4"/>
      <c r="W1920" s="4"/>
      <c r="X1920" s="2" t="s">
        <v>14375</v>
      </c>
      <c r="Y1920" s="4" t="s">
        <v>69</v>
      </c>
      <c r="Z1920" s="4"/>
      <c r="AA1920" s="4"/>
      <c r="AB1920" s="4"/>
    </row>
    <row r="1921" customFormat="false" ht="75" hidden="false" customHeight="true" outlineLevel="0" collapsed="false">
      <c r="A1921" s="4" t="s">
        <v>14436</v>
      </c>
      <c r="B1921" s="4" t="s">
        <v>14202</v>
      </c>
      <c r="C1921" s="4" t="s">
        <v>14437</v>
      </c>
      <c r="D1921" s="4" t="n">
        <v>1989</v>
      </c>
      <c r="E1921" s="4" t="s">
        <v>41</v>
      </c>
      <c r="F1921" s="4" t="s">
        <v>14438</v>
      </c>
      <c r="G1921" s="4" t="str">
        <f aca="false">IF(LEFT(I1921,3)="R1 ","L6",IF(D1921&gt;=2014,"L1",IF(D1921&gt;=1998,"L2",IF(D1921&gt;=1987,"L3",IF(D1921&gt;=1978,"L4",IF(D1921&gt;=1965,"L5","L6"))))))</f>
        <v>L3</v>
      </c>
      <c r="H1921" s="4" t="str">
        <f aca="false">IFERROR(INDEX(Lanes!$C$2:$C$60,MATCH(LEFT(I1921,FIND(" ",I1921)-1),Lanes!$A$2:$A$60,0)),"?")</f>
        <v>V</v>
      </c>
      <c r="I1921" s="4" t="s">
        <v>14186</v>
      </c>
      <c r="J1921" s="4"/>
      <c r="K1921" s="4" t="s">
        <v>268</v>
      </c>
      <c r="L1921" s="4" t="s">
        <v>603</v>
      </c>
      <c r="M1921" s="4" t="s">
        <v>1205</v>
      </c>
      <c r="N1921" s="4" t="s">
        <v>14187</v>
      </c>
      <c r="O1921" s="4" t="s">
        <v>14439</v>
      </c>
      <c r="P1921" s="2" t="s">
        <v>14440</v>
      </c>
      <c r="Q1921" s="2" t="s">
        <v>14441</v>
      </c>
      <c r="R1921" s="4" t="s">
        <v>122</v>
      </c>
      <c r="S1921" s="4" t="s">
        <v>14442</v>
      </c>
      <c r="T1921" s="4" t="s">
        <v>52</v>
      </c>
      <c r="U1921" s="4"/>
      <c r="V1921" s="4"/>
      <c r="W1921" s="4"/>
      <c r="X1921" s="2" t="s">
        <v>14443</v>
      </c>
      <c r="Y1921" s="4" t="s">
        <v>69</v>
      </c>
      <c r="Z1921" s="4"/>
      <c r="AA1921" s="4"/>
      <c r="AB1921" s="4"/>
    </row>
    <row r="1922" customFormat="false" ht="75" hidden="false" customHeight="true" outlineLevel="0" collapsed="false">
      <c r="A1922" s="4" t="s">
        <v>14444</v>
      </c>
      <c r="B1922" s="4" t="s">
        <v>14445</v>
      </c>
      <c r="C1922" s="4" t="s">
        <v>14446</v>
      </c>
      <c r="D1922" s="4" t="n">
        <v>1990</v>
      </c>
      <c r="E1922" s="4" t="s">
        <v>41</v>
      </c>
      <c r="F1922" s="4" t="s">
        <v>14447</v>
      </c>
      <c r="G1922" s="4" t="str">
        <f aca="false">IF(LEFT(I1922,3)="R1 ","L6",IF(D1922&gt;=2014,"L1",IF(D1922&gt;=1998,"L2",IF(D1922&gt;=1987,"L3",IF(D1922&gt;=1978,"L4",IF(D1922&gt;=1965,"L5","L6"))))))</f>
        <v>L3</v>
      </c>
      <c r="H1922" s="4" t="str">
        <f aca="false">IFERROR(INDEX(Lanes!$C$2:$C$60,MATCH(LEFT(I1922,FIND(" ",I1922)-1),Lanes!$A$2:$A$60,0)),"?")</f>
        <v>V</v>
      </c>
      <c r="I1922" s="4" t="s">
        <v>14186</v>
      </c>
      <c r="J1922" s="4" t="s">
        <v>12717</v>
      </c>
      <c r="K1922" s="4" t="s">
        <v>268</v>
      </c>
      <c r="L1922" s="4" t="s">
        <v>603</v>
      </c>
      <c r="M1922" s="4" t="s">
        <v>1205</v>
      </c>
      <c r="N1922" s="4" t="s">
        <v>14187</v>
      </c>
      <c r="O1922" s="4" t="s">
        <v>14448</v>
      </c>
      <c r="P1922" s="2" t="s">
        <v>14449</v>
      </c>
      <c r="Q1922" s="2" t="s">
        <v>14450</v>
      </c>
      <c r="R1922" s="4" t="s">
        <v>122</v>
      </c>
      <c r="S1922" s="4" t="s">
        <v>14451</v>
      </c>
      <c r="T1922" s="4" t="s">
        <v>84</v>
      </c>
      <c r="U1922" s="4"/>
      <c r="V1922" s="4"/>
      <c r="W1922" s="4"/>
      <c r="X1922" s="2" t="s">
        <v>14452</v>
      </c>
      <c r="Y1922" s="4" t="s">
        <v>69</v>
      </c>
      <c r="Z1922" s="4"/>
      <c r="AA1922" s="4"/>
      <c r="AB1922" s="4"/>
    </row>
    <row r="1923" customFormat="false" ht="75" hidden="false" customHeight="true" outlineLevel="0" collapsed="false">
      <c r="A1923" s="4" t="s">
        <v>14453</v>
      </c>
      <c r="B1923" s="4" t="s">
        <v>14454</v>
      </c>
      <c r="C1923" s="4" t="s">
        <v>14455</v>
      </c>
      <c r="D1923" s="4" t="n">
        <v>1980</v>
      </c>
      <c r="E1923" s="4" t="s">
        <v>41</v>
      </c>
      <c r="F1923" s="4" t="s">
        <v>14456</v>
      </c>
      <c r="G1923" s="4" t="str">
        <f aca="false">IF(LEFT(I1923,3)="R1 ","L6",IF(D1923&gt;=2014,"L1",IF(D1923&gt;=1998,"L2",IF(D1923&gt;=1987,"L3",IF(D1923&gt;=1978,"L4",IF(D1923&gt;=1965,"L5","L6"))))))</f>
        <v>L4</v>
      </c>
      <c r="H1923" s="4" t="str">
        <f aca="false">IFERROR(INDEX(Lanes!$C$2:$C$60,MATCH(LEFT(I1923,FIND(" ",I1923)-1),Lanes!$A$2:$A$60,0)),"?")</f>
        <v>V</v>
      </c>
      <c r="I1923" s="4" t="s">
        <v>14457</v>
      </c>
      <c r="J1923" s="4"/>
      <c r="K1923" s="4" t="s">
        <v>4013</v>
      </c>
      <c r="L1923" s="4" t="s">
        <v>152</v>
      </c>
      <c r="M1923" s="4" t="s">
        <v>14458</v>
      </c>
      <c r="N1923" s="4" t="s">
        <v>14459</v>
      </c>
      <c r="O1923" s="4" t="s">
        <v>14460</v>
      </c>
      <c r="P1923" s="2" t="s">
        <v>14461</v>
      </c>
      <c r="Q1923" s="2" t="s">
        <v>14462</v>
      </c>
      <c r="R1923" s="4" t="s">
        <v>65</v>
      </c>
      <c r="S1923" s="4" t="s">
        <v>14463</v>
      </c>
      <c r="T1923" s="4" t="s">
        <v>110</v>
      </c>
      <c r="U1923" s="4"/>
      <c r="V1923" s="4"/>
      <c r="W1923" s="4"/>
      <c r="X1923" s="2" t="s">
        <v>14464</v>
      </c>
      <c r="Y1923" s="4" t="s">
        <v>69</v>
      </c>
      <c r="Z1923" s="4"/>
      <c r="AA1923" s="4"/>
      <c r="AB1923" s="4"/>
    </row>
    <row r="1924" customFormat="false" ht="75" hidden="false" customHeight="true" outlineLevel="0" collapsed="false">
      <c r="A1924" s="4" t="s">
        <v>14465</v>
      </c>
      <c r="B1924" s="4" t="s">
        <v>14466</v>
      </c>
      <c r="C1924" s="4" t="s">
        <v>14467</v>
      </c>
      <c r="D1924" s="4" t="n">
        <v>1980</v>
      </c>
      <c r="E1924" s="4" t="s">
        <v>41</v>
      </c>
      <c r="F1924" s="4" t="s">
        <v>14468</v>
      </c>
      <c r="G1924" s="4" t="str">
        <f aca="false">IF(LEFT(I1924,3)="R1 ","L6",IF(D1924&gt;=2014,"L1",IF(D1924&gt;=1998,"L2",IF(D1924&gt;=1987,"L3",IF(D1924&gt;=1978,"L4",IF(D1924&gt;=1965,"L5","L6"))))))</f>
        <v>L4</v>
      </c>
      <c r="H1924" s="4" t="str">
        <f aca="false">IFERROR(INDEX(Lanes!$C$2:$C$60,MATCH(LEFT(I1924,FIND(" ",I1924)-1),Lanes!$A$2:$A$60,0)),"?")</f>
        <v>V</v>
      </c>
      <c r="I1924" s="4" t="s">
        <v>14457</v>
      </c>
      <c r="J1924" s="4"/>
      <c r="K1924" s="4" t="s">
        <v>11474</v>
      </c>
      <c r="L1924" s="4" t="s">
        <v>603</v>
      </c>
      <c r="M1924" s="4" t="s">
        <v>1528</v>
      </c>
      <c r="N1924" s="4" t="s">
        <v>14469</v>
      </c>
      <c r="O1924" s="4" t="s">
        <v>14470</v>
      </c>
      <c r="P1924" s="2" t="s">
        <v>14471</v>
      </c>
      <c r="Q1924" s="2" t="s">
        <v>14472</v>
      </c>
      <c r="R1924" s="4" t="s">
        <v>65</v>
      </c>
      <c r="S1924" s="4" t="s">
        <v>14473</v>
      </c>
      <c r="T1924" s="4" t="s">
        <v>110</v>
      </c>
      <c r="U1924" s="4"/>
      <c r="V1924" s="4"/>
      <c r="W1924" s="4"/>
      <c r="X1924" s="2" t="s">
        <v>14474</v>
      </c>
      <c r="Y1924" s="4" t="s">
        <v>69</v>
      </c>
      <c r="Z1924" s="4"/>
      <c r="AA1924" s="4"/>
      <c r="AB1924" s="4"/>
    </row>
    <row r="1925" customFormat="false" ht="75" hidden="false" customHeight="true" outlineLevel="0" collapsed="false">
      <c r="A1925" s="4" t="s">
        <v>14475</v>
      </c>
      <c r="B1925" s="4" t="s">
        <v>14476</v>
      </c>
      <c r="C1925" s="4" t="s">
        <v>14477</v>
      </c>
      <c r="D1925" s="4" t="n">
        <v>1981</v>
      </c>
      <c r="E1925" s="4" t="s">
        <v>41</v>
      </c>
      <c r="F1925" s="4" t="s">
        <v>14113</v>
      </c>
      <c r="G1925" s="4" t="str">
        <f aca="false">IF(LEFT(I1925,3)="R1 ","L6",IF(D1925&gt;=2014,"L1",IF(D1925&gt;=1998,"L2",IF(D1925&gt;=1987,"L3",IF(D1925&gt;=1978,"L4",IF(D1925&gt;=1965,"L5","L6"))))))</f>
        <v>L4</v>
      </c>
      <c r="H1925" s="4" t="str">
        <f aca="false">IFERROR(INDEX(Lanes!$C$2:$C$60,MATCH(LEFT(I1925,FIND(" ",I1925)-1),Lanes!$A$2:$A$60,0)),"?")</f>
        <v>V</v>
      </c>
      <c r="I1925" s="4" t="s">
        <v>14457</v>
      </c>
      <c r="J1925" s="4"/>
      <c r="K1925" s="4" t="s">
        <v>11474</v>
      </c>
      <c r="L1925" s="4" t="s">
        <v>603</v>
      </c>
      <c r="M1925" s="4" t="s">
        <v>14478</v>
      </c>
      <c r="N1925" s="4" t="s">
        <v>14469</v>
      </c>
      <c r="O1925" s="4" t="s">
        <v>14479</v>
      </c>
      <c r="P1925" s="2" t="s">
        <v>14480</v>
      </c>
      <c r="Q1925" s="2" t="s">
        <v>14481</v>
      </c>
      <c r="R1925" s="4" t="s">
        <v>65</v>
      </c>
      <c r="S1925" s="4" t="s">
        <v>14482</v>
      </c>
      <c r="T1925" s="4" t="s">
        <v>110</v>
      </c>
      <c r="U1925" s="4"/>
      <c r="V1925" s="4"/>
      <c r="W1925" s="4" t="s">
        <v>53</v>
      </c>
      <c r="X1925" s="2" t="s">
        <v>14483</v>
      </c>
      <c r="Y1925" s="4" t="s">
        <v>69</v>
      </c>
      <c r="Z1925" s="4"/>
      <c r="AA1925" s="4"/>
      <c r="AB1925" s="4"/>
    </row>
    <row r="1926" customFormat="false" ht="75" hidden="false" customHeight="true" outlineLevel="0" collapsed="false">
      <c r="A1926" s="4" t="s">
        <v>14484</v>
      </c>
      <c r="B1926" s="4" t="s">
        <v>14485</v>
      </c>
      <c r="C1926" s="4" t="s">
        <v>14486</v>
      </c>
      <c r="D1926" s="4" t="n">
        <v>1981</v>
      </c>
      <c r="E1926" s="4" t="s">
        <v>41</v>
      </c>
      <c r="F1926" s="4" t="s">
        <v>10868</v>
      </c>
      <c r="G1926" s="4" t="str">
        <f aca="false">IF(LEFT(I1926,3)="R1 ","L6",IF(D1926&gt;=2014,"L1",IF(D1926&gt;=1998,"L2",IF(D1926&gt;=1987,"L3",IF(D1926&gt;=1978,"L4",IF(D1926&gt;=1965,"L5","L6"))))))</f>
        <v>L4</v>
      </c>
      <c r="H1926" s="4" t="str">
        <f aca="false">IFERROR(INDEX(Lanes!$C$2:$C$60,MATCH(LEFT(I1926,FIND(" ",I1926)-1),Lanes!$A$2:$A$60,0)),"?")</f>
        <v>V</v>
      </c>
      <c r="I1926" s="4" t="s">
        <v>14457</v>
      </c>
      <c r="J1926" s="4"/>
      <c r="K1926" s="4" t="s">
        <v>567</v>
      </c>
      <c r="L1926" s="4" t="s">
        <v>45</v>
      </c>
      <c r="M1926" s="4" t="s">
        <v>1338</v>
      </c>
      <c r="N1926" s="4" t="s">
        <v>5477</v>
      </c>
      <c r="O1926" s="4" t="s">
        <v>14487</v>
      </c>
      <c r="P1926" s="2" t="s">
        <v>14488</v>
      </c>
      <c r="Q1926" s="2" t="s">
        <v>14489</v>
      </c>
      <c r="R1926" s="4" t="s">
        <v>122</v>
      </c>
      <c r="S1926" s="4" t="s">
        <v>14490</v>
      </c>
      <c r="T1926" s="4" t="s">
        <v>84</v>
      </c>
      <c r="U1926" s="4"/>
      <c r="V1926" s="4"/>
      <c r="W1926" s="4" t="s">
        <v>53</v>
      </c>
      <c r="X1926" s="2" t="s">
        <v>14491</v>
      </c>
      <c r="Y1926" s="4" t="s">
        <v>69</v>
      </c>
      <c r="Z1926" s="4"/>
      <c r="AA1926" s="4"/>
      <c r="AB1926" s="4"/>
    </row>
    <row r="1927" customFormat="false" ht="75" hidden="false" customHeight="true" outlineLevel="0" collapsed="false">
      <c r="A1927" s="4" t="s">
        <v>14492</v>
      </c>
      <c r="B1927" s="4" t="s">
        <v>14466</v>
      </c>
      <c r="C1927" s="4" t="s">
        <v>14493</v>
      </c>
      <c r="D1927" s="4" t="n">
        <v>1981</v>
      </c>
      <c r="E1927" s="4" t="s">
        <v>41</v>
      </c>
      <c r="F1927" s="4" t="s">
        <v>14468</v>
      </c>
      <c r="G1927" s="4" t="str">
        <f aca="false">IF(LEFT(I1927,3)="R1 ","L6",IF(D1927&gt;=2014,"L1",IF(D1927&gt;=1998,"L2",IF(D1927&gt;=1987,"L3",IF(D1927&gt;=1978,"L4",IF(D1927&gt;=1965,"L5","L6"))))))</f>
        <v>L4</v>
      </c>
      <c r="H1927" s="4" t="str">
        <f aca="false">IFERROR(INDEX(Lanes!$C$2:$C$60,MATCH(LEFT(I1927,FIND(" ",I1927)-1),Lanes!$A$2:$A$60,0)),"?")</f>
        <v>V</v>
      </c>
      <c r="I1927" s="4" t="s">
        <v>14457</v>
      </c>
      <c r="J1927" s="4"/>
      <c r="K1927" s="4" t="s">
        <v>11474</v>
      </c>
      <c r="L1927" s="4" t="s">
        <v>603</v>
      </c>
      <c r="M1927" s="4" t="s">
        <v>1528</v>
      </c>
      <c r="N1927" s="4" t="s">
        <v>14469</v>
      </c>
      <c r="O1927" s="4" t="s">
        <v>14494</v>
      </c>
      <c r="P1927" s="2" t="s">
        <v>14495</v>
      </c>
      <c r="Q1927" s="2" t="s">
        <v>14496</v>
      </c>
      <c r="R1927" s="4" t="s">
        <v>122</v>
      </c>
      <c r="S1927" s="4" t="s">
        <v>14497</v>
      </c>
      <c r="T1927" s="4" t="s">
        <v>110</v>
      </c>
      <c r="U1927" s="4"/>
      <c r="V1927" s="4"/>
      <c r="W1927" s="4"/>
      <c r="X1927" s="2" t="s">
        <v>14498</v>
      </c>
      <c r="Y1927" s="4" t="s">
        <v>69</v>
      </c>
      <c r="Z1927" s="4"/>
      <c r="AA1927" s="4"/>
      <c r="AB1927" s="4"/>
    </row>
    <row r="1928" customFormat="false" ht="75" hidden="false" customHeight="true" outlineLevel="0" collapsed="false">
      <c r="A1928" s="4" t="s">
        <v>14499</v>
      </c>
      <c r="B1928" s="4" t="s">
        <v>14500</v>
      </c>
      <c r="C1928" s="4" t="s">
        <v>14501</v>
      </c>
      <c r="D1928" s="4" t="n">
        <v>1982</v>
      </c>
      <c r="E1928" s="4" t="s">
        <v>227</v>
      </c>
      <c r="F1928" s="4" t="s">
        <v>13931</v>
      </c>
      <c r="G1928" s="4" t="str">
        <f aca="false">IF(LEFT(I1928,3)="R1 ","L6",IF(D1928&gt;=2014,"L1",IF(D1928&gt;=1998,"L2",IF(D1928&gt;=1987,"L3",IF(D1928&gt;=1978,"L4",IF(D1928&gt;=1965,"L5","L6"))))))</f>
        <v>L4</v>
      </c>
      <c r="H1928" s="4" t="str">
        <f aca="false">IFERROR(INDEX(Lanes!$C$2:$C$60,MATCH(LEFT(I1928,FIND(" ",I1928)-1),Lanes!$A$2:$A$60,0)),"?")</f>
        <v>V</v>
      </c>
      <c r="I1928" s="4" t="s">
        <v>14457</v>
      </c>
      <c r="J1928" s="4"/>
      <c r="K1928" s="4" t="s">
        <v>567</v>
      </c>
      <c r="L1928" s="4" t="s">
        <v>45</v>
      </c>
      <c r="M1928" s="4" t="s">
        <v>14502</v>
      </c>
      <c r="N1928" s="4" t="s">
        <v>5477</v>
      </c>
      <c r="O1928" s="4" t="s">
        <v>14503</v>
      </c>
      <c r="P1928" s="2" t="s">
        <v>14504</v>
      </c>
      <c r="Q1928" s="2" t="s">
        <v>14505</v>
      </c>
      <c r="R1928" s="4" t="s">
        <v>65</v>
      </c>
      <c r="S1928" s="4" t="s">
        <v>14506</v>
      </c>
      <c r="T1928" s="4" t="s">
        <v>52</v>
      </c>
      <c r="U1928" s="4"/>
      <c r="V1928" s="4"/>
      <c r="W1928" s="4" t="s">
        <v>53</v>
      </c>
      <c r="X1928" s="2" t="s">
        <v>14507</v>
      </c>
      <c r="Y1928" s="4" t="s">
        <v>69</v>
      </c>
      <c r="Z1928" s="4"/>
      <c r="AA1928" s="4"/>
      <c r="AB1928" s="4"/>
    </row>
    <row r="1929" customFormat="false" ht="75" hidden="false" customHeight="true" outlineLevel="0" collapsed="false">
      <c r="A1929" s="4" t="s">
        <v>14508</v>
      </c>
      <c r="B1929" s="4" t="s">
        <v>14509</v>
      </c>
      <c r="C1929" s="4" t="s">
        <v>14509</v>
      </c>
      <c r="D1929" s="4" t="n">
        <v>1982</v>
      </c>
      <c r="E1929" s="4" t="s">
        <v>41</v>
      </c>
      <c r="F1929" s="4" t="s">
        <v>14510</v>
      </c>
      <c r="G1929" s="4" t="str">
        <f aca="false">IF(LEFT(I1929,3)="R1 ","L6",IF(D1929&gt;=2014,"L1",IF(D1929&gt;=1998,"L2",IF(D1929&gt;=1987,"L3",IF(D1929&gt;=1978,"L4",IF(D1929&gt;=1965,"L5","L6"))))))</f>
        <v>L4</v>
      </c>
      <c r="H1929" s="4" t="str">
        <f aca="false">IFERROR(INDEX(Lanes!$C$2:$C$60,MATCH(LEFT(I1929,FIND(" ",I1929)-1),Lanes!$A$2:$A$60,0)),"?")</f>
        <v>V</v>
      </c>
      <c r="I1929" s="4" t="s">
        <v>14457</v>
      </c>
      <c r="J1929" s="4"/>
      <c r="K1929" s="4" t="s">
        <v>11474</v>
      </c>
      <c r="L1929" s="4" t="s">
        <v>193</v>
      </c>
      <c r="M1929" s="4" t="s">
        <v>2974</v>
      </c>
      <c r="N1929" s="4" t="s">
        <v>7068</v>
      </c>
      <c r="O1929" s="4" t="s">
        <v>14511</v>
      </c>
      <c r="P1929" s="2" t="s">
        <v>14512</v>
      </c>
      <c r="Q1929" s="2" t="s">
        <v>14513</v>
      </c>
      <c r="R1929" s="4" t="s">
        <v>122</v>
      </c>
      <c r="S1929" s="4" t="s">
        <v>14514</v>
      </c>
      <c r="T1929" s="4" t="s">
        <v>52</v>
      </c>
      <c r="U1929" s="4"/>
      <c r="V1929" s="4"/>
      <c r="W1929" s="4"/>
      <c r="X1929" s="2" t="s">
        <v>14515</v>
      </c>
      <c r="Y1929" s="4" t="s">
        <v>69</v>
      </c>
      <c r="Z1929" s="4"/>
      <c r="AA1929" s="4"/>
      <c r="AB1929" s="4"/>
    </row>
    <row r="1930" customFormat="false" ht="75" hidden="false" customHeight="true" outlineLevel="0" collapsed="false">
      <c r="A1930" s="4" t="s">
        <v>14516</v>
      </c>
      <c r="B1930" s="4" t="s">
        <v>14517</v>
      </c>
      <c r="C1930" s="4" t="s">
        <v>14517</v>
      </c>
      <c r="D1930" s="4" t="n">
        <v>1982</v>
      </c>
      <c r="E1930" s="4" t="s">
        <v>41</v>
      </c>
      <c r="F1930" s="4" t="s">
        <v>14113</v>
      </c>
      <c r="G1930" s="4" t="str">
        <f aca="false">IF(LEFT(I1930,3)="R1 ","L6",IF(D1930&gt;=2014,"L1",IF(D1930&gt;=1998,"L2",IF(D1930&gt;=1987,"L3",IF(D1930&gt;=1978,"L4",IF(D1930&gt;=1965,"L5","L6"))))))</f>
        <v>L4</v>
      </c>
      <c r="H1930" s="4" t="str">
        <f aca="false">IFERROR(INDEX(Lanes!$C$2:$C$60,MATCH(LEFT(I1930,FIND(" ",I1930)-1),Lanes!$A$2:$A$60,0)),"?")</f>
        <v>V</v>
      </c>
      <c r="I1930" s="4" t="s">
        <v>14457</v>
      </c>
      <c r="J1930" s="4"/>
      <c r="K1930" s="4" t="s">
        <v>567</v>
      </c>
      <c r="L1930" s="4" t="s">
        <v>603</v>
      </c>
      <c r="M1930" s="4" t="s">
        <v>1674</v>
      </c>
      <c r="N1930" s="4" t="s">
        <v>14469</v>
      </c>
      <c r="O1930" s="4" t="s">
        <v>14518</v>
      </c>
      <c r="P1930" s="2" t="s">
        <v>14519</v>
      </c>
      <c r="Q1930" s="2" t="s">
        <v>14520</v>
      </c>
      <c r="R1930" s="4" t="s">
        <v>65</v>
      </c>
      <c r="S1930" s="4" t="s">
        <v>14521</v>
      </c>
      <c r="T1930" s="4" t="s">
        <v>52</v>
      </c>
      <c r="U1930" s="4"/>
      <c r="V1930" s="4"/>
      <c r="W1930" s="4" t="s">
        <v>53</v>
      </c>
      <c r="X1930" s="2" t="s">
        <v>14522</v>
      </c>
      <c r="Y1930" s="4" t="s">
        <v>69</v>
      </c>
      <c r="Z1930" s="4"/>
      <c r="AA1930" s="4"/>
      <c r="AB1930" s="4"/>
    </row>
    <row r="1931" customFormat="false" ht="75" hidden="false" customHeight="true" outlineLevel="0" collapsed="false">
      <c r="A1931" s="4" t="s">
        <v>14523</v>
      </c>
      <c r="B1931" s="4" t="s">
        <v>14524</v>
      </c>
      <c r="C1931" s="4" t="s">
        <v>14525</v>
      </c>
      <c r="D1931" s="4" t="n">
        <v>1982</v>
      </c>
      <c r="E1931" s="4" t="s">
        <v>89</v>
      </c>
      <c r="F1931" s="4" t="s">
        <v>14526</v>
      </c>
      <c r="G1931" s="4" t="str">
        <f aca="false">IF(LEFT(I1931,3)="R1 ","L6",IF(D1931&gt;=2014,"L1",IF(D1931&gt;=1998,"L2",IF(D1931&gt;=1987,"L3",IF(D1931&gt;=1978,"L4",IF(D1931&gt;=1965,"L5","L6"))))))</f>
        <v>L4</v>
      </c>
      <c r="H1931" s="4" t="str">
        <f aca="false">IFERROR(INDEX(Lanes!$C$2:$C$60,MATCH(LEFT(I1931,FIND(" ",I1931)-1),Lanes!$A$2:$A$60,0)),"?")</f>
        <v>V</v>
      </c>
      <c r="I1931" s="4" t="s">
        <v>14457</v>
      </c>
      <c r="J1931" s="4"/>
      <c r="K1931" s="4" t="s">
        <v>4013</v>
      </c>
      <c r="L1931" s="4" t="s">
        <v>193</v>
      </c>
      <c r="M1931" s="4" t="s">
        <v>2974</v>
      </c>
      <c r="N1931" s="4" t="s">
        <v>7068</v>
      </c>
      <c r="O1931" s="4" t="s">
        <v>14527</v>
      </c>
      <c r="P1931" s="2" t="s">
        <v>14528</v>
      </c>
      <c r="Q1931" s="2" t="s">
        <v>14529</v>
      </c>
      <c r="R1931" s="4" t="s">
        <v>122</v>
      </c>
      <c r="S1931" s="4" t="s">
        <v>14530</v>
      </c>
      <c r="T1931" s="4" t="s">
        <v>110</v>
      </c>
      <c r="U1931" s="4"/>
      <c r="V1931" s="4"/>
      <c r="W1931" s="4" t="s">
        <v>53</v>
      </c>
      <c r="X1931" s="2" t="s">
        <v>14531</v>
      </c>
      <c r="Y1931" s="4" t="s">
        <v>69</v>
      </c>
      <c r="Z1931" s="4"/>
      <c r="AA1931" s="4"/>
      <c r="AB1931" s="4"/>
    </row>
    <row r="1932" customFormat="false" ht="75" hidden="false" customHeight="true" outlineLevel="0" collapsed="false">
      <c r="A1932" s="4" t="s">
        <v>14532</v>
      </c>
      <c r="B1932" s="4" t="s">
        <v>14485</v>
      </c>
      <c r="C1932" s="4" t="s">
        <v>14533</v>
      </c>
      <c r="D1932" s="4" t="n">
        <v>1982</v>
      </c>
      <c r="E1932" s="4" t="s">
        <v>89</v>
      </c>
      <c r="F1932" s="4" t="s">
        <v>10868</v>
      </c>
      <c r="G1932" s="4" t="str">
        <f aca="false">IF(LEFT(I1932,3)="R1 ","L6",IF(D1932&gt;=2014,"L1",IF(D1932&gt;=1998,"L2",IF(D1932&gt;=1987,"L3",IF(D1932&gt;=1978,"L4",IF(D1932&gt;=1965,"L5","L6"))))))</f>
        <v>L4</v>
      </c>
      <c r="H1932" s="4" t="str">
        <f aca="false">IFERROR(INDEX(Lanes!$C$2:$C$60,MATCH(LEFT(I1932,FIND(" ",I1932)-1),Lanes!$A$2:$A$60,0)),"?")</f>
        <v>V</v>
      </c>
      <c r="I1932" s="4" t="s">
        <v>14457</v>
      </c>
      <c r="J1932" s="4"/>
      <c r="K1932" s="4" t="s">
        <v>567</v>
      </c>
      <c r="L1932" s="4" t="s">
        <v>45</v>
      </c>
      <c r="M1932" s="4" t="s">
        <v>1338</v>
      </c>
      <c r="N1932" s="4" t="s">
        <v>5477</v>
      </c>
      <c r="O1932" s="4" t="s">
        <v>14534</v>
      </c>
      <c r="P1932" s="2" t="s">
        <v>14535</v>
      </c>
      <c r="Q1932" s="2" t="s">
        <v>14536</v>
      </c>
      <c r="R1932" s="4" t="s">
        <v>65</v>
      </c>
      <c r="S1932" s="4" t="s">
        <v>14537</v>
      </c>
      <c r="T1932" s="4" t="s">
        <v>52</v>
      </c>
      <c r="U1932" s="4"/>
      <c r="V1932" s="4"/>
      <c r="W1932" s="4" t="s">
        <v>53</v>
      </c>
      <c r="X1932" s="2" t="s">
        <v>14491</v>
      </c>
      <c r="Y1932" s="4" t="s">
        <v>69</v>
      </c>
      <c r="Z1932" s="4"/>
      <c r="AA1932" s="4"/>
      <c r="AB1932" s="4"/>
    </row>
    <row r="1933" customFormat="false" ht="75" hidden="false" customHeight="true" outlineLevel="0" collapsed="false">
      <c r="A1933" s="4" t="s">
        <v>14538</v>
      </c>
      <c r="B1933" s="4" t="s">
        <v>14539</v>
      </c>
      <c r="C1933" s="4" t="s">
        <v>14540</v>
      </c>
      <c r="D1933" s="4" t="n">
        <v>1983</v>
      </c>
      <c r="E1933" s="4" t="s">
        <v>41</v>
      </c>
      <c r="F1933" s="4" t="s">
        <v>14541</v>
      </c>
      <c r="G1933" s="4" t="str">
        <f aca="false">IF(LEFT(I1933,3)="R1 ","L6",IF(D1933&gt;=2014,"L1",IF(D1933&gt;=1998,"L2",IF(D1933&gt;=1987,"L3",IF(D1933&gt;=1978,"L4",IF(D1933&gt;=1965,"L5","L6"))))))</f>
        <v>L4</v>
      </c>
      <c r="H1933" s="4" t="str">
        <f aca="false">IFERROR(INDEX(Lanes!$C$2:$C$60,MATCH(LEFT(I1933,FIND(" ",I1933)-1),Lanes!$A$2:$A$60,0)),"?")</f>
        <v>V</v>
      </c>
      <c r="I1933" s="4" t="s">
        <v>14457</v>
      </c>
      <c r="J1933" s="4"/>
      <c r="K1933" s="4" t="s">
        <v>4013</v>
      </c>
      <c r="L1933" s="4" t="s">
        <v>45</v>
      </c>
      <c r="M1933" s="4" t="s">
        <v>14542</v>
      </c>
      <c r="N1933" s="4"/>
      <c r="O1933" s="4" t="s">
        <v>14543</v>
      </c>
      <c r="P1933" s="2" t="s">
        <v>14544</v>
      </c>
      <c r="Q1933" s="2" t="s">
        <v>14545</v>
      </c>
      <c r="R1933" s="4" t="s">
        <v>50</v>
      </c>
      <c r="S1933" s="4" t="s">
        <v>14546</v>
      </c>
      <c r="T1933" s="4" t="s">
        <v>84</v>
      </c>
      <c r="U1933" s="4"/>
      <c r="V1933" s="4"/>
      <c r="W1933" s="4"/>
      <c r="X1933" s="2" t="s">
        <v>14547</v>
      </c>
      <c r="Y1933" s="4" t="s">
        <v>69</v>
      </c>
      <c r="Z1933" s="4"/>
      <c r="AA1933" s="4"/>
      <c r="AB1933" s="4"/>
    </row>
    <row r="1934" customFormat="false" ht="75" hidden="false" customHeight="true" outlineLevel="0" collapsed="false">
      <c r="A1934" s="4" t="s">
        <v>14548</v>
      </c>
      <c r="B1934" s="4" t="s">
        <v>14500</v>
      </c>
      <c r="C1934" s="4" t="s">
        <v>14549</v>
      </c>
      <c r="D1934" s="4" t="n">
        <v>1983</v>
      </c>
      <c r="E1934" s="4" t="s">
        <v>41</v>
      </c>
      <c r="F1934" s="4" t="s">
        <v>14550</v>
      </c>
      <c r="G1934" s="4" t="str">
        <f aca="false">IF(LEFT(I1934,3)="R1 ","L6",IF(D1934&gt;=2014,"L1",IF(D1934&gt;=1998,"L2",IF(D1934&gt;=1987,"L3",IF(D1934&gt;=1978,"L4",IF(D1934&gt;=1965,"L5","L6"))))))</f>
        <v>L4</v>
      </c>
      <c r="H1934" s="4" t="str">
        <f aca="false">IFERROR(INDEX(Lanes!$C$2:$C$60,MATCH(LEFT(I1934,FIND(" ",I1934)-1),Lanes!$A$2:$A$60,0)),"?")</f>
        <v>V</v>
      </c>
      <c r="I1934" s="4" t="s">
        <v>14457</v>
      </c>
      <c r="J1934" s="4"/>
      <c r="K1934" s="4" t="s">
        <v>567</v>
      </c>
      <c r="L1934" s="4" t="s">
        <v>45</v>
      </c>
      <c r="M1934" s="4" t="s">
        <v>14502</v>
      </c>
      <c r="N1934" s="4" t="s">
        <v>5477</v>
      </c>
      <c r="O1934" s="4" t="s">
        <v>14551</v>
      </c>
      <c r="P1934" s="2" t="s">
        <v>14552</v>
      </c>
      <c r="Q1934" s="2" t="s">
        <v>14553</v>
      </c>
      <c r="R1934" s="4" t="s">
        <v>65</v>
      </c>
      <c r="S1934" s="4" t="s">
        <v>14554</v>
      </c>
      <c r="T1934" s="4" t="s">
        <v>52</v>
      </c>
      <c r="U1934" s="4"/>
      <c r="V1934" s="4"/>
      <c r="W1934" s="4" t="s">
        <v>53</v>
      </c>
      <c r="X1934" s="2" t="s">
        <v>14507</v>
      </c>
      <c r="Y1934" s="4" t="s">
        <v>69</v>
      </c>
      <c r="Z1934" s="4"/>
      <c r="AA1934" s="4"/>
      <c r="AB1934" s="4"/>
    </row>
    <row r="1935" customFormat="false" ht="75" hidden="false" customHeight="true" outlineLevel="0" collapsed="false">
      <c r="A1935" s="4" t="s">
        <v>14555</v>
      </c>
      <c r="B1935" s="4" t="s">
        <v>14500</v>
      </c>
      <c r="C1935" s="4" t="s">
        <v>14556</v>
      </c>
      <c r="D1935" s="4" t="n">
        <v>1983</v>
      </c>
      <c r="E1935" s="4" t="s">
        <v>89</v>
      </c>
      <c r="F1935" s="4" t="s">
        <v>14113</v>
      </c>
      <c r="G1935" s="4" t="str">
        <f aca="false">IF(LEFT(I1935,3)="R1 ","L6",IF(D1935&gt;=2014,"L1",IF(D1935&gt;=1998,"L2",IF(D1935&gt;=1987,"L3",IF(D1935&gt;=1978,"L4",IF(D1935&gt;=1965,"L5","L6"))))))</f>
        <v>L4</v>
      </c>
      <c r="H1935" s="4" t="str">
        <f aca="false">IFERROR(INDEX(Lanes!$C$2:$C$60,MATCH(LEFT(I1935,FIND(" ",I1935)-1),Lanes!$A$2:$A$60,0)),"?")</f>
        <v>V</v>
      </c>
      <c r="I1935" s="4" t="s">
        <v>14457</v>
      </c>
      <c r="J1935" s="4"/>
      <c r="K1935" s="4" t="s">
        <v>567</v>
      </c>
      <c r="L1935" s="4" t="s">
        <v>45</v>
      </c>
      <c r="M1935" s="4" t="s">
        <v>14502</v>
      </c>
      <c r="N1935" s="4" t="s">
        <v>5477</v>
      </c>
      <c r="O1935" s="4" t="s">
        <v>14557</v>
      </c>
      <c r="P1935" s="2" t="s">
        <v>14558</v>
      </c>
      <c r="Q1935" s="2" t="s">
        <v>14559</v>
      </c>
      <c r="R1935" s="4" t="s">
        <v>65</v>
      </c>
      <c r="S1935" s="4" t="s">
        <v>14560</v>
      </c>
      <c r="T1935" s="4" t="s">
        <v>84</v>
      </c>
      <c r="U1935" s="4"/>
      <c r="V1935" s="4"/>
      <c r="W1935" s="4" t="s">
        <v>53</v>
      </c>
      <c r="X1935" s="2" t="s">
        <v>14507</v>
      </c>
      <c r="Y1935" s="4" t="s">
        <v>69</v>
      </c>
      <c r="Z1935" s="4"/>
      <c r="AA1935" s="4"/>
      <c r="AB1935" s="4"/>
    </row>
    <row r="1936" customFormat="false" ht="75" hidden="false" customHeight="true" outlineLevel="0" collapsed="false">
      <c r="A1936" s="4" t="s">
        <v>14561</v>
      </c>
      <c r="B1936" s="4" t="s">
        <v>14476</v>
      </c>
      <c r="C1936" s="4" t="s">
        <v>14562</v>
      </c>
      <c r="D1936" s="4" t="n">
        <v>1983</v>
      </c>
      <c r="E1936" s="4" t="s">
        <v>89</v>
      </c>
      <c r="F1936" s="4" t="s">
        <v>14113</v>
      </c>
      <c r="G1936" s="4" t="str">
        <f aca="false">IF(LEFT(I1936,3)="R1 ","L6",IF(D1936&gt;=2014,"L1",IF(D1936&gt;=1998,"L2",IF(D1936&gt;=1987,"L3",IF(D1936&gt;=1978,"L4",IF(D1936&gt;=1965,"L5","L6"))))))</f>
        <v>L4</v>
      </c>
      <c r="H1936" s="4" t="str">
        <f aca="false">IFERROR(INDEX(Lanes!$C$2:$C$60,MATCH(LEFT(I1936,FIND(" ",I1936)-1),Lanes!$A$2:$A$60,0)),"?")</f>
        <v>V</v>
      </c>
      <c r="I1936" s="4" t="s">
        <v>14457</v>
      </c>
      <c r="J1936" s="4"/>
      <c r="K1936" s="4" t="s">
        <v>11474</v>
      </c>
      <c r="L1936" s="4" t="s">
        <v>603</v>
      </c>
      <c r="M1936" s="4" t="s">
        <v>14478</v>
      </c>
      <c r="N1936" s="4" t="s">
        <v>14469</v>
      </c>
      <c r="O1936" s="4" t="s">
        <v>14563</v>
      </c>
      <c r="P1936" s="2" t="s">
        <v>14564</v>
      </c>
      <c r="Q1936" s="2" t="s">
        <v>14565</v>
      </c>
      <c r="R1936" s="4" t="s">
        <v>65</v>
      </c>
      <c r="S1936" s="4" t="s">
        <v>14566</v>
      </c>
      <c r="T1936" s="4" t="s">
        <v>52</v>
      </c>
      <c r="U1936" s="4"/>
      <c r="V1936" s="4"/>
      <c r="W1936" s="4" t="s">
        <v>53</v>
      </c>
      <c r="X1936" s="2" t="s">
        <v>14483</v>
      </c>
      <c r="Y1936" s="4" t="s">
        <v>69</v>
      </c>
      <c r="Z1936" s="4"/>
      <c r="AA1936" s="4"/>
      <c r="AB1936" s="4"/>
    </row>
    <row r="1937" customFormat="false" ht="75" hidden="false" customHeight="true" outlineLevel="0" collapsed="false">
      <c r="A1937" s="4" t="s">
        <v>14567</v>
      </c>
      <c r="B1937" s="4" t="s">
        <v>14476</v>
      </c>
      <c r="C1937" s="4" t="s">
        <v>14568</v>
      </c>
      <c r="D1937" s="4" t="n">
        <v>1983</v>
      </c>
      <c r="E1937" s="4" t="s">
        <v>41</v>
      </c>
      <c r="F1937" s="4" t="s">
        <v>14113</v>
      </c>
      <c r="G1937" s="4" t="str">
        <f aca="false">IF(LEFT(I1937,3)="R1 ","L6",IF(D1937&gt;=2014,"L1",IF(D1937&gt;=1998,"L2",IF(D1937&gt;=1987,"L3",IF(D1937&gt;=1978,"L4",IF(D1937&gt;=1965,"L5","L6"))))))</f>
        <v>L4</v>
      </c>
      <c r="H1937" s="4" t="str">
        <f aca="false">IFERROR(INDEX(Lanes!$C$2:$C$60,MATCH(LEFT(I1937,FIND(" ",I1937)-1),Lanes!$A$2:$A$60,0)),"?")</f>
        <v>V</v>
      </c>
      <c r="I1937" s="4" t="s">
        <v>14457</v>
      </c>
      <c r="J1937" s="4"/>
      <c r="K1937" s="4" t="s">
        <v>11474</v>
      </c>
      <c r="L1937" s="4" t="s">
        <v>603</v>
      </c>
      <c r="M1937" s="4" t="s">
        <v>14478</v>
      </c>
      <c r="N1937" s="4" t="s">
        <v>14469</v>
      </c>
      <c r="O1937" s="4" t="s">
        <v>14569</v>
      </c>
      <c r="P1937" s="2" t="s">
        <v>14570</v>
      </c>
      <c r="Q1937" s="2" t="s">
        <v>14571</v>
      </c>
      <c r="R1937" s="4" t="s">
        <v>65</v>
      </c>
      <c r="S1937" s="4" t="s">
        <v>14572</v>
      </c>
      <c r="T1937" s="4" t="s">
        <v>52</v>
      </c>
      <c r="U1937" s="4"/>
      <c r="V1937" s="4"/>
      <c r="W1937" s="4" t="s">
        <v>53</v>
      </c>
      <c r="X1937" s="2" t="s">
        <v>14483</v>
      </c>
      <c r="Y1937" s="4" t="s">
        <v>69</v>
      </c>
      <c r="Z1937" s="4"/>
      <c r="AA1937" s="4"/>
      <c r="AB1937" s="4"/>
    </row>
    <row r="1938" customFormat="false" ht="75" hidden="false" customHeight="true" outlineLevel="0" collapsed="false">
      <c r="A1938" s="4" t="s">
        <v>14573</v>
      </c>
      <c r="B1938" s="4" t="s">
        <v>14524</v>
      </c>
      <c r="C1938" s="4" t="s">
        <v>14574</v>
      </c>
      <c r="D1938" s="4" t="n">
        <v>1983</v>
      </c>
      <c r="E1938" s="4" t="s">
        <v>41</v>
      </c>
      <c r="F1938" s="4" t="s">
        <v>14526</v>
      </c>
      <c r="G1938" s="4" t="str">
        <f aca="false">IF(LEFT(I1938,3)="R1 ","L6",IF(D1938&gt;=2014,"L1",IF(D1938&gt;=1998,"L2",IF(D1938&gt;=1987,"L3",IF(D1938&gt;=1978,"L4",IF(D1938&gt;=1965,"L5","L6"))))))</f>
        <v>L4</v>
      </c>
      <c r="H1938" s="4" t="str">
        <f aca="false">IFERROR(INDEX(Lanes!$C$2:$C$60,MATCH(LEFT(I1938,FIND(" ",I1938)-1),Lanes!$A$2:$A$60,0)),"?")</f>
        <v>V</v>
      </c>
      <c r="I1938" s="4" t="s">
        <v>14457</v>
      </c>
      <c r="J1938" s="4"/>
      <c r="K1938" s="4" t="s">
        <v>4013</v>
      </c>
      <c r="L1938" s="4" t="s">
        <v>193</v>
      </c>
      <c r="M1938" s="4" t="s">
        <v>2974</v>
      </c>
      <c r="N1938" s="4" t="s">
        <v>7068</v>
      </c>
      <c r="O1938" s="4" t="s">
        <v>14575</v>
      </c>
      <c r="P1938" s="2" t="s">
        <v>14576</v>
      </c>
      <c r="Q1938" s="2" t="s">
        <v>14577</v>
      </c>
      <c r="R1938" s="4" t="s">
        <v>65</v>
      </c>
      <c r="S1938" s="4" t="s">
        <v>14578</v>
      </c>
      <c r="T1938" s="4" t="s">
        <v>110</v>
      </c>
      <c r="U1938" s="4"/>
      <c r="V1938" s="4"/>
      <c r="W1938" s="4" t="s">
        <v>53</v>
      </c>
      <c r="X1938" s="2" t="s">
        <v>14579</v>
      </c>
      <c r="Y1938" s="4" t="s">
        <v>69</v>
      </c>
      <c r="Z1938" s="4"/>
      <c r="AA1938" s="4"/>
      <c r="AB1938" s="4"/>
    </row>
    <row r="1939" customFormat="false" ht="75" hidden="false" customHeight="true" outlineLevel="0" collapsed="false">
      <c r="A1939" s="4" t="s">
        <v>14580</v>
      </c>
      <c r="B1939" s="4" t="s">
        <v>14485</v>
      </c>
      <c r="C1939" s="4" t="s">
        <v>14581</v>
      </c>
      <c r="D1939" s="4" t="n">
        <v>1983</v>
      </c>
      <c r="E1939" s="4" t="s">
        <v>41</v>
      </c>
      <c r="F1939" s="4" t="s">
        <v>10868</v>
      </c>
      <c r="G1939" s="4" t="str">
        <f aca="false">IF(LEFT(I1939,3)="R1 ","L6",IF(D1939&gt;=2014,"L1",IF(D1939&gt;=1998,"L2",IF(D1939&gt;=1987,"L3",IF(D1939&gt;=1978,"L4",IF(D1939&gt;=1965,"L5","L6"))))))</f>
        <v>L4</v>
      </c>
      <c r="H1939" s="4" t="str">
        <f aca="false">IFERROR(INDEX(Lanes!$C$2:$C$60,MATCH(LEFT(I1939,FIND(" ",I1939)-1),Lanes!$A$2:$A$60,0)),"?")</f>
        <v>V</v>
      </c>
      <c r="I1939" s="4" t="s">
        <v>14457</v>
      </c>
      <c r="J1939" s="4"/>
      <c r="K1939" s="4" t="s">
        <v>567</v>
      </c>
      <c r="L1939" s="4" t="s">
        <v>45</v>
      </c>
      <c r="M1939" s="4" t="s">
        <v>1338</v>
      </c>
      <c r="N1939" s="4" t="s">
        <v>5477</v>
      </c>
      <c r="O1939" s="4" t="s">
        <v>14582</v>
      </c>
      <c r="P1939" s="2" t="s">
        <v>14583</v>
      </c>
      <c r="Q1939" s="2" t="s">
        <v>14584</v>
      </c>
      <c r="R1939" s="4" t="s">
        <v>65</v>
      </c>
      <c r="S1939" s="4" t="s">
        <v>14585</v>
      </c>
      <c r="T1939" s="4" t="s">
        <v>84</v>
      </c>
      <c r="U1939" s="4"/>
      <c r="V1939" s="4"/>
      <c r="W1939" s="4" t="s">
        <v>53</v>
      </c>
      <c r="X1939" s="2" t="s">
        <v>14491</v>
      </c>
      <c r="Y1939" s="4" t="s">
        <v>69</v>
      </c>
      <c r="Z1939" s="4"/>
      <c r="AA1939" s="4"/>
      <c r="AB1939" s="4"/>
    </row>
    <row r="1940" customFormat="false" ht="75" hidden="false" customHeight="true" outlineLevel="0" collapsed="false">
      <c r="A1940" s="4" t="s">
        <v>14586</v>
      </c>
      <c r="B1940" s="4" t="s">
        <v>14587</v>
      </c>
      <c r="C1940" s="4" t="s">
        <v>14588</v>
      </c>
      <c r="D1940" s="4" t="n">
        <v>1983</v>
      </c>
      <c r="E1940" s="4" t="s">
        <v>41</v>
      </c>
      <c r="F1940" s="4" t="s">
        <v>14589</v>
      </c>
      <c r="G1940" s="4" t="str">
        <f aca="false">IF(LEFT(I1940,3)="R1 ","L6",IF(D1940&gt;=2014,"L1",IF(D1940&gt;=1998,"L2",IF(D1940&gt;=1987,"L3",IF(D1940&gt;=1978,"L4",IF(D1940&gt;=1965,"L5","L6"))))))</f>
        <v>L4</v>
      </c>
      <c r="H1940" s="4" t="str">
        <f aca="false">IFERROR(INDEX(Lanes!$C$2:$C$60,MATCH(LEFT(I1940,FIND(" ",I1940)-1),Lanes!$A$2:$A$60,0)),"?")</f>
        <v>V</v>
      </c>
      <c r="I1940" s="4" t="s">
        <v>14457</v>
      </c>
      <c r="J1940" s="4"/>
      <c r="K1940" s="4" t="s">
        <v>4576</v>
      </c>
      <c r="L1940" s="4" t="s">
        <v>152</v>
      </c>
      <c r="M1940" s="4" t="s">
        <v>153</v>
      </c>
      <c r="N1940" s="4" t="s">
        <v>14590</v>
      </c>
      <c r="O1940" s="4" t="s">
        <v>14591</v>
      </c>
      <c r="P1940" s="2" t="s">
        <v>14592</v>
      </c>
      <c r="Q1940" s="2" t="s">
        <v>14593</v>
      </c>
      <c r="R1940" s="4" t="s">
        <v>65</v>
      </c>
      <c r="S1940" s="4" t="s">
        <v>14594</v>
      </c>
      <c r="T1940" s="4" t="s">
        <v>52</v>
      </c>
      <c r="U1940" s="4"/>
      <c r="V1940" s="4"/>
      <c r="W1940" s="4" t="s">
        <v>53</v>
      </c>
      <c r="X1940" s="2" t="s">
        <v>14595</v>
      </c>
      <c r="Y1940" s="4" t="s">
        <v>69</v>
      </c>
      <c r="Z1940" s="4"/>
      <c r="AA1940" s="4"/>
      <c r="AB1940" s="4"/>
    </row>
    <row r="1941" customFormat="false" ht="75" hidden="false" customHeight="true" outlineLevel="0" collapsed="false">
      <c r="A1941" s="4" t="s">
        <v>14596</v>
      </c>
      <c r="B1941" s="4" t="s">
        <v>14466</v>
      </c>
      <c r="C1941" s="4" t="s">
        <v>14597</v>
      </c>
      <c r="D1941" s="4" t="n">
        <v>1983</v>
      </c>
      <c r="E1941" s="4" t="s">
        <v>41</v>
      </c>
      <c r="F1941" s="4" t="s">
        <v>14598</v>
      </c>
      <c r="G1941" s="4" t="str">
        <f aca="false">IF(LEFT(I1941,3)="R1 ","L6",IF(D1941&gt;=2014,"L1",IF(D1941&gt;=1998,"L2",IF(D1941&gt;=1987,"L3",IF(D1941&gt;=1978,"L4",IF(D1941&gt;=1965,"L5","L6"))))))</f>
        <v>L4</v>
      </c>
      <c r="H1941" s="4" t="str">
        <f aca="false">IFERROR(INDEX(Lanes!$C$2:$C$60,MATCH(LEFT(I1941,FIND(" ",I1941)-1),Lanes!$A$2:$A$60,0)),"?")</f>
        <v>V</v>
      </c>
      <c r="I1941" s="4" t="s">
        <v>14457</v>
      </c>
      <c r="J1941" s="4"/>
      <c r="K1941" s="4" t="s">
        <v>11474</v>
      </c>
      <c r="L1941" s="4" t="s">
        <v>603</v>
      </c>
      <c r="M1941" s="4" t="s">
        <v>1528</v>
      </c>
      <c r="N1941" s="4" t="s">
        <v>14469</v>
      </c>
      <c r="O1941" s="4" t="s">
        <v>14599</v>
      </c>
      <c r="P1941" s="2" t="s">
        <v>14600</v>
      </c>
      <c r="Q1941" s="2" t="s">
        <v>14601</v>
      </c>
      <c r="R1941" s="4" t="s">
        <v>65</v>
      </c>
      <c r="S1941" s="4" t="s">
        <v>14602</v>
      </c>
      <c r="T1941" s="4" t="s">
        <v>84</v>
      </c>
      <c r="U1941" s="4"/>
      <c r="V1941" s="4"/>
      <c r="W1941" s="4"/>
      <c r="X1941" s="2" t="s">
        <v>14603</v>
      </c>
      <c r="Y1941" s="4" t="s">
        <v>69</v>
      </c>
      <c r="Z1941" s="4"/>
      <c r="AA1941" s="4"/>
      <c r="AB1941" s="4"/>
    </row>
    <row r="1942" customFormat="false" ht="75" hidden="false" customHeight="true" outlineLevel="0" collapsed="false">
      <c r="A1942" s="4" t="s">
        <v>14604</v>
      </c>
      <c r="B1942" s="4" t="s">
        <v>14500</v>
      </c>
      <c r="C1942" s="4" t="s">
        <v>14605</v>
      </c>
      <c r="D1942" s="4" t="n">
        <v>1984</v>
      </c>
      <c r="E1942" s="4" t="s">
        <v>41</v>
      </c>
      <c r="F1942" s="4" t="s">
        <v>14113</v>
      </c>
      <c r="G1942" s="4" t="str">
        <f aca="false">IF(LEFT(I1942,3)="R1 ","L6",IF(D1942&gt;=2014,"L1",IF(D1942&gt;=1998,"L2",IF(D1942&gt;=1987,"L3",IF(D1942&gt;=1978,"L4",IF(D1942&gt;=1965,"L5","L6"))))))</f>
        <v>L4</v>
      </c>
      <c r="H1942" s="4" t="str">
        <f aca="false">IFERROR(INDEX(Lanes!$C$2:$C$60,MATCH(LEFT(I1942,FIND(" ",I1942)-1),Lanes!$A$2:$A$60,0)),"?")</f>
        <v>V</v>
      </c>
      <c r="I1942" s="4" t="s">
        <v>14457</v>
      </c>
      <c r="J1942" s="4"/>
      <c r="K1942" s="4" t="s">
        <v>567</v>
      </c>
      <c r="L1942" s="4" t="s">
        <v>45</v>
      </c>
      <c r="M1942" s="4" t="s">
        <v>14502</v>
      </c>
      <c r="N1942" s="4" t="s">
        <v>5477</v>
      </c>
      <c r="O1942" s="4" t="s">
        <v>14606</v>
      </c>
      <c r="P1942" s="2" t="s">
        <v>14607</v>
      </c>
      <c r="Q1942" s="2" t="s">
        <v>14608</v>
      </c>
      <c r="R1942" s="4" t="s">
        <v>50</v>
      </c>
      <c r="S1942" s="4" t="s">
        <v>14609</v>
      </c>
      <c r="T1942" s="4" t="s">
        <v>110</v>
      </c>
      <c r="U1942" s="4"/>
      <c r="V1942" s="4"/>
      <c r="W1942" s="4" t="s">
        <v>53</v>
      </c>
      <c r="X1942" s="2" t="s">
        <v>14610</v>
      </c>
      <c r="Y1942" s="4" t="s">
        <v>69</v>
      </c>
      <c r="Z1942" s="4"/>
      <c r="AA1942" s="4"/>
      <c r="AB1942" s="4"/>
    </row>
    <row r="1943" customFormat="false" ht="75" hidden="false" customHeight="true" outlineLevel="0" collapsed="false">
      <c r="A1943" s="4" t="s">
        <v>14611</v>
      </c>
      <c r="B1943" s="4" t="s">
        <v>14517</v>
      </c>
      <c r="C1943" s="4" t="s">
        <v>14612</v>
      </c>
      <c r="D1943" s="4" t="n">
        <v>1984</v>
      </c>
      <c r="E1943" s="4" t="s">
        <v>41</v>
      </c>
      <c r="F1943" s="4" t="s">
        <v>14113</v>
      </c>
      <c r="G1943" s="4" t="str">
        <f aca="false">IF(LEFT(I1943,3)="R1 ","L6",IF(D1943&gt;=2014,"L1",IF(D1943&gt;=1998,"L2",IF(D1943&gt;=1987,"L3",IF(D1943&gt;=1978,"L4",IF(D1943&gt;=1965,"L5","L6"))))))</f>
        <v>L4</v>
      </c>
      <c r="H1943" s="4" t="str">
        <f aca="false">IFERROR(INDEX(Lanes!$C$2:$C$60,MATCH(LEFT(I1943,FIND(" ",I1943)-1),Lanes!$A$2:$A$60,0)),"?")</f>
        <v>V</v>
      </c>
      <c r="I1943" s="4" t="s">
        <v>14457</v>
      </c>
      <c r="J1943" s="4"/>
      <c r="K1943" s="4" t="s">
        <v>996</v>
      </c>
      <c r="L1943" s="4" t="s">
        <v>603</v>
      </c>
      <c r="M1943" s="4" t="s">
        <v>1674</v>
      </c>
      <c r="N1943" s="4" t="s">
        <v>14469</v>
      </c>
      <c r="O1943" s="4" t="s">
        <v>14613</v>
      </c>
      <c r="P1943" s="2" t="s">
        <v>14614</v>
      </c>
      <c r="Q1943" s="2" t="s">
        <v>14615</v>
      </c>
      <c r="R1943" s="4" t="s">
        <v>122</v>
      </c>
      <c r="S1943" s="4" t="s">
        <v>14616</v>
      </c>
      <c r="T1943" s="4" t="s">
        <v>110</v>
      </c>
      <c r="U1943" s="4"/>
      <c r="V1943" s="4"/>
      <c r="W1943" s="4" t="s">
        <v>53</v>
      </c>
      <c r="X1943" s="2" t="s">
        <v>14617</v>
      </c>
      <c r="Y1943" s="4" t="s">
        <v>69</v>
      </c>
      <c r="Z1943" s="4"/>
      <c r="AA1943" s="4"/>
      <c r="AB1943" s="4"/>
    </row>
    <row r="1944" customFormat="false" ht="75" hidden="false" customHeight="true" outlineLevel="0" collapsed="false">
      <c r="A1944" s="4" t="s">
        <v>14618</v>
      </c>
      <c r="B1944" s="4" t="s">
        <v>14476</v>
      </c>
      <c r="C1944" s="4" t="s">
        <v>14619</v>
      </c>
      <c r="D1944" s="4" t="n">
        <v>1984</v>
      </c>
      <c r="E1944" s="4" t="s">
        <v>41</v>
      </c>
      <c r="F1944" s="4" t="s">
        <v>14113</v>
      </c>
      <c r="G1944" s="4" t="str">
        <f aca="false">IF(LEFT(I1944,3)="R1 ","L6",IF(D1944&gt;=2014,"L1",IF(D1944&gt;=1998,"L2",IF(D1944&gt;=1987,"L3",IF(D1944&gt;=1978,"L4",IF(D1944&gt;=1965,"L5","L6"))))))</f>
        <v>L4</v>
      </c>
      <c r="H1944" s="4" t="str">
        <f aca="false">IFERROR(INDEX(Lanes!$C$2:$C$60,MATCH(LEFT(I1944,FIND(" ",I1944)-1),Lanes!$A$2:$A$60,0)),"?")</f>
        <v>V</v>
      </c>
      <c r="I1944" s="4" t="s">
        <v>14457</v>
      </c>
      <c r="J1944" s="4"/>
      <c r="K1944" s="4" t="s">
        <v>11474</v>
      </c>
      <c r="L1944" s="4" t="s">
        <v>603</v>
      </c>
      <c r="M1944" s="4" t="s">
        <v>14478</v>
      </c>
      <c r="N1944" s="4" t="s">
        <v>14469</v>
      </c>
      <c r="O1944" s="4" t="s">
        <v>14620</v>
      </c>
      <c r="P1944" s="2" t="s">
        <v>14621</v>
      </c>
      <c r="Q1944" s="2" t="s">
        <v>14622</v>
      </c>
      <c r="R1944" s="4" t="s">
        <v>122</v>
      </c>
      <c r="S1944" s="4" t="s">
        <v>14623</v>
      </c>
      <c r="T1944" s="4" t="s">
        <v>110</v>
      </c>
      <c r="U1944" s="4"/>
      <c r="V1944" s="4"/>
      <c r="W1944" s="4" t="s">
        <v>53</v>
      </c>
      <c r="X1944" s="2" t="s">
        <v>14624</v>
      </c>
      <c r="Y1944" s="4" t="s">
        <v>69</v>
      </c>
      <c r="Z1944" s="4"/>
      <c r="AA1944" s="4"/>
      <c r="AB1944" s="4"/>
    </row>
    <row r="1945" customFormat="false" ht="75" hidden="false" customHeight="true" outlineLevel="0" collapsed="false">
      <c r="A1945" s="4" t="s">
        <v>14625</v>
      </c>
      <c r="B1945" s="4" t="s">
        <v>14524</v>
      </c>
      <c r="C1945" s="4" t="s">
        <v>14626</v>
      </c>
      <c r="D1945" s="4" t="n">
        <v>1984</v>
      </c>
      <c r="E1945" s="4" t="s">
        <v>41</v>
      </c>
      <c r="F1945" s="4" t="s">
        <v>14526</v>
      </c>
      <c r="G1945" s="4" t="str">
        <f aca="false">IF(LEFT(I1945,3)="R1 ","L6",IF(D1945&gt;=2014,"L1",IF(D1945&gt;=1998,"L2",IF(D1945&gt;=1987,"L3",IF(D1945&gt;=1978,"L4",IF(D1945&gt;=1965,"L5","L6"))))))</f>
        <v>L4</v>
      </c>
      <c r="H1945" s="4" t="str">
        <f aca="false">IFERROR(INDEX(Lanes!$C$2:$C$60,MATCH(LEFT(I1945,FIND(" ",I1945)-1),Lanes!$A$2:$A$60,0)),"?")</f>
        <v>V</v>
      </c>
      <c r="I1945" s="4" t="s">
        <v>14457</v>
      </c>
      <c r="J1945" s="4"/>
      <c r="K1945" s="4" t="s">
        <v>4013</v>
      </c>
      <c r="L1945" s="4" t="s">
        <v>193</v>
      </c>
      <c r="M1945" s="4" t="s">
        <v>2974</v>
      </c>
      <c r="N1945" s="4" t="s">
        <v>7068</v>
      </c>
      <c r="O1945" s="4" t="s">
        <v>14627</v>
      </c>
      <c r="P1945" s="2" t="s">
        <v>14628</v>
      </c>
      <c r="Q1945" s="2" t="s">
        <v>14629</v>
      </c>
      <c r="R1945" s="4" t="s">
        <v>65</v>
      </c>
      <c r="S1945" s="4" t="s">
        <v>14630</v>
      </c>
      <c r="T1945" s="4" t="s">
        <v>110</v>
      </c>
      <c r="U1945" s="4"/>
      <c r="V1945" s="4"/>
      <c r="W1945" s="4" t="s">
        <v>53</v>
      </c>
      <c r="X1945" s="2" t="s">
        <v>14531</v>
      </c>
      <c r="Y1945" s="4" t="s">
        <v>69</v>
      </c>
      <c r="Z1945" s="4"/>
      <c r="AA1945" s="4"/>
      <c r="AB1945" s="4"/>
    </row>
    <row r="1946" customFormat="false" ht="75" hidden="false" customHeight="true" outlineLevel="0" collapsed="false">
      <c r="A1946" s="4" t="s">
        <v>14631</v>
      </c>
      <c r="B1946" s="4" t="s">
        <v>14485</v>
      </c>
      <c r="C1946" s="4" t="s">
        <v>14632</v>
      </c>
      <c r="D1946" s="4" t="n">
        <v>1984</v>
      </c>
      <c r="E1946" s="4" t="s">
        <v>41</v>
      </c>
      <c r="F1946" s="4" t="s">
        <v>10868</v>
      </c>
      <c r="G1946" s="4" t="str">
        <f aca="false">IF(LEFT(I1946,3)="R1 ","L6",IF(D1946&gt;=2014,"L1",IF(D1946&gt;=1998,"L2",IF(D1946&gt;=1987,"L3",IF(D1946&gt;=1978,"L4",IF(D1946&gt;=1965,"L5","L6"))))))</f>
        <v>L4</v>
      </c>
      <c r="H1946" s="4" t="str">
        <f aca="false">IFERROR(INDEX(Lanes!$C$2:$C$60,MATCH(LEFT(I1946,FIND(" ",I1946)-1),Lanes!$A$2:$A$60,0)),"?")</f>
        <v>V</v>
      </c>
      <c r="I1946" s="4" t="s">
        <v>14457</v>
      </c>
      <c r="J1946" s="4"/>
      <c r="K1946" s="4" t="s">
        <v>4342</v>
      </c>
      <c r="L1946" s="4" t="s">
        <v>45</v>
      </c>
      <c r="M1946" s="4" t="s">
        <v>1338</v>
      </c>
      <c r="N1946" s="4" t="s">
        <v>5477</v>
      </c>
      <c r="O1946" s="4" t="s">
        <v>14633</v>
      </c>
      <c r="P1946" s="2" t="s">
        <v>14634</v>
      </c>
      <c r="Q1946" s="2" t="s">
        <v>14635</v>
      </c>
      <c r="R1946" s="4" t="s">
        <v>122</v>
      </c>
      <c r="S1946" s="4" t="s">
        <v>14636</v>
      </c>
      <c r="T1946" s="4" t="s">
        <v>110</v>
      </c>
      <c r="U1946" s="4" t="s">
        <v>53</v>
      </c>
      <c r="V1946" s="4"/>
      <c r="W1946" s="4" t="s">
        <v>53</v>
      </c>
      <c r="X1946" s="2" t="s">
        <v>14637</v>
      </c>
      <c r="Y1946" s="4" t="s">
        <v>69</v>
      </c>
      <c r="Z1946" s="4"/>
      <c r="AA1946" s="4"/>
      <c r="AB1946" s="4"/>
    </row>
    <row r="1947" customFormat="false" ht="75" hidden="false" customHeight="true" outlineLevel="0" collapsed="false">
      <c r="A1947" s="4" t="s">
        <v>14638</v>
      </c>
      <c r="B1947" s="4" t="s">
        <v>14639</v>
      </c>
      <c r="C1947" s="4" t="s">
        <v>14640</v>
      </c>
      <c r="D1947" s="4" t="n">
        <v>1985</v>
      </c>
      <c r="E1947" s="4" t="s">
        <v>41</v>
      </c>
      <c r="F1947" s="4" t="s">
        <v>14113</v>
      </c>
      <c r="G1947" s="4" t="str">
        <f aca="false">IF(LEFT(I1947,3)="R1 ","L6",IF(D1947&gt;=2014,"L1",IF(D1947&gt;=1998,"L2",IF(D1947&gt;=1987,"L3",IF(D1947&gt;=1978,"L4",IF(D1947&gt;=1965,"L5","L6"))))))</f>
        <v>L4</v>
      </c>
      <c r="H1947" s="4" t="str">
        <f aca="false">IFERROR(INDEX(Lanes!$C$2:$C$60,MATCH(LEFT(I1947,FIND(" ",I1947)-1),Lanes!$A$2:$A$60,0)),"?")</f>
        <v>V</v>
      </c>
      <c r="I1947" s="4" t="s">
        <v>14457</v>
      </c>
      <c r="J1947" s="4"/>
      <c r="K1947" s="4" t="s">
        <v>4013</v>
      </c>
      <c r="L1947" s="4" t="s">
        <v>603</v>
      </c>
      <c r="M1947" s="4" t="s">
        <v>3596</v>
      </c>
      <c r="N1947" s="4" t="s">
        <v>14469</v>
      </c>
      <c r="O1947" s="4" t="s">
        <v>14641</v>
      </c>
      <c r="P1947" s="2" t="s">
        <v>14642</v>
      </c>
      <c r="Q1947" s="2" t="s">
        <v>14643</v>
      </c>
      <c r="R1947" s="4" t="s">
        <v>50</v>
      </c>
      <c r="S1947" s="4" t="s">
        <v>14644</v>
      </c>
      <c r="T1947" s="4" t="s">
        <v>52</v>
      </c>
      <c r="U1947" s="4"/>
      <c r="V1947" s="4"/>
      <c r="W1947" s="4"/>
      <c r="X1947" s="2" t="s">
        <v>14645</v>
      </c>
      <c r="Y1947" s="4" t="s">
        <v>69</v>
      </c>
      <c r="Z1947" s="4"/>
      <c r="AA1947" s="4"/>
      <c r="AB1947" s="4"/>
    </row>
    <row r="1948" customFormat="false" ht="75" hidden="false" customHeight="true" outlineLevel="0" collapsed="false">
      <c r="A1948" s="4" t="s">
        <v>14646</v>
      </c>
      <c r="B1948" s="4" t="s">
        <v>12267</v>
      </c>
      <c r="C1948" s="4" t="s">
        <v>12267</v>
      </c>
      <c r="D1948" s="4" t="n">
        <v>1985</v>
      </c>
      <c r="E1948" s="4" t="s">
        <v>41</v>
      </c>
      <c r="F1948" s="4" t="s">
        <v>11651</v>
      </c>
      <c r="G1948" s="4" t="str">
        <f aca="false">IF(LEFT(I1948,3)="R1 ","L6",IF(D1948&gt;=2014,"L1",IF(D1948&gt;=1998,"L2",IF(D1948&gt;=1987,"L3",IF(D1948&gt;=1978,"L4",IF(D1948&gt;=1965,"L5","L6"))))))</f>
        <v>L4</v>
      </c>
      <c r="H1948" s="4" t="str">
        <f aca="false">IFERROR(INDEX(Lanes!$C$2:$C$60,MATCH(LEFT(I1948,FIND(" ",I1948)-1),Lanes!$A$2:$A$60,0)),"?")</f>
        <v>V</v>
      </c>
      <c r="I1948" s="4" t="s">
        <v>14457</v>
      </c>
      <c r="J1948" s="4" t="s">
        <v>2746</v>
      </c>
      <c r="K1948" s="4" t="s">
        <v>44</v>
      </c>
      <c r="L1948" s="4" t="s">
        <v>603</v>
      </c>
      <c r="M1948" s="4" t="s">
        <v>12269</v>
      </c>
      <c r="N1948" s="4" t="s">
        <v>11653</v>
      </c>
      <c r="O1948" s="4" t="s">
        <v>14647</v>
      </c>
      <c r="P1948" s="2" t="s">
        <v>14648</v>
      </c>
      <c r="Q1948" s="2" t="s">
        <v>14649</v>
      </c>
      <c r="R1948" s="4" t="s">
        <v>122</v>
      </c>
      <c r="S1948" s="4" t="s">
        <v>14650</v>
      </c>
      <c r="T1948" s="4" t="s">
        <v>110</v>
      </c>
      <c r="U1948" s="4"/>
      <c r="V1948" s="4"/>
      <c r="W1948" s="4"/>
      <c r="X1948" s="2" t="s">
        <v>14651</v>
      </c>
      <c r="Y1948" s="4" t="s">
        <v>69</v>
      </c>
      <c r="Z1948" s="4"/>
      <c r="AA1948" s="4"/>
      <c r="AB1948" s="4"/>
    </row>
    <row r="1949" customFormat="false" ht="75" hidden="false" customHeight="true" outlineLevel="0" collapsed="false">
      <c r="A1949" s="4" t="s">
        <v>14652</v>
      </c>
      <c r="B1949" s="4" t="s">
        <v>14653</v>
      </c>
      <c r="C1949" s="4" t="s">
        <v>14654</v>
      </c>
      <c r="D1949" s="4" t="n">
        <v>1985</v>
      </c>
      <c r="E1949" s="4" t="s">
        <v>41</v>
      </c>
      <c r="F1949" s="4" t="s">
        <v>14655</v>
      </c>
      <c r="G1949" s="4" t="str">
        <f aca="false">IF(LEFT(I1949,3)="R1 ","L6",IF(D1949&gt;=2014,"L1",IF(D1949&gt;=1998,"L2",IF(D1949&gt;=1987,"L3",IF(D1949&gt;=1978,"L4",IF(D1949&gt;=1965,"L5","L6"))))))</f>
        <v>L4</v>
      </c>
      <c r="H1949" s="4" t="str">
        <f aca="false">IFERROR(INDEX(Lanes!$C$2:$C$60,MATCH(LEFT(I1949,FIND(" ",I1949)-1),Lanes!$A$2:$A$60,0)),"?")</f>
        <v>V</v>
      </c>
      <c r="I1949" s="4" t="s">
        <v>14457</v>
      </c>
      <c r="J1949" s="4"/>
      <c r="K1949" s="4" t="s">
        <v>60</v>
      </c>
      <c r="L1949" s="4" t="s">
        <v>603</v>
      </c>
      <c r="M1949" s="4" t="s">
        <v>14656</v>
      </c>
      <c r="N1949" s="4" t="s">
        <v>14469</v>
      </c>
      <c r="O1949" s="4" t="s">
        <v>14657</v>
      </c>
      <c r="P1949" s="2" t="s">
        <v>14658</v>
      </c>
      <c r="Q1949" s="2" t="s">
        <v>14659</v>
      </c>
      <c r="R1949" s="4" t="s">
        <v>65</v>
      </c>
      <c r="S1949" s="4" t="s">
        <v>14660</v>
      </c>
      <c r="T1949" s="4" t="s">
        <v>110</v>
      </c>
      <c r="U1949" s="4"/>
      <c r="V1949" s="4"/>
      <c r="W1949" s="4"/>
      <c r="X1949" s="2" t="s">
        <v>14661</v>
      </c>
      <c r="Y1949" s="4" t="s">
        <v>69</v>
      </c>
      <c r="Z1949" s="4"/>
      <c r="AA1949" s="4"/>
      <c r="AB1949" s="4"/>
    </row>
    <row r="1950" customFormat="false" ht="75" hidden="false" customHeight="true" outlineLevel="0" collapsed="false">
      <c r="A1950" s="4" t="s">
        <v>14662</v>
      </c>
      <c r="B1950" s="4" t="s">
        <v>14663</v>
      </c>
      <c r="C1950" s="4" t="s">
        <v>14664</v>
      </c>
      <c r="D1950" s="4" t="n">
        <v>1985</v>
      </c>
      <c r="E1950" s="4" t="s">
        <v>41</v>
      </c>
      <c r="F1950" s="4" t="s">
        <v>11483</v>
      </c>
      <c r="G1950" s="4" t="str">
        <f aca="false">IF(LEFT(I1950,3)="R1 ","L6",IF(D1950&gt;=2014,"L1",IF(D1950&gt;=1998,"L2",IF(D1950&gt;=1987,"L3",IF(D1950&gt;=1978,"L4",IF(D1950&gt;=1965,"L5","L6"))))))</f>
        <v>L4</v>
      </c>
      <c r="H1950" s="4" t="str">
        <f aca="false">IFERROR(INDEX(Lanes!$C$2:$C$60,MATCH(LEFT(I1950,FIND(" ",I1950)-1),Lanes!$A$2:$A$60,0)),"?")</f>
        <v>V</v>
      </c>
      <c r="I1950" s="4" t="s">
        <v>14457</v>
      </c>
      <c r="J1950" s="4"/>
      <c r="K1950" s="4" t="s">
        <v>4576</v>
      </c>
      <c r="L1950" s="4" t="s">
        <v>152</v>
      </c>
      <c r="M1950" s="4" t="s">
        <v>14665</v>
      </c>
      <c r="N1950" s="4" t="s">
        <v>12224</v>
      </c>
      <c r="O1950" s="4" t="s">
        <v>14666</v>
      </c>
      <c r="P1950" s="2" t="s">
        <v>14667</v>
      </c>
      <c r="Q1950" s="2" t="s">
        <v>14668</v>
      </c>
      <c r="R1950" s="4" t="s">
        <v>122</v>
      </c>
      <c r="S1950" s="4" t="s">
        <v>14669</v>
      </c>
      <c r="T1950" s="4" t="s">
        <v>84</v>
      </c>
      <c r="U1950" s="4"/>
      <c r="V1950" s="4"/>
      <c r="W1950" s="4" t="s">
        <v>53</v>
      </c>
      <c r="X1950" s="2" t="s">
        <v>14670</v>
      </c>
      <c r="Y1950" s="4" t="s">
        <v>69</v>
      </c>
      <c r="Z1950" s="4"/>
      <c r="AA1950" s="4"/>
      <c r="AB1950" s="4"/>
    </row>
    <row r="1951" customFormat="false" ht="75" hidden="false" customHeight="true" outlineLevel="0" collapsed="false">
      <c r="A1951" s="4" t="s">
        <v>14671</v>
      </c>
      <c r="B1951" s="4" t="s">
        <v>14672</v>
      </c>
      <c r="C1951" s="4" t="s">
        <v>14673</v>
      </c>
      <c r="D1951" s="4" t="n">
        <v>1985</v>
      </c>
      <c r="E1951" s="4" t="s">
        <v>41</v>
      </c>
      <c r="F1951" s="4" t="s">
        <v>14674</v>
      </c>
      <c r="G1951" s="4" t="str">
        <f aca="false">IF(LEFT(I1951,3)="R1 ","L6",IF(D1951&gt;=2014,"L1",IF(D1951&gt;=1998,"L2",IF(D1951&gt;=1987,"L3",IF(D1951&gt;=1978,"L4",IF(D1951&gt;=1965,"L5","L6"))))))</f>
        <v>L4</v>
      </c>
      <c r="H1951" s="4" t="str">
        <f aca="false">IFERROR(INDEX(Lanes!$C$2:$C$60,MATCH(LEFT(I1951,FIND(" ",I1951)-1),Lanes!$A$2:$A$60,0)),"?")</f>
        <v>V</v>
      </c>
      <c r="I1951" s="4" t="s">
        <v>14457</v>
      </c>
      <c r="J1951" s="4"/>
      <c r="K1951" s="4" t="s">
        <v>11474</v>
      </c>
      <c r="L1951" s="4" t="s">
        <v>45</v>
      </c>
      <c r="M1951" s="4" t="s">
        <v>346</v>
      </c>
      <c r="N1951" s="4"/>
      <c r="O1951" s="4" t="s">
        <v>14675</v>
      </c>
      <c r="P1951" s="2" t="s">
        <v>14676</v>
      </c>
      <c r="Q1951" s="2" t="s">
        <v>14677</v>
      </c>
      <c r="R1951" s="4" t="s">
        <v>122</v>
      </c>
      <c r="S1951" s="4" t="s">
        <v>14678</v>
      </c>
      <c r="T1951" s="4" t="s">
        <v>52</v>
      </c>
      <c r="U1951" s="4"/>
      <c r="V1951" s="4"/>
      <c r="W1951" s="4"/>
      <c r="X1951" s="2" t="s">
        <v>14679</v>
      </c>
      <c r="Y1951" s="4" t="s">
        <v>55</v>
      </c>
      <c r="Z1951" s="4"/>
      <c r="AA1951" s="4"/>
      <c r="AB1951" s="4"/>
    </row>
    <row r="1952" customFormat="false" ht="75" hidden="false" customHeight="true" outlineLevel="0" collapsed="false">
      <c r="A1952" s="4" t="s">
        <v>14680</v>
      </c>
      <c r="B1952" s="4" t="s">
        <v>14500</v>
      </c>
      <c r="C1952" s="4" t="s">
        <v>14681</v>
      </c>
      <c r="D1952" s="4" t="n">
        <v>1985</v>
      </c>
      <c r="E1952" s="4" t="s">
        <v>41</v>
      </c>
      <c r="F1952" s="4" t="s">
        <v>14113</v>
      </c>
      <c r="G1952" s="4" t="str">
        <f aca="false">IF(LEFT(I1952,3)="R1 ","L6",IF(D1952&gt;=2014,"L1",IF(D1952&gt;=1998,"L2",IF(D1952&gt;=1987,"L3",IF(D1952&gt;=1978,"L4",IF(D1952&gt;=1965,"L5","L6"))))))</f>
        <v>L4</v>
      </c>
      <c r="H1952" s="4" t="str">
        <f aca="false">IFERROR(INDEX(Lanes!$C$2:$C$60,MATCH(LEFT(I1952,FIND(" ",I1952)-1),Lanes!$A$2:$A$60,0)),"?")</f>
        <v>V</v>
      </c>
      <c r="I1952" s="4" t="s">
        <v>14457</v>
      </c>
      <c r="J1952" s="4"/>
      <c r="K1952" s="4" t="s">
        <v>4342</v>
      </c>
      <c r="L1952" s="4" t="s">
        <v>45</v>
      </c>
      <c r="M1952" s="4" t="s">
        <v>14502</v>
      </c>
      <c r="N1952" s="4" t="s">
        <v>5477</v>
      </c>
      <c r="O1952" s="4" t="s">
        <v>14682</v>
      </c>
      <c r="P1952" s="2" t="s">
        <v>14683</v>
      </c>
      <c r="Q1952" s="2" t="s">
        <v>14684</v>
      </c>
      <c r="R1952" s="4" t="s">
        <v>65</v>
      </c>
      <c r="S1952" s="4" t="s">
        <v>14685</v>
      </c>
      <c r="T1952" s="4" t="s">
        <v>84</v>
      </c>
      <c r="U1952" s="4"/>
      <c r="V1952" s="4"/>
      <c r="W1952" s="4" t="s">
        <v>53</v>
      </c>
      <c r="X1952" s="2" t="s">
        <v>14507</v>
      </c>
      <c r="Y1952" s="4" t="s">
        <v>69</v>
      </c>
      <c r="Z1952" s="4"/>
      <c r="AA1952" s="4"/>
      <c r="AB1952" s="4"/>
    </row>
    <row r="1953" customFormat="false" ht="75" hidden="false" customHeight="true" outlineLevel="0" collapsed="false">
      <c r="A1953" s="4" t="s">
        <v>14686</v>
      </c>
      <c r="B1953" s="4" t="s">
        <v>14500</v>
      </c>
      <c r="C1953" s="4" t="s">
        <v>14687</v>
      </c>
      <c r="D1953" s="4" t="n">
        <v>1985</v>
      </c>
      <c r="E1953" s="4" t="s">
        <v>41</v>
      </c>
      <c r="F1953" s="4" t="s">
        <v>14113</v>
      </c>
      <c r="G1953" s="4" t="str">
        <f aca="false">IF(LEFT(I1953,3)="R1 ","L6",IF(D1953&gt;=2014,"L1",IF(D1953&gt;=1998,"L2",IF(D1953&gt;=1987,"L3",IF(D1953&gt;=1978,"L4",IF(D1953&gt;=1965,"L5","L6"))))))</f>
        <v>L4</v>
      </c>
      <c r="H1953" s="4" t="str">
        <f aca="false">IFERROR(INDEX(Lanes!$C$2:$C$60,MATCH(LEFT(I1953,FIND(" ",I1953)-1),Lanes!$A$2:$A$60,0)),"?")</f>
        <v>V</v>
      </c>
      <c r="I1953" s="4" t="s">
        <v>14457</v>
      </c>
      <c r="J1953" s="4"/>
      <c r="K1953" s="4" t="s">
        <v>567</v>
      </c>
      <c r="L1953" s="4" t="s">
        <v>45</v>
      </c>
      <c r="M1953" s="4" t="s">
        <v>14502</v>
      </c>
      <c r="N1953" s="4" t="s">
        <v>5477</v>
      </c>
      <c r="O1953" s="4" t="s">
        <v>14688</v>
      </c>
      <c r="P1953" s="2" t="s">
        <v>14689</v>
      </c>
      <c r="Q1953" s="2" t="s">
        <v>14690</v>
      </c>
      <c r="R1953" s="4" t="s">
        <v>50</v>
      </c>
      <c r="S1953" s="4" t="s">
        <v>14691</v>
      </c>
      <c r="T1953" s="4" t="s">
        <v>110</v>
      </c>
      <c r="U1953" s="4"/>
      <c r="V1953" s="4"/>
      <c r="W1953" s="4" t="s">
        <v>53</v>
      </c>
      <c r="X1953" s="2" t="s">
        <v>14507</v>
      </c>
      <c r="Y1953" s="4" t="s">
        <v>69</v>
      </c>
      <c r="Z1953" s="4"/>
      <c r="AA1953" s="4"/>
      <c r="AB1953" s="4"/>
    </row>
    <row r="1954" customFormat="false" ht="75" hidden="false" customHeight="true" outlineLevel="0" collapsed="false">
      <c r="A1954" s="4" t="s">
        <v>14692</v>
      </c>
      <c r="B1954" s="4" t="s">
        <v>14517</v>
      </c>
      <c r="C1954" s="4" t="s">
        <v>14693</v>
      </c>
      <c r="D1954" s="4" t="n">
        <v>1985</v>
      </c>
      <c r="E1954" s="4" t="s">
        <v>41</v>
      </c>
      <c r="F1954" s="4" t="s">
        <v>14113</v>
      </c>
      <c r="G1954" s="4" t="str">
        <f aca="false">IF(LEFT(I1954,3)="R1 ","L6",IF(D1954&gt;=2014,"L1",IF(D1954&gt;=1998,"L2",IF(D1954&gt;=1987,"L3",IF(D1954&gt;=1978,"L4",IF(D1954&gt;=1965,"L5","L6"))))))</f>
        <v>L4</v>
      </c>
      <c r="H1954" s="4" t="str">
        <f aca="false">IFERROR(INDEX(Lanes!$C$2:$C$60,MATCH(LEFT(I1954,FIND(" ",I1954)-1),Lanes!$A$2:$A$60,0)),"?")</f>
        <v>V</v>
      </c>
      <c r="I1954" s="4" t="s">
        <v>14457</v>
      </c>
      <c r="J1954" s="4"/>
      <c r="K1954" s="4" t="s">
        <v>996</v>
      </c>
      <c r="L1954" s="4" t="s">
        <v>603</v>
      </c>
      <c r="M1954" s="4" t="s">
        <v>1674</v>
      </c>
      <c r="N1954" s="4" t="s">
        <v>14469</v>
      </c>
      <c r="O1954" s="4" t="s">
        <v>14694</v>
      </c>
      <c r="P1954" s="2" t="s">
        <v>14695</v>
      </c>
      <c r="Q1954" s="2" t="s">
        <v>14696</v>
      </c>
      <c r="R1954" s="4" t="s">
        <v>122</v>
      </c>
      <c r="S1954" s="4" t="s">
        <v>14697</v>
      </c>
      <c r="T1954" s="4" t="s">
        <v>110</v>
      </c>
      <c r="U1954" s="4"/>
      <c r="V1954" s="4"/>
      <c r="W1954" s="4" t="s">
        <v>53</v>
      </c>
      <c r="X1954" s="2" t="s">
        <v>14522</v>
      </c>
      <c r="Y1954" s="4" t="s">
        <v>69</v>
      </c>
      <c r="Z1954" s="4"/>
      <c r="AA1954" s="4"/>
      <c r="AB1954" s="4"/>
    </row>
    <row r="1955" customFormat="false" ht="75" hidden="false" customHeight="true" outlineLevel="0" collapsed="false">
      <c r="A1955" s="4" t="s">
        <v>14698</v>
      </c>
      <c r="B1955" s="4" t="s">
        <v>14476</v>
      </c>
      <c r="C1955" s="4" t="s">
        <v>14699</v>
      </c>
      <c r="D1955" s="4" t="n">
        <v>1985</v>
      </c>
      <c r="E1955" s="4" t="s">
        <v>41</v>
      </c>
      <c r="F1955" s="4" t="s">
        <v>14113</v>
      </c>
      <c r="G1955" s="4" t="str">
        <f aca="false">IF(LEFT(I1955,3)="R1 ","L6",IF(D1955&gt;=2014,"L1",IF(D1955&gt;=1998,"L2",IF(D1955&gt;=1987,"L3",IF(D1955&gt;=1978,"L4",IF(D1955&gt;=1965,"L5","L6"))))))</f>
        <v>L4</v>
      </c>
      <c r="H1955" s="4" t="str">
        <f aca="false">IFERROR(INDEX(Lanes!$C$2:$C$60,MATCH(LEFT(I1955,FIND(" ",I1955)-1),Lanes!$A$2:$A$60,0)),"?")</f>
        <v>V</v>
      </c>
      <c r="I1955" s="4" t="s">
        <v>14457</v>
      </c>
      <c r="J1955" s="4"/>
      <c r="K1955" s="4" t="s">
        <v>11474</v>
      </c>
      <c r="L1955" s="4" t="s">
        <v>603</v>
      </c>
      <c r="M1955" s="4" t="s">
        <v>14478</v>
      </c>
      <c r="N1955" s="4" t="s">
        <v>14469</v>
      </c>
      <c r="O1955" s="4" t="s">
        <v>14620</v>
      </c>
      <c r="P1955" s="2" t="s">
        <v>14700</v>
      </c>
      <c r="Q1955" s="2" t="s">
        <v>14701</v>
      </c>
      <c r="R1955" s="4" t="s">
        <v>65</v>
      </c>
      <c r="S1955" s="4" t="s">
        <v>14702</v>
      </c>
      <c r="T1955" s="4" t="s">
        <v>84</v>
      </c>
      <c r="U1955" s="4"/>
      <c r="V1955" s="4"/>
      <c r="W1955" s="4" t="s">
        <v>53</v>
      </c>
      <c r="X1955" s="2" t="s">
        <v>14483</v>
      </c>
      <c r="Y1955" s="4" t="s">
        <v>69</v>
      </c>
      <c r="Z1955" s="4"/>
      <c r="AA1955" s="4"/>
      <c r="AB1955" s="4"/>
    </row>
    <row r="1956" customFormat="false" ht="75" hidden="false" customHeight="true" outlineLevel="0" collapsed="false">
      <c r="A1956" s="4" t="s">
        <v>14703</v>
      </c>
      <c r="B1956" s="4" t="s">
        <v>14524</v>
      </c>
      <c r="C1956" s="4" t="s">
        <v>14704</v>
      </c>
      <c r="D1956" s="4" t="n">
        <v>1985</v>
      </c>
      <c r="E1956" s="4" t="s">
        <v>41</v>
      </c>
      <c r="F1956" s="4" t="s">
        <v>14526</v>
      </c>
      <c r="G1956" s="4" t="str">
        <f aca="false">IF(LEFT(I1956,3)="R1 ","L6",IF(D1956&gt;=2014,"L1",IF(D1956&gt;=1998,"L2",IF(D1956&gt;=1987,"L3",IF(D1956&gt;=1978,"L4",IF(D1956&gt;=1965,"L5","L6"))))))</f>
        <v>L4</v>
      </c>
      <c r="H1956" s="4" t="str">
        <f aca="false">IFERROR(INDEX(Lanes!$C$2:$C$60,MATCH(LEFT(I1956,FIND(" ",I1956)-1),Lanes!$A$2:$A$60,0)),"?")</f>
        <v>V</v>
      </c>
      <c r="I1956" s="4" t="s">
        <v>14457</v>
      </c>
      <c r="J1956" s="4"/>
      <c r="K1956" s="4" t="s">
        <v>4013</v>
      </c>
      <c r="L1956" s="4" t="s">
        <v>193</v>
      </c>
      <c r="M1956" s="4" t="s">
        <v>2974</v>
      </c>
      <c r="N1956" s="4" t="s">
        <v>7068</v>
      </c>
      <c r="O1956" s="4" t="s">
        <v>14705</v>
      </c>
      <c r="P1956" s="2" t="s">
        <v>14706</v>
      </c>
      <c r="Q1956" s="2" t="s">
        <v>14707</v>
      </c>
      <c r="R1956" s="4" t="s">
        <v>50</v>
      </c>
      <c r="S1956" s="4" t="s">
        <v>14708</v>
      </c>
      <c r="T1956" s="4" t="s">
        <v>84</v>
      </c>
      <c r="U1956" s="4"/>
      <c r="V1956" s="4"/>
      <c r="W1956" s="4" t="s">
        <v>53</v>
      </c>
      <c r="X1956" s="2" t="s">
        <v>14709</v>
      </c>
      <c r="Y1956" s="4" t="s">
        <v>69</v>
      </c>
      <c r="Z1956" s="4"/>
      <c r="AA1956" s="4"/>
      <c r="AB1956" s="4"/>
    </row>
    <row r="1957" customFormat="false" ht="75" hidden="false" customHeight="true" outlineLevel="0" collapsed="false">
      <c r="A1957" s="4" t="s">
        <v>14710</v>
      </c>
      <c r="B1957" s="4" t="s">
        <v>14485</v>
      </c>
      <c r="C1957" s="4" t="s">
        <v>14711</v>
      </c>
      <c r="D1957" s="4" t="n">
        <v>1985</v>
      </c>
      <c r="E1957" s="4" t="s">
        <v>41</v>
      </c>
      <c r="F1957" s="4" t="s">
        <v>7649</v>
      </c>
      <c r="G1957" s="4" t="str">
        <f aca="false">IF(LEFT(I1957,3)="R1 ","L6",IF(D1957&gt;=2014,"L1",IF(D1957&gt;=1998,"L2",IF(D1957&gt;=1987,"L3",IF(D1957&gt;=1978,"L4",IF(D1957&gt;=1965,"L5","L6"))))))</f>
        <v>L4</v>
      </c>
      <c r="H1957" s="4" t="str">
        <f aca="false">IFERROR(INDEX(Lanes!$C$2:$C$60,MATCH(LEFT(I1957,FIND(" ",I1957)-1),Lanes!$A$2:$A$60,0)),"?")</f>
        <v>V</v>
      </c>
      <c r="I1957" s="4" t="s">
        <v>14457</v>
      </c>
      <c r="J1957" s="4"/>
      <c r="K1957" s="4" t="s">
        <v>4342</v>
      </c>
      <c r="L1957" s="4" t="s">
        <v>45</v>
      </c>
      <c r="M1957" s="4" t="s">
        <v>1338</v>
      </c>
      <c r="N1957" s="4" t="s">
        <v>5477</v>
      </c>
      <c r="O1957" s="4" t="s">
        <v>14633</v>
      </c>
      <c r="P1957" s="2" t="s">
        <v>14712</v>
      </c>
      <c r="Q1957" s="2" t="s">
        <v>14713</v>
      </c>
      <c r="R1957" s="4" t="s">
        <v>65</v>
      </c>
      <c r="S1957" s="4" t="s">
        <v>14714</v>
      </c>
      <c r="T1957" s="4" t="s">
        <v>110</v>
      </c>
      <c r="U1957" s="4"/>
      <c r="V1957" s="4"/>
      <c r="W1957" s="4" t="s">
        <v>53</v>
      </c>
      <c r="X1957" s="2" t="s">
        <v>14491</v>
      </c>
      <c r="Y1957" s="4" t="s">
        <v>69</v>
      </c>
      <c r="Z1957" s="4"/>
      <c r="AA1957" s="4"/>
      <c r="AB1957" s="4"/>
    </row>
    <row r="1958" customFormat="false" ht="75" hidden="false" customHeight="true" outlineLevel="0" collapsed="false">
      <c r="A1958" s="4" t="s">
        <v>14715</v>
      </c>
      <c r="B1958" s="4" t="s">
        <v>14587</v>
      </c>
      <c r="C1958" s="4" t="s">
        <v>14716</v>
      </c>
      <c r="D1958" s="4" t="n">
        <v>1985</v>
      </c>
      <c r="E1958" s="4" t="s">
        <v>41</v>
      </c>
      <c r="F1958" s="4" t="s">
        <v>11483</v>
      </c>
      <c r="G1958" s="4" t="str">
        <f aca="false">IF(LEFT(I1958,3)="R1 ","L6",IF(D1958&gt;=2014,"L1",IF(D1958&gt;=1998,"L2",IF(D1958&gt;=1987,"L3",IF(D1958&gt;=1978,"L4",IF(D1958&gt;=1965,"L5","L6"))))))</f>
        <v>L4</v>
      </c>
      <c r="H1958" s="4" t="str">
        <f aca="false">IFERROR(INDEX(Lanes!$C$2:$C$60,MATCH(LEFT(I1958,FIND(" ",I1958)-1),Lanes!$A$2:$A$60,0)),"?")</f>
        <v>V</v>
      </c>
      <c r="I1958" s="4" t="s">
        <v>14457</v>
      </c>
      <c r="J1958" s="4"/>
      <c r="K1958" s="4" t="s">
        <v>4576</v>
      </c>
      <c r="L1958" s="4" t="s">
        <v>152</v>
      </c>
      <c r="M1958" s="4" t="s">
        <v>153</v>
      </c>
      <c r="N1958" s="4" t="s">
        <v>14590</v>
      </c>
      <c r="O1958" s="4" t="s">
        <v>14717</v>
      </c>
      <c r="P1958" s="2" t="s">
        <v>14718</v>
      </c>
      <c r="Q1958" s="2" t="s">
        <v>14719</v>
      </c>
      <c r="R1958" s="4" t="s">
        <v>122</v>
      </c>
      <c r="S1958" s="4" t="s">
        <v>14720</v>
      </c>
      <c r="T1958" s="4" t="s">
        <v>84</v>
      </c>
      <c r="U1958" s="4"/>
      <c r="V1958" s="4"/>
      <c r="W1958" s="4" t="s">
        <v>53</v>
      </c>
      <c r="X1958" s="2" t="s">
        <v>14721</v>
      </c>
      <c r="Y1958" s="4" t="s">
        <v>69</v>
      </c>
      <c r="Z1958" s="4"/>
      <c r="AA1958" s="4"/>
      <c r="AB1958" s="4"/>
    </row>
    <row r="1959" customFormat="false" ht="75" hidden="false" customHeight="true" outlineLevel="0" collapsed="false">
      <c r="A1959" s="4" t="s">
        <v>14722</v>
      </c>
      <c r="B1959" s="4" t="s">
        <v>14723</v>
      </c>
      <c r="C1959" s="4" t="s">
        <v>14723</v>
      </c>
      <c r="D1959" s="4" t="n">
        <v>1985</v>
      </c>
      <c r="E1959" s="4" t="s">
        <v>89</v>
      </c>
      <c r="F1959" s="4" t="s">
        <v>11483</v>
      </c>
      <c r="G1959" s="4" t="str">
        <f aca="false">IF(LEFT(I1959,3)="R1 ","L6",IF(D1959&gt;=2014,"L1",IF(D1959&gt;=1998,"L2",IF(D1959&gt;=1987,"L3",IF(D1959&gt;=1978,"L4",IF(D1959&gt;=1965,"L5","L6"))))))</f>
        <v>L4</v>
      </c>
      <c r="H1959" s="4" t="str">
        <f aca="false">IFERROR(INDEX(Lanes!$C$2:$C$60,MATCH(LEFT(I1959,FIND(" ",I1959)-1),Lanes!$A$2:$A$60,0)),"?")</f>
        <v>V</v>
      </c>
      <c r="I1959" s="4" t="s">
        <v>14457</v>
      </c>
      <c r="J1959" s="4"/>
      <c r="K1959" s="4" t="s">
        <v>567</v>
      </c>
      <c r="L1959" s="4" t="s">
        <v>193</v>
      </c>
      <c r="M1959" s="4" t="s">
        <v>530</v>
      </c>
      <c r="N1959" s="4" t="s">
        <v>14469</v>
      </c>
      <c r="O1959" s="4" t="s">
        <v>14724</v>
      </c>
      <c r="P1959" s="2" t="s">
        <v>14725</v>
      </c>
      <c r="Q1959" s="2" t="s">
        <v>14726</v>
      </c>
      <c r="R1959" s="4" t="s">
        <v>65</v>
      </c>
      <c r="S1959" s="4" t="s">
        <v>14727</v>
      </c>
      <c r="T1959" s="4" t="s">
        <v>84</v>
      </c>
      <c r="U1959" s="4"/>
      <c r="V1959" s="4"/>
      <c r="W1959" s="4"/>
      <c r="X1959" s="2" t="s">
        <v>14728</v>
      </c>
      <c r="Y1959" s="4" t="s">
        <v>69</v>
      </c>
      <c r="Z1959" s="4"/>
      <c r="AA1959" s="4"/>
      <c r="AB1959" s="4"/>
    </row>
    <row r="1960" customFormat="false" ht="75" hidden="false" customHeight="true" outlineLevel="0" collapsed="false">
      <c r="A1960" s="4" t="s">
        <v>14729</v>
      </c>
      <c r="B1960" s="4" t="s">
        <v>14730</v>
      </c>
      <c r="C1960" s="4" t="s">
        <v>14731</v>
      </c>
      <c r="D1960" s="4" t="n">
        <v>1985</v>
      </c>
      <c r="E1960" s="4" t="s">
        <v>41</v>
      </c>
      <c r="F1960" s="4" t="s">
        <v>11483</v>
      </c>
      <c r="G1960" s="4" t="str">
        <f aca="false">IF(LEFT(I1960,3)="R1 ","L6",IF(D1960&gt;=2014,"L1",IF(D1960&gt;=1998,"L2",IF(D1960&gt;=1987,"L3",IF(D1960&gt;=1978,"L4",IF(D1960&gt;=1965,"L5","L6"))))))</f>
        <v>L4</v>
      </c>
      <c r="H1960" s="4" t="str">
        <f aca="false">IFERROR(INDEX(Lanes!$C$2:$C$60,MATCH(LEFT(I1960,FIND(" ",I1960)-1),Lanes!$A$2:$A$60,0)),"?")</f>
        <v>V</v>
      </c>
      <c r="I1960" s="4" t="s">
        <v>14457</v>
      </c>
      <c r="J1960" s="4"/>
      <c r="K1960" s="4" t="s">
        <v>11474</v>
      </c>
      <c r="L1960" s="4" t="s">
        <v>152</v>
      </c>
      <c r="M1960" s="4" t="s">
        <v>5431</v>
      </c>
      <c r="N1960" s="4" t="s">
        <v>5432</v>
      </c>
      <c r="O1960" s="4" t="s">
        <v>14732</v>
      </c>
      <c r="P1960" s="2" t="s">
        <v>14733</v>
      </c>
      <c r="Q1960" s="2" t="s">
        <v>14734</v>
      </c>
      <c r="R1960" s="4" t="s">
        <v>65</v>
      </c>
      <c r="S1960" s="4" t="s">
        <v>14735</v>
      </c>
      <c r="T1960" s="4" t="s">
        <v>84</v>
      </c>
      <c r="U1960" s="4"/>
      <c r="V1960" s="4"/>
      <c r="W1960" s="4"/>
      <c r="X1960" s="2" t="s">
        <v>14736</v>
      </c>
      <c r="Y1960" s="4" t="s">
        <v>69</v>
      </c>
      <c r="Z1960" s="4"/>
      <c r="AA1960" s="4"/>
      <c r="AB1960" s="4"/>
    </row>
    <row r="1961" customFormat="false" ht="75" hidden="false" customHeight="true" outlineLevel="0" collapsed="false">
      <c r="A1961" s="4" t="s">
        <v>14737</v>
      </c>
      <c r="B1961" s="4" t="s">
        <v>14653</v>
      </c>
      <c r="C1961" s="4" t="s">
        <v>14653</v>
      </c>
      <c r="D1961" s="4" t="n">
        <v>1986</v>
      </c>
      <c r="E1961" s="4" t="s">
        <v>41</v>
      </c>
      <c r="F1961" s="4" t="s">
        <v>14738</v>
      </c>
      <c r="G1961" s="4" t="str">
        <f aca="false">IF(LEFT(I1961,3)="R1 ","L6",IF(D1961&gt;=2014,"L1",IF(D1961&gt;=1998,"L2",IF(D1961&gt;=1987,"L3",IF(D1961&gt;=1978,"L4",IF(D1961&gt;=1965,"L5","L6"))))))</f>
        <v>L4</v>
      </c>
      <c r="H1961" s="4" t="str">
        <f aca="false">IFERROR(INDEX(Lanes!$C$2:$C$60,MATCH(LEFT(I1961,FIND(" ",I1961)-1),Lanes!$A$2:$A$60,0)),"?")</f>
        <v>V</v>
      </c>
      <c r="I1961" s="4" t="s">
        <v>14457</v>
      </c>
      <c r="J1961" s="4"/>
      <c r="K1961" s="4" t="s">
        <v>60</v>
      </c>
      <c r="L1961" s="4" t="s">
        <v>603</v>
      </c>
      <c r="M1961" s="4" t="s">
        <v>14656</v>
      </c>
      <c r="N1961" s="4" t="s">
        <v>14469</v>
      </c>
      <c r="O1961" s="4" t="s">
        <v>14739</v>
      </c>
      <c r="P1961" s="2" t="s">
        <v>14740</v>
      </c>
      <c r="Q1961" s="2" t="s">
        <v>14741</v>
      </c>
      <c r="R1961" s="4" t="s">
        <v>65</v>
      </c>
      <c r="S1961" s="4" t="s">
        <v>14742</v>
      </c>
      <c r="T1961" s="4" t="s">
        <v>84</v>
      </c>
      <c r="U1961" s="4"/>
      <c r="V1961" s="4"/>
      <c r="W1961" s="4"/>
      <c r="X1961" s="2" t="s">
        <v>14743</v>
      </c>
      <c r="Y1961" s="4" t="s">
        <v>69</v>
      </c>
      <c r="Z1961" s="4"/>
      <c r="AA1961" s="4"/>
      <c r="AB1961" s="4"/>
    </row>
    <row r="1962" customFormat="false" ht="75" hidden="false" customHeight="true" outlineLevel="0" collapsed="false">
      <c r="A1962" s="4" t="s">
        <v>14744</v>
      </c>
      <c r="B1962" s="4" t="s">
        <v>14653</v>
      </c>
      <c r="C1962" s="4" t="s">
        <v>14745</v>
      </c>
      <c r="D1962" s="4" t="n">
        <v>1986</v>
      </c>
      <c r="E1962" s="4" t="s">
        <v>41</v>
      </c>
      <c r="F1962" s="4" t="s">
        <v>14738</v>
      </c>
      <c r="G1962" s="4" t="str">
        <f aca="false">IF(LEFT(I1962,3)="R1 ","L6",IF(D1962&gt;=2014,"L1",IF(D1962&gt;=1998,"L2",IF(D1962&gt;=1987,"L3",IF(D1962&gt;=1978,"L4",IF(D1962&gt;=1965,"L5","L6"))))))</f>
        <v>L4</v>
      </c>
      <c r="H1962" s="4" t="str">
        <f aca="false">IFERROR(INDEX(Lanes!$C$2:$C$60,MATCH(LEFT(I1962,FIND(" ",I1962)-1),Lanes!$A$2:$A$60,0)),"?")</f>
        <v>V</v>
      </c>
      <c r="I1962" s="4" t="s">
        <v>14457</v>
      </c>
      <c r="J1962" s="4"/>
      <c r="K1962" s="4" t="s">
        <v>60</v>
      </c>
      <c r="L1962" s="4" t="s">
        <v>603</v>
      </c>
      <c r="M1962" s="4" t="s">
        <v>14656</v>
      </c>
      <c r="N1962" s="4" t="s">
        <v>14469</v>
      </c>
      <c r="O1962" s="4" t="s">
        <v>14746</v>
      </c>
      <c r="P1962" s="2" t="s">
        <v>14747</v>
      </c>
      <c r="Q1962" s="2" t="s">
        <v>14748</v>
      </c>
      <c r="R1962" s="4" t="s">
        <v>65</v>
      </c>
      <c r="S1962" s="4" t="s">
        <v>14749</v>
      </c>
      <c r="T1962" s="4" t="s">
        <v>52</v>
      </c>
      <c r="U1962" s="4"/>
      <c r="V1962" s="4"/>
      <c r="W1962" s="4"/>
      <c r="X1962" s="2" t="s">
        <v>14750</v>
      </c>
      <c r="Y1962" s="4" t="s">
        <v>69</v>
      </c>
      <c r="Z1962" s="4"/>
      <c r="AA1962" s="4"/>
      <c r="AB1962" s="4"/>
    </row>
    <row r="1963" customFormat="false" ht="75" hidden="false" customHeight="true" outlineLevel="0" collapsed="false">
      <c r="A1963" s="4" t="s">
        <v>14751</v>
      </c>
      <c r="B1963" s="4" t="s">
        <v>14752</v>
      </c>
      <c r="C1963" s="4" t="s">
        <v>14753</v>
      </c>
      <c r="D1963" s="4" t="n">
        <v>1986</v>
      </c>
      <c r="E1963" s="4" t="s">
        <v>41</v>
      </c>
      <c r="F1963" s="4" t="s">
        <v>8805</v>
      </c>
      <c r="G1963" s="4" t="str">
        <f aca="false">IF(LEFT(I1963,3)="R1 ","L6",IF(D1963&gt;=2014,"L1",IF(D1963&gt;=1998,"L2",IF(D1963&gt;=1987,"L3",IF(D1963&gt;=1978,"L4",IF(D1963&gt;=1965,"L5","L6"))))))</f>
        <v>L4</v>
      </c>
      <c r="H1963" s="4" t="str">
        <f aca="false">IFERROR(INDEX(Lanes!$C$2:$C$60,MATCH(LEFT(I1963,FIND(" ",I1963)-1),Lanes!$A$2:$A$60,0)),"?")</f>
        <v>V</v>
      </c>
      <c r="I1963" s="4" t="s">
        <v>14457</v>
      </c>
      <c r="J1963" s="4"/>
      <c r="K1963" s="4" t="s">
        <v>11474</v>
      </c>
      <c r="L1963" s="4" t="s">
        <v>152</v>
      </c>
      <c r="M1963" s="4" t="s">
        <v>5431</v>
      </c>
      <c r="N1963" s="4"/>
      <c r="O1963" s="4" t="s">
        <v>14754</v>
      </c>
      <c r="P1963" s="2" t="s">
        <v>14755</v>
      </c>
      <c r="Q1963" s="2" t="s">
        <v>14756</v>
      </c>
      <c r="R1963" s="4" t="s">
        <v>50</v>
      </c>
      <c r="S1963" s="4" t="s">
        <v>14757</v>
      </c>
      <c r="T1963" s="4" t="s">
        <v>52</v>
      </c>
      <c r="U1963" s="4"/>
      <c r="V1963" s="4"/>
      <c r="W1963" s="4"/>
      <c r="X1963" s="2" t="s">
        <v>14758</v>
      </c>
      <c r="Y1963" s="4" t="s">
        <v>55</v>
      </c>
      <c r="Z1963" s="4"/>
      <c r="AA1963" s="4"/>
      <c r="AB1963" s="4"/>
    </row>
    <row r="1964" customFormat="false" ht="75" hidden="false" customHeight="true" outlineLevel="0" collapsed="false">
      <c r="A1964" s="4" t="s">
        <v>14759</v>
      </c>
      <c r="B1964" s="4" t="s">
        <v>14454</v>
      </c>
      <c r="C1964" s="4" t="s">
        <v>14760</v>
      </c>
      <c r="D1964" s="4" t="n">
        <v>1986</v>
      </c>
      <c r="E1964" s="4" t="s">
        <v>41</v>
      </c>
      <c r="F1964" s="4" t="s">
        <v>14761</v>
      </c>
      <c r="G1964" s="4" t="str">
        <f aca="false">IF(LEFT(I1964,3)="R1 ","L6",IF(D1964&gt;=2014,"L1",IF(D1964&gt;=1998,"L2",IF(D1964&gt;=1987,"L3",IF(D1964&gt;=1978,"L4",IF(D1964&gt;=1965,"L5","L6"))))))</f>
        <v>L4</v>
      </c>
      <c r="H1964" s="4" t="str">
        <f aca="false">IFERROR(INDEX(Lanes!$C$2:$C$60,MATCH(LEFT(I1964,FIND(" ",I1964)-1),Lanes!$A$2:$A$60,0)),"?")</f>
        <v>V</v>
      </c>
      <c r="I1964" s="4" t="s">
        <v>14457</v>
      </c>
      <c r="J1964" s="4"/>
      <c r="K1964" s="4" t="s">
        <v>4013</v>
      </c>
      <c r="L1964" s="4" t="s">
        <v>152</v>
      </c>
      <c r="M1964" s="4" t="s">
        <v>14458</v>
      </c>
      <c r="N1964" s="4" t="s">
        <v>14459</v>
      </c>
      <c r="O1964" s="4" t="s">
        <v>14762</v>
      </c>
      <c r="P1964" s="2" t="s">
        <v>14763</v>
      </c>
      <c r="Q1964" s="2" t="s">
        <v>14764</v>
      </c>
      <c r="R1964" s="4" t="s">
        <v>65</v>
      </c>
      <c r="S1964" s="4" t="s">
        <v>14765</v>
      </c>
      <c r="T1964" s="4" t="s">
        <v>84</v>
      </c>
      <c r="U1964" s="4"/>
      <c r="V1964" s="4"/>
      <c r="W1964" s="4"/>
      <c r="X1964" s="2" t="s">
        <v>14766</v>
      </c>
      <c r="Y1964" s="4" t="s">
        <v>69</v>
      </c>
      <c r="Z1964" s="4"/>
      <c r="AA1964" s="4"/>
      <c r="AB1964" s="4"/>
    </row>
    <row r="1965" customFormat="false" ht="75" hidden="false" customHeight="true" outlineLevel="0" collapsed="false">
      <c r="A1965" s="4" t="s">
        <v>14767</v>
      </c>
      <c r="B1965" s="4" t="s">
        <v>14768</v>
      </c>
      <c r="C1965" s="4" t="s">
        <v>14769</v>
      </c>
      <c r="D1965" s="4" t="n">
        <v>1986</v>
      </c>
      <c r="E1965" s="4" t="s">
        <v>41</v>
      </c>
      <c r="F1965" s="4" t="s">
        <v>14113</v>
      </c>
      <c r="G1965" s="4" t="str">
        <f aca="false">IF(LEFT(I1965,3)="R1 ","L6",IF(D1965&gt;=2014,"L1",IF(D1965&gt;=1998,"L2",IF(D1965&gt;=1987,"L3",IF(D1965&gt;=1978,"L4",IF(D1965&gt;=1965,"L5","L6"))))))</f>
        <v>L4</v>
      </c>
      <c r="H1965" s="4" t="str">
        <f aca="false">IFERROR(INDEX(Lanes!$C$2:$C$60,MATCH(LEFT(I1965,FIND(" ",I1965)-1),Lanes!$A$2:$A$60,0)),"?")</f>
        <v>V</v>
      </c>
      <c r="I1965" s="4" t="s">
        <v>14457</v>
      </c>
      <c r="J1965" s="4"/>
      <c r="K1965" s="4" t="s">
        <v>11474</v>
      </c>
      <c r="L1965" s="4" t="s">
        <v>603</v>
      </c>
      <c r="M1965" s="4" t="s">
        <v>14478</v>
      </c>
      <c r="N1965" s="4" t="s">
        <v>14469</v>
      </c>
      <c r="O1965" s="4" t="s">
        <v>14770</v>
      </c>
      <c r="P1965" s="2" t="s">
        <v>14771</v>
      </c>
      <c r="Q1965" s="2" t="s">
        <v>14772</v>
      </c>
      <c r="R1965" s="4" t="s">
        <v>65</v>
      </c>
      <c r="S1965" s="4" t="s">
        <v>14773</v>
      </c>
      <c r="T1965" s="4" t="s">
        <v>84</v>
      </c>
      <c r="U1965" s="4"/>
      <c r="V1965" s="4"/>
      <c r="W1965" s="4"/>
      <c r="X1965" s="2" t="s">
        <v>14774</v>
      </c>
      <c r="Y1965" s="4" t="s">
        <v>69</v>
      </c>
      <c r="Z1965" s="4"/>
      <c r="AA1965" s="4"/>
      <c r="AB1965" s="4"/>
    </row>
    <row r="1966" customFormat="false" ht="75" hidden="false" customHeight="true" outlineLevel="0" collapsed="false">
      <c r="A1966" s="4" t="s">
        <v>14775</v>
      </c>
      <c r="B1966" s="4" t="s">
        <v>14500</v>
      </c>
      <c r="C1966" s="4" t="s">
        <v>14776</v>
      </c>
      <c r="D1966" s="4" t="n">
        <v>1986</v>
      </c>
      <c r="E1966" s="4" t="s">
        <v>41</v>
      </c>
      <c r="F1966" s="4" t="s">
        <v>11098</v>
      </c>
      <c r="G1966" s="4" t="str">
        <f aca="false">IF(LEFT(I1966,3)="R1 ","L6",IF(D1966&gt;=2014,"L1",IF(D1966&gt;=1998,"L2",IF(D1966&gt;=1987,"L3",IF(D1966&gt;=1978,"L4",IF(D1966&gt;=1965,"L5","L6"))))))</f>
        <v>L4</v>
      </c>
      <c r="H1966" s="4" t="str">
        <f aca="false">IFERROR(INDEX(Lanes!$C$2:$C$60,MATCH(LEFT(I1966,FIND(" ",I1966)-1),Lanes!$A$2:$A$60,0)),"?")</f>
        <v>V</v>
      </c>
      <c r="I1966" s="4" t="s">
        <v>14457</v>
      </c>
      <c r="J1966" s="4"/>
      <c r="K1966" s="4" t="s">
        <v>4342</v>
      </c>
      <c r="L1966" s="4" t="s">
        <v>45</v>
      </c>
      <c r="M1966" s="4" t="s">
        <v>14502</v>
      </c>
      <c r="N1966" s="4" t="s">
        <v>5477</v>
      </c>
      <c r="O1966" s="4" t="s">
        <v>14777</v>
      </c>
      <c r="P1966" s="2" t="s">
        <v>14778</v>
      </c>
      <c r="Q1966" s="2" t="s">
        <v>14779</v>
      </c>
      <c r="R1966" s="4" t="s">
        <v>65</v>
      </c>
      <c r="S1966" s="4" t="s">
        <v>14780</v>
      </c>
      <c r="T1966" s="4" t="s">
        <v>110</v>
      </c>
      <c r="U1966" s="4"/>
      <c r="V1966" s="4"/>
      <c r="W1966" s="4" t="s">
        <v>53</v>
      </c>
      <c r="X1966" s="2" t="s">
        <v>14507</v>
      </c>
      <c r="Y1966" s="4" t="s">
        <v>69</v>
      </c>
      <c r="Z1966" s="4"/>
      <c r="AA1966" s="4"/>
      <c r="AB1966" s="4"/>
    </row>
    <row r="1967" customFormat="false" ht="75" hidden="false" customHeight="true" outlineLevel="0" collapsed="false">
      <c r="A1967" s="4" t="s">
        <v>14781</v>
      </c>
      <c r="B1967" s="4" t="s">
        <v>14524</v>
      </c>
      <c r="C1967" s="4" t="s">
        <v>14782</v>
      </c>
      <c r="D1967" s="4" t="n">
        <v>1986</v>
      </c>
      <c r="E1967" s="4" t="s">
        <v>41</v>
      </c>
      <c r="F1967" s="4" t="s">
        <v>14526</v>
      </c>
      <c r="G1967" s="4" t="str">
        <f aca="false">IF(LEFT(I1967,3)="R1 ","L6",IF(D1967&gt;=2014,"L1",IF(D1967&gt;=1998,"L2",IF(D1967&gt;=1987,"L3",IF(D1967&gt;=1978,"L4",IF(D1967&gt;=1965,"L5","L6"))))))</f>
        <v>L4</v>
      </c>
      <c r="H1967" s="4" t="str">
        <f aca="false">IFERROR(INDEX(Lanes!$C$2:$C$60,MATCH(LEFT(I1967,FIND(" ",I1967)-1),Lanes!$A$2:$A$60,0)),"?")</f>
        <v>V</v>
      </c>
      <c r="I1967" s="4" t="s">
        <v>14457</v>
      </c>
      <c r="J1967" s="4"/>
      <c r="K1967" s="4" t="s">
        <v>4013</v>
      </c>
      <c r="L1967" s="4" t="s">
        <v>193</v>
      </c>
      <c r="M1967" s="4" t="s">
        <v>2974</v>
      </c>
      <c r="N1967" s="4" t="s">
        <v>7068</v>
      </c>
      <c r="O1967" s="4" t="s">
        <v>14783</v>
      </c>
      <c r="P1967" s="2" t="s">
        <v>14784</v>
      </c>
      <c r="Q1967" s="2" t="s">
        <v>14785</v>
      </c>
      <c r="R1967" s="4" t="s">
        <v>65</v>
      </c>
      <c r="S1967" s="4" t="s">
        <v>14786</v>
      </c>
      <c r="T1967" s="4" t="s">
        <v>110</v>
      </c>
      <c r="U1967" s="4"/>
      <c r="V1967" s="4"/>
      <c r="W1967" s="4" t="s">
        <v>53</v>
      </c>
      <c r="X1967" s="2" t="s">
        <v>14531</v>
      </c>
      <c r="Y1967" s="4" t="s">
        <v>69</v>
      </c>
      <c r="Z1967" s="4"/>
      <c r="AA1967" s="4"/>
      <c r="AB1967" s="4"/>
    </row>
    <row r="1968" customFormat="false" ht="75" hidden="false" customHeight="true" outlineLevel="0" collapsed="false">
      <c r="A1968" s="4" t="s">
        <v>14787</v>
      </c>
      <c r="B1968" s="4" t="s">
        <v>14587</v>
      </c>
      <c r="C1968" s="4" t="s">
        <v>14788</v>
      </c>
      <c r="D1968" s="4" t="n">
        <v>1986</v>
      </c>
      <c r="E1968" s="4" t="s">
        <v>41</v>
      </c>
      <c r="F1968" s="4" t="s">
        <v>14113</v>
      </c>
      <c r="G1968" s="4" t="str">
        <f aca="false">IF(LEFT(I1968,3)="R1 ","L6",IF(D1968&gt;=2014,"L1",IF(D1968&gt;=1998,"L2",IF(D1968&gt;=1987,"L3",IF(D1968&gt;=1978,"L4",IF(D1968&gt;=1965,"L5","L6"))))))</f>
        <v>L4</v>
      </c>
      <c r="H1968" s="4" t="str">
        <f aca="false">IFERROR(INDEX(Lanes!$C$2:$C$60,MATCH(LEFT(I1968,FIND(" ",I1968)-1),Lanes!$A$2:$A$60,0)),"?")</f>
        <v>V</v>
      </c>
      <c r="I1968" s="4" t="s">
        <v>14457</v>
      </c>
      <c r="J1968" s="4"/>
      <c r="K1968" s="4" t="s">
        <v>4576</v>
      </c>
      <c r="L1968" s="4" t="s">
        <v>152</v>
      </c>
      <c r="M1968" s="4" t="s">
        <v>153</v>
      </c>
      <c r="N1968" s="4" t="s">
        <v>14590</v>
      </c>
      <c r="O1968" s="4" t="s">
        <v>14789</v>
      </c>
      <c r="P1968" s="2" t="s">
        <v>14790</v>
      </c>
      <c r="Q1968" s="2" t="s">
        <v>14791</v>
      </c>
      <c r="R1968" s="4" t="s">
        <v>65</v>
      </c>
      <c r="S1968" s="4" t="s">
        <v>14792</v>
      </c>
      <c r="T1968" s="4" t="s">
        <v>84</v>
      </c>
      <c r="U1968" s="4"/>
      <c r="V1968" s="4"/>
      <c r="W1968" s="4" t="s">
        <v>53</v>
      </c>
      <c r="X1968" s="2" t="s">
        <v>14721</v>
      </c>
      <c r="Y1968" s="4" t="s">
        <v>69</v>
      </c>
      <c r="Z1968" s="4"/>
      <c r="AA1968" s="4"/>
      <c r="AB1968" s="4"/>
    </row>
    <row r="1969" customFormat="false" ht="75" hidden="false" customHeight="true" outlineLevel="0" collapsed="false">
      <c r="A1969" s="4" t="s">
        <v>14793</v>
      </c>
      <c r="B1969" s="4" t="s">
        <v>14794</v>
      </c>
      <c r="C1969" s="4" t="s">
        <v>14795</v>
      </c>
      <c r="D1969" s="4" t="n">
        <v>1986</v>
      </c>
      <c r="E1969" s="4" t="s">
        <v>41</v>
      </c>
      <c r="F1969" s="4" t="s">
        <v>10868</v>
      </c>
      <c r="G1969" s="4" t="str">
        <f aca="false">IF(LEFT(I1969,3)="R1 ","L6",IF(D1969&gt;=2014,"L1",IF(D1969&gt;=1998,"L2",IF(D1969&gt;=1987,"L3",IF(D1969&gt;=1978,"L4",IF(D1969&gt;=1965,"L5","L6"))))))</f>
        <v>L4</v>
      </c>
      <c r="H1969" s="4" t="str">
        <f aca="false">IFERROR(INDEX(Lanes!$C$2:$C$60,MATCH(LEFT(I1969,FIND(" ",I1969)-1),Lanes!$A$2:$A$60,0)),"?")</f>
        <v>V</v>
      </c>
      <c r="I1969" s="4" t="s">
        <v>14457</v>
      </c>
      <c r="J1969" s="4"/>
      <c r="K1969" s="4" t="s">
        <v>567</v>
      </c>
      <c r="L1969" s="4" t="s">
        <v>45</v>
      </c>
      <c r="M1969" s="4" t="s">
        <v>1338</v>
      </c>
      <c r="N1969" s="4" t="s">
        <v>5477</v>
      </c>
      <c r="O1969" s="4" t="s">
        <v>14796</v>
      </c>
      <c r="P1969" s="2" t="s">
        <v>14797</v>
      </c>
      <c r="Q1969" s="2" t="s">
        <v>14798</v>
      </c>
      <c r="R1969" s="4" t="s">
        <v>122</v>
      </c>
      <c r="S1969" s="4" t="s">
        <v>14799</v>
      </c>
      <c r="T1969" s="4" t="s">
        <v>84</v>
      </c>
      <c r="U1969" s="4"/>
      <c r="V1969" s="4"/>
      <c r="W1969" s="4"/>
      <c r="X1969" s="2" t="s">
        <v>14800</v>
      </c>
      <c r="Y1969" s="4" t="s">
        <v>69</v>
      </c>
      <c r="Z1969" s="4"/>
      <c r="AA1969" s="4"/>
      <c r="AB1969" s="4"/>
    </row>
    <row r="1970" customFormat="false" ht="75" hidden="false" customHeight="true" outlineLevel="0" collapsed="false">
      <c r="A1970" s="4" t="s">
        <v>14801</v>
      </c>
      <c r="B1970" s="4" t="s">
        <v>14794</v>
      </c>
      <c r="C1970" s="4" t="s">
        <v>14802</v>
      </c>
      <c r="D1970" s="4" t="n">
        <v>1986</v>
      </c>
      <c r="E1970" s="4" t="s">
        <v>41</v>
      </c>
      <c r="F1970" s="4" t="s">
        <v>10868</v>
      </c>
      <c r="G1970" s="4" t="str">
        <f aca="false">IF(LEFT(I1970,3)="R1 ","L6",IF(D1970&gt;=2014,"L1",IF(D1970&gt;=1998,"L2",IF(D1970&gt;=1987,"L3",IF(D1970&gt;=1978,"L4",IF(D1970&gt;=1965,"L5","L6"))))))</f>
        <v>L4</v>
      </c>
      <c r="H1970" s="4" t="str">
        <f aca="false">IFERROR(INDEX(Lanes!$C$2:$C$60,MATCH(LEFT(I1970,FIND(" ",I1970)-1),Lanes!$A$2:$A$60,0)),"?")</f>
        <v>V</v>
      </c>
      <c r="I1970" s="4" t="s">
        <v>14457</v>
      </c>
      <c r="J1970" s="4"/>
      <c r="K1970" s="4" t="s">
        <v>567</v>
      </c>
      <c r="L1970" s="4" t="s">
        <v>45</v>
      </c>
      <c r="M1970" s="4" t="s">
        <v>1338</v>
      </c>
      <c r="N1970" s="4" t="s">
        <v>5477</v>
      </c>
      <c r="O1970" s="4" t="s">
        <v>14803</v>
      </c>
      <c r="P1970" s="2" t="s">
        <v>14804</v>
      </c>
      <c r="Q1970" s="2" t="s">
        <v>14805</v>
      </c>
      <c r="R1970" s="4" t="s">
        <v>65</v>
      </c>
      <c r="S1970" s="4" t="s">
        <v>14806</v>
      </c>
      <c r="T1970" s="4" t="s">
        <v>84</v>
      </c>
      <c r="U1970" s="4"/>
      <c r="V1970" s="4"/>
      <c r="W1970" s="4"/>
      <c r="X1970" s="2" t="s">
        <v>14800</v>
      </c>
      <c r="Y1970" s="4" t="s">
        <v>69</v>
      </c>
      <c r="Z1970" s="4"/>
      <c r="AA1970" s="4"/>
      <c r="AB1970" s="4"/>
    </row>
    <row r="1971" customFormat="false" ht="75" hidden="false" customHeight="true" outlineLevel="0" collapsed="false">
      <c r="A1971" s="4" t="s">
        <v>14807</v>
      </c>
      <c r="B1971" s="4" t="s">
        <v>14808</v>
      </c>
      <c r="C1971" s="4" t="s">
        <v>14809</v>
      </c>
      <c r="D1971" s="4" t="n">
        <v>1986</v>
      </c>
      <c r="E1971" s="4" t="s">
        <v>41</v>
      </c>
      <c r="F1971" s="4" t="s">
        <v>14810</v>
      </c>
      <c r="G1971" s="4" t="str">
        <f aca="false">IF(LEFT(I1971,3)="R1 ","L6",IF(D1971&gt;=2014,"L1",IF(D1971&gt;=1998,"L2",IF(D1971&gt;=1987,"L3",IF(D1971&gt;=1978,"L4",IF(D1971&gt;=1965,"L5","L6"))))))</f>
        <v>L4</v>
      </c>
      <c r="H1971" s="4" t="str">
        <f aca="false">IFERROR(INDEX(Lanes!$C$2:$C$60,MATCH(LEFT(I1971,FIND(" ",I1971)-1),Lanes!$A$2:$A$60,0)),"?")</f>
        <v>V</v>
      </c>
      <c r="I1971" s="4" t="s">
        <v>14457</v>
      </c>
      <c r="J1971" s="4"/>
      <c r="K1971" s="4" t="s">
        <v>4013</v>
      </c>
      <c r="L1971" s="4" t="s">
        <v>45</v>
      </c>
      <c r="M1971" s="4" t="s">
        <v>1338</v>
      </c>
      <c r="N1971" s="4" t="s">
        <v>5477</v>
      </c>
      <c r="O1971" s="4" t="s">
        <v>14811</v>
      </c>
      <c r="P1971" s="2" t="s">
        <v>14812</v>
      </c>
      <c r="Q1971" s="2" t="s">
        <v>14813</v>
      </c>
      <c r="R1971" s="4" t="s">
        <v>65</v>
      </c>
      <c r="S1971" s="4" t="s">
        <v>14814</v>
      </c>
      <c r="T1971" s="4" t="s">
        <v>52</v>
      </c>
      <c r="U1971" s="4"/>
      <c r="V1971" s="4"/>
      <c r="W1971" s="4"/>
      <c r="X1971" s="2" t="s">
        <v>14815</v>
      </c>
      <c r="Y1971" s="4" t="s">
        <v>69</v>
      </c>
      <c r="Z1971" s="4"/>
      <c r="AA1971" s="4"/>
      <c r="AB1971" s="4"/>
    </row>
    <row r="1972" customFormat="false" ht="75" hidden="false" customHeight="true" outlineLevel="0" collapsed="false">
      <c r="A1972" s="4" t="s">
        <v>14816</v>
      </c>
      <c r="B1972" s="4" t="s">
        <v>14730</v>
      </c>
      <c r="C1972" s="4" t="s">
        <v>14817</v>
      </c>
      <c r="D1972" s="4" t="n">
        <v>1986</v>
      </c>
      <c r="E1972" s="4" t="s">
        <v>41</v>
      </c>
      <c r="F1972" s="4" t="s">
        <v>11483</v>
      </c>
      <c r="G1972" s="4" t="str">
        <f aca="false">IF(LEFT(I1972,3)="R1 ","L6",IF(D1972&gt;=2014,"L1",IF(D1972&gt;=1998,"L2",IF(D1972&gt;=1987,"L3",IF(D1972&gt;=1978,"L4",IF(D1972&gt;=1965,"L5","L6"))))))</f>
        <v>L4</v>
      </c>
      <c r="H1972" s="4" t="str">
        <f aca="false">IFERROR(INDEX(Lanes!$C$2:$C$60,MATCH(LEFT(I1972,FIND(" ",I1972)-1),Lanes!$A$2:$A$60,0)),"?")</f>
        <v>V</v>
      </c>
      <c r="I1972" s="4" t="s">
        <v>14457</v>
      </c>
      <c r="J1972" s="4"/>
      <c r="K1972" s="4" t="s">
        <v>11474</v>
      </c>
      <c r="L1972" s="4" t="s">
        <v>152</v>
      </c>
      <c r="M1972" s="4" t="s">
        <v>5431</v>
      </c>
      <c r="N1972" s="4" t="s">
        <v>5432</v>
      </c>
      <c r="O1972" s="4" t="s">
        <v>14818</v>
      </c>
      <c r="P1972" s="2" t="s">
        <v>14819</v>
      </c>
      <c r="Q1972" s="2" t="s">
        <v>14820</v>
      </c>
      <c r="R1972" s="4" t="s">
        <v>65</v>
      </c>
      <c r="S1972" s="4" t="s">
        <v>14821</v>
      </c>
      <c r="T1972" s="4" t="s">
        <v>84</v>
      </c>
      <c r="U1972" s="4"/>
      <c r="V1972" s="4"/>
      <c r="W1972" s="4"/>
      <c r="X1972" s="2" t="s">
        <v>14822</v>
      </c>
      <c r="Y1972" s="4" t="s">
        <v>69</v>
      </c>
      <c r="Z1972" s="4"/>
      <c r="AA1972" s="4"/>
      <c r="AB1972" s="4"/>
    </row>
    <row r="1973" customFormat="false" ht="75" hidden="false" customHeight="true" outlineLevel="0" collapsed="false">
      <c r="A1973" s="4" t="s">
        <v>14823</v>
      </c>
      <c r="B1973" s="4" t="s">
        <v>14824</v>
      </c>
      <c r="C1973" s="4" t="s">
        <v>14825</v>
      </c>
      <c r="D1973" s="4" t="n">
        <v>1986</v>
      </c>
      <c r="E1973" s="4" t="s">
        <v>41</v>
      </c>
      <c r="F1973" s="4" t="s">
        <v>14510</v>
      </c>
      <c r="G1973" s="4" t="str">
        <f aca="false">IF(LEFT(I1973,3)="R1 ","L6",IF(D1973&gt;=2014,"L1",IF(D1973&gt;=1998,"L2",IF(D1973&gt;=1987,"L3",IF(D1973&gt;=1978,"L4",IF(D1973&gt;=1965,"L5","L6"))))))</f>
        <v>L4</v>
      </c>
      <c r="H1973" s="4" t="str">
        <f aca="false">IFERROR(INDEX(Lanes!$C$2:$C$60,MATCH(LEFT(I1973,FIND(" ",I1973)-1),Lanes!$A$2:$A$60,0)),"?")</f>
        <v>V</v>
      </c>
      <c r="I1973" s="4" t="s">
        <v>14457</v>
      </c>
      <c r="J1973" s="4"/>
      <c r="K1973" s="4" t="s">
        <v>4013</v>
      </c>
      <c r="L1973" s="4" t="s">
        <v>193</v>
      </c>
      <c r="M1973" s="4" t="s">
        <v>14826</v>
      </c>
      <c r="N1973" s="4"/>
      <c r="O1973" s="4" t="s">
        <v>14827</v>
      </c>
      <c r="P1973" s="2" t="s">
        <v>14828</v>
      </c>
      <c r="Q1973" s="2" t="s">
        <v>14829</v>
      </c>
      <c r="R1973" s="4" t="s">
        <v>122</v>
      </c>
      <c r="S1973" s="4" t="s">
        <v>14830</v>
      </c>
      <c r="T1973" s="4" t="s">
        <v>52</v>
      </c>
      <c r="U1973" s="4"/>
      <c r="V1973" s="4"/>
      <c r="W1973" s="4"/>
      <c r="X1973" s="2" t="s">
        <v>14831</v>
      </c>
      <c r="Y1973" s="4" t="s">
        <v>69</v>
      </c>
      <c r="Z1973" s="4"/>
      <c r="AA1973" s="4"/>
      <c r="AB1973" s="4"/>
    </row>
    <row r="1974" customFormat="false" ht="75" hidden="false" customHeight="true" outlineLevel="0" collapsed="false">
      <c r="A1974" s="4" t="s">
        <v>14832</v>
      </c>
      <c r="B1974" s="4" t="s">
        <v>11610</v>
      </c>
      <c r="C1974" s="4" t="s">
        <v>14833</v>
      </c>
      <c r="D1974" s="4" t="n">
        <v>1986</v>
      </c>
      <c r="E1974" s="4" t="s">
        <v>41</v>
      </c>
      <c r="F1974" s="4" t="s">
        <v>14761</v>
      </c>
      <c r="G1974" s="4" t="str">
        <f aca="false">IF(LEFT(I1974,3)="R1 ","L6",IF(D1974&gt;=2014,"L1",IF(D1974&gt;=1998,"L2",IF(D1974&gt;=1987,"L3",IF(D1974&gt;=1978,"L4",IF(D1974&gt;=1965,"L5","L6"))))))</f>
        <v>L4</v>
      </c>
      <c r="H1974" s="4" t="str">
        <f aca="false">IFERROR(INDEX(Lanes!$C$2:$C$60,MATCH(LEFT(I1974,FIND(" ",I1974)-1),Lanes!$A$2:$A$60,0)),"?")</f>
        <v>V</v>
      </c>
      <c r="I1974" s="4" t="s">
        <v>14457</v>
      </c>
      <c r="J1974" s="4"/>
      <c r="K1974" s="4" t="s">
        <v>4013</v>
      </c>
      <c r="L1974" s="4" t="s">
        <v>152</v>
      </c>
      <c r="M1974" s="4" t="s">
        <v>6520</v>
      </c>
      <c r="N1974" s="4" t="s">
        <v>14459</v>
      </c>
      <c r="O1974" s="4" t="s">
        <v>14762</v>
      </c>
      <c r="P1974" s="2" t="s">
        <v>14834</v>
      </c>
      <c r="Q1974" s="2" t="s">
        <v>14835</v>
      </c>
      <c r="R1974" s="4" t="s">
        <v>65</v>
      </c>
      <c r="S1974" s="4" t="s">
        <v>14836</v>
      </c>
      <c r="T1974" s="4" t="s">
        <v>84</v>
      </c>
      <c r="U1974" s="4"/>
      <c r="V1974" s="4"/>
      <c r="W1974" s="4"/>
      <c r="X1974" s="2" t="s">
        <v>14837</v>
      </c>
      <c r="Y1974" s="4" t="s">
        <v>69</v>
      </c>
      <c r="Z1974" s="4"/>
      <c r="AA1974" s="4"/>
      <c r="AB1974" s="4"/>
    </row>
    <row r="1975" customFormat="false" ht="75" hidden="false" customHeight="true" outlineLevel="0" collapsed="false">
      <c r="A1975" s="4" t="s">
        <v>14838</v>
      </c>
      <c r="B1975" s="4" t="s">
        <v>14839</v>
      </c>
      <c r="C1975" s="4" t="s">
        <v>14840</v>
      </c>
      <c r="D1975" s="4" t="n">
        <v>1987</v>
      </c>
      <c r="E1975" s="4" t="s">
        <v>41</v>
      </c>
      <c r="F1975" s="4" t="s">
        <v>11483</v>
      </c>
      <c r="G1975" s="4" t="str">
        <f aca="false">IF(LEFT(I1975,3)="R1 ","L6",IF(D1975&gt;=2014,"L1",IF(D1975&gt;=1998,"L2",IF(D1975&gt;=1987,"L3",IF(D1975&gt;=1978,"L4",IF(D1975&gt;=1965,"L5","L6"))))))</f>
        <v>L3</v>
      </c>
      <c r="H1975" s="4" t="str">
        <f aca="false">IFERROR(INDEX(Lanes!$C$2:$C$60,MATCH(LEFT(I1975,FIND(" ",I1975)-1),Lanes!$A$2:$A$60,0)),"?")</f>
        <v>V</v>
      </c>
      <c r="I1975" s="4" t="s">
        <v>14457</v>
      </c>
      <c r="J1975" s="4"/>
      <c r="K1975" s="4" t="s">
        <v>4342</v>
      </c>
      <c r="L1975" s="4" t="s">
        <v>152</v>
      </c>
      <c r="M1975" s="4" t="s">
        <v>5431</v>
      </c>
      <c r="N1975" s="4" t="s">
        <v>5432</v>
      </c>
      <c r="O1975" s="4" t="s">
        <v>14841</v>
      </c>
      <c r="P1975" s="2" t="s">
        <v>14842</v>
      </c>
      <c r="Q1975" s="2" t="s">
        <v>14843</v>
      </c>
      <c r="R1975" s="4" t="s">
        <v>65</v>
      </c>
      <c r="S1975" s="4" t="s">
        <v>14844</v>
      </c>
      <c r="T1975" s="4" t="s">
        <v>84</v>
      </c>
      <c r="U1975" s="4"/>
      <c r="V1975" s="4"/>
      <c r="W1975" s="4"/>
      <c r="X1975" s="2" t="s">
        <v>14845</v>
      </c>
      <c r="Y1975" s="4" t="s">
        <v>69</v>
      </c>
      <c r="Z1975" s="4"/>
      <c r="AA1975" s="4"/>
      <c r="AB1975" s="4"/>
    </row>
    <row r="1976" customFormat="false" ht="75" hidden="false" customHeight="true" outlineLevel="0" collapsed="false">
      <c r="A1976" s="4" t="s">
        <v>14846</v>
      </c>
      <c r="B1976" s="4" t="s">
        <v>14847</v>
      </c>
      <c r="C1976" s="4" t="s">
        <v>14848</v>
      </c>
      <c r="D1976" s="4" t="n">
        <v>1987</v>
      </c>
      <c r="E1976" s="4" t="s">
        <v>41</v>
      </c>
      <c r="F1976" s="4" t="s">
        <v>14849</v>
      </c>
      <c r="G1976" s="4" t="str">
        <f aca="false">IF(LEFT(I1976,3)="R1 ","L6",IF(D1976&gt;=2014,"L1",IF(D1976&gt;=1998,"L2",IF(D1976&gt;=1987,"L3",IF(D1976&gt;=1978,"L4",IF(D1976&gt;=1965,"L5","L6"))))))</f>
        <v>L3</v>
      </c>
      <c r="H1976" s="4" t="str">
        <f aca="false">IFERROR(INDEX(Lanes!$C$2:$C$60,MATCH(LEFT(I1976,FIND(" ",I1976)-1),Lanes!$A$2:$A$60,0)),"?")</f>
        <v>V</v>
      </c>
      <c r="I1976" s="4" t="s">
        <v>14457</v>
      </c>
      <c r="J1976" s="4"/>
      <c r="K1976" s="4" t="s">
        <v>4013</v>
      </c>
      <c r="L1976" s="4" t="s">
        <v>90</v>
      </c>
      <c r="M1976" s="4" t="s">
        <v>4621</v>
      </c>
      <c r="N1976" s="4"/>
      <c r="O1976" s="4" t="s">
        <v>14850</v>
      </c>
      <c r="P1976" s="2" t="s">
        <v>14851</v>
      </c>
      <c r="Q1976" s="2" t="s">
        <v>14852</v>
      </c>
      <c r="R1976" s="4" t="s">
        <v>50</v>
      </c>
      <c r="S1976" s="4" t="s">
        <v>14853</v>
      </c>
      <c r="T1976" s="4" t="s">
        <v>84</v>
      </c>
      <c r="U1976" s="4"/>
      <c r="V1976" s="4"/>
      <c r="W1976" s="4"/>
      <c r="X1976" s="2" t="s">
        <v>14854</v>
      </c>
      <c r="Y1976" s="4" t="s">
        <v>69</v>
      </c>
      <c r="Z1976" s="4"/>
      <c r="AA1976" s="4"/>
      <c r="AB1976" s="4"/>
    </row>
    <row r="1977" customFormat="false" ht="75" hidden="false" customHeight="true" outlineLevel="0" collapsed="false">
      <c r="A1977" s="4" t="s">
        <v>14855</v>
      </c>
      <c r="B1977" s="4" t="s">
        <v>14663</v>
      </c>
      <c r="C1977" s="4" t="s">
        <v>14856</v>
      </c>
      <c r="D1977" s="4" t="n">
        <v>1987</v>
      </c>
      <c r="E1977" s="4" t="s">
        <v>41</v>
      </c>
      <c r="F1977" s="4" t="s">
        <v>14113</v>
      </c>
      <c r="G1977" s="4" t="str">
        <f aca="false">IF(LEFT(I1977,3)="R1 ","L6",IF(D1977&gt;=2014,"L1",IF(D1977&gt;=1998,"L2",IF(D1977&gt;=1987,"L3",IF(D1977&gt;=1978,"L4",IF(D1977&gt;=1965,"L5","L6"))))))</f>
        <v>L3</v>
      </c>
      <c r="H1977" s="4" t="str">
        <f aca="false">IFERROR(INDEX(Lanes!$C$2:$C$60,MATCH(LEFT(I1977,FIND(" ",I1977)-1),Lanes!$A$2:$A$60,0)),"?")</f>
        <v>V</v>
      </c>
      <c r="I1977" s="4" t="s">
        <v>14457</v>
      </c>
      <c r="J1977" s="4"/>
      <c r="K1977" s="4" t="s">
        <v>4576</v>
      </c>
      <c r="L1977" s="4" t="s">
        <v>152</v>
      </c>
      <c r="M1977" s="4" t="s">
        <v>14665</v>
      </c>
      <c r="N1977" s="4" t="s">
        <v>12224</v>
      </c>
      <c r="O1977" s="4" t="s">
        <v>14666</v>
      </c>
      <c r="P1977" s="2" t="s">
        <v>14857</v>
      </c>
      <c r="Q1977" s="2" t="s">
        <v>14858</v>
      </c>
      <c r="R1977" s="4" t="s">
        <v>122</v>
      </c>
      <c r="S1977" s="4" t="s">
        <v>14859</v>
      </c>
      <c r="T1977" s="4" t="s">
        <v>110</v>
      </c>
      <c r="U1977" s="4" t="s">
        <v>53</v>
      </c>
      <c r="V1977" s="4"/>
      <c r="W1977" s="4" t="s">
        <v>53</v>
      </c>
      <c r="X1977" s="2" t="s">
        <v>14860</v>
      </c>
      <c r="Y1977" s="4" t="s">
        <v>69</v>
      </c>
      <c r="Z1977" s="4"/>
      <c r="AA1977" s="4"/>
      <c r="AB1977" s="4"/>
    </row>
    <row r="1978" customFormat="false" ht="75" hidden="false" customHeight="true" outlineLevel="0" collapsed="false">
      <c r="A1978" s="4" t="s">
        <v>14861</v>
      </c>
      <c r="B1978" s="4" t="s">
        <v>14862</v>
      </c>
      <c r="C1978" s="4" t="s">
        <v>14863</v>
      </c>
      <c r="D1978" s="4" t="n">
        <v>1987</v>
      </c>
      <c r="E1978" s="4" t="s">
        <v>41</v>
      </c>
      <c r="F1978" s="4" t="s">
        <v>14864</v>
      </c>
      <c r="G1978" s="4" t="str">
        <f aca="false">IF(LEFT(I1978,3)="R1 ","L6",IF(D1978&gt;=2014,"L1",IF(D1978&gt;=1998,"L2",IF(D1978&gt;=1987,"L3",IF(D1978&gt;=1978,"L4",IF(D1978&gt;=1965,"L5","L6"))))))</f>
        <v>L3</v>
      </c>
      <c r="H1978" s="4" t="str">
        <f aca="false">IFERROR(INDEX(Lanes!$C$2:$C$60,MATCH(LEFT(I1978,FIND(" ",I1978)-1),Lanes!$A$2:$A$60,0)),"?")</f>
        <v>V</v>
      </c>
      <c r="I1978" s="4" t="s">
        <v>14457</v>
      </c>
      <c r="J1978" s="4"/>
      <c r="K1978" s="4" t="s">
        <v>4013</v>
      </c>
      <c r="L1978" s="4" t="s">
        <v>152</v>
      </c>
      <c r="M1978" s="4" t="s">
        <v>5431</v>
      </c>
      <c r="N1978" s="4" t="s">
        <v>5432</v>
      </c>
      <c r="O1978" s="4" t="s">
        <v>14865</v>
      </c>
      <c r="P1978" s="2" t="s">
        <v>14866</v>
      </c>
      <c r="Q1978" s="2" t="s">
        <v>14867</v>
      </c>
      <c r="R1978" s="4" t="s">
        <v>50</v>
      </c>
      <c r="S1978" s="4" t="s">
        <v>14868</v>
      </c>
      <c r="T1978" s="4" t="s">
        <v>84</v>
      </c>
      <c r="U1978" s="4"/>
      <c r="V1978" s="4"/>
      <c r="W1978" s="4"/>
      <c r="X1978" s="2" t="s">
        <v>14869</v>
      </c>
      <c r="Y1978" s="4" t="s">
        <v>69</v>
      </c>
      <c r="Z1978" s="4"/>
      <c r="AA1978" s="4"/>
      <c r="AB1978" s="4"/>
    </row>
    <row r="1979" customFormat="false" ht="75" hidden="false" customHeight="true" outlineLevel="0" collapsed="false">
      <c r="A1979" s="4" t="s">
        <v>14870</v>
      </c>
      <c r="B1979" s="4" t="s">
        <v>14768</v>
      </c>
      <c r="C1979" s="4" t="s">
        <v>14871</v>
      </c>
      <c r="D1979" s="4" t="n">
        <v>1987</v>
      </c>
      <c r="E1979" s="4" t="s">
        <v>41</v>
      </c>
      <c r="F1979" s="4" t="s">
        <v>14113</v>
      </c>
      <c r="G1979" s="4" t="str">
        <f aca="false">IF(LEFT(I1979,3)="R1 ","L6",IF(D1979&gt;=2014,"L1",IF(D1979&gt;=1998,"L2",IF(D1979&gt;=1987,"L3",IF(D1979&gt;=1978,"L4",IF(D1979&gt;=1965,"L5","L6"))))))</f>
        <v>L3</v>
      </c>
      <c r="H1979" s="4" t="str">
        <f aca="false">IFERROR(INDEX(Lanes!$C$2:$C$60,MATCH(LEFT(I1979,FIND(" ",I1979)-1),Lanes!$A$2:$A$60,0)),"?")</f>
        <v>V</v>
      </c>
      <c r="I1979" s="4" t="s">
        <v>14457</v>
      </c>
      <c r="J1979" s="4"/>
      <c r="K1979" s="4" t="s">
        <v>11474</v>
      </c>
      <c r="L1979" s="4" t="s">
        <v>603</v>
      </c>
      <c r="M1979" s="4" t="s">
        <v>14478</v>
      </c>
      <c r="N1979" s="4" t="s">
        <v>14469</v>
      </c>
      <c r="O1979" s="4" t="s">
        <v>14872</v>
      </c>
      <c r="P1979" s="2" t="s">
        <v>14873</v>
      </c>
      <c r="Q1979" s="2" t="s">
        <v>14874</v>
      </c>
      <c r="R1979" s="4" t="s">
        <v>65</v>
      </c>
      <c r="S1979" s="4" t="s">
        <v>14875</v>
      </c>
      <c r="T1979" s="4" t="s">
        <v>110</v>
      </c>
      <c r="U1979" s="4"/>
      <c r="V1979" s="4"/>
      <c r="W1979" s="4"/>
      <c r="X1979" s="2" t="s">
        <v>14774</v>
      </c>
      <c r="Y1979" s="4" t="s">
        <v>69</v>
      </c>
      <c r="Z1979" s="4"/>
      <c r="AA1979" s="4"/>
      <c r="AB1979" s="4"/>
    </row>
    <row r="1980" customFormat="false" ht="75" hidden="false" customHeight="true" outlineLevel="0" collapsed="false">
      <c r="A1980" s="4" t="s">
        <v>14876</v>
      </c>
      <c r="B1980" s="4" t="s">
        <v>14500</v>
      </c>
      <c r="C1980" s="4" t="s">
        <v>14877</v>
      </c>
      <c r="D1980" s="4" t="n">
        <v>1987</v>
      </c>
      <c r="E1980" s="4" t="s">
        <v>41</v>
      </c>
      <c r="F1980" s="4" t="s">
        <v>11098</v>
      </c>
      <c r="G1980" s="4" t="str">
        <f aca="false">IF(LEFT(I1980,3)="R1 ","L6",IF(D1980&gt;=2014,"L1",IF(D1980&gt;=1998,"L2",IF(D1980&gt;=1987,"L3",IF(D1980&gt;=1978,"L4",IF(D1980&gt;=1965,"L5","L6"))))))</f>
        <v>L3</v>
      </c>
      <c r="H1980" s="4" t="str">
        <f aca="false">IFERROR(INDEX(Lanes!$C$2:$C$60,MATCH(LEFT(I1980,FIND(" ",I1980)-1),Lanes!$A$2:$A$60,0)),"?")</f>
        <v>V</v>
      </c>
      <c r="I1980" s="4" t="s">
        <v>14457</v>
      </c>
      <c r="J1980" s="4"/>
      <c r="K1980" s="4" t="s">
        <v>4342</v>
      </c>
      <c r="L1980" s="4" t="s">
        <v>45</v>
      </c>
      <c r="M1980" s="4" t="s">
        <v>14502</v>
      </c>
      <c r="N1980" s="4" t="s">
        <v>5477</v>
      </c>
      <c r="O1980" s="4" t="s">
        <v>14878</v>
      </c>
      <c r="P1980" s="2" t="s">
        <v>14879</v>
      </c>
      <c r="Q1980" s="2" t="s">
        <v>14880</v>
      </c>
      <c r="R1980" s="4" t="s">
        <v>65</v>
      </c>
      <c r="S1980" s="4" t="s">
        <v>14881</v>
      </c>
      <c r="T1980" s="4" t="s">
        <v>84</v>
      </c>
      <c r="U1980" s="4"/>
      <c r="V1980" s="4"/>
      <c r="W1980" s="4" t="s">
        <v>53</v>
      </c>
      <c r="X1980" s="2" t="s">
        <v>14507</v>
      </c>
      <c r="Y1980" s="4" t="s">
        <v>69</v>
      </c>
      <c r="Z1980" s="4"/>
      <c r="AA1980" s="4"/>
      <c r="AB1980" s="4"/>
    </row>
    <row r="1981" customFormat="false" ht="75" hidden="false" customHeight="true" outlineLevel="0" collapsed="false">
      <c r="A1981" s="4" t="s">
        <v>14882</v>
      </c>
      <c r="B1981" s="4" t="s">
        <v>11455</v>
      </c>
      <c r="C1981" s="4" t="s">
        <v>14883</v>
      </c>
      <c r="D1981" s="4" t="n">
        <v>1987</v>
      </c>
      <c r="E1981" s="4" t="s">
        <v>41</v>
      </c>
      <c r="F1981" s="4" t="s">
        <v>14884</v>
      </c>
      <c r="G1981" s="4" t="str">
        <f aca="false">IF(LEFT(I1981,3)="R1 ","L6",IF(D1981&gt;=2014,"L1",IF(D1981&gt;=1998,"L2",IF(D1981&gt;=1987,"L3",IF(D1981&gt;=1978,"L4",IF(D1981&gt;=1965,"L5","L6"))))))</f>
        <v>L3</v>
      </c>
      <c r="H1981" s="4" t="str">
        <f aca="false">IFERROR(INDEX(Lanes!$C$2:$C$60,MATCH(LEFT(I1981,FIND(" ",I1981)-1),Lanes!$A$2:$A$60,0)),"?")</f>
        <v>V</v>
      </c>
      <c r="I1981" s="4" t="s">
        <v>14457</v>
      </c>
      <c r="J1981" s="4"/>
      <c r="K1981" s="4" t="s">
        <v>567</v>
      </c>
      <c r="L1981" s="4" t="s">
        <v>152</v>
      </c>
      <c r="M1981" s="4" t="s">
        <v>5431</v>
      </c>
      <c r="N1981" s="4" t="s">
        <v>5432</v>
      </c>
      <c r="O1981" s="4" t="s">
        <v>14885</v>
      </c>
      <c r="P1981" s="2" t="s">
        <v>14886</v>
      </c>
      <c r="Q1981" s="2" t="s">
        <v>14887</v>
      </c>
      <c r="R1981" s="4" t="s">
        <v>65</v>
      </c>
      <c r="S1981" s="4" t="s">
        <v>14888</v>
      </c>
      <c r="T1981" s="4" t="s">
        <v>84</v>
      </c>
      <c r="U1981" s="4"/>
      <c r="V1981" s="4"/>
      <c r="W1981" s="4"/>
      <c r="X1981" s="2" t="s">
        <v>14889</v>
      </c>
      <c r="Y1981" s="4" t="s">
        <v>69</v>
      </c>
      <c r="Z1981" s="4"/>
      <c r="AA1981" s="4"/>
      <c r="AB1981" s="4"/>
    </row>
    <row r="1982" customFormat="false" ht="75" hidden="false" customHeight="true" outlineLevel="0" collapsed="false">
      <c r="A1982" s="4" t="s">
        <v>14890</v>
      </c>
      <c r="B1982" s="4" t="s">
        <v>14517</v>
      </c>
      <c r="C1982" s="4" t="s">
        <v>14891</v>
      </c>
      <c r="D1982" s="4" t="n">
        <v>1987</v>
      </c>
      <c r="E1982" s="4" t="s">
        <v>41</v>
      </c>
      <c r="F1982" s="4" t="s">
        <v>14113</v>
      </c>
      <c r="G1982" s="4" t="str">
        <f aca="false">IF(LEFT(I1982,3)="R1 ","L6",IF(D1982&gt;=2014,"L1",IF(D1982&gt;=1998,"L2",IF(D1982&gt;=1987,"L3",IF(D1982&gt;=1978,"L4",IF(D1982&gt;=1965,"L5","L6"))))))</f>
        <v>L3</v>
      </c>
      <c r="H1982" s="4" t="str">
        <f aca="false">IFERROR(INDEX(Lanes!$C$2:$C$60,MATCH(LEFT(I1982,FIND(" ",I1982)-1),Lanes!$A$2:$A$60,0)),"?")</f>
        <v>V</v>
      </c>
      <c r="I1982" s="4" t="s">
        <v>14457</v>
      </c>
      <c r="J1982" s="4"/>
      <c r="K1982" s="4" t="s">
        <v>451</v>
      </c>
      <c r="L1982" s="4" t="s">
        <v>603</v>
      </c>
      <c r="M1982" s="4" t="s">
        <v>1674</v>
      </c>
      <c r="N1982" s="4" t="s">
        <v>14469</v>
      </c>
      <c r="O1982" s="4" t="s">
        <v>14892</v>
      </c>
      <c r="P1982" s="2" t="s">
        <v>14893</v>
      </c>
      <c r="Q1982" s="2" t="s">
        <v>14894</v>
      </c>
      <c r="R1982" s="4" t="s">
        <v>122</v>
      </c>
      <c r="S1982" s="4" t="s">
        <v>14895</v>
      </c>
      <c r="T1982" s="4" t="s">
        <v>52</v>
      </c>
      <c r="U1982" s="4"/>
      <c r="V1982" s="4"/>
      <c r="W1982" s="4" t="s">
        <v>53</v>
      </c>
      <c r="X1982" s="2" t="s">
        <v>14522</v>
      </c>
      <c r="Y1982" s="4" t="s">
        <v>69</v>
      </c>
      <c r="Z1982" s="4"/>
      <c r="AA1982" s="4"/>
      <c r="AB1982" s="4"/>
    </row>
    <row r="1983" customFormat="false" ht="75" hidden="false" customHeight="true" outlineLevel="0" collapsed="false">
      <c r="A1983" s="4" t="s">
        <v>14896</v>
      </c>
      <c r="B1983" s="4" t="s">
        <v>14517</v>
      </c>
      <c r="C1983" s="4" t="s">
        <v>14897</v>
      </c>
      <c r="D1983" s="4" t="n">
        <v>1987</v>
      </c>
      <c r="E1983" s="4" t="s">
        <v>41</v>
      </c>
      <c r="F1983" s="4" t="s">
        <v>14113</v>
      </c>
      <c r="G1983" s="4" t="str">
        <f aca="false">IF(LEFT(I1983,3)="R1 ","L6",IF(D1983&gt;=2014,"L1",IF(D1983&gt;=1998,"L2",IF(D1983&gt;=1987,"L3",IF(D1983&gt;=1978,"L4",IF(D1983&gt;=1965,"L5","L6"))))))</f>
        <v>L3</v>
      </c>
      <c r="H1983" s="4" t="str">
        <f aca="false">IFERROR(INDEX(Lanes!$C$2:$C$60,MATCH(LEFT(I1983,FIND(" ",I1983)-1),Lanes!$A$2:$A$60,0)),"?")</f>
        <v>V</v>
      </c>
      <c r="I1983" s="4" t="s">
        <v>14457</v>
      </c>
      <c r="J1983" s="4"/>
      <c r="K1983" s="4" t="s">
        <v>996</v>
      </c>
      <c r="L1983" s="4" t="s">
        <v>603</v>
      </c>
      <c r="M1983" s="4" t="s">
        <v>1674</v>
      </c>
      <c r="N1983" s="4" t="s">
        <v>14469</v>
      </c>
      <c r="O1983" s="4" t="s">
        <v>14898</v>
      </c>
      <c r="P1983" s="2" t="s">
        <v>14899</v>
      </c>
      <c r="Q1983" s="2" t="s">
        <v>14900</v>
      </c>
      <c r="R1983" s="4" t="s">
        <v>65</v>
      </c>
      <c r="S1983" s="4" t="s">
        <v>14901</v>
      </c>
      <c r="T1983" s="4" t="s">
        <v>84</v>
      </c>
      <c r="U1983" s="4"/>
      <c r="V1983" s="4"/>
      <c r="W1983" s="4" t="s">
        <v>53</v>
      </c>
      <c r="X1983" s="2" t="s">
        <v>14522</v>
      </c>
      <c r="Y1983" s="4" t="s">
        <v>69</v>
      </c>
      <c r="Z1983" s="4"/>
      <c r="AA1983" s="4"/>
      <c r="AB1983" s="4"/>
    </row>
    <row r="1984" customFormat="false" ht="75" hidden="false" customHeight="true" outlineLevel="0" collapsed="false">
      <c r="A1984" s="4" t="s">
        <v>14902</v>
      </c>
      <c r="B1984" s="4" t="s">
        <v>14903</v>
      </c>
      <c r="C1984" s="4" t="s">
        <v>14904</v>
      </c>
      <c r="D1984" s="4" t="n">
        <v>1987</v>
      </c>
      <c r="E1984" s="4" t="s">
        <v>41</v>
      </c>
      <c r="F1984" s="4" t="s">
        <v>3975</v>
      </c>
      <c r="G1984" s="4" t="str">
        <f aca="false">IF(LEFT(I1984,3)="R1 ","L6",IF(D1984&gt;=2014,"L1",IF(D1984&gt;=1998,"L2",IF(D1984&gt;=1987,"L3",IF(D1984&gt;=1978,"L4",IF(D1984&gt;=1965,"L5","L6"))))))</f>
        <v>L3</v>
      </c>
      <c r="H1984" s="4" t="str">
        <f aca="false">IFERROR(INDEX(Lanes!$C$2:$C$60,MATCH(LEFT(I1984,FIND(" ",I1984)-1),Lanes!$A$2:$A$60,0)),"?")</f>
        <v>V</v>
      </c>
      <c r="I1984" s="4" t="s">
        <v>14457</v>
      </c>
      <c r="J1984" s="4"/>
      <c r="K1984" s="4" t="s">
        <v>4013</v>
      </c>
      <c r="L1984" s="4" t="s">
        <v>152</v>
      </c>
      <c r="M1984" s="4" t="s">
        <v>14905</v>
      </c>
      <c r="N1984" s="4"/>
      <c r="O1984" s="4" t="s">
        <v>14906</v>
      </c>
      <c r="P1984" s="2" t="s">
        <v>14907</v>
      </c>
      <c r="Q1984" s="2" t="s">
        <v>14908</v>
      </c>
      <c r="R1984" s="4" t="s">
        <v>50</v>
      </c>
      <c r="S1984" s="4" t="s">
        <v>14909</v>
      </c>
      <c r="T1984" s="4" t="s">
        <v>84</v>
      </c>
      <c r="U1984" s="4"/>
      <c r="V1984" s="4"/>
      <c r="W1984" s="4"/>
      <c r="X1984" s="2" t="s">
        <v>14910</v>
      </c>
      <c r="Y1984" s="4" t="s">
        <v>69</v>
      </c>
      <c r="Z1984" s="4"/>
      <c r="AA1984" s="4"/>
      <c r="AB1984" s="4"/>
    </row>
    <row r="1985" customFormat="false" ht="75" hidden="false" customHeight="true" outlineLevel="0" collapsed="false">
      <c r="A1985" s="4" t="s">
        <v>14911</v>
      </c>
      <c r="B1985" s="4" t="s">
        <v>14912</v>
      </c>
      <c r="C1985" s="4" t="s">
        <v>14913</v>
      </c>
      <c r="D1985" s="4" t="n">
        <v>1987</v>
      </c>
      <c r="E1985" s="4" t="s">
        <v>89</v>
      </c>
      <c r="F1985" s="4" t="s">
        <v>971</v>
      </c>
      <c r="G1985" s="4" t="str">
        <f aca="false">IF(LEFT(I1985,3)="R1 ","L6",IF(D1985&gt;=2014,"L1",IF(D1985&gt;=1998,"L2",IF(D1985&gt;=1987,"L3",IF(D1985&gt;=1978,"L4",IF(D1985&gt;=1965,"L5","L6"))))))</f>
        <v>L3</v>
      </c>
      <c r="H1985" s="4" t="str">
        <f aca="false">IFERROR(INDEX(Lanes!$C$2:$C$60,MATCH(LEFT(I1985,FIND(" ",I1985)-1),Lanes!$A$2:$A$60,0)),"?")</f>
        <v>V</v>
      </c>
      <c r="I1985" s="4" t="s">
        <v>14457</v>
      </c>
      <c r="J1985" s="4"/>
      <c r="K1985" s="4" t="s">
        <v>4576</v>
      </c>
      <c r="L1985" s="4" t="s">
        <v>152</v>
      </c>
      <c r="M1985" s="4" t="s">
        <v>5431</v>
      </c>
      <c r="N1985" s="4" t="s">
        <v>5432</v>
      </c>
      <c r="O1985" s="4" t="s">
        <v>14914</v>
      </c>
      <c r="P1985" s="2" t="s">
        <v>14915</v>
      </c>
      <c r="Q1985" s="2" t="s">
        <v>14916</v>
      </c>
      <c r="R1985" s="4" t="s">
        <v>122</v>
      </c>
      <c r="S1985" s="4" t="s">
        <v>14917</v>
      </c>
      <c r="T1985" s="4" t="s">
        <v>84</v>
      </c>
      <c r="U1985" s="4"/>
      <c r="V1985" s="4"/>
      <c r="W1985" s="4"/>
      <c r="X1985" s="2" t="s">
        <v>14918</v>
      </c>
      <c r="Y1985" s="4" t="s">
        <v>69</v>
      </c>
      <c r="Z1985" s="4"/>
      <c r="AA1985" s="4"/>
      <c r="AB1985" s="4"/>
    </row>
    <row r="1986" customFormat="false" ht="75" hidden="false" customHeight="true" outlineLevel="0" collapsed="false">
      <c r="A1986" s="4" t="s">
        <v>14919</v>
      </c>
      <c r="B1986" s="4" t="s">
        <v>14524</v>
      </c>
      <c r="C1986" s="4" t="s">
        <v>14920</v>
      </c>
      <c r="D1986" s="4" t="n">
        <v>1987</v>
      </c>
      <c r="E1986" s="4" t="s">
        <v>41</v>
      </c>
      <c r="F1986" s="4" t="s">
        <v>14526</v>
      </c>
      <c r="G1986" s="4" t="str">
        <f aca="false">IF(LEFT(I1986,3)="R1 ","L6",IF(D1986&gt;=2014,"L1",IF(D1986&gt;=1998,"L2",IF(D1986&gt;=1987,"L3",IF(D1986&gt;=1978,"L4",IF(D1986&gt;=1965,"L5","L6"))))))</f>
        <v>L3</v>
      </c>
      <c r="H1986" s="4" t="str">
        <f aca="false">IFERROR(INDEX(Lanes!$C$2:$C$60,MATCH(LEFT(I1986,FIND(" ",I1986)-1),Lanes!$A$2:$A$60,0)),"?")</f>
        <v>V</v>
      </c>
      <c r="I1986" s="4" t="s">
        <v>14457</v>
      </c>
      <c r="J1986" s="4"/>
      <c r="K1986" s="4" t="s">
        <v>4013</v>
      </c>
      <c r="L1986" s="4" t="s">
        <v>193</v>
      </c>
      <c r="M1986" s="4" t="s">
        <v>2974</v>
      </c>
      <c r="N1986" s="4" t="s">
        <v>7068</v>
      </c>
      <c r="O1986" s="4" t="s">
        <v>14921</v>
      </c>
      <c r="P1986" s="2" t="s">
        <v>14922</v>
      </c>
      <c r="Q1986" s="2" t="s">
        <v>14923</v>
      </c>
      <c r="R1986" s="4" t="s">
        <v>122</v>
      </c>
      <c r="S1986" s="4" t="s">
        <v>14924</v>
      </c>
      <c r="T1986" s="4" t="s">
        <v>110</v>
      </c>
      <c r="U1986" s="4"/>
      <c r="V1986" s="4"/>
      <c r="W1986" s="4" t="s">
        <v>53</v>
      </c>
      <c r="X1986" s="2" t="s">
        <v>14531</v>
      </c>
      <c r="Y1986" s="4" t="s">
        <v>69</v>
      </c>
      <c r="Z1986" s="4"/>
      <c r="AA1986" s="4"/>
      <c r="AB1986" s="4"/>
    </row>
    <row r="1987" customFormat="false" ht="75" hidden="false" customHeight="true" outlineLevel="0" collapsed="false">
      <c r="A1987" s="4" t="s">
        <v>14925</v>
      </c>
      <c r="B1987" s="4" t="s">
        <v>14485</v>
      </c>
      <c r="C1987" s="4" t="s">
        <v>14926</v>
      </c>
      <c r="D1987" s="4" t="n">
        <v>1987</v>
      </c>
      <c r="E1987" s="4" t="s">
        <v>41</v>
      </c>
      <c r="F1987" s="4" t="s">
        <v>7649</v>
      </c>
      <c r="G1987" s="4" t="str">
        <f aca="false">IF(LEFT(I1987,3)="R1 ","L6",IF(D1987&gt;=2014,"L1",IF(D1987&gt;=1998,"L2",IF(D1987&gt;=1987,"L3",IF(D1987&gt;=1978,"L4",IF(D1987&gt;=1965,"L5","L6"))))))</f>
        <v>L3</v>
      </c>
      <c r="H1987" s="4" t="str">
        <f aca="false">IFERROR(INDEX(Lanes!$C$2:$C$60,MATCH(LEFT(I1987,FIND(" ",I1987)-1),Lanes!$A$2:$A$60,0)),"?")</f>
        <v>V</v>
      </c>
      <c r="I1987" s="4" t="s">
        <v>14457</v>
      </c>
      <c r="J1987" s="4"/>
      <c r="K1987" s="4" t="s">
        <v>4342</v>
      </c>
      <c r="L1987" s="4" t="s">
        <v>45</v>
      </c>
      <c r="M1987" s="4" t="s">
        <v>1338</v>
      </c>
      <c r="N1987" s="4" t="s">
        <v>5477</v>
      </c>
      <c r="O1987" s="4" t="s">
        <v>14927</v>
      </c>
      <c r="P1987" s="2" t="s">
        <v>14928</v>
      </c>
      <c r="Q1987" s="2" t="s">
        <v>14929</v>
      </c>
      <c r="R1987" s="4" t="s">
        <v>65</v>
      </c>
      <c r="S1987" s="4" t="s">
        <v>14930</v>
      </c>
      <c r="T1987" s="4" t="s">
        <v>110</v>
      </c>
      <c r="U1987" s="4"/>
      <c r="V1987" s="4"/>
      <c r="W1987" s="4" t="s">
        <v>53</v>
      </c>
      <c r="X1987" s="2" t="s">
        <v>14491</v>
      </c>
      <c r="Y1987" s="4" t="s">
        <v>69</v>
      </c>
      <c r="Z1987" s="4"/>
      <c r="AA1987" s="4"/>
      <c r="AB1987" s="4"/>
    </row>
    <row r="1988" customFormat="false" ht="75" hidden="false" customHeight="true" outlineLevel="0" collapsed="false">
      <c r="A1988" s="4" t="s">
        <v>14931</v>
      </c>
      <c r="B1988" s="4" t="s">
        <v>14932</v>
      </c>
      <c r="C1988" s="4" t="s">
        <v>14933</v>
      </c>
      <c r="D1988" s="4" t="n">
        <v>1987</v>
      </c>
      <c r="E1988" s="4" t="s">
        <v>41</v>
      </c>
      <c r="F1988" s="4" t="s">
        <v>14674</v>
      </c>
      <c r="G1988" s="4" t="str">
        <f aca="false">IF(LEFT(I1988,3)="R1 ","L6",IF(D1988&gt;=2014,"L1",IF(D1988&gt;=1998,"L2",IF(D1988&gt;=1987,"L3",IF(D1988&gt;=1978,"L4",IF(D1988&gt;=1965,"L5","L6"))))))</f>
        <v>L3</v>
      </c>
      <c r="H1988" s="4" t="str">
        <f aca="false">IFERROR(INDEX(Lanes!$C$2:$C$60,MATCH(LEFT(I1988,FIND(" ",I1988)-1),Lanes!$A$2:$A$60,0)),"?")</f>
        <v>V</v>
      </c>
      <c r="I1988" s="4" t="s">
        <v>14457</v>
      </c>
      <c r="J1988" s="4"/>
      <c r="K1988" s="4" t="s">
        <v>11474</v>
      </c>
      <c r="L1988" s="4" t="s">
        <v>152</v>
      </c>
      <c r="M1988" s="4" t="s">
        <v>5431</v>
      </c>
      <c r="N1988" s="4"/>
      <c r="O1988" s="4" t="s">
        <v>14934</v>
      </c>
      <c r="P1988" s="2" t="s">
        <v>14935</v>
      </c>
      <c r="Q1988" s="2" t="s">
        <v>14936</v>
      </c>
      <c r="R1988" s="4" t="s">
        <v>122</v>
      </c>
      <c r="S1988" s="4" t="s">
        <v>14937</v>
      </c>
      <c r="T1988" s="4" t="s">
        <v>52</v>
      </c>
      <c r="U1988" s="4"/>
      <c r="V1988" s="4"/>
      <c r="W1988" s="4"/>
      <c r="X1988" s="2" t="s">
        <v>14938</v>
      </c>
      <c r="Y1988" s="4" t="s">
        <v>69</v>
      </c>
      <c r="Z1988" s="4"/>
      <c r="AA1988" s="4"/>
      <c r="AB1988" s="4"/>
    </row>
    <row r="1989" customFormat="false" ht="75" hidden="false" customHeight="true" outlineLevel="0" collapsed="false">
      <c r="A1989" s="4" t="s">
        <v>14939</v>
      </c>
      <c r="B1989" s="4" t="s">
        <v>14587</v>
      </c>
      <c r="C1989" s="4" t="s">
        <v>14940</v>
      </c>
      <c r="D1989" s="4" t="n">
        <v>1987</v>
      </c>
      <c r="E1989" s="4" t="s">
        <v>41</v>
      </c>
      <c r="F1989" s="4" t="s">
        <v>14113</v>
      </c>
      <c r="G1989" s="4" t="str">
        <f aca="false">IF(LEFT(I1989,3)="R1 ","L6",IF(D1989&gt;=2014,"L1",IF(D1989&gt;=1998,"L2",IF(D1989&gt;=1987,"L3",IF(D1989&gt;=1978,"L4",IF(D1989&gt;=1965,"L5","L6"))))))</f>
        <v>L3</v>
      </c>
      <c r="H1989" s="4" t="str">
        <f aca="false">IFERROR(INDEX(Lanes!$C$2:$C$60,MATCH(LEFT(I1989,FIND(" ",I1989)-1),Lanes!$A$2:$A$60,0)),"?")</f>
        <v>V</v>
      </c>
      <c r="I1989" s="4" t="s">
        <v>14457</v>
      </c>
      <c r="J1989" s="4"/>
      <c r="K1989" s="4" t="s">
        <v>4576</v>
      </c>
      <c r="L1989" s="4" t="s">
        <v>152</v>
      </c>
      <c r="M1989" s="4" t="s">
        <v>153</v>
      </c>
      <c r="N1989" s="4" t="s">
        <v>14590</v>
      </c>
      <c r="O1989" s="4" t="s">
        <v>14941</v>
      </c>
      <c r="P1989" s="2" t="s">
        <v>14942</v>
      </c>
      <c r="Q1989" s="2" t="s">
        <v>14943</v>
      </c>
      <c r="R1989" s="4" t="s">
        <v>122</v>
      </c>
      <c r="S1989" s="4" t="s">
        <v>14944</v>
      </c>
      <c r="T1989" s="4" t="s">
        <v>110</v>
      </c>
      <c r="U1989" s="4"/>
      <c r="V1989" s="4"/>
      <c r="W1989" s="4" t="s">
        <v>53</v>
      </c>
      <c r="X1989" s="2" t="s">
        <v>14721</v>
      </c>
      <c r="Y1989" s="4" t="s">
        <v>69</v>
      </c>
      <c r="Z1989" s="4"/>
      <c r="AA1989" s="4"/>
      <c r="AB1989" s="4"/>
    </row>
    <row r="1990" customFormat="false" ht="75" hidden="false" customHeight="true" outlineLevel="0" collapsed="false">
      <c r="A1990" s="4" t="s">
        <v>14945</v>
      </c>
      <c r="B1990" s="4" t="s">
        <v>14723</v>
      </c>
      <c r="C1990" s="4" t="s">
        <v>14946</v>
      </c>
      <c r="D1990" s="4" t="n">
        <v>1987</v>
      </c>
      <c r="E1990" s="4" t="s">
        <v>41</v>
      </c>
      <c r="F1990" s="4" t="s">
        <v>11483</v>
      </c>
      <c r="G1990" s="4" t="str">
        <f aca="false">IF(LEFT(I1990,3)="R1 ","L6",IF(D1990&gt;=2014,"L1",IF(D1990&gt;=1998,"L2",IF(D1990&gt;=1987,"L3",IF(D1990&gt;=1978,"L4",IF(D1990&gt;=1965,"L5","L6"))))))</f>
        <v>L3</v>
      </c>
      <c r="H1990" s="4" t="str">
        <f aca="false">IFERROR(INDEX(Lanes!$C$2:$C$60,MATCH(LEFT(I1990,FIND(" ",I1990)-1),Lanes!$A$2:$A$60,0)),"?")</f>
        <v>V</v>
      </c>
      <c r="I1990" s="4" t="s">
        <v>14457</v>
      </c>
      <c r="J1990" s="4"/>
      <c r="K1990" s="4" t="s">
        <v>567</v>
      </c>
      <c r="L1990" s="4" t="s">
        <v>193</v>
      </c>
      <c r="M1990" s="4" t="s">
        <v>530</v>
      </c>
      <c r="N1990" s="4" t="s">
        <v>14469</v>
      </c>
      <c r="O1990" s="4" t="s">
        <v>14947</v>
      </c>
      <c r="P1990" s="2" t="s">
        <v>14948</v>
      </c>
      <c r="Q1990" s="2" t="s">
        <v>14949</v>
      </c>
      <c r="R1990" s="4" t="s">
        <v>65</v>
      </c>
      <c r="S1990" s="4" t="s">
        <v>14950</v>
      </c>
      <c r="T1990" s="4" t="s">
        <v>84</v>
      </c>
      <c r="U1990" s="4"/>
      <c r="V1990" s="4"/>
      <c r="W1990" s="4"/>
      <c r="X1990" s="2" t="s">
        <v>14951</v>
      </c>
      <c r="Y1990" s="4" t="s">
        <v>69</v>
      </c>
      <c r="Z1990" s="4"/>
      <c r="AA1990" s="4"/>
      <c r="AB1990" s="4"/>
    </row>
    <row r="1991" customFormat="false" ht="75" hidden="false" customHeight="true" outlineLevel="0" collapsed="false">
      <c r="A1991" s="4" t="s">
        <v>14952</v>
      </c>
      <c r="B1991" s="4" t="s">
        <v>14730</v>
      </c>
      <c r="C1991" s="4" t="s">
        <v>14953</v>
      </c>
      <c r="D1991" s="4" t="n">
        <v>1987</v>
      </c>
      <c r="E1991" s="4" t="s">
        <v>41</v>
      </c>
      <c r="F1991" s="4" t="s">
        <v>11483</v>
      </c>
      <c r="G1991" s="4" t="str">
        <f aca="false">IF(LEFT(I1991,3)="R1 ","L6",IF(D1991&gt;=2014,"L1",IF(D1991&gt;=1998,"L2",IF(D1991&gt;=1987,"L3",IF(D1991&gt;=1978,"L4",IF(D1991&gt;=1965,"L5","L6"))))))</f>
        <v>L3</v>
      </c>
      <c r="H1991" s="4" t="str">
        <f aca="false">IFERROR(INDEX(Lanes!$C$2:$C$60,MATCH(LEFT(I1991,FIND(" ",I1991)-1),Lanes!$A$2:$A$60,0)),"?")</f>
        <v>V</v>
      </c>
      <c r="I1991" s="4" t="s">
        <v>14457</v>
      </c>
      <c r="J1991" s="4"/>
      <c r="K1991" s="4" t="s">
        <v>11474</v>
      </c>
      <c r="L1991" s="4" t="s">
        <v>152</v>
      </c>
      <c r="M1991" s="4" t="s">
        <v>5431</v>
      </c>
      <c r="N1991" s="4" t="s">
        <v>5432</v>
      </c>
      <c r="O1991" s="4" t="s">
        <v>14732</v>
      </c>
      <c r="P1991" s="2" t="s">
        <v>14954</v>
      </c>
      <c r="Q1991" s="2" t="s">
        <v>14955</v>
      </c>
      <c r="R1991" s="4" t="s">
        <v>65</v>
      </c>
      <c r="S1991" s="4" t="s">
        <v>14956</v>
      </c>
      <c r="T1991" s="4" t="s">
        <v>52</v>
      </c>
      <c r="U1991" s="4"/>
      <c r="V1991" s="4"/>
      <c r="W1991" s="4"/>
      <c r="X1991" s="2" t="s">
        <v>14736</v>
      </c>
      <c r="Y1991" s="4" t="s">
        <v>69</v>
      </c>
      <c r="Z1991" s="4"/>
      <c r="AA1991" s="4"/>
      <c r="AB1991" s="4"/>
    </row>
    <row r="1992" customFormat="false" ht="75" hidden="false" customHeight="true" outlineLevel="0" collapsed="false">
      <c r="A1992" s="4" t="s">
        <v>14957</v>
      </c>
      <c r="B1992" s="4" t="s">
        <v>11610</v>
      </c>
      <c r="C1992" s="4" t="s">
        <v>14958</v>
      </c>
      <c r="D1992" s="4" t="n">
        <v>1987</v>
      </c>
      <c r="E1992" s="4" t="s">
        <v>41</v>
      </c>
      <c r="F1992" s="4" t="s">
        <v>14761</v>
      </c>
      <c r="G1992" s="4" t="str">
        <f aca="false">IF(LEFT(I1992,3)="R1 ","L6",IF(D1992&gt;=2014,"L1",IF(D1992&gt;=1998,"L2",IF(D1992&gt;=1987,"L3",IF(D1992&gt;=1978,"L4",IF(D1992&gt;=1965,"L5","L6"))))))</f>
        <v>L3</v>
      </c>
      <c r="H1992" s="4" t="str">
        <f aca="false">IFERROR(INDEX(Lanes!$C$2:$C$60,MATCH(LEFT(I1992,FIND(" ",I1992)-1),Lanes!$A$2:$A$60,0)),"?")</f>
        <v>V</v>
      </c>
      <c r="I1992" s="4" t="s">
        <v>14457</v>
      </c>
      <c r="J1992" s="4"/>
      <c r="K1992" s="4" t="s">
        <v>4013</v>
      </c>
      <c r="L1992" s="4" t="s">
        <v>152</v>
      </c>
      <c r="M1992" s="4" t="s">
        <v>6520</v>
      </c>
      <c r="N1992" s="4" t="s">
        <v>14459</v>
      </c>
      <c r="O1992" s="4" t="s">
        <v>14959</v>
      </c>
      <c r="P1992" s="2" t="s">
        <v>14960</v>
      </c>
      <c r="Q1992" s="2" t="s">
        <v>14961</v>
      </c>
      <c r="R1992" s="4" t="s">
        <v>65</v>
      </c>
      <c r="S1992" s="4" t="s">
        <v>14962</v>
      </c>
      <c r="T1992" s="4" t="s">
        <v>52</v>
      </c>
      <c r="U1992" s="4"/>
      <c r="V1992" s="4"/>
      <c r="W1992" s="4"/>
      <c r="X1992" s="2" t="s">
        <v>14963</v>
      </c>
      <c r="Y1992" s="4" t="s">
        <v>69</v>
      </c>
      <c r="Z1992" s="4"/>
      <c r="AA1992" s="4"/>
      <c r="AB1992" s="4"/>
    </row>
    <row r="1993" customFormat="false" ht="75" hidden="false" customHeight="true" outlineLevel="0" collapsed="false">
      <c r="A1993" s="4" t="s">
        <v>14964</v>
      </c>
      <c r="B1993" s="4" t="s">
        <v>12267</v>
      </c>
      <c r="C1993" s="4" t="s">
        <v>14965</v>
      </c>
      <c r="D1993" s="4" t="n">
        <v>1988</v>
      </c>
      <c r="E1993" s="4" t="s">
        <v>41</v>
      </c>
      <c r="F1993" s="4" t="s">
        <v>11651</v>
      </c>
      <c r="G1993" s="4" t="str">
        <f aca="false">IF(LEFT(I1993,3)="R1 ","L6",IF(D1993&gt;=2014,"L1",IF(D1993&gt;=1998,"L2",IF(D1993&gt;=1987,"L3",IF(D1993&gt;=1978,"L4",IF(D1993&gt;=1965,"L5","L6"))))))</f>
        <v>L3</v>
      </c>
      <c r="H1993" s="4" t="str">
        <f aca="false">IFERROR(INDEX(Lanes!$C$2:$C$60,MATCH(LEFT(I1993,FIND(" ",I1993)-1),Lanes!$A$2:$A$60,0)),"?")</f>
        <v>V</v>
      </c>
      <c r="I1993" s="4" t="s">
        <v>14457</v>
      </c>
      <c r="J1993" s="4" t="s">
        <v>2746</v>
      </c>
      <c r="K1993" s="4" t="s">
        <v>44</v>
      </c>
      <c r="L1993" s="4" t="s">
        <v>603</v>
      </c>
      <c r="M1993" s="4" t="s">
        <v>12269</v>
      </c>
      <c r="N1993" s="4" t="s">
        <v>11653</v>
      </c>
      <c r="O1993" s="4" t="s">
        <v>14966</v>
      </c>
      <c r="P1993" s="2" t="s">
        <v>14967</v>
      </c>
      <c r="Q1993" s="2" t="s">
        <v>14968</v>
      </c>
      <c r="R1993" s="4" t="s">
        <v>65</v>
      </c>
      <c r="S1993" s="4" t="s">
        <v>14969</v>
      </c>
      <c r="T1993" s="4" t="s">
        <v>110</v>
      </c>
      <c r="U1993" s="4"/>
      <c r="V1993" s="4"/>
      <c r="W1993" s="4"/>
      <c r="X1993" s="2" t="s">
        <v>14970</v>
      </c>
      <c r="Y1993" s="4" t="s">
        <v>69</v>
      </c>
      <c r="Z1993" s="4"/>
      <c r="AA1993" s="4"/>
      <c r="AB1993" s="4"/>
    </row>
    <row r="1994" customFormat="false" ht="75" hidden="false" customHeight="true" outlineLevel="0" collapsed="false">
      <c r="A1994" s="4" t="s">
        <v>14971</v>
      </c>
      <c r="B1994" s="4" t="s">
        <v>14839</v>
      </c>
      <c r="C1994" s="4" t="s">
        <v>14972</v>
      </c>
      <c r="D1994" s="4" t="n">
        <v>1988</v>
      </c>
      <c r="E1994" s="4" t="s">
        <v>41</v>
      </c>
      <c r="F1994" s="4" t="s">
        <v>11483</v>
      </c>
      <c r="G1994" s="4" t="str">
        <f aca="false">IF(LEFT(I1994,3)="R1 ","L6",IF(D1994&gt;=2014,"L1",IF(D1994&gt;=1998,"L2",IF(D1994&gt;=1987,"L3",IF(D1994&gt;=1978,"L4",IF(D1994&gt;=1965,"L5","L6"))))))</f>
        <v>L3</v>
      </c>
      <c r="H1994" s="4" t="str">
        <f aca="false">IFERROR(INDEX(Lanes!$C$2:$C$60,MATCH(LEFT(I1994,FIND(" ",I1994)-1),Lanes!$A$2:$A$60,0)),"?")</f>
        <v>V</v>
      </c>
      <c r="I1994" s="4" t="s">
        <v>14457</v>
      </c>
      <c r="J1994" s="4"/>
      <c r="K1994" s="4" t="s">
        <v>4342</v>
      </c>
      <c r="L1994" s="4" t="s">
        <v>152</v>
      </c>
      <c r="M1994" s="4" t="s">
        <v>5431</v>
      </c>
      <c r="N1994" s="4" t="s">
        <v>5432</v>
      </c>
      <c r="O1994" s="4" t="s">
        <v>14973</v>
      </c>
      <c r="P1994" s="2" t="s">
        <v>14974</v>
      </c>
      <c r="Q1994" s="2" t="s">
        <v>14975</v>
      </c>
      <c r="R1994" s="4" t="s">
        <v>65</v>
      </c>
      <c r="S1994" s="4" t="s">
        <v>14976</v>
      </c>
      <c r="T1994" s="4" t="s">
        <v>52</v>
      </c>
      <c r="U1994" s="4"/>
      <c r="V1994" s="4"/>
      <c r="W1994" s="4"/>
      <c r="X1994" s="2" t="s">
        <v>14977</v>
      </c>
      <c r="Y1994" s="4" t="s">
        <v>69</v>
      </c>
      <c r="Z1994" s="4"/>
      <c r="AA1994" s="4"/>
      <c r="AB1994" s="4"/>
    </row>
    <row r="1995" customFormat="false" ht="75" hidden="false" customHeight="true" outlineLevel="0" collapsed="false">
      <c r="A1995" s="4" t="s">
        <v>14978</v>
      </c>
      <c r="B1995" s="4" t="s">
        <v>14653</v>
      </c>
      <c r="C1995" s="4" t="s">
        <v>14979</v>
      </c>
      <c r="D1995" s="4" t="n">
        <v>1988</v>
      </c>
      <c r="E1995" s="4" t="s">
        <v>41</v>
      </c>
      <c r="F1995" s="4" t="s">
        <v>8523</v>
      </c>
      <c r="G1995" s="4" t="str">
        <f aca="false">IF(LEFT(I1995,3)="R1 ","L6",IF(D1995&gt;=2014,"L1",IF(D1995&gt;=1998,"L2",IF(D1995&gt;=1987,"L3",IF(D1995&gt;=1978,"L4",IF(D1995&gt;=1965,"L5","L6"))))))</f>
        <v>L3</v>
      </c>
      <c r="H1995" s="4" t="str">
        <f aca="false">IFERROR(INDEX(Lanes!$C$2:$C$60,MATCH(LEFT(I1995,FIND(" ",I1995)-1),Lanes!$A$2:$A$60,0)),"?")</f>
        <v>V</v>
      </c>
      <c r="I1995" s="4" t="s">
        <v>14457</v>
      </c>
      <c r="J1995" s="4"/>
      <c r="K1995" s="4" t="s">
        <v>60</v>
      </c>
      <c r="L1995" s="4" t="s">
        <v>603</v>
      </c>
      <c r="M1995" s="4" t="s">
        <v>14656</v>
      </c>
      <c r="N1995" s="4" t="s">
        <v>14469</v>
      </c>
      <c r="O1995" s="4" t="s">
        <v>14980</v>
      </c>
      <c r="P1995" s="2" t="s">
        <v>14981</v>
      </c>
      <c r="Q1995" s="2" t="s">
        <v>14982</v>
      </c>
      <c r="R1995" s="4" t="s">
        <v>65</v>
      </c>
      <c r="S1995" s="4" t="s">
        <v>14983</v>
      </c>
      <c r="T1995" s="4" t="s">
        <v>84</v>
      </c>
      <c r="U1995" s="4"/>
      <c r="V1995" s="4"/>
      <c r="W1995" s="4"/>
      <c r="X1995" s="2" t="s">
        <v>14984</v>
      </c>
      <c r="Y1995" s="4" t="s">
        <v>69</v>
      </c>
      <c r="Z1995" s="4"/>
      <c r="AA1995" s="4"/>
      <c r="AB1995" s="4"/>
    </row>
    <row r="1996" customFormat="false" ht="75" hidden="false" customHeight="true" outlineLevel="0" collapsed="false">
      <c r="A1996" s="4" t="s">
        <v>14985</v>
      </c>
      <c r="B1996" s="4" t="s">
        <v>14663</v>
      </c>
      <c r="C1996" s="4" t="s">
        <v>14986</v>
      </c>
      <c r="D1996" s="4" t="n">
        <v>1988</v>
      </c>
      <c r="E1996" s="4" t="s">
        <v>41</v>
      </c>
      <c r="F1996" s="4" t="s">
        <v>14113</v>
      </c>
      <c r="G1996" s="4" t="str">
        <f aca="false">IF(LEFT(I1996,3)="R1 ","L6",IF(D1996&gt;=2014,"L1",IF(D1996&gt;=1998,"L2",IF(D1996&gt;=1987,"L3",IF(D1996&gt;=1978,"L4",IF(D1996&gt;=1965,"L5","L6"))))))</f>
        <v>L3</v>
      </c>
      <c r="H1996" s="4" t="str">
        <f aca="false">IFERROR(INDEX(Lanes!$C$2:$C$60,MATCH(LEFT(I1996,FIND(" ",I1996)-1),Lanes!$A$2:$A$60,0)),"?")</f>
        <v>V</v>
      </c>
      <c r="I1996" s="4" t="s">
        <v>14457</v>
      </c>
      <c r="J1996" s="4"/>
      <c r="K1996" s="4" t="s">
        <v>4576</v>
      </c>
      <c r="L1996" s="4" t="s">
        <v>152</v>
      </c>
      <c r="M1996" s="4" t="s">
        <v>14665</v>
      </c>
      <c r="N1996" s="4" t="s">
        <v>12224</v>
      </c>
      <c r="O1996" s="4" t="s">
        <v>14987</v>
      </c>
      <c r="P1996" s="2" t="s">
        <v>14988</v>
      </c>
      <c r="Q1996" s="2" t="s">
        <v>14989</v>
      </c>
      <c r="R1996" s="4" t="s">
        <v>122</v>
      </c>
      <c r="S1996" s="4" t="s">
        <v>14990</v>
      </c>
      <c r="T1996" s="4" t="s">
        <v>110</v>
      </c>
      <c r="U1996" s="4"/>
      <c r="V1996" s="4"/>
      <c r="W1996" s="4" t="s">
        <v>53</v>
      </c>
      <c r="X1996" s="2" t="s">
        <v>14991</v>
      </c>
      <c r="Y1996" s="4" t="s">
        <v>69</v>
      </c>
      <c r="Z1996" s="4"/>
      <c r="AA1996" s="4"/>
      <c r="AB1996" s="4"/>
    </row>
    <row r="1997" customFormat="false" ht="75" hidden="false" customHeight="true" outlineLevel="0" collapsed="false">
      <c r="A1997" s="4" t="s">
        <v>14992</v>
      </c>
      <c r="B1997" s="4" t="s">
        <v>14454</v>
      </c>
      <c r="C1997" s="4" t="s">
        <v>14993</v>
      </c>
      <c r="D1997" s="4" t="n">
        <v>1988</v>
      </c>
      <c r="E1997" s="4" t="s">
        <v>41</v>
      </c>
      <c r="F1997" s="4" t="s">
        <v>11138</v>
      </c>
      <c r="G1997" s="4" t="str">
        <f aca="false">IF(LEFT(I1997,3)="R1 ","L6",IF(D1997&gt;=2014,"L1",IF(D1997&gt;=1998,"L2",IF(D1997&gt;=1987,"L3",IF(D1997&gt;=1978,"L4",IF(D1997&gt;=1965,"L5","L6"))))))</f>
        <v>L3</v>
      </c>
      <c r="H1997" s="4" t="str">
        <f aca="false">IFERROR(INDEX(Lanes!$C$2:$C$60,MATCH(LEFT(I1997,FIND(" ",I1997)-1),Lanes!$A$2:$A$60,0)),"?")</f>
        <v>V</v>
      </c>
      <c r="I1997" s="4" t="s">
        <v>14457</v>
      </c>
      <c r="J1997" s="4"/>
      <c r="K1997" s="4" t="s">
        <v>4013</v>
      </c>
      <c r="L1997" s="4" t="s">
        <v>152</v>
      </c>
      <c r="M1997" s="4" t="s">
        <v>14458</v>
      </c>
      <c r="N1997" s="4" t="s">
        <v>14459</v>
      </c>
      <c r="O1997" s="4" t="s">
        <v>14994</v>
      </c>
      <c r="P1997" s="2" t="s">
        <v>14995</v>
      </c>
      <c r="Q1997" s="2" t="s">
        <v>14996</v>
      </c>
      <c r="R1997" s="4" t="s">
        <v>122</v>
      </c>
      <c r="S1997" s="4" t="s">
        <v>14997</v>
      </c>
      <c r="T1997" s="4" t="s">
        <v>84</v>
      </c>
      <c r="U1997" s="4"/>
      <c r="V1997" s="4"/>
      <c r="W1997" s="4"/>
      <c r="X1997" s="2" t="s">
        <v>14998</v>
      </c>
      <c r="Y1997" s="4" t="s">
        <v>69</v>
      </c>
      <c r="Z1997" s="4"/>
      <c r="AA1997" s="4"/>
      <c r="AB1997" s="4"/>
    </row>
    <row r="1998" customFormat="false" ht="75" hidden="false" customHeight="true" outlineLevel="0" collapsed="false">
      <c r="A1998" s="4" t="s">
        <v>14999</v>
      </c>
      <c r="B1998" s="4" t="s">
        <v>11455</v>
      </c>
      <c r="C1998" s="4" t="s">
        <v>15000</v>
      </c>
      <c r="D1998" s="4" t="n">
        <v>1988</v>
      </c>
      <c r="E1998" s="4" t="s">
        <v>41</v>
      </c>
      <c r="F1998" s="4" t="s">
        <v>14884</v>
      </c>
      <c r="G1998" s="4" t="str">
        <f aca="false">IF(LEFT(I1998,3)="R1 ","L6",IF(D1998&gt;=2014,"L1",IF(D1998&gt;=1998,"L2",IF(D1998&gt;=1987,"L3",IF(D1998&gt;=1978,"L4",IF(D1998&gt;=1965,"L5","L6"))))))</f>
        <v>L3</v>
      </c>
      <c r="H1998" s="4" t="str">
        <f aca="false">IFERROR(INDEX(Lanes!$C$2:$C$60,MATCH(LEFT(I1998,FIND(" ",I1998)-1),Lanes!$A$2:$A$60,0)),"?")</f>
        <v>V</v>
      </c>
      <c r="I1998" s="4" t="s">
        <v>14457</v>
      </c>
      <c r="J1998" s="4"/>
      <c r="K1998" s="4" t="s">
        <v>567</v>
      </c>
      <c r="L1998" s="4" t="s">
        <v>152</v>
      </c>
      <c r="M1998" s="4" t="s">
        <v>5431</v>
      </c>
      <c r="N1998" s="4" t="s">
        <v>5432</v>
      </c>
      <c r="O1998" s="4" t="s">
        <v>15001</v>
      </c>
      <c r="P1998" s="2" t="s">
        <v>15002</v>
      </c>
      <c r="Q1998" s="2" t="s">
        <v>15003</v>
      </c>
      <c r="R1998" s="4" t="s">
        <v>65</v>
      </c>
      <c r="S1998" s="4" t="s">
        <v>15004</v>
      </c>
      <c r="T1998" s="4" t="s">
        <v>84</v>
      </c>
      <c r="U1998" s="4"/>
      <c r="V1998" s="4"/>
      <c r="W1998" s="4"/>
      <c r="X1998" s="2" t="s">
        <v>15005</v>
      </c>
      <c r="Y1998" s="4" t="s">
        <v>69</v>
      </c>
      <c r="Z1998" s="4"/>
      <c r="AA1998" s="4"/>
      <c r="AB1998" s="4"/>
    </row>
    <row r="1999" customFormat="false" ht="75" hidden="false" customHeight="true" outlineLevel="0" collapsed="false">
      <c r="A1999" s="4" t="s">
        <v>15006</v>
      </c>
      <c r="B1999" s="4" t="s">
        <v>14912</v>
      </c>
      <c r="C1999" s="4" t="s">
        <v>15007</v>
      </c>
      <c r="D1999" s="4" t="n">
        <v>1988</v>
      </c>
      <c r="E1999" s="4" t="s">
        <v>41</v>
      </c>
      <c r="F1999" s="4" t="s">
        <v>971</v>
      </c>
      <c r="G1999" s="4" t="str">
        <f aca="false">IF(LEFT(I1999,3)="R1 ","L6",IF(D1999&gt;=2014,"L1",IF(D1999&gt;=1998,"L2",IF(D1999&gt;=1987,"L3",IF(D1999&gt;=1978,"L4",IF(D1999&gt;=1965,"L5","L6"))))))</f>
        <v>L3</v>
      </c>
      <c r="H1999" s="4" t="str">
        <f aca="false">IFERROR(INDEX(Lanes!$C$2:$C$60,MATCH(LEFT(I1999,FIND(" ",I1999)-1),Lanes!$A$2:$A$60,0)),"?")</f>
        <v>V</v>
      </c>
      <c r="I1999" s="4" t="s">
        <v>14457</v>
      </c>
      <c r="J1999" s="4"/>
      <c r="K1999" s="4" t="s">
        <v>4576</v>
      </c>
      <c r="L1999" s="4" t="s">
        <v>152</v>
      </c>
      <c r="M1999" s="4" t="s">
        <v>5431</v>
      </c>
      <c r="N1999" s="4" t="s">
        <v>5432</v>
      </c>
      <c r="O1999" s="4" t="s">
        <v>15008</v>
      </c>
      <c r="P1999" s="2" t="s">
        <v>15009</v>
      </c>
      <c r="Q1999" s="2" t="s">
        <v>15010</v>
      </c>
      <c r="R1999" s="4" t="s">
        <v>65</v>
      </c>
      <c r="S1999" s="4" t="s">
        <v>15011</v>
      </c>
      <c r="T1999" s="4" t="s">
        <v>110</v>
      </c>
      <c r="U1999" s="4"/>
      <c r="V1999" s="4"/>
      <c r="W1999" s="4"/>
      <c r="X1999" s="2" t="s">
        <v>14918</v>
      </c>
      <c r="Y1999" s="4" t="s">
        <v>69</v>
      </c>
      <c r="Z1999" s="4"/>
      <c r="AA1999" s="4"/>
      <c r="AB1999" s="4"/>
    </row>
    <row r="2000" customFormat="false" ht="75" hidden="false" customHeight="true" outlineLevel="0" collapsed="false">
      <c r="A2000" s="4" t="s">
        <v>15012</v>
      </c>
      <c r="B2000" s="4" t="s">
        <v>14524</v>
      </c>
      <c r="C2000" s="4" t="s">
        <v>15013</v>
      </c>
      <c r="D2000" s="4" t="n">
        <v>1988</v>
      </c>
      <c r="E2000" s="4" t="s">
        <v>41</v>
      </c>
      <c r="F2000" s="4" t="s">
        <v>11098</v>
      </c>
      <c r="G2000" s="4" t="str">
        <f aca="false">IF(LEFT(I2000,3)="R1 ","L6",IF(D2000&gt;=2014,"L1",IF(D2000&gt;=1998,"L2",IF(D2000&gt;=1987,"L3",IF(D2000&gt;=1978,"L4",IF(D2000&gt;=1965,"L5","L6"))))))</f>
        <v>L3</v>
      </c>
      <c r="H2000" s="4" t="str">
        <f aca="false">IFERROR(INDEX(Lanes!$C$2:$C$60,MATCH(LEFT(I2000,FIND(" ",I2000)-1),Lanes!$A$2:$A$60,0)),"?")</f>
        <v>V</v>
      </c>
      <c r="I2000" s="4" t="s">
        <v>14457</v>
      </c>
      <c r="J2000" s="4"/>
      <c r="K2000" s="4" t="s">
        <v>4013</v>
      </c>
      <c r="L2000" s="4" t="s">
        <v>193</v>
      </c>
      <c r="M2000" s="4" t="s">
        <v>2974</v>
      </c>
      <c r="N2000" s="4" t="s">
        <v>7068</v>
      </c>
      <c r="O2000" s="4" t="s">
        <v>15014</v>
      </c>
      <c r="P2000" s="2" t="s">
        <v>15015</v>
      </c>
      <c r="Q2000" s="2" t="s">
        <v>15016</v>
      </c>
      <c r="R2000" s="4" t="s">
        <v>65</v>
      </c>
      <c r="S2000" s="4" t="s">
        <v>15017</v>
      </c>
      <c r="T2000" s="4" t="s">
        <v>84</v>
      </c>
      <c r="U2000" s="4"/>
      <c r="V2000" s="4"/>
      <c r="W2000" s="4" t="s">
        <v>53</v>
      </c>
      <c r="X2000" s="2" t="s">
        <v>14531</v>
      </c>
      <c r="Y2000" s="4" t="s">
        <v>69</v>
      </c>
      <c r="Z2000" s="4"/>
      <c r="AA2000" s="4"/>
      <c r="AB2000" s="4"/>
    </row>
    <row r="2001" customFormat="false" ht="75" hidden="false" customHeight="true" outlineLevel="0" collapsed="false">
      <c r="A2001" s="4" t="s">
        <v>15018</v>
      </c>
      <c r="B2001" s="4" t="s">
        <v>15019</v>
      </c>
      <c r="C2001" s="4" t="s">
        <v>15020</v>
      </c>
      <c r="D2001" s="4" t="n">
        <v>1988</v>
      </c>
      <c r="E2001" s="4" t="s">
        <v>41</v>
      </c>
      <c r="F2001" s="4" t="s">
        <v>5991</v>
      </c>
      <c r="G2001" s="4" t="str">
        <f aca="false">IF(LEFT(I2001,3)="R1 ","L6",IF(D2001&gt;=2014,"L1",IF(D2001&gt;=1998,"L2",IF(D2001&gt;=1987,"L3",IF(D2001&gt;=1978,"L4",IF(D2001&gt;=1965,"L5","L6"))))))</f>
        <v>L3</v>
      </c>
      <c r="H2001" s="4" t="str">
        <f aca="false">IFERROR(INDEX(Lanes!$C$2:$C$60,MATCH(LEFT(I2001,FIND(" ",I2001)-1),Lanes!$A$2:$A$60,0)),"?")</f>
        <v>V</v>
      </c>
      <c r="I2001" s="4" t="s">
        <v>14457</v>
      </c>
      <c r="J2001" s="4"/>
      <c r="K2001" s="4" t="s">
        <v>11474</v>
      </c>
      <c r="L2001" s="4" t="s">
        <v>45</v>
      </c>
      <c r="M2001" s="4" t="s">
        <v>346</v>
      </c>
      <c r="N2001" s="4"/>
      <c r="O2001" s="4" t="s">
        <v>15021</v>
      </c>
      <c r="P2001" s="2" t="s">
        <v>15022</v>
      </c>
      <c r="Q2001" s="2" t="s">
        <v>15023</v>
      </c>
      <c r="R2001" s="4" t="s">
        <v>122</v>
      </c>
      <c r="S2001" s="4" t="s">
        <v>15024</v>
      </c>
      <c r="T2001" s="4" t="s">
        <v>52</v>
      </c>
      <c r="U2001" s="4"/>
      <c r="V2001" s="4"/>
      <c r="W2001" s="4"/>
      <c r="X2001" s="2" t="s">
        <v>15025</v>
      </c>
      <c r="Y2001" s="4" t="s">
        <v>69</v>
      </c>
      <c r="Z2001" s="4"/>
      <c r="AA2001" s="4"/>
      <c r="AB2001" s="4"/>
    </row>
    <row r="2002" customFormat="false" ht="75" hidden="false" customHeight="true" outlineLevel="0" collapsed="false">
      <c r="A2002" s="4" t="s">
        <v>15026</v>
      </c>
      <c r="B2002" s="4" t="s">
        <v>14587</v>
      </c>
      <c r="C2002" s="4" t="s">
        <v>15027</v>
      </c>
      <c r="D2002" s="4" t="n">
        <v>1988</v>
      </c>
      <c r="E2002" s="4" t="s">
        <v>41</v>
      </c>
      <c r="F2002" s="4" t="s">
        <v>13949</v>
      </c>
      <c r="G2002" s="4" t="str">
        <f aca="false">IF(LEFT(I2002,3)="R1 ","L6",IF(D2002&gt;=2014,"L1",IF(D2002&gt;=1998,"L2",IF(D2002&gt;=1987,"L3",IF(D2002&gt;=1978,"L4",IF(D2002&gt;=1965,"L5","L6"))))))</f>
        <v>L3</v>
      </c>
      <c r="H2002" s="4" t="str">
        <f aca="false">IFERROR(INDEX(Lanes!$C$2:$C$60,MATCH(LEFT(I2002,FIND(" ",I2002)-1),Lanes!$A$2:$A$60,0)),"?")</f>
        <v>V</v>
      </c>
      <c r="I2002" s="4" t="s">
        <v>14457</v>
      </c>
      <c r="J2002" s="4"/>
      <c r="K2002" s="4" t="s">
        <v>4576</v>
      </c>
      <c r="L2002" s="4" t="s">
        <v>152</v>
      </c>
      <c r="M2002" s="4" t="s">
        <v>153</v>
      </c>
      <c r="N2002" s="4" t="s">
        <v>14590</v>
      </c>
      <c r="O2002" s="4" t="s">
        <v>15028</v>
      </c>
      <c r="P2002" s="2" t="s">
        <v>15029</v>
      </c>
      <c r="Q2002" s="2" t="s">
        <v>15030</v>
      </c>
      <c r="R2002" s="4" t="s">
        <v>122</v>
      </c>
      <c r="S2002" s="4" t="s">
        <v>15031</v>
      </c>
      <c r="T2002" s="4" t="s">
        <v>110</v>
      </c>
      <c r="U2002" s="4"/>
      <c r="V2002" s="4"/>
      <c r="W2002" s="4" t="s">
        <v>53</v>
      </c>
      <c r="X2002" s="2" t="s">
        <v>15032</v>
      </c>
      <c r="Y2002" s="4" t="s">
        <v>69</v>
      </c>
      <c r="Z2002" s="4"/>
      <c r="AA2002" s="4"/>
      <c r="AB2002" s="4"/>
    </row>
    <row r="2003" customFormat="false" ht="75" hidden="false" customHeight="true" outlineLevel="0" collapsed="false">
      <c r="A2003" s="4" t="s">
        <v>15033</v>
      </c>
      <c r="B2003" s="4" t="s">
        <v>14794</v>
      </c>
      <c r="C2003" s="4" t="s">
        <v>15034</v>
      </c>
      <c r="D2003" s="4" t="n">
        <v>1988</v>
      </c>
      <c r="E2003" s="4" t="s">
        <v>41</v>
      </c>
      <c r="F2003" s="4" t="s">
        <v>11138</v>
      </c>
      <c r="G2003" s="4" t="str">
        <f aca="false">IF(LEFT(I2003,3)="R1 ","L6",IF(D2003&gt;=2014,"L1",IF(D2003&gt;=1998,"L2",IF(D2003&gt;=1987,"L3",IF(D2003&gt;=1978,"L4",IF(D2003&gt;=1965,"L5","L6"))))))</f>
        <v>L3</v>
      </c>
      <c r="H2003" s="4" t="str">
        <f aca="false">IFERROR(INDEX(Lanes!$C$2:$C$60,MATCH(LEFT(I2003,FIND(" ",I2003)-1),Lanes!$A$2:$A$60,0)),"?")</f>
        <v>V</v>
      </c>
      <c r="I2003" s="4" t="s">
        <v>14457</v>
      </c>
      <c r="J2003" s="4"/>
      <c r="K2003" s="4" t="s">
        <v>4342</v>
      </c>
      <c r="L2003" s="4" t="s">
        <v>45</v>
      </c>
      <c r="M2003" s="4" t="s">
        <v>1338</v>
      </c>
      <c r="N2003" s="4" t="s">
        <v>5477</v>
      </c>
      <c r="O2003" s="4" t="s">
        <v>15035</v>
      </c>
      <c r="P2003" s="2" t="s">
        <v>15036</v>
      </c>
      <c r="Q2003" s="2" t="s">
        <v>15037</v>
      </c>
      <c r="R2003" s="4" t="s">
        <v>65</v>
      </c>
      <c r="S2003" s="4" t="s">
        <v>15038</v>
      </c>
      <c r="T2003" s="4" t="s">
        <v>84</v>
      </c>
      <c r="U2003" s="4"/>
      <c r="V2003" s="4"/>
      <c r="W2003" s="4"/>
      <c r="X2003" s="2" t="s">
        <v>14800</v>
      </c>
      <c r="Y2003" s="4" t="s">
        <v>69</v>
      </c>
      <c r="Z2003" s="4"/>
      <c r="AA2003" s="4"/>
      <c r="AB2003" s="4"/>
    </row>
    <row r="2004" customFormat="false" ht="75" hidden="false" customHeight="true" outlineLevel="0" collapsed="false">
      <c r="A2004" s="4" t="s">
        <v>15039</v>
      </c>
      <c r="B2004" s="4" t="s">
        <v>11446</v>
      </c>
      <c r="C2004" s="4" t="s">
        <v>11446</v>
      </c>
      <c r="D2004" s="4" t="n">
        <v>1989</v>
      </c>
      <c r="E2004" s="4" t="s">
        <v>41</v>
      </c>
      <c r="F2004" s="4" t="s">
        <v>14113</v>
      </c>
      <c r="G2004" s="4" t="str">
        <f aca="false">IF(LEFT(I2004,3)="R1 ","L6",IF(D2004&gt;=2014,"L1",IF(D2004&gt;=1998,"L2",IF(D2004&gt;=1987,"L3",IF(D2004&gt;=1978,"L4",IF(D2004&gt;=1965,"L5","L6"))))))</f>
        <v>L3</v>
      </c>
      <c r="H2004" s="4" t="str">
        <f aca="false">IFERROR(INDEX(Lanes!$C$2:$C$60,MATCH(LEFT(I2004,FIND(" ",I2004)-1),Lanes!$A$2:$A$60,0)),"?")</f>
        <v>V</v>
      </c>
      <c r="I2004" s="4" t="s">
        <v>14457</v>
      </c>
      <c r="J2004" s="4"/>
      <c r="K2004" s="4" t="s">
        <v>128</v>
      </c>
      <c r="L2004" s="4" t="s">
        <v>152</v>
      </c>
      <c r="M2004" s="4" t="s">
        <v>5431</v>
      </c>
      <c r="N2004" s="4" t="s">
        <v>5432</v>
      </c>
      <c r="O2004" s="4" t="s">
        <v>15040</v>
      </c>
      <c r="P2004" s="2" t="s">
        <v>15041</v>
      </c>
      <c r="Q2004" s="2" t="s">
        <v>15042</v>
      </c>
      <c r="R2004" s="4" t="s">
        <v>65</v>
      </c>
      <c r="S2004" s="4" t="s">
        <v>15043</v>
      </c>
      <c r="T2004" s="4" t="s">
        <v>84</v>
      </c>
      <c r="U2004" s="4"/>
      <c r="V2004" s="4"/>
      <c r="W2004" s="4"/>
      <c r="X2004" s="2" t="s">
        <v>15044</v>
      </c>
      <c r="Y2004" s="4" t="s">
        <v>69</v>
      </c>
      <c r="Z2004" s="4"/>
      <c r="AA2004" s="4"/>
      <c r="AB2004" s="4"/>
    </row>
    <row r="2005" customFormat="false" ht="75" hidden="false" customHeight="true" outlineLevel="0" collapsed="false">
      <c r="A2005" s="4" t="s">
        <v>15045</v>
      </c>
      <c r="B2005" s="4" t="s">
        <v>14653</v>
      </c>
      <c r="C2005" s="4" t="s">
        <v>15046</v>
      </c>
      <c r="D2005" s="4" t="n">
        <v>1989</v>
      </c>
      <c r="E2005" s="4" t="s">
        <v>41</v>
      </c>
      <c r="F2005" s="4" t="s">
        <v>8523</v>
      </c>
      <c r="G2005" s="4" t="str">
        <f aca="false">IF(LEFT(I2005,3)="R1 ","L6",IF(D2005&gt;=2014,"L1",IF(D2005&gt;=1998,"L2",IF(D2005&gt;=1987,"L3",IF(D2005&gt;=1978,"L4",IF(D2005&gt;=1965,"L5","L6"))))))</f>
        <v>L3</v>
      </c>
      <c r="H2005" s="4" t="str">
        <f aca="false">IFERROR(INDEX(Lanes!$C$2:$C$60,MATCH(LEFT(I2005,FIND(" ",I2005)-1),Lanes!$A$2:$A$60,0)),"?")</f>
        <v>V</v>
      </c>
      <c r="I2005" s="4" t="s">
        <v>14457</v>
      </c>
      <c r="J2005" s="4"/>
      <c r="K2005" s="4" t="s">
        <v>60</v>
      </c>
      <c r="L2005" s="4" t="s">
        <v>603</v>
      </c>
      <c r="M2005" s="4" t="s">
        <v>14656</v>
      </c>
      <c r="N2005" s="4" t="s">
        <v>14469</v>
      </c>
      <c r="O2005" s="4" t="s">
        <v>15047</v>
      </c>
      <c r="P2005" s="2" t="s">
        <v>15048</v>
      </c>
      <c r="Q2005" s="2" t="s">
        <v>15049</v>
      </c>
      <c r="R2005" s="4" t="s">
        <v>122</v>
      </c>
      <c r="S2005" s="4" t="s">
        <v>15050</v>
      </c>
      <c r="T2005" s="4" t="s">
        <v>110</v>
      </c>
      <c r="U2005" s="4"/>
      <c r="V2005" s="4"/>
      <c r="W2005" s="4"/>
      <c r="X2005" s="2" t="s">
        <v>15051</v>
      </c>
      <c r="Y2005" s="4" t="s">
        <v>69</v>
      </c>
      <c r="Z2005" s="4"/>
      <c r="AA2005" s="4"/>
      <c r="AB2005" s="4"/>
    </row>
    <row r="2006" customFormat="false" ht="75" hidden="false" customHeight="true" outlineLevel="0" collapsed="false">
      <c r="A2006" s="4" t="s">
        <v>15052</v>
      </c>
      <c r="B2006" s="4" t="s">
        <v>14768</v>
      </c>
      <c r="C2006" s="4" t="s">
        <v>15053</v>
      </c>
      <c r="D2006" s="4" t="n">
        <v>1989</v>
      </c>
      <c r="E2006" s="4" t="s">
        <v>41</v>
      </c>
      <c r="F2006" s="4" t="s">
        <v>14113</v>
      </c>
      <c r="G2006" s="4" t="str">
        <f aca="false">IF(LEFT(I2006,3)="R1 ","L6",IF(D2006&gt;=2014,"L1",IF(D2006&gt;=1998,"L2",IF(D2006&gt;=1987,"L3",IF(D2006&gt;=1978,"L4",IF(D2006&gt;=1965,"L5","L6"))))))</f>
        <v>L3</v>
      </c>
      <c r="H2006" s="4" t="str">
        <f aca="false">IFERROR(INDEX(Lanes!$C$2:$C$60,MATCH(LEFT(I2006,FIND(" ",I2006)-1),Lanes!$A$2:$A$60,0)),"?")</f>
        <v>V</v>
      </c>
      <c r="I2006" s="4" t="s">
        <v>14457</v>
      </c>
      <c r="J2006" s="4"/>
      <c r="K2006" s="4" t="s">
        <v>11474</v>
      </c>
      <c r="L2006" s="4" t="s">
        <v>603</v>
      </c>
      <c r="M2006" s="4" t="s">
        <v>14478</v>
      </c>
      <c r="N2006" s="4" t="s">
        <v>14469</v>
      </c>
      <c r="O2006" s="4" t="s">
        <v>15054</v>
      </c>
      <c r="P2006" s="2" t="s">
        <v>15055</v>
      </c>
      <c r="Q2006" s="2" t="s">
        <v>15056</v>
      </c>
      <c r="R2006" s="4" t="s">
        <v>122</v>
      </c>
      <c r="S2006" s="4" t="s">
        <v>15057</v>
      </c>
      <c r="T2006" s="4" t="s">
        <v>84</v>
      </c>
      <c r="U2006" s="4"/>
      <c r="V2006" s="4"/>
      <c r="W2006" s="4"/>
      <c r="X2006" s="2" t="s">
        <v>14774</v>
      </c>
      <c r="Y2006" s="4" t="s">
        <v>69</v>
      </c>
      <c r="Z2006" s="4"/>
      <c r="AA2006" s="4"/>
      <c r="AB2006" s="4"/>
    </row>
    <row r="2007" customFormat="false" ht="75" hidden="false" customHeight="true" outlineLevel="0" collapsed="false">
      <c r="A2007" s="4" t="s">
        <v>15058</v>
      </c>
      <c r="B2007" s="4" t="s">
        <v>11455</v>
      </c>
      <c r="C2007" s="4" t="s">
        <v>15059</v>
      </c>
      <c r="D2007" s="4" t="n">
        <v>1989</v>
      </c>
      <c r="E2007" s="4" t="s">
        <v>41</v>
      </c>
      <c r="F2007" s="4" t="s">
        <v>14884</v>
      </c>
      <c r="G2007" s="4" t="str">
        <f aca="false">IF(LEFT(I2007,3)="R1 ","L6",IF(D2007&gt;=2014,"L1",IF(D2007&gt;=1998,"L2",IF(D2007&gt;=1987,"L3",IF(D2007&gt;=1978,"L4",IF(D2007&gt;=1965,"L5","L6"))))))</f>
        <v>L3</v>
      </c>
      <c r="H2007" s="4" t="str">
        <f aca="false">IFERROR(INDEX(Lanes!$C$2:$C$60,MATCH(LEFT(I2007,FIND(" ",I2007)-1),Lanes!$A$2:$A$60,0)),"?")</f>
        <v>V</v>
      </c>
      <c r="I2007" s="4" t="s">
        <v>14457</v>
      </c>
      <c r="J2007" s="4"/>
      <c r="K2007" s="4" t="s">
        <v>4342</v>
      </c>
      <c r="L2007" s="4" t="s">
        <v>152</v>
      </c>
      <c r="M2007" s="4" t="s">
        <v>5431</v>
      </c>
      <c r="N2007" s="4" t="s">
        <v>5432</v>
      </c>
      <c r="O2007" s="4" t="s">
        <v>15060</v>
      </c>
      <c r="P2007" s="2" t="s">
        <v>15061</v>
      </c>
      <c r="Q2007" s="2" t="s">
        <v>15062</v>
      </c>
      <c r="R2007" s="4" t="s">
        <v>65</v>
      </c>
      <c r="S2007" s="4" t="s">
        <v>15063</v>
      </c>
      <c r="T2007" s="4" t="s">
        <v>84</v>
      </c>
      <c r="U2007" s="4"/>
      <c r="V2007" s="4"/>
      <c r="W2007" s="4"/>
      <c r="X2007" s="2" t="s">
        <v>15064</v>
      </c>
      <c r="Y2007" s="4" t="s">
        <v>69</v>
      </c>
      <c r="Z2007" s="4"/>
      <c r="AA2007" s="4"/>
      <c r="AB2007" s="4"/>
    </row>
    <row r="2008" customFormat="false" ht="75" hidden="false" customHeight="true" outlineLevel="0" collapsed="false">
      <c r="A2008" s="4" t="s">
        <v>15065</v>
      </c>
      <c r="B2008" s="4" t="s">
        <v>14517</v>
      </c>
      <c r="C2008" s="4" t="s">
        <v>15066</v>
      </c>
      <c r="D2008" s="4" t="n">
        <v>1989</v>
      </c>
      <c r="E2008" s="4" t="s">
        <v>41</v>
      </c>
      <c r="F2008" s="4" t="s">
        <v>14113</v>
      </c>
      <c r="G2008" s="4" t="str">
        <f aca="false">IF(LEFT(I2008,3)="R1 ","L6",IF(D2008&gt;=2014,"L1",IF(D2008&gt;=1998,"L2",IF(D2008&gt;=1987,"L3",IF(D2008&gt;=1978,"L4",IF(D2008&gt;=1965,"L5","L6"))))))</f>
        <v>L3</v>
      </c>
      <c r="H2008" s="4" t="str">
        <f aca="false">IFERROR(INDEX(Lanes!$C$2:$C$60,MATCH(LEFT(I2008,FIND(" ",I2008)-1),Lanes!$A$2:$A$60,0)),"?")</f>
        <v>V</v>
      </c>
      <c r="I2008" s="4" t="s">
        <v>14457</v>
      </c>
      <c r="J2008" s="4"/>
      <c r="K2008" s="4" t="s">
        <v>324</v>
      </c>
      <c r="L2008" s="4" t="s">
        <v>603</v>
      </c>
      <c r="M2008" s="4" t="s">
        <v>1674</v>
      </c>
      <c r="N2008" s="4" t="s">
        <v>14469</v>
      </c>
      <c r="O2008" s="4" t="s">
        <v>15067</v>
      </c>
      <c r="P2008" s="2" t="s">
        <v>15068</v>
      </c>
      <c r="Q2008" s="2" t="s">
        <v>15069</v>
      </c>
      <c r="R2008" s="4" t="s">
        <v>65</v>
      </c>
      <c r="S2008" s="4" t="s">
        <v>15070</v>
      </c>
      <c r="T2008" s="4" t="s">
        <v>84</v>
      </c>
      <c r="U2008" s="4"/>
      <c r="V2008" s="4"/>
      <c r="W2008" s="4" t="s">
        <v>53</v>
      </c>
      <c r="X2008" s="2" t="s">
        <v>14522</v>
      </c>
      <c r="Y2008" s="4" t="s">
        <v>69</v>
      </c>
      <c r="Z2008" s="4"/>
      <c r="AA2008" s="4"/>
      <c r="AB2008" s="4"/>
    </row>
    <row r="2009" customFormat="false" ht="75" hidden="false" customHeight="true" outlineLevel="0" collapsed="false">
      <c r="A2009" s="4" t="s">
        <v>15071</v>
      </c>
      <c r="B2009" s="4" t="s">
        <v>14912</v>
      </c>
      <c r="C2009" s="4" t="s">
        <v>15072</v>
      </c>
      <c r="D2009" s="4" t="n">
        <v>1989</v>
      </c>
      <c r="E2009" s="4" t="s">
        <v>41</v>
      </c>
      <c r="F2009" s="4" t="s">
        <v>971</v>
      </c>
      <c r="G2009" s="4" t="str">
        <f aca="false">IF(LEFT(I2009,3)="R1 ","L6",IF(D2009&gt;=2014,"L1",IF(D2009&gt;=1998,"L2",IF(D2009&gt;=1987,"L3",IF(D2009&gt;=1978,"L4",IF(D2009&gt;=1965,"L5","L6"))))))</f>
        <v>L3</v>
      </c>
      <c r="H2009" s="4" t="str">
        <f aca="false">IFERROR(INDEX(Lanes!$C$2:$C$60,MATCH(LEFT(I2009,FIND(" ",I2009)-1),Lanes!$A$2:$A$60,0)),"?")</f>
        <v>V</v>
      </c>
      <c r="I2009" s="4" t="s">
        <v>14457</v>
      </c>
      <c r="J2009" s="4"/>
      <c r="K2009" s="4" t="s">
        <v>4576</v>
      </c>
      <c r="L2009" s="4" t="s">
        <v>152</v>
      </c>
      <c r="M2009" s="4" t="s">
        <v>5431</v>
      </c>
      <c r="N2009" s="4" t="s">
        <v>5432</v>
      </c>
      <c r="O2009" s="4" t="s">
        <v>15073</v>
      </c>
      <c r="P2009" s="2" t="s">
        <v>15074</v>
      </c>
      <c r="Q2009" s="2" t="s">
        <v>15075</v>
      </c>
      <c r="R2009" s="4" t="s">
        <v>50</v>
      </c>
      <c r="S2009" s="4" t="s">
        <v>15076</v>
      </c>
      <c r="T2009" s="4" t="s">
        <v>110</v>
      </c>
      <c r="U2009" s="4"/>
      <c r="V2009" s="4"/>
      <c r="W2009" s="4"/>
      <c r="X2009" s="2" t="s">
        <v>15077</v>
      </c>
      <c r="Y2009" s="4" t="s">
        <v>69</v>
      </c>
      <c r="Z2009" s="4"/>
      <c r="AA2009" s="4"/>
      <c r="AB2009" s="4"/>
    </row>
    <row r="2010" customFormat="false" ht="75" hidden="false" customHeight="true" outlineLevel="0" collapsed="false">
      <c r="A2010" s="4" t="s">
        <v>15078</v>
      </c>
      <c r="B2010" s="4" t="s">
        <v>14485</v>
      </c>
      <c r="C2010" s="4" t="s">
        <v>15079</v>
      </c>
      <c r="D2010" s="4" t="n">
        <v>1989</v>
      </c>
      <c r="E2010" s="4" t="s">
        <v>41</v>
      </c>
      <c r="F2010" s="4" t="s">
        <v>7649</v>
      </c>
      <c r="G2010" s="4" t="str">
        <f aca="false">IF(LEFT(I2010,3)="R1 ","L6",IF(D2010&gt;=2014,"L1",IF(D2010&gt;=1998,"L2",IF(D2010&gt;=1987,"L3",IF(D2010&gt;=1978,"L4",IF(D2010&gt;=1965,"L5","L6"))))))</f>
        <v>L3</v>
      </c>
      <c r="H2010" s="4" t="str">
        <f aca="false">IFERROR(INDEX(Lanes!$C$2:$C$60,MATCH(LEFT(I2010,FIND(" ",I2010)-1),Lanes!$A$2:$A$60,0)),"?")</f>
        <v>V</v>
      </c>
      <c r="I2010" s="4" t="s">
        <v>14457</v>
      </c>
      <c r="J2010" s="4"/>
      <c r="K2010" s="4" t="s">
        <v>4342</v>
      </c>
      <c r="L2010" s="4" t="s">
        <v>45</v>
      </c>
      <c r="M2010" s="4" t="s">
        <v>1338</v>
      </c>
      <c r="N2010" s="4" t="s">
        <v>5477</v>
      </c>
      <c r="O2010" s="4" t="s">
        <v>15080</v>
      </c>
      <c r="P2010" s="2" t="s">
        <v>15081</v>
      </c>
      <c r="Q2010" s="2" t="s">
        <v>15082</v>
      </c>
      <c r="R2010" s="4" t="s">
        <v>65</v>
      </c>
      <c r="S2010" s="4" t="s">
        <v>15083</v>
      </c>
      <c r="T2010" s="4" t="s">
        <v>84</v>
      </c>
      <c r="U2010" s="4"/>
      <c r="V2010" s="4"/>
      <c r="W2010" s="4" t="s">
        <v>53</v>
      </c>
      <c r="X2010" s="2" t="s">
        <v>14491</v>
      </c>
      <c r="Y2010" s="4" t="s">
        <v>69</v>
      </c>
      <c r="Z2010" s="4"/>
      <c r="AA2010" s="4"/>
      <c r="AB2010" s="4"/>
    </row>
    <row r="2011" customFormat="false" ht="75" hidden="false" customHeight="true" outlineLevel="0" collapsed="false">
      <c r="A2011" s="4" t="s">
        <v>15084</v>
      </c>
      <c r="B2011" s="4" t="s">
        <v>11610</v>
      </c>
      <c r="C2011" s="4" t="s">
        <v>15085</v>
      </c>
      <c r="D2011" s="4" t="n">
        <v>1989</v>
      </c>
      <c r="E2011" s="4" t="s">
        <v>41</v>
      </c>
      <c r="F2011" s="4" t="s">
        <v>14761</v>
      </c>
      <c r="G2011" s="4" t="str">
        <f aca="false">IF(LEFT(I2011,3)="R1 ","L6",IF(D2011&gt;=2014,"L1",IF(D2011&gt;=1998,"L2",IF(D2011&gt;=1987,"L3",IF(D2011&gt;=1978,"L4",IF(D2011&gt;=1965,"L5","L6"))))))</f>
        <v>L3</v>
      </c>
      <c r="H2011" s="4" t="str">
        <f aca="false">IFERROR(INDEX(Lanes!$C$2:$C$60,MATCH(LEFT(I2011,FIND(" ",I2011)-1),Lanes!$A$2:$A$60,0)),"?")</f>
        <v>V</v>
      </c>
      <c r="I2011" s="4" t="s">
        <v>14457</v>
      </c>
      <c r="J2011" s="4"/>
      <c r="K2011" s="4" t="s">
        <v>4013</v>
      </c>
      <c r="L2011" s="4" t="s">
        <v>152</v>
      </c>
      <c r="M2011" s="4" t="s">
        <v>6520</v>
      </c>
      <c r="N2011" s="4" t="s">
        <v>14459</v>
      </c>
      <c r="O2011" s="4" t="s">
        <v>15086</v>
      </c>
      <c r="P2011" s="2" t="s">
        <v>15087</v>
      </c>
      <c r="Q2011" s="2" t="s">
        <v>15088</v>
      </c>
      <c r="R2011" s="4" t="s">
        <v>65</v>
      </c>
      <c r="S2011" s="4" t="s">
        <v>15089</v>
      </c>
      <c r="T2011" s="4" t="s">
        <v>84</v>
      </c>
      <c r="U2011" s="4"/>
      <c r="V2011" s="4"/>
      <c r="W2011" s="4"/>
      <c r="X2011" s="2" t="s">
        <v>15090</v>
      </c>
      <c r="Y2011" s="4" t="s">
        <v>69</v>
      </c>
      <c r="Z2011" s="4"/>
      <c r="AA2011" s="4"/>
      <c r="AB2011" s="4"/>
    </row>
    <row r="2012" customFormat="false" ht="75" hidden="false" customHeight="true" outlineLevel="0" collapsed="false">
      <c r="A2012" s="4" t="s">
        <v>15091</v>
      </c>
      <c r="B2012" s="4" t="s">
        <v>11446</v>
      </c>
      <c r="C2012" s="4" t="s">
        <v>15092</v>
      </c>
      <c r="D2012" s="4" t="n">
        <v>1990</v>
      </c>
      <c r="E2012" s="4" t="s">
        <v>41</v>
      </c>
      <c r="F2012" s="4" t="s">
        <v>15093</v>
      </c>
      <c r="G2012" s="4" t="str">
        <f aca="false">IF(LEFT(I2012,3)="R1 ","L6",IF(D2012&gt;=2014,"L1",IF(D2012&gt;=1998,"L2",IF(D2012&gt;=1987,"L3",IF(D2012&gt;=1978,"L4",IF(D2012&gt;=1965,"L5","L6"))))))</f>
        <v>L3</v>
      </c>
      <c r="H2012" s="4" t="str">
        <f aca="false">IFERROR(INDEX(Lanes!$C$2:$C$60,MATCH(LEFT(I2012,FIND(" ",I2012)-1),Lanes!$A$2:$A$60,0)),"?")</f>
        <v>V</v>
      </c>
      <c r="I2012" s="4" t="s">
        <v>14457</v>
      </c>
      <c r="J2012" s="4"/>
      <c r="K2012" s="4" t="s">
        <v>128</v>
      </c>
      <c r="L2012" s="4" t="s">
        <v>152</v>
      </c>
      <c r="M2012" s="4" t="s">
        <v>5431</v>
      </c>
      <c r="N2012" s="4" t="s">
        <v>5432</v>
      </c>
      <c r="O2012" s="4" t="s">
        <v>15094</v>
      </c>
      <c r="P2012" s="2" t="s">
        <v>15095</v>
      </c>
      <c r="Q2012" s="2" t="s">
        <v>15096</v>
      </c>
      <c r="R2012" s="4" t="s">
        <v>122</v>
      </c>
      <c r="S2012" s="4" t="s">
        <v>15097</v>
      </c>
      <c r="T2012" s="4" t="s">
        <v>84</v>
      </c>
      <c r="U2012" s="4"/>
      <c r="V2012" s="4"/>
      <c r="W2012" s="4"/>
      <c r="X2012" s="2" t="s">
        <v>15098</v>
      </c>
      <c r="Y2012" s="4" t="s">
        <v>69</v>
      </c>
      <c r="Z2012" s="4"/>
      <c r="AA2012" s="4"/>
      <c r="AB2012" s="4"/>
    </row>
    <row r="2013" customFormat="false" ht="75" hidden="false" customHeight="true" outlineLevel="0" collapsed="false">
      <c r="A2013" s="4" t="s">
        <v>15099</v>
      </c>
      <c r="B2013" s="4" t="s">
        <v>11455</v>
      </c>
      <c r="C2013" s="4" t="s">
        <v>15100</v>
      </c>
      <c r="D2013" s="4" t="n">
        <v>1990</v>
      </c>
      <c r="E2013" s="4" t="s">
        <v>41</v>
      </c>
      <c r="F2013" s="4" t="s">
        <v>9942</v>
      </c>
      <c r="G2013" s="4" t="str">
        <f aca="false">IF(LEFT(I2013,3)="R1 ","L6",IF(D2013&gt;=2014,"L1",IF(D2013&gt;=1998,"L2",IF(D2013&gt;=1987,"L3",IF(D2013&gt;=1978,"L4",IF(D2013&gt;=1965,"L5","L6"))))))</f>
        <v>L3</v>
      </c>
      <c r="H2013" s="4" t="str">
        <f aca="false">IFERROR(INDEX(Lanes!$C$2:$C$60,MATCH(LEFT(I2013,FIND(" ",I2013)-1),Lanes!$A$2:$A$60,0)),"?")</f>
        <v>V</v>
      </c>
      <c r="I2013" s="4" t="s">
        <v>14457</v>
      </c>
      <c r="J2013" s="4"/>
      <c r="K2013" s="4" t="s">
        <v>4342</v>
      </c>
      <c r="L2013" s="4" t="s">
        <v>152</v>
      </c>
      <c r="M2013" s="4" t="s">
        <v>5431</v>
      </c>
      <c r="N2013" s="4" t="s">
        <v>5432</v>
      </c>
      <c r="O2013" s="4" t="s">
        <v>15101</v>
      </c>
      <c r="P2013" s="2" t="s">
        <v>15102</v>
      </c>
      <c r="Q2013" s="2" t="s">
        <v>15103</v>
      </c>
      <c r="R2013" s="4" t="s">
        <v>65</v>
      </c>
      <c r="S2013" s="4" t="s">
        <v>15104</v>
      </c>
      <c r="T2013" s="4" t="s">
        <v>110</v>
      </c>
      <c r="U2013" s="4"/>
      <c r="V2013" s="4"/>
      <c r="W2013" s="4"/>
      <c r="X2013" s="2" t="s">
        <v>15105</v>
      </c>
      <c r="Y2013" s="4" t="s">
        <v>69</v>
      </c>
      <c r="Z2013" s="4"/>
      <c r="AA2013" s="4"/>
      <c r="AB2013" s="4"/>
    </row>
    <row r="2014" customFormat="false" ht="75" hidden="false" customHeight="true" outlineLevel="0" collapsed="false">
      <c r="A2014" s="4" t="s">
        <v>15106</v>
      </c>
      <c r="B2014" s="4" t="s">
        <v>14912</v>
      </c>
      <c r="C2014" s="4" t="s">
        <v>15107</v>
      </c>
      <c r="D2014" s="4" t="n">
        <v>1990</v>
      </c>
      <c r="E2014" s="4" t="s">
        <v>41</v>
      </c>
      <c r="F2014" s="4" t="s">
        <v>971</v>
      </c>
      <c r="G2014" s="4" t="str">
        <f aca="false">IF(LEFT(I2014,3)="R1 ","L6",IF(D2014&gt;=2014,"L1",IF(D2014&gt;=1998,"L2",IF(D2014&gt;=1987,"L3",IF(D2014&gt;=1978,"L4",IF(D2014&gt;=1965,"L5","L6"))))))</f>
        <v>L3</v>
      </c>
      <c r="H2014" s="4" t="str">
        <f aca="false">IFERROR(INDEX(Lanes!$C$2:$C$60,MATCH(LEFT(I2014,FIND(" ",I2014)-1),Lanes!$A$2:$A$60,0)),"?")</f>
        <v>V</v>
      </c>
      <c r="I2014" s="4" t="s">
        <v>14457</v>
      </c>
      <c r="J2014" s="4"/>
      <c r="K2014" s="4" t="s">
        <v>4576</v>
      </c>
      <c r="L2014" s="4" t="s">
        <v>152</v>
      </c>
      <c r="M2014" s="4" t="s">
        <v>5431</v>
      </c>
      <c r="N2014" s="4" t="s">
        <v>5432</v>
      </c>
      <c r="O2014" s="4" t="s">
        <v>15108</v>
      </c>
      <c r="P2014" s="2" t="s">
        <v>15109</v>
      </c>
      <c r="Q2014" s="2" t="s">
        <v>15110</v>
      </c>
      <c r="R2014" s="4" t="s">
        <v>65</v>
      </c>
      <c r="S2014" s="4" t="s">
        <v>15111</v>
      </c>
      <c r="T2014" s="4" t="s">
        <v>84</v>
      </c>
      <c r="U2014" s="4"/>
      <c r="V2014" s="4"/>
      <c r="W2014" s="4"/>
      <c r="X2014" s="2" t="s">
        <v>14918</v>
      </c>
      <c r="Y2014" s="4" t="s">
        <v>69</v>
      </c>
      <c r="Z2014" s="4"/>
      <c r="AA2014" s="4"/>
      <c r="AB2014" s="4"/>
    </row>
    <row r="2015" customFormat="false" ht="75" hidden="false" customHeight="true" outlineLevel="0" collapsed="false">
      <c r="A2015" s="4" t="s">
        <v>15112</v>
      </c>
      <c r="B2015" s="4" t="s">
        <v>14485</v>
      </c>
      <c r="C2015" s="4" t="s">
        <v>15113</v>
      </c>
      <c r="D2015" s="4" t="n">
        <v>1990</v>
      </c>
      <c r="E2015" s="4" t="s">
        <v>41</v>
      </c>
      <c r="F2015" s="4" t="s">
        <v>7649</v>
      </c>
      <c r="G2015" s="4" t="str">
        <f aca="false">IF(LEFT(I2015,3)="R1 ","L6",IF(D2015&gt;=2014,"L1",IF(D2015&gt;=1998,"L2",IF(D2015&gt;=1987,"L3",IF(D2015&gt;=1978,"L4",IF(D2015&gt;=1965,"L5","L6"))))))</f>
        <v>L3</v>
      </c>
      <c r="H2015" s="4" t="str">
        <f aca="false">IFERROR(INDEX(Lanes!$C$2:$C$60,MATCH(LEFT(I2015,FIND(" ",I2015)-1),Lanes!$A$2:$A$60,0)),"?")</f>
        <v>V</v>
      </c>
      <c r="I2015" s="4" t="s">
        <v>14457</v>
      </c>
      <c r="J2015" s="4"/>
      <c r="K2015" s="4" t="s">
        <v>4342</v>
      </c>
      <c r="L2015" s="4" t="s">
        <v>45</v>
      </c>
      <c r="M2015" s="4" t="s">
        <v>1338</v>
      </c>
      <c r="N2015" s="4" t="s">
        <v>5477</v>
      </c>
      <c r="O2015" s="4" t="s">
        <v>15114</v>
      </c>
      <c r="P2015" s="2" t="s">
        <v>15115</v>
      </c>
      <c r="Q2015" s="2" t="s">
        <v>15116</v>
      </c>
      <c r="R2015" s="4" t="s">
        <v>65</v>
      </c>
      <c r="S2015" s="4" t="s">
        <v>15117</v>
      </c>
      <c r="T2015" s="4" t="s">
        <v>84</v>
      </c>
      <c r="U2015" s="4"/>
      <c r="V2015" s="4"/>
      <c r="W2015" s="4" t="s">
        <v>53</v>
      </c>
      <c r="X2015" s="2" t="s">
        <v>14491</v>
      </c>
      <c r="Y2015" s="4" t="s">
        <v>69</v>
      </c>
      <c r="Z2015" s="4"/>
      <c r="AA2015" s="4"/>
      <c r="AB2015" s="4"/>
    </row>
    <row r="2016" customFormat="false" ht="75" hidden="false" customHeight="true" outlineLevel="0" collapsed="false">
      <c r="A2016" s="4" t="s">
        <v>15118</v>
      </c>
      <c r="B2016" s="4" t="s">
        <v>14587</v>
      </c>
      <c r="C2016" s="4" t="s">
        <v>15119</v>
      </c>
      <c r="D2016" s="4" t="n">
        <v>1990</v>
      </c>
      <c r="E2016" s="4" t="s">
        <v>41</v>
      </c>
      <c r="F2016" s="4" t="s">
        <v>15120</v>
      </c>
      <c r="G2016" s="4" t="str">
        <f aca="false">IF(LEFT(I2016,3)="R1 ","L6",IF(D2016&gt;=2014,"L1",IF(D2016&gt;=1998,"L2",IF(D2016&gt;=1987,"L3",IF(D2016&gt;=1978,"L4",IF(D2016&gt;=1965,"L5","L6"))))))</f>
        <v>L3</v>
      </c>
      <c r="H2016" s="4" t="str">
        <f aca="false">IFERROR(INDEX(Lanes!$C$2:$C$60,MATCH(LEFT(I2016,FIND(" ",I2016)-1),Lanes!$A$2:$A$60,0)),"?")</f>
        <v>V</v>
      </c>
      <c r="I2016" s="4" t="s">
        <v>14457</v>
      </c>
      <c r="J2016" s="4"/>
      <c r="K2016" s="4" t="s">
        <v>4576</v>
      </c>
      <c r="L2016" s="4" t="s">
        <v>152</v>
      </c>
      <c r="M2016" s="4" t="s">
        <v>153</v>
      </c>
      <c r="N2016" s="4" t="s">
        <v>14590</v>
      </c>
      <c r="O2016" s="4" t="s">
        <v>15121</v>
      </c>
      <c r="P2016" s="2" t="s">
        <v>15122</v>
      </c>
      <c r="Q2016" s="2" t="s">
        <v>15123</v>
      </c>
      <c r="R2016" s="4" t="s">
        <v>65</v>
      </c>
      <c r="S2016" s="4" t="s">
        <v>15124</v>
      </c>
      <c r="T2016" s="4" t="s">
        <v>84</v>
      </c>
      <c r="U2016" s="4"/>
      <c r="V2016" s="4"/>
      <c r="W2016" s="4" t="s">
        <v>53</v>
      </c>
      <c r="X2016" s="2" t="s">
        <v>14721</v>
      </c>
      <c r="Y2016" s="4" t="s">
        <v>69</v>
      </c>
      <c r="Z2016" s="4"/>
      <c r="AA2016" s="4"/>
      <c r="AB2016" s="4"/>
    </row>
    <row r="2017" customFormat="false" ht="75" hidden="false" customHeight="true" outlineLevel="0" collapsed="false">
      <c r="A2017" s="4" t="s">
        <v>15125</v>
      </c>
      <c r="B2017" s="4" t="s">
        <v>14663</v>
      </c>
      <c r="C2017" s="4" t="s">
        <v>15126</v>
      </c>
      <c r="D2017" s="4" t="n">
        <v>1991</v>
      </c>
      <c r="E2017" s="4" t="s">
        <v>41</v>
      </c>
      <c r="F2017" s="4" t="s">
        <v>7649</v>
      </c>
      <c r="G2017" s="4" t="str">
        <f aca="false">IF(LEFT(I2017,3)="R1 ","L6",IF(D2017&gt;=2014,"L1",IF(D2017&gt;=1998,"L2",IF(D2017&gt;=1987,"L3",IF(D2017&gt;=1978,"L4",IF(D2017&gt;=1965,"L5","L6"))))))</f>
        <v>L3</v>
      </c>
      <c r="H2017" s="4" t="str">
        <f aca="false">IFERROR(INDEX(Lanes!$C$2:$C$60,MATCH(LEFT(I2017,FIND(" ",I2017)-1),Lanes!$A$2:$A$60,0)),"?")</f>
        <v>V</v>
      </c>
      <c r="I2017" s="4" t="s">
        <v>14457</v>
      </c>
      <c r="J2017" s="4"/>
      <c r="K2017" s="4" t="s">
        <v>128</v>
      </c>
      <c r="L2017" s="4" t="s">
        <v>152</v>
      </c>
      <c r="M2017" s="4" t="s">
        <v>14665</v>
      </c>
      <c r="N2017" s="4" t="s">
        <v>12224</v>
      </c>
      <c r="O2017" s="4" t="s">
        <v>15127</v>
      </c>
      <c r="P2017" s="2" t="s">
        <v>15128</v>
      </c>
      <c r="Q2017" s="2" t="s">
        <v>15129</v>
      </c>
      <c r="R2017" s="4" t="s">
        <v>122</v>
      </c>
      <c r="S2017" s="4" t="s">
        <v>15130</v>
      </c>
      <c r="T2017" s="4" t="s">
        <v>84</v>
      </c>
      <c r="U2017" s="4"/>
      <c r="V2017" s="4"/>
      <c r="W2017" s="4" t="s">
        <v>53</v>
      </c>
      <c r="X2017" s="2" t="s">
        <v>15131</v>
      </c>
      <c r="Y2017" s="4" t="s">
        <v>69</v>
      </c>
      <c r="Z2017" s="4"/>
      <c r="AA2017" s="4"/>
      <c r="AB2017" s="4"/>
    </row>
    <row r="2018" customFormat="false" ht="75" hidden="false" customHeight="true" outlineLevel="0" collapsed="false">
      <c r="A2018" s="4" t="s">
        <v>15132</v>
      </c>
      <c r="B2018" s="4" t="s">
        <v>14454</v>
      </c>
      <c r="C2018" s="4" t="s">
        <v>15133</v>
      </c>
      <c r="D2018" s="4" t="n">
        <v>1991</v>
      </c>
      <c r="E2018" s="4" t="s">
        <v>41</v>
      </c>
      <c r="F2018" s="4" t="s">
        <v>11138</v>
      </c>
      <c r="G2018" s="4" t="str">
        <f aca="false">IF(LEFT(I2018,3)="R1 ","L6",IF(D2018&gt;=2014,"L1",IF(D2018&gt;=1998,"L2",IF(D2018&gt;=1987,"L3",IF(D2018&gt;=1978,"L4",IF(D2018&gt;=1965,"L5","L6"))))))</f>
        <v>L3</v>
      </c>
      <c r="H2018" s="4" t="str">
        <f aca="false">IFERROR(INDEX(Lanes!$C$2:$C$60,MATCH(LEFT(I2018,FIND(" ",I2018)-1),Lanes!$A$2:$A$60,0)),"?")</f>
        <v>V</v>
      </c>
      <c r="I2018" s="4" t="s">
        <v>14457</v>
      </c>
      <c r="J2018" s="4"/>
      <c r="K2018" s="4" t="s">
        <v>4013</v>
      </c>
      <c r="L2018" s="4" t="s">
        <v>152</v>
      </c>
      <c r="M2018" s="4" t="s">
        <v>14458</v>
      </c>
      <c r="N2018" s="4" t="s">
        <v>14459</v>
      </c>
      <c r="O2018" s="4" t="s">
        <v>15134</v>
      </c>
      <c r="P2018" s="2" t="s">
        <v>15135</v>
      </c>
      <c r="Q2018" s="2" t="s">
        <v>15136</v>
      </c>
      <c r="R2018" s="4" t="s">
        <v>122</v>
      </c>
      <c r="S2018" s="4" t="s">
        <v>15137</v>
      </c>
      <c r="T2018" s="4" t="s">
        <v>84</v>
      </c>
      <c r="U2018" s="4"/>
      <c r="V2018" s="4"/>
      <c r="W2018" s="4"/>
      <c r="X2018" s="2" t="s">
        <v>15138</v>
      </c>
      <c r="Y2018" s="4" t="s">
        <v>69</v>
      </c>
      <c r="Z2018" s="4"/>
      <c r="AA2018" s="4"/>
      <c r="AB2018" s="4"/>
    </row>
    <row r="2019" customFormat="false" ht="75" hidden="false" customHeight="true" outlineLevel="0" collapsed="false">
      <c r="A2019" s="4" t="s">
        <v>15139</v>
      </c>
      <c r="B2019" s="4" t="s">
        <v>14912</v>
      </c>
      <c r="C2019" s="4" t="s">
        <v>15140</v>
      </c>
      <c r="D2019" s="4" t="n">
        <v>1991</v>
      </c>
      <c r="E2019" s="4" t="s">
        <v>41</v>
      </c>
      <c r="F2019" s="4" t="s">
        <v>971</v>
      </c>
      <c r="G2019" s="4" t="str">
        <f aca="false">IF(LEFT(I2019,3)="R1 ","L6",IF(D2019&gt;=2014,"L1",IF(D2019&gt;=1998,"L2",IF(D2019&gt;=1987,"L3",IF(D2019&gt;=1978,"L4",IF(D2019&gt;=1965,"L5","L6"))))))</f>
        <v>L3</v>
      </c>
      <c r="H2019" s="4" t="str">
        <f aca="false">IFERROR(INDEX(Lanes!$C$2:$C$60,MATCH(LEFT(I2019,FIND(" ",I2019)-1),Lanes!$A$2:$A$60,0)),"?")</f>
        <v>V</v>
      </c>
      <c r="I2019" s="4" t="s">
        <v>14457</v>
      </c>
      <c r="J2019" s="4"/>
      <c r="K2019" s="4" t="s">
        <v>4576</v>
      </c>
      <c r="L2019" s="4" t="s">
        <v>152</v>
      </c>
      <c r="M2019" s="4" t="s">
        <v>5431</v>
      </c>
      <c r="N2019" s="4" t="s">
        <v>5432</v>
      </c>
      <c r="O2019" s="4" t="s">
        <v>15141</v>
      </c>
      <c r="P2019" s="2" t="s">
        <v>15142</v>
      </c>
      <c r="Q2019" s="2" t="s">
        <v>15143</v>
      </c>
      <c r="R2019" s="4" t="s">
        <v>122</v>
      </c>
      <c r="S2019" s="4" t="s">
        <v>15144</v>
      </c>
      <c r="T2019" s="4" t="s">
        <v>84</v>
      </c>
      <c r="U2019" s="4"/>
      <c r="V2019" s="4"/>
      <c r="W2019" s="4"/>
      <c r="X2019" s="2" t="s">
        <v>14918</v>
      </c>
      <c r="Y2019" s="4" t="s">
        <v>69</v>
      </c>
      <c r="Z2019" s="4"/>
      <c r="AA2019" s="4"/>
      <c r="AB2019" s="4"/>
    </row>
    <row r="2020" customFormat="false" ht="75" hidden="false" customHeight="true" outlineLevel="0" collapsed="false">
      <c r="A2020" s="4" t="s">
        <v>15145</v>
      </c>
      <c r="B2020" s="4" t="s">
        <v>14524</v>
      </c>
      <c r="C2020" s="4" t="s">
        <v>15146</v>
      </c>
      <c r="D2020" s="4" t="n">
        <v>1991</v>
      </c>
      <c r="E2020" s="4" t="s">
        <v>41</v>
      </c>
      <c r="F2020" s="4" t="s">
        <v>11098</v>
      </c>
      <c r="G2020" s="4" t="str">
        <f aca="false">IF(LEFT(I2020,3)="R1 ","L6",IF(D2020&gt;=2014,"L1",IF(D2020&gt;=1998,"L2",IF(D2020&gt;=1987,"L3",IF(D2020&gt;=1978,"L4",IF(D2020&gt;=1965,"L5","L6"))))))</f>
        <v>L3</v>
      </c>
      <c r="H2020" s="4" t="str">
        <f aca="false">IFERROR(INDEX(Lanes!$C$2:$C$60,MATCH(LEFT(I2020,FIND(" ",I2020)-1),Lanes!$A$2:$A$60,0)),"?")</f>
        <v>V</v>
      </c>
      <c r="I2020" s="4" t="s">
        <v>14457</v>
      </c>
      <c r="J2020" s="4"/>
      <c r="K2020" s="4" t="s">
        <v>4013</v>
      </c>
      <c r="L2020" s="4" t="s">
        <v>193</v>
      </c>
      <c r="M2020" s="4" t="s">
        <v>2974</v>
      </c>
      <c r="N2020" s="4" t="s">
        <v>7068</v>
      </c>
      <c r="O2020" s="4" t="s">
        <v>15147</v>
      </c>
      <c r="P2020" s="2" t="s">
        <v>15148</v>
      </c>
      <c r="Q2020" s="2" t="s">
        <v>15149</v>
      </c>
      <c r="R2020" s="4" t="s">
        <v>65</v>
      </c>
      <c r="S2020" s="4" t="s">
        <v>15150</v>
      </c>
      <c r="T2020" s="4" t="s">
        <v>84</v>
      </c>
      <c r="U2020" s="4"/>
      <c r="V2020" s="4"/>
      <c r="W2020" s="4" t="s">
        <v>53</v>
      </c>
      <c r="X2020" s="2" t="s">
        <v>14531</v>
      </c>
      <c r="Y2020" s="4" t="s">
        <v>69</v>
      </c>
      <c r="Z2020" s="4"/>
      <c r="AA2020" s="4"/>
      <c r="AB2020" s="4"/>
    </row>
    <row r="2021" customFormat="false" ht="75" hidden="false" customHeight="true" outlineLevel="0" collapsed="false">
      <c r="A2021" s="4" t="s">
        <v>15151</v>
      </c>
      <c r="B2021" s="4" t="s">
        <v>14587</v>
      </c>
      <c r="C2021" s="4" t="s">
        <v>15152</v>
      </c>
      <c r="D2021" s="4" t="n">
        <v>1992</v>
      </c>
      <c r="E2021" s="4" t="s">
        <v>41</v>
      </c>
      <c r="F2021" s="4" t="s">
        <v>15120</v>
      </c>
      <c r="G2021" s="4" t="str">
        <f aca="false">IF(LEFT(I2021,3)="R1 ","L6",IF(D2021&gt;=2014,"L1",IF(D2021&gt;=1998,"L2",IF(D2021&gt;=1987,"L3",IF(D2021&gt;=1978,"L4",IF(D2021&gt;=1965,"L5","L6"))))))</f>
        <v>L3</v>
      </c>
      <c r="H2021" s="4" t="str">
        <f aca="false">IFERROR(INDEX(Lanes!$C$2:$C$60,MATCH(LEFT(I2021,FIND(" ",I2021)-1),Lanes!$A$2:$A$60,0)),"?")</f>
        <v>V</v>
      </c>
      <c r="I2021" s="4" t="s">
        <v>14457</v>
      </c>
      <c r="J2021" s="4"/>
      <c r="K2021" s="4" t="s">
        <v>4576</v>
      </c>
      <c r="L2021" s="4" t="s">
        <v>152</v>
      </c>
      <c r="M2021" s="4" t="s">
        <v>153</v>
      </c>
      <c r="N2021" s="4" t="s">
        <v>14590</v>
      </c>
      <c r="O2021" s="4" t="s">
        <v>15153</v>
      </c>
      <c r="P2021" s="2" t="s">
        <v>15154</v>
      </c>
      <c r="Q2021" s="2" t="s">
        <v>15155</v>
      </c>
      <c r="R2021" s="4" t="s">
        <v>65</v>
      </c>
      <c r="S2021" s="4" t="s">
        <v>15156</v>
      </c>
      <c r="T2021" s="4" t="s">
        <v>84</v>
      </c>
      <c r="U2021" s="4"/>
      <c r="V2021" s="4"/>
      <c r="W2021" s="4" t="s">
        <v>53</v>
      </c>
      <c r="X2021" s="2" t="s">
        <v>14721</v>
      </c>
      <c r="Y2021" s="4" t="s">
        <v>69</v>
      </c>
      <c r="Z2021" s="4"/>
      <c r="AA2021" s="4"/>
      <c r="AB2021" s="4"/>
    </row>
    <row r="2022" customFormat="false" ht="75" hidden="false" customHeight="true" outlineLevel="0" collapsed="false">
      <c r="A2022" s="4" t="s">
        <v>15157</v>
      </c>
      <c r="B2022" s="4" t="s">
        <v>14663</v>
      </c>
      <c r="C2022" s="4" t="s">
        <v>15158</v>
      </c>
      <c r="D2022" s="4" t="n">
        <v>1993</v>
      </c>
      <c r="E2022" s="4" t="s">
        <v>41</v>
      </c>
      <c r="F2022" s="4" t="s">
        <v>7649</v>
      </c>
      <c r="G2022" s="4" t="str">
        <f aca="false">IF(LEFT(I2022,3)="R1 ","L6",IF(D2022&gt;=2014,"L1",IF(D2022&gt;=1998,"L2",IF(D2022&gt;=1987,"L3",IF(D2022&gt;=1978,"L4",IF(D2022&gt;=1965,"L5","L6"))))))</f>
        <v>L3</v>
      </c>
      <c r="H2022" s="4" t="str">
        <f aca="false">IFERROR(INDEX(Lanes!$C$2:$C$60,MATCH(LEFT(I2022,FIND(" ",I2022)-1),Lanes!$A$2:$A$60,0)),"?")</f>
        <v>V</v>
      </c>
      <c r="I2022" s="4" t="s">
        <v>14457</v>
      </c>
      <c r="J2022" s="4"/>
      <c r="K2022" s="4" t="s">
        <v>128</v>
      </c>
      <c r="L2022" s="4" t="s">
        <v>152</v>
      </c>
      <c r="M2022" s="4" t="s">
        <v>14665</v>
      </c>
      <c r="N2022" s="4" t="s">
        <v>12224</v>
      </c>
      <c r="O2022" s="4" t="s">
        <v>15159</v>
      </c>
      <c r="P2022" s="2" t="s">
        <v>15160</v>
      </c>
      <c r="Q2022" s="2" t="s">
        <v>15161</v>
      </c>
      <c r="R2022" s="4" t="s">
        <v>122</v>
      </c>
      <c r="S2022" s="4" t="s">
        <v>15162</v>
      </c>
      <c r="T2022" s="4" t="s">
        <v>84</v>
      </c>
      <c r="U2022" s="4"/>
      <c r="V2022" s="4"/>
      <c r="W2022" s="4" t="s">
        <v>53</v>
      </c>
      <c r="X2022" s="2" t="s">
        <v>15163</v>
      </c>
      <c r="Y2022" s="4" t="s">
        <v>69</v>
      </c>
      <c r="Z2022" s="4"/>
      <c r="AA2022" s="4"/>
      <c r="AB2022" s="4"/>
    </row>
    <row r="2023" customFormat="false" ht="75" hidden="false" customHeight="true" outlineLevel="0" collapsed="false">
      <c r="A2023" s="4" t="s">
        <v>15164</v>
      </c>
      <c r="B2023" s="4" t="s">
        <v>14587</v>
      </c>
      <c r="C2023" s="4" t="s">
        <v>15165</v>
      </c>
      <c r="D2023" s="4" t="n">
        <v>1995</v>
      </c>
      <c r="E2023" s="4" t="s">
        <v>41</v>
      </c>
      <c r="F2023" s="4" t="s">
        <v>15120</v>
      </c>
      <c r="G2023" s="4" t="str">
        <f aca="false">IF(LEFT(I2023,3)="R1 ","L6",IF(D2023&gt;=2014,"L1",IF(D2023&gt;=1998,"L2",IF(D2023&gt;=1987,"L3",IF(D2023&gt;=1978,"L4",IF(D2023&gt;=1965,"L5","L6"))))))</f>
        <v>L3</v>
      </c>
      <c r="H2023" s="4" t="str">
        <f aca="false">IFERROR(INDEX(Lanes!$C$2:$C$60,MATCH(LEFT(I2023,FIND(" ",I2023)-1),Lanes!$A$2:$A$60,0)),"?")</f>
        <v>V</v>
      </c>
      <c r="I2023" s="4" t="s">
        <v>14457</v>
      </c>
      <c r="J2023" s="4"/>
      <c r="K2023" s="4" t="s">
        <v>4576</v>
      </c>
      <c r="L2023" s="4" t="s">
        <v>152</v>
      </c>
      <c r="M2023" s="4" t="s">
        <v>153</v>
      </c>
      <c r="N2023" s="4" t="s">
        <v>14590</v>
      </c>
      <c r="O2023" s="4" t="s">
        <v>15166</v>
      </c>
      <c r="P2023" s="2" t="s">
        <v>15167</v>
      </c>
      <c r="Q2023" s="2" t="s">
        <v>15168</v>
      </c>
      <c r="R2023" s="4" t="s">
        <v>65</v>
      </c>
      <c r="S2023" s="4" t="s">
        <v>15169</v>
      </c>
      <c r="T2023" s="4" t="s">
        <v>84</v>
      </c>
      <c r="U2023" s="4"/>
      <c r="V2023" s="4"/>
      <c r="W2023" s="4" t="s">
        <v>53</v>
      </c>
      <c r="X2023" s="2" t="s">
        <v>14721</v>
      </c>
      <c r="Y2023" s="4" t="s">
        <v>69</v>
      </c>
      <c r="Z2023" s="4"/>
      <c r="AA2023" s="4"/>
      <c r="AB2023" s="4"/>
    </row>
    <row r="2024" customFormat="false" ht="75" hidden="false" customHeight="true" outlineLevel="0" collapsed="false">
      <c r="A2024" s="4" t="s">
        <v>15170</v>
      </c>
      <c r="B2024" s="4" t="s">
        <v>14663</v>
      </c>
      <c r="C2024" s="4" t="s">
        <v>15171</v>
      </c>
      <c r="D2024" s="4" t="n">
        <v>2007</v>
      </c>
      <c r="E2024" s="4" t="s">
        <v>41</v>
      </c>
      <c r="F2024" s="4" t="s">
        <v>2430</v>
      </c>
      <c r="G2024" s="4" t="str">
        <f aca="false">IF(LEFT(I2024,3)="R1 ","L6",IF(D2024&gt;=2014,"L1",IF(D2024&gt;=1998,"L2",IF(D2024&gt;=1987,"L3",IF(D2024&gt;=1978,"L4",IF(D2024&gt;=1965,"L5","L6"))))))</f>
        <v>L2</v>
      </c>
      <c r="H2024" s="4" t="str">
        <f aca="false">IFERROR(INDEX(Lanes!$C$2:$C$60,MATCH(LEFT(I2024,FIND(" ",I2024)-1),Lanes!$A$2:$A$60,0)),"?")</f>
        <v>V</v>
      </c>
      <c r="I2024" s="4" t="s">
        <v>14457</v>
      </c>
      <c r="J2024" s="4"/>
      <c r="K2024" s="4" t="s">
        <v>128</v>
      </c>
      <c r="L2024" s="4" t="s">
        <v>152</v>
      </c>
      <c r="M2024" s="4" t="s">
        <v>14665</v>
      </c>
      <c r="N2024" s="4" t="s">
        <v>12224</v>
      </c>
      <c r="O2024" s="4" t="s">
        <v>15172</v>
      </c>
      <c r="P2024" s="2" t="s">
        <v>15173</v>
      </c>
      <c r="Q2024" s="2" t="s">
        <v>15174</v>
      </c>
      <c r="R2024" s="4" t="s">
        <v>65</v>
      </c>
      <c r="S2024" s="4" t="s">
        <v>15175</v>
      </c>
      <c r="T2024" s="4" t="s">
        <v>84</v>
      </c>
      <c r="U2024" s="4"/>
      <c r="V2024" s="4"/>
      <c r="W2024" s="4" t="s">
        <v>53</v>
      </c>
      <c r="X2024" s="2" t="s">
        <v>14670</v>
      </c>
      <c r="Y2024" s="4" t="s">
        <v>69</v>
      </c>
      <c r="Z2024" s="4"/>
      <c r="AA2024" s="4"/>
      <c r="AB2024" s="4"/>
    </row>
    <row r="2025" customFormat="false" ht="75" hidden="false" customHeight="true" outlineLevel="0" collapsed="false">
      <c r="A2025" s="4" t="s">
        <v>15176</v>
      </c>
      <c r="B2025" s="4" t="s">
        <v>15177</v>
      </c>
      <c r="C2025" s="4" t="s">
        <v>15178</v>
      </c>
      <c r="D2025" s="4" t="n">
        <v>1971</v>
      </c>
      <c r="E2025" s="4" t="s">
        <v>41</v>
      </c>
      <c r="F2025" s="4" t="s">
        <v>15179</v>
      </c>
      <c r="G2025" s="4" t="str">
        <f aca="false">IF(LEFT(I2025,3)="R1 ","L6",IF(D2025&gt;=2014,"L1",IF(D2025&gt;=1998,"L2",IF(D2025&gt;=1987,"L3",IF(D2025&gt;=1978,"L4",IF(D2025&gt;=1965,"L5","L6"))))))</f>
        <v>L5</v>
      </c>
      <c r="H2025" s="4" t="str">
        <f aca="false">IFERROR(INDEX(Lanes!$C$2:$C$60,MATCH(LEFT(I2025,FIND(" ",I2025)-1),Lanes!$A$2:$A$60,0)),"?")</f>
        <v>V</v>
      </c>
      <c r="I2025" s="4" t="s">
        <v>15180</v>
      </c>
      <c r="J2025" s="4"/>
      <c r="K2025" s="4" t="s">
        <v>4342</v>
      </c>
      <c r="L2025" s="4" t="s">
        <v>257</v>
      </c>
      <c r="M2025" s="4" t="s">
        <v>15181</v>
      </c>
      <c r="N2025" s="4"/>
      <c r="O2025" s="4" t="s">
        <v>15182</v>
      </c>
      <c r="P2025" s="2" t="s">
        <v>15183</v>
      </c>
      <c r="Q2025" s="2" t="s">
        <v>15184</v>
      </c>
      <c r="R2025" s="4" t="s">
        <v>65</v>
      </c>
      <c r="S2025" s="4" t="s">
        <v>15185</v>
      </c>
      <c r="T2025" s="4" t="s">
        <v>52</v>
      </c>
      <c r="U2025" s="4"/>
      <c r="V2025" s="4"/>
      <c r="W2025" s="4"/>
      <c r="X2025" s="2" t="s">
        <v>15186</v>
      </c>
      <c r="Y2025" s="4" t="s">
        <v>69</v>
      </c>
      <c r="Z2025" s="4"/>
      <c r="AA2025" s="4"/>
      <c r="AB2025" s="4"/>
    </row>
    <row r="2026" customFormat="false" ht="75" hidden="false" customHeight="true" outlineLevel="0" collapsed="false">
      <c r="A2026" s="4" t="s">
        <v>15187</v>
      </c>
      <c r="B2026" s="4" t="s">
        <v>15188</v>
      </c>
      <c r="C2026" s="4" t="s">
        <v>15189</v>
      </c>
      <c r="D2026" s="4" t="n">
        <v>1972</v>
      </c>
      <c r="E2026" s="4" t="s">
        <v>41</v>
      </c>
      <c r="F2026" s="4" t="s">
        <v>15190</v>
      </c>
      <c r="G2026" s="4" t="str">
        <f aca="false">IF(LEFT(I2026,3)="R1 ","L6",IF(D2026&gt;=2014,"L1",IF(D2026&gt;=1998,"L2",IF(D2026&gt;=1987,"L3",IF(D2026&gt;=1978,"L4",IF(D2026&gt;=1965,"L5","L6"))))))</f>
        <v>L5</v>
      </c>
      <c r="H2026" s="4" t="str">
        <f aca="false">IFERROR(INDEX(Lanes!$C$2:$C$60,MATCH(LEFT(I2026,FIND(" ",I2026)-1),Lanes!$A$2:$A$60,0)),"?")</f>
        <v>V</v>
      </c>
      <c r="I2026" s="4" t="s">
        <v>15180</v>
      </c>
      <c r="J2026" s="4"/>
      <c r="K2026" s="4" t="s">
        <v>4342</v>
      </c>
      <c r="L2026" s="4" t="s">
        <v>193</v>
      </c>
      <c r="M2026" s="4" t="s">
        <v>7102</v>
      </c>
      <c r="N2026" s="4" t="s">
        <v>7103</v>
      </c>
      <c r="O2026" s="4" t="s">
        <v>15191</v>
      </c>
      <c r="P2026" s="2" t="s">
        <v>15192</v>
      </c>
      <c r="Q2026" s="2" t="s">
        <v>15193</v>
      </c>
      <c r="R2026" s="4" t="s">
        <v>65</v>
      </c>
      <c r="S2026" s="4" t="s">
        <v>15194</v>
      </c>
      <c r="T2026" s="4" t="s">
        <v>110</v>
      </c>
      <c r="U2026" s="4" t="s">
        <v>53</v>
      </c>
      <c r="V2026" s="4"/>
      <c r="W2026" s="4"/>
      <c r="X2026" s="2" t="s">
        <v>15195</v>
      </c>
      <c r="Y2026" s="4" t="s">
        <v>69</v>
      </c>
      <c r="Z2026" s="4"/>
      <c r="AA2026" s="4"/>
      <c r="AB2026" s="4"/>
    </row>
    <row r="2027" customFormat="false" ht="75" hidden="false" customHeight="true" outlineLevel="0" collapsed="false">
      <c r="A2027" s="4" t="s">
        <v>15196</v>
      </c>
      <c r="B2027" s="4" t="s">
        <v>15197</v>
      </c>
      <c r="C2027" s="4" t="s">
        <v>15198</v>
      </c>
      <c r="D2027" s="4" t="n">
        <v>1972</v>
      </c>
      <c r="E2027" s="4" t="s">
        <v>41</v>
      </c>
      <c r="F2027" s="4" t="s">
        <v>12443</v>
      </c>
      <c r="G2027" s="4" t="str">
        <f aca="false">IF(LEFT(I2027,3)="R1 ","L6",IF(D2027&gt;=2014,"L1",IF(D2027&gt;=1998,"L2",IF(D2027&gt;=1987,"L3",IF(D2027&gt;=1978,"L4",IF(D2027&gt;=1965,"L5","L6"))))))</f>
        <v>L5</v>
      </c>
      <c r="H2027" s="4" t="str">
        <f aca="false">IFERROR(INDEX(Lanes!$C$2:$C$60,MATCH(LEFT(I2027,FIND(" ",I2027)-1),Lanes!$A$2:$A$60,0)),"?")</f>
        <v>V</v>
      </c>
      <c r="I2027" s="4" t="s">
        <v>15180</v>
      </c>
      <c r="J2027" s="4"/>
      <c r="K2027" s="4" t="s">
        <v>4342</v>
      </c>
      <c r="L2027" s="4" t="s">
        <v>45</v>
      </c>
      <c r="M2027" s="4" t="s">
        <v>12519</v>
      </c>
      <c r="N2027" s="4"/>
      <c r="O2027" s="4" t="s">
        <v>15199</v>
      </c>
      <c r="P2027" s="2" t="s">
        <v>15200</v>
      </c>
      <c r="Q2027" s="2" t="s">
        <v>15201</v>
      </c>
      <c r="R2027" s="4" t="s">
        <v>50</v>
      </c>
      <c r="S2027" s="4" t="s">
        <v>15202</v>
      </c>
      <c r="T2027" s="4" t="s">
        <v>52</v>
      </c>
      <c r="U2027" s="4"/>
      <c r="V2027" s="4"/>
      <c r="W2027" s="4"/>
      <c r="X2027" s="2" t="s">
        <v>15203</v>
      </c>
      <c r="Y2027" s="4" t="s">
        <v>69</v>
      </c>
      <c r="Z2027" s="4"/>
      <c r="AA2027" s="4"/>
      <c r="AB2027" s="4"/>
    </row>
    <row r="2028" customFormat="false" ht="75" hidden="false" customHeight="true" outlineLevel="0" collapsed="false">
      <c r="A2028" s="4" t="s">
        <v>15204</v>
      </c>
      <c r="B2028" s="4" t="s">
        <v>15197</v>
      </c>
      <c r="C2028" s="4" t="s">
        <v>15197</v>
      </c>
      <c r="D2028" s="4" t="n">
        <v>1972</v>
      </c>
      <c r="E2028" s="4" t="s">
        <v>41</v>
      </c>
      <c r="F2028" s="4" t="s">
        <v>12443</v>
      </c>
      <c r="G2028" s="4" t="str">
        <f aca="false">IF(LEFT(I2028,3)="R1 ","L6",IF(D2028&gt;=2014,"L1",IF(D2028&gt;=1998,"L2",IF(D2028&gt;=1987,"L3",IF(D2028&gt;=1978,"L4",IF(D2028&gt;=1965,"L5","L6"))))))</f>
        <v>L5</v>
      </c>
      <c r="H2028" s="4" t="str">
        <f aca="false">IFERROR(INDEX(Lanes!$C$2:$C$60,MATCH(LEFT(I2028,FIND(" ",I2028)-1),Lanes!$A$2:$A$60,0)),"?")</f>
        <v>V</v>
      </c>
      <c r="I2028" s="4" t="s">
        <v>15180</v>
      </c>
      <c r="J2028" s="4"/>
      <c r="K2028" s="4" t="s">
        <v>4342</v>
      </c>
      <c r="L2028" s="4" t="s">
        <v>45</v>
      </c>
      <c r="M2028" s="4" t="s">
        <v>12519</v>
      </c>
      <c r="N2028" s="4"/>
      <c r="O2028" s="4" t="s">
        <v>15205</v>
      </c>
      <c r="P2028" s="2" t="s">
        <v>15206</v>
      </c>
      <c r="Q2028" s="2" t="s">
        <v>15207</v>
      </c>
      <c r="R2028" s="4" t="s">
        <v>50</v>
      </c>
      <c r="S2028" s="4" t="s">
        <v>15208</v>
      </c>
      <c r="T2028" s="4" t="s">
        <v>84</v>
      </c>
      <c r="U2028" s="4"/>
      <c r="V2028" s="4"/>
      <c r="W2028" s="4"/>
      <c r="X2028" s="2" t="s">
        <v>15209</v>
      </c>
      <c r="Y2028" s="4" t="s">
        <v>69</v>
      </c>
      <c r="Z2028" s="4"/>
      <c r="AA2028" s="4"/>
      <c r="AB2028" s="4"/>
    </row>
    <row r="2029" customFormat="false" ht="75" hidden="false" customHeight="true" outlineLevel="0" collapsed="false">
      <c r="A2029" s="4" t="s">
        <v>15210</v>
      </c>
      <c r="B2029" s="4" t="s">
        <v>15188</v>
      </c>
      <c r="C2029" s="4" t="s">
        <v>15211</v>
      </c>
      <c r="D2029" s="4" t="n">
        <v>1974</v>
      </c>
      <c r="E2029" s="4" t="s">
        <v>41</v>
      </c>
      <c r="F2029" s="4" t="s">
        <v>15190</v>
      </c>
      <c r="G2029" s="4" t="str">
        <f aca="false">IF(LEFT(I2029,3)="R1 ","L6",IF(D2029&gt;=2014,"L1",IF(D2029&gt;=1998,"L2",IF(D2029&gt;=1987,"L3",IF(D2029&gt;=1978,"L4",IF(D2029&gt;=1965,"L5","L6"))))))</f>
        <v>L5</v>
      </c>
      <c r="H2029" s="4" t="str">
        <f aca="false">IFERROR(INDEX(Lanes!$C$2:$C$60,MATCH(LEFT(I2029,FIND(" ",I2029)-1),Lanes!$A$2:$A$60,0)),"?")</f>
        <v>V</v>
      </c>
      <c r="I2029" s="4" t="s">
        <v>15180</v>
      </c>
      <c r="J2029" s="4"/>
      <c r="K2029" s="4" t="s">
        <v>4342</v>
      </c>
      <c r="L2029" s="4" t="s">
        <v>193</v>
      </c>
      <c r="M2029" s="4" t="s">
        <v>7102</v>
      </c>
      <c r="N2029" s="4" t="s">
        <v>7103</v>
      </c>
      <c r="O2029" s="4" t="s">
        <v>15212</v>
      </c>
      <c r="P2029" s="2" t="s">
        <v>15213</v>
      </c>
      <c r="Q2029" s="2" t="s">
        <v>15214</v>
      </c>
      <c r="R2029" s="4" t="s">
        <v>65</v>
      </c>
      <c r="S2029" s="4" t="s">
        <v>15215</v>
      </c>
      <c r="T2029" s="4" t="s">
        <v>110</v>
      </c>
      <c r="U2029" s="4"/>
      <c r="V2029" s="4"/>
      <c r="W2029" s="4"/>
      <c r="X2029" s="2" t="s">
        <v>15195</v>
      </c>
      <c r="Y2029" s="4" t="s">
        <v>69</v>
      </c>
      <c r="Z2029" s="4"/>
      <c r="AA2029" s="4"/>
      <c r="AB2029" s="4"/>
    </row>
    <row r="2030" customFormat="false" ht="75" hidden="false" customHeight="true" outlineLevel="0" collapsed="false">
      <c r="A2030" s="4" t="s">
        <v>15216</v>
      </c>
      <c r="B2030" s="4" t="s">
        <v>15217</v>
      </c>
      <c r="C2030" s="4" t="s">
        <v>15218</v>
      </c>
      <c r="D2030" s="4" t="n">
        <v>1976</v>
      </c>
      <c r="E2030" s="4" t="s">
        <v>41</v>
      </c>
      <c r="F2030" s="4" t="s">
        <v>15219</v>
      </c>
      <c r="G2030" s="4" t="str">
        <f aca="false">IF(LEFT(I2030,3)="R1 ","L6",IF(D2030&gt;=2014,"L1",IF(D2030&gt;=1998,"L2",IF(D2030&gt;=1987,"L3",IF(D2030&gt;=1978,"L4",IF(D2030&gt;=1965,"L5","L6"))))))</f>
        <v>L5</v>
      </c>
      <c r="H2030" s="4" t="str">
        <f aca="false">IFERROR(INDEX(Lanes!$C$2:$C$60,MATCH(LEFT(I2030,FIND(" ",I2030)-1),Lanes!$A$2:$A$60,0)),"?")</f>
        <v>V</v>
      </c>
      <c r="I2030" s="4" t="s">
        <v>15180</v>
      </c>
      <c r="J2030" s="4"/>
      <c r="K2030" s="4" t="s">
        <v>4342</v>
      </c>
      <c r="L2030" s="4" t="s">
        <v>163</v>
      </c>
      <c r="M2030" s="4" t="s">
        <v>1086</v>
      </c>
      <c r="N2030" s="4"/>
      <c r="O2030" s="4" t="s">
        <v>15220</v>
      </c>
      <c r="P2030" s="2" t="s">
        <v>15221</v>
      </c>
      <c r="Q2030" s="2" t="s">
        <v>15222</v>
      </c>
      <c r="R2030" s="4" t="s">
        <v>50</v>
      </c>
      <c r="S2030" s="4" t="s">
        <v>15223</v>
      </c>
      <c r="T2030" s="4" t="s">
        <v>52</v>
      </c>
      <c r="U2030" s="4"/>
      <c r="V2030" s="4"/>
      <c r="W2030" s="4"/>
      <c r="X2030" s="2" t="s">
        <v>15224</v>
      </c>
      <c r="Y2030" s="4" t="s">
        <v>69</v>
      </c>
      <c r="Z2030" s="4"/>
      <c r="AA2030" s="4"/>
      <c r="AB2030" s="4"/>
    </row>
    <row r="2031" customFormat="false" ht="75" hidden="false" customHeight="true" outlineLevel="0" collapsed="false">
      <c r="A2031" s="4" t="s">
        <v>15225</v>
      </c>
      <c r="B2031" s="4" t="s">
        <v>15226</v>
      </c>
      <c r="C2031" s="4" t="s">
        <v>15227</v>
      </c>
      <c r="D2031" s="4" t="n">
        <v>1976</v>
      </c>
      <c r="E2031" s="4" t="s">
        <v>41</v>
      </c>
      <c r="F2031" s="4" t="s">
        <v>7649</v>
      </c>
      <c r="G2031" s="4" t="str">
        <f aca="false">IF(LEFT(I2031,3)="R1 ","L6",IF(D2031&gt;=2014,"L1",IF(D2031&gt;=1998,"L2",IF(D2031&gt;=1987,"L3",IF(D2031&gt;=1978,"L4",IF(D2031&gt;=1965,"L5","L6"))))))</f>
        <v>L5</v>
      </c>
      <c r="H2031" s="4" t="str">
        <f aca="false">IFERROR(INDEX(Lanes!$C$2:$C$60,MATCH(LEFT(I2031,FIND(" ",I2031)-1),Lanes!$A$2:$A$60,0)),"?")</f>
        <v>V</v>
      </c>
      <c r="I2031" s="4" t="s">
        <v>15180</v>
      </c>
      <c r="J2031" s="4"/>
      <c r="K2031" s="4" t="s">
        <v>4342</v>
      </c>
      <c r="L2031" s="4" t="s">
        <v>603</v>
      </c>
      <c r="M2031" s="4" t="s">
        <v>3596</v>
      </c>
      <c r="N2031" s="4"/>
      <c r="O2031" s="4" t="s">
        <v>15228</v>
      </c>
      <c r="P2031" s="2" t="s">
        <v>15229</v>
      </c>
      <c r="Q2031" s="2" t="s">
        <v>15230</v>
      </c>
      <c r="R2031" s="4" t="s">
        <v>50</v>
      </c>
      <c r="S2031" s="4" t="s">
        <v>15231</v>
      </c>
      <c r="T2031" s="4" t="s">
        <v>110</v>
      </c>
      <c r="U2031" s="4"/>
      <c r="V2031" s="4"/>
      <c r="W2031" s="4"/>
      <c r="X2031" s="2" t="s">
        <v>15232</v>
      </c>
      <c r="Y2031" s="4" t="s">
        <v>69</v>
      </c>
      <c r="Z2031" s="4"/>
      <c r="AA2031" s="4"/>
      <c r="AB2031" s="4"/>
    </row>
    <row r="2032" customFormat="false" ht="75" hidden="false" customHeight="true" outlineLevel="0" collapsed="false">
      <c r="A2032" s="4" t="s">
        <v>15233</v>
      </c>
      <c r="B2032" s="4" t="s">
        <v>15234</v>
      </c>
      <c r="C2032" s="4" t="s">
        <v>15235</v>
      </c>
      <c r="D2032" s="4" t="n">
        <v>1977</v>
      </c>
      <c r="E2032" s="4" t="s">
        <v>41</v>
      </c>
      <c r="F2032" s="4" t="s">
        <v>12105</v>
      </c>
      <c r="G2032" s="4" t="str">
        <f aca="false">IF(LEFT(I2032,3)="R1 ","L6",IF(D2032&gt;=2014,"L1",IF(D2032&gt;=1998,"L2",IF(D2032&gt;=1987,"L3",IF(D2032&gt;=1978,"L4",IF(D2032&gt;=1965,"L5","L6"))))))</f>
        <v>L5</v>
      </c>
      <c r="H2032" s="4" t="str">
        <f aca="false">IFERROR(INDEX(Lanes!$C$2:$C$60,MATCH(LEFT(I2032,FIND(" ",I2032)-1),Lanes!$A$2:$A$60,0)),"?")</f>
        <v>V</v>
      </c>
      <c r="I2032" s="4" t="s">
        <v>15180</v>
      </c>
      <c r="J2032" s="4"/>
      <c r="K2032" s="4" t="s">
        <v>4342</v>
      </c>
      <c r="L2032" s="4" t="s">
        <v>45</v>
      </c>
      <c r="M2032" s="4" t="s">
        <v>15236</v>
      </c>
      <c r="N2032" s="4"/>
      <c r="O2032" s="4" t="s">
        <v>15237</v>
      </c>
      <c r="P2032" s="2" t="s">
        <v>15238</v>
      </c>
      <c r="Q2032" s="2" t="s">
        <v>15239</v>
      </c>
      <c r="R2032" s="4" t="s">
        <v>50</v>
      </c>
      <c r="S2032" s="4" t="s">
        <v>15240</v>
      </c>
      <c r="T2032" s="4" t="s">
        <v>84</v>
      </c>
      <c r="U2032" s="4"/>
      <c r="V2032" s="4"/>
      <c r="W2032" s="4"/>
      <c r="X2032" s="2" t="s">
        <v>15241</v>
      </c>
      <c r="Y2032" s="4" t="s">
        <v>69</v>
      </c>
      <c r="Z2032" s="4"/>
      <c r="AA2032" s="4"/>
      <c r="AB2032" s="4"/>
    </row>
    <row r="2033" customFormat="false" ht="75" hidden="false" customHeight="true" outlineLevel="0" collapsed="false">
      <c r="A2033" s="4" t="s">
        <v>15242</v>
      </c>
      <c r="B2033" s="4" t="s">
        <v>15243</v>
      </c>
      <c r="C2033" s="4" t="s">
        <v>15244</v>
      </c>
      <c r="D2033" s="4" t="n">
        <v>1977</v>
      </c>
      <c r="E2033" s="4" t="s">
        <v>41</v>
      </c>
      <c r="F2033" s="4" t="s">
        <v>15245</v>
      </c>
      <c r="G2033" s="4" t="str">
        <f aca="false">IF(LEFT(I2033,3)="R1 ","L6",IF(D2033&gt;=2014,"L1",IF(D2033&gt;=1998,"L2",IF(D2033&gt;=1987,"L3",IF(D2033&gt;=1978,"L4",IF(D2033&gt;=1965,"L5","L6"))))))</f>
        <v>L5</v>
      </c>
      <c r="H2033" s="4" t="str">
        <f aca="false">IFERROR(INDEX(Lanes!$C$2:$C$60,MATCH(LEFT(I2033,FIND(" ",I2033)-1),Lanes!$A$2:$A$60,0)),"?")</f>
        <v>V</v>
      </c>
      <c r="I2033" s="4" t="s">
        <v>15180</v>
      </c>
      <c r="J2033" s="4"/>
      <c r="K2033" s="4" t="s">
        <v>4342</v>
      </c>
      <c r="L2033" s="4" t="s">
        <v>45</v>
      </c>
      <c r="M2033" s="4" t="s">
        <v>15246</v>
      </c>
      <c r="N2033" s="4"/>
      <c r="O2033" s="4" t="s">
        <v>15247</v>
      </c>
      <c r="P2033" s="2" t="s">
        <v>15248</v>
      </c>
      <c r="Q2033" s="2" t="s">
        <v>15249</v>
      </c>
      <c r="R2033" s="4" t="s">
        <v>50</v>
      </c>
      <c r="S2033" s="4" t="s">
        <v>15250</v>
      </c>
      <c r="T2033" s="4" t="s">
        <v>84</v>
      </c>
      <c r="U2033" s="4"/>
      <c r="V2033" s="4"/>
      <c r="W2033" s="4"/>
      <c r="X2033" s="2" t="s">
        <v>15251</v>
      </c>
      <c r="Y2033" s="4" t="s">
        <v>69</v>
      </c>
      <c r="Z2033" s="4"/>
      <c r="AA2033" s="4"/>
      <c r="AB2033" s="4"/>
    </row>
    <row r="2034" customFormat="false" ht="75" hidden="false" customHeight="true" outlineLevel="0" collapsed="false">
      <c r="A2034" s="4" t="s">
        <v>15252</v>
      </c>
      <c r="B2034" s="4" t="s">
        <v>15188</v>
      </c>
      <c r="C2034" s="4" t="s">
        <v>10769</v>
      </c>
      <c r="D2034" s="4" t="n">
        <v>1978</v>
      </c>
      <c r="E2034" s="4" t="s">
        <v>41</v>
      </c>
      <c r="F2034" s="4" t="s">
        <v>15253</v>
      </c>
      <c r="G2034" s="4" t="str">
        <f aca="false">IF(LEFT(I2034,3)="R1 ","L6",IF(D2034&gt;=2014,"L1",IF(D2034&gt;=1998,"L2",IF(D2034&gt;=1987,"L3",IF(D2034&gt;=1978,"L4",IF(D2034&gt;=1965,"L5","L6"))))))</f>
        <v>L4</v>
      </c>
      <c r="H2034" s="4" t="str">
        <f aca="false">IFERROR(INDEX(Lanes!$C$2:$C$60,MATCH(LEFT(I2034,FIND(" ",I2034)-1),Lanes!$A$2:$A$60,0)),"?")</f>
        <v>V</v>
      </c>
      <c r="I2034" s="4" t="s">
        <v>15180</v>
      </c>
      <c r="J2034" s="4"/>
      <c r="K2034" s="4" t="s">
        <v>4342</v>
      </c>
      <c r="L2034" s="4" t="s">
        <v>193</v>
      </c>
      <c r="M2034" s="4" t="s">
        <v>7102</v>
      </c>
      <c r="N2034" s="4" t="s">
        <v>7103</v>
      </c>
      <c r="O2034" s="4" t="s">
        <v>15254</v>
      </c>
      <c r="P2034" s="2" t="s">
        <v>15255</v>
      </c>
      <c r="Q2034" s="2" t="s">
        <v>15256</v>
      </c>
      <c r="R2034" s="4" t="s">
        <v>65</v>
      </c>
      <c r="S2034" s="4" t="s">
        <v>15257</v>
      </c>
      <c r="T2034" s="4" t="s">
        <v>110</v>
      </c>
      <c r="U2034" s="4"/>
      <c r="V2034" s="4"/>
      <c r="W2034" s="4"/>
      <c r="X2034" s="2" t="s">
        <v>15258</v>
      </c>
      <c r="Y2034" s="4" t="s">
        <v>69</v>
      </c>
      <c r="Z2034" s="4"/>
      <c r="AA2034" s="4"/>
      <c r="AB2034" s="4"/>
    </row>
    <row r="2035" customFormat="false" ht="75" hidden="false" customHeight="true" outlineLevel="0" collapsed="false">
      <c r="A2035" s="4" t="s">
        <v>15259</v>
      </c>
      <c r="B2035" s="4" t="s">
        <v>15234</v>
      </c>
      <c r="C2035" s="4" t="s">
        <v>15260</v>
      </c>
      <c r="D2035" s="4" t="n">
        <v>1978</v>
      </c>
      <c r="E2035" s="4" t="s">
        <v>41</v>
      </c>
      <c r="F2035" s="4" t="s">
        <v>12105</v>
      </c>
      <c r="G2035" s="4" t="str">
        <f aca="false">IF(LEFT(I2035,3)="R1 ","L6",IF(D2035&gt;=2014,"L1",IF(D2035&gt;=1998,"L2",IF(D2035&gt;=1987,"L3",IF(D2035&gt;=1978,"L4",IF(D2035&gt;=1965,"L5","L6"))))))</f>
        <v>L4</v>
      </c>
      <c r="H2035" s="4" t="str">
        <f aca="false">IFERROR(INDEX(Lanes!$C$2:$C$60,MATCH(LEFT(I2035,FIND(" ",I2035)-1),Lanes!$A$2:$A$60,0)),"?")</f>
        <v>V</v>
      </c>
      <c r="I2035" s="4" t="s">
        <v>15180</v>
      </c>
      <c r="J2035" s="4"/>
      <c r="K2035" s="4" t="s">
        <v>4342</v>
      </c>
      <c r="L2035" s="4" t="s">
        <v>45</v>
      </c>
      <c r="M2035" s="4" t="s">
        <v>15236</v>
      </c>
      <c r="N2035" s="4"/>
      <c r="O2035" s="4" t="s">
        <v>15261</v>
      </c>
      <c r="P2035" s="2" t="s">
        <v>15262</v>
      </c>
      <c r="Q2035" s="2" t="s">
        <v>15263</v>
      </c>
      <c r="R2035" s="4" t="s">
        <v>50</v>
      </c>
      <c r="S2035" s="4" t="s">
        <v>15264</v>
      </c>
      <c r="T2035" s="4" t="s">
        <v>110</v>
      </c>
      <c r="U2035" s="4"/>
      <c r="V2035" s="4"/>
      <c r="W2035" s="4"/>
      <c r="X2035" s="2" t="s">
        <v>15241</v>
      </c>
      <c r="Y2035" s="4" t="s">
        <v>69</v>
      </c>
      <c r="Z2035" s="4"/>
      <c r="AA2035" s="4"/>
      <c r="AB2035" s="4"/>
    </row>
    <row r="2036" customFormat="false" ht="75" hidden="false" customHeight="true" outlineLevel="0" collapsed="false">
      <c r="A2036" s="4" t="s">
        <v>15265</v>
      </c>
      <c r="B2036" s="4" t="s">
        <v>15266</v>
      </c>
      <c r="C2036" s="4" t="s">
        <v>15266</v>
      </c>
      <c r="D2036" s="4" t="n">
        <v>1979</v>
      </c>
      <c r="E2036" s="4" t="s">
        <v>41</v>
      </c>
      <c r="F2036" s="4" t="s">
        <v>15267</v>
      </c>
      <c r="G2036" s="4" t="str">
        <f aca="false">IF(LEFT(I2036,3)="R1 ","L6",IF(D2036&gt;=2014,"L1",IF(D2036&gt;=1998,"L2",IF(D2036&gt;=1987,"L3",IF(D2036&gt;=1978,"L4",IF(D2036&gt;=1965,"L5","L6"))))))</f>
        <v>L4</v>
      </c>
      <c r="H2036" s="4" t="str">
        <f aca="false">IFERROR(INDEX(Lanes!$C$2:$C$60,MATCH(LEFT(I2036,FIND(" ",I2036)-1),Lanes!$A$2:$A$60,0)),"?")</f>
        <v>V</v>
      </c>
      <c r="I2036" s="4" t="s">
        <v>15180</v>
      </c>
      <c r="J2036" s="4"/>
      <c r="K2036" s="4" t="s">
        <v>4342</v>
      </c>
      <c r="L2036" s="4" t="s">
        <v>603</v>
      </c>
      <c r="M2036" s="4" t="s">
        <v>1205</v>
      </c>
      <c r="N2036" s="4"/>
      <c r="O2036" s="4" t="s">
        <v>14340</v>
      </c>
      <c r="P2036" s="2" t="s">
        <v>15268</v>
      </c>
      <c r="Q2036" s="2" t="s">
        <v>15269</v>
      </c>
      <c r="R2036" s="4" t="s">
        <v>65</v>
      </c>
      <c r="S2036" s="4" t="s">
        <v>15270</v>
      </c>
      <c r="T2036" s="4" t="s">
        <v>52</v>
      </c>
      <c r="U2036" s="4"/>
      <c r="V2036" s="4"/>
      <c r="W2036" s="4"/>
      <c r="X2036" s="2" t="s">
        <v>15271</v>
      </c>
      <c r="Y2036" s="4" t="s">
        <v>69</v>
      </c>
      <c r="Z2036" s="4"/>
      <c r="AA2036" s="4"/>
      <c r="AB2036" s="4"/>
    </row>
    <row r="2037" customFormat="false" ht="75" hidden="false" customHeight="true" outlineLevel="0" collapsed="false">
      <c r="A2037" s="4" t="s">
        <v>15272</v>
      </c>
      <c r="B2037" s="4" t="s">
        <v>15273</v>
      </c>
      <c r="C2037" s="4" t="s">
        <v>15274</v>
      </c>
      <c r="D2037" s="4" t="n">
        <v>1979</v>
      </c>
      <c r="E2037" s="4" t="s">
        <v>41</v>
      </c>
      <c r="F2037" s="4" t="s">
        <v>15275</v>
      </c>
      <c r="G2037" s="4" t="str">
        <f aca="false">IF(LEFT(I2037,3)="R1 ","L6",IF(D2037&gt;=2014,"L1",IF(D2037&gt;=1998,"L2",IF(D2037&gt;=1987,"L3",IF(D2037&gt;=1978,"L4",IF(D2037&gt;=1965,"L5","L6"))))))</f>
        <v>L4</v>
      </c>
      <c r="H2037" s="4" t="str">
        <f aca="false">IFERROR(INDEX(Lanes!$C$2:$C$60,MATCH(LEFT(I2037,FIND(" ",I2037)-1),Lanes!$A$2:$A$60,0)),"?")</f>
        <v>V</v>
      </c>
      <c r="I2037" s="4" t="s">
        <v>15180</v>
      </c>
      <c r="J2037" s="4"/>
      <c r="K2037" s="4" t="s">
        <v>4342</v>
      </c>
      <c r="L2037" s="4" t="s">
        <v>193</v>
      </c>
      <c r="M2037" s="4" t="s">
        <v>7102</v>
      </c>
      <c r="N2037" s="4" t="s">
        <v>7103</v>
      </c>
      <c r="O2037" s="4" t="s">
        <v>15276</v>
      </c>
      <c r="P2037" s="2" t="s">
        <v>15277</v>
      </c>
      <c r="Q2037" s="2" t="s">
        <v>15278</v>
      </c>
      <c r="R2037" s="4" t="s">
        <v>50</v>
      </c>
      <c r="S2037" s="4" t="s">
        <v>15279</v>
      </c>
      <c r="T2037" s="4" t="s">
        <v>84</v>
      </c>
      <c r="U2037" s="4"/>
      <c r="V2037" s="4"/>
      <c r="W2037" s="4"/>
      <c r="X2037" s="2" t="s">
        <v>15280</v>
      </c>
      <c r="Y2037" s="4" t="s">
        <v>69</v>
      </c>
      <c r="Z2037" s="4"/>
      <c r="AA2037" s="4"/>
      <c r="AB2037" s="4"/>
    </row>
    <row r="2038" customFormat="false" ht="75" hidden="false" customHeight="true" outlineLevel="0" collapsed="false">
      <c r="A2038" s="4" t="s">
        <v>15281</v>
      </c>
      <c r="B2038" s="4" t="s">
        <v>15282</v>
      </c>
      <c r="C2038" s="4" t="s">
        <v>15283</v>
      </c>
      <c r="D2038" s="4" t="n">
        <v>1979</v>
      </c>
      <c r="E2038" s="4" t="s">
        <v>41</v>
      </c>
      <c r="F2038" s="4" t="s">
        <v>12443</v>
      </c>
      <c r="G2038" s="4" t="str">
        <f aca="false">IF(LEFT(I2038,3)="R1 ","L6",IF(D2038&gt;=2014,"L1",IF(D2038&gt;=1998,"L2",IF(D2038&gt;=1987,"L3",IF(D2038&gt;=1978,"L4",IF(D2038&gt;=1965,"L5","L6"))))))</f>
        <v>L4</v>
      </c>
      <c r="H2038" s="4" t="str">
        <f aca="false">IFERROR(INDEX(Lanes!$C$2:$C$60,MATCH(LEFT(I2038,FIND(" ",I2038)-1),Lanes!$A$2:$A$60,0)),"?")</f>
        <v>V</v>
      </c>
      <c r="I2038" s="4" t="s">
        <v>15180</v>
      </c>
      <c r="J2038" s="4"/>
      <c r="K2038" s="4" t="s">
        <v>4342</v>
      </c>
      <c r="L2038" s="4" t="s">
        <v>603</v>
      </c>
      <c r="M2038" s="4" t="s">
        <v>1205</v>
      </c>
      <c r="N2038" s="4"/>
      <c r="O2038" s="4" t="s">
        <v>15284</v>
      </c>
      <c r="P2038" s="2" t="s">
        <v>15285</v>
      </c>
      <c r="Q2038" s="2" t="s">
        <v>15286</v>
      </c>
      <c r="R2038" s="4" t="s">
        <v>50</v>
      </c>
      <c r="S2038" s="4" t="s">
        <v>15287</v>
      </c>
      <c r="T2038" s="4" t="s">
        <v>84</v>
      </c>
      <c r="U2038" s="4"/>
      <c r="V2038" s="4"/>
      <c r="W2038" s="4"/>
      <c r="X2038" s="2" t="s">
        <v>15288</v>
      </c>
      <c r="Y2038" s="4" t="s">
        <v>69</v>
      </c>
      <c r="Z2038" s="4"/>
      <c r="AA2038" s="4"/>
      <c r="AB2038" s="4"/>
    </row>
    <row r="2039" customFormat="false" ht="75" hidden="false" customHeight="true" outlineLevel="0" collapsed="false">
      <c r="A2039" s="4" t="s">
        <v>15289</v>
      </c>
      <c r="B2039" s="4" t="s">
        <v>15290</v>
      </c>
      <c r="C2039" s="4" t="s">
        <v>15291</v>
      </c>
      <c r="D2039" s="4" t="n">
        <v>1979</v>
      </c>
      <c r="E2039" s="4" t="s">
        <v>41</v>
      </c>
      <c r="F2039" s="4" t="s">
        <v>8523</v>
      </c>
      <c r="G2039" s="4" t="str">
        <f aca="false">IF(LEFT(I2039,3)="R1 ","L6",IF(D2039&gt;=2014,"L1",IF(D2039&gt;=1998,"L2",IF(D2039&gt;=1987,"L3",IF(D2039&gt;=1978,"L4",IF(D2039&gt;=1965,"L5","L6"))))))</f>
        <v>L4</v>
      </c>
      <c r="H2039" s="4" t="str">
        <f aca="false">IFERROR(INDEX(Lanes!$C$2:$C$60,MATCH(LEFT(I2039,FIND(" ",I2039)-1),Lanes!$A$2:$A$60,0)),"?")</f>
        <v>V</v>
      </c>
      <c r="I2039" s="4" t="s">
        <v>15180</v>
      </c>
      <c r="J2039" s="4"/>
      <c r="K2039" s="4" t="s">
        <v>4342</v>
      </c>
      <c r="L2039" s="4" t="s">
        <v>257</v>
      </c>
      <c r="M2039" s="4" t="s">
        <v>5413</v>
      </c>
      <c r="N2039" s="4"/>
      <c r="O2039" s="4" t="s">
        <v>15292</v>
      </c>
      <c r="P2039" s="2" t="s">
        <v>15293</v>
      </c>
      <c r="Q2039" s="2" t="s">
        <v>15294</v>
      </c>
      <c r="R2039" s="4" t="s">
        <v>50</v>
      </c>
      <c r="S2039" s="4" t="s">
        <v>15295</v>
      </c>
      <c r="T2039" s="4" t="s">
        <v>84</v>
      </c>
      <c r="U2039" s="4"/>
      <c r="V2039" s="4"/>
      <c r="W2039" s="4"/>
      <c r="X2039" s="2" t="s">
        <v>15296</v>
      </c>
      <c r="Y2039" s="4" t="s">
        <v>69</v>
      </c>
      <c r="Z2039" s="4"/>
      <c r="AA2039" s="4"/>
      <c r="AB2039" s="4"/>
    </row>
    <row r="2040" customFormat="false" ht="75" hidden="false" customHeight="true" outlineLevel="0" collapsed="false">
      <c r="A2040" s="4" t="s">
        <v>15297</v>
      </c>
      <c r="B2040" s="4" t="s">
        <v>15243</v>
      </c>
      <c r="C2040" s="4" t="s">
        <v>15298</v>
      </c>
      <c r="D2040" s="4" t="n">
        <v>1979</v>
      </c>
      <c r="E2040" s="4" t="s">
        <v>41</v>
      </c>
      <c r="F2040" s="4" t="s">
        <v>8938</v>
      </c>
      <c r="G2040" s="4" t="str">
        <f aca="false">IF(LEFT(I2040,3)="R1 ","L6",IF(D2040&gt;=2014,"L1",IF(D2040&gt;=1998,"L2",IF(D2040&gt;=1987,"L3",IF(D2040&gt;=1978,"L4",IF(D2040&gt;=1965,"L5","L6"))))))</f>
        <v>L4</v>
      </c>
      <c r="H2040" s="4" t="str">
        <f aca="false">IFERROR(INDEX(Lanes!$C$2:$C$60,MATCH(LEFT(I2040,FIND(" ",I2040)-1),Lanes!$A$2:$A$60,0)),"?")</f>
        <v>V</v>
      </c>
      <c r="I2040" s="4" t="s">
        <v>15180</v>
      </c>
      <c r="J2040" s="4"/>
      <c r="K2040" s="4" t="s">
        <v>4342</v>
      </c>
      <c r="L2040" s="4" t="s">
        <v>45</v>
      </c>
      <c r="M2040" s="4" t="s">
        <v>15246</v>
      </c>
      <c r="N2040" s="4"/>
      <c r="O2040" s="4" t="s">
        <v>15299</v>
      </c>
      <c r="P2040" s="2" t="s">
        <v>15300</v>
      </c>
      <c r="Q2040" s="2" t="s">
        <v>15301</v>
      </c>
      <c r="R2040" s="4" t="s">
        <v>65</v>
      </c>
      <c r="S2040" s="4" t="s">
        <v>15302</v>
      </c>
      <c r="T2040" s="4" t="s">
        <v>84</v>
      </c>
      <c r="U2040" s="4"/>
      <c r="V2040" s="4"/>
      <c r="W2040" s="4"/>
      <c r="X2040" s="2" t="s">
        <v>15303</v>
      </c>
      <c r="Y2040" s="4" t="s">
        <v>69</v>
      </c>
      <c r="Z2040" s="4"/>
      <c r="AA2040" s="4"/>
      <c r="AB2040" s="4"/>
    </row>
    <row r="2041" customFormat="false" ht="75" hidden="false" customHeight="true" outlineLevel="0" collapsed="false">
      <c r="A2041" s="4" t="s">
        <v>15304</v>
      </c>
      <c r="B2041" s="4" t="s">
        <v>15305</v>
      </c>
      <c r="C2041" s="4" t="s">
        <v>15306</v>
      </c>
      <c r="D2041" s="4" t="n">
        <v>1980</v>
      </c>
      <c r="E2041" s="4" t="s">
        <v>41</v>
      </c>
      <c r="F2041" s="4" t="s">
        <v>14510</v>
      </c>
      <c r="G2041" s="4" t="str">
        <f aca="false">IF(LEFT(I2041,3)="R1 ","L6",IF(D2041&gt;=2014,"L1",IF(D2041&gt;=1998,"L2",IF(D2041&gt;=1987,"L3",IF(D2041&gt;=1978,"L4",IF(D2041&gt;=1965,"L5","L6"))))))</f>
        <v>L4</v>
      </c>
      <c r="H2041" s="4" t="str">
        <f aca="false">IFERROR(INDEX(Lanes!$C$2:$C$60,MATCH(LEFT(I2041,FIND(" ",I2041)-1),Lanes!$A$2:$A$60,0)),"?")</f>
        <v>V</v>
      </c>
      <c r="I2041" s="4" t="s">
        <v>15180</v>
      </c>
      <c r="J2041" s="4" t="s">
        <v>15307</v>
      </c>
      <c r="K2041" s="4" t="s">
        <v>11474</v>
      </c>
      <c r="L2041" s="4" t="s">
        <v>193</v>
      </c>
      <c r="M2041" s="4" t="s">
        <v>2974</v>
      </c>
      <c r="N2041" s="4" t="s">
        <v>7068</v>
      </c>
      <c r="O2041" s="4" t="s">
        <v>15308</v>
      </c>
      <c r="P2041" s="2" t="s">
        <v>15309</v>
      </c>
      <c r="Q2041" s="2" t="s">
        <v>15310</v>
      </c>
      <c r="R2041" s="4" t="s">
        <v>65</v>
      </c>
      <c r="S2041" s="4" t="s">
        <v>15311</v>
      </c>
      <c r="T2041" s="4" t="s">
        <v>84</v>
      </c>
      <c r="U2041" s="4"/>
      <c r="V2041" s="4"/>
      <c r="W2041" s="4"/>
      <c r="X2041" s="2" t="s">
        <v>15312</v>
      </c>
      <c r="Y2041" s="4" t="s">
        <v>69</v>
      </c>
      <c r="Z2041" s="4"/>
      <c r="AA2041" s="4"/>
      <c r="AB2041" s="4"/>
    </row>
    <row r="2042" customFormat="false" ht="75" hidden="false" customHeight="true" outlineLevel="0" collapsed="false">
      <c r="A2042" s="4" t="s">
        <v>15313</v>
      </c>
      <c r="B2042" s="4" t="s">
        <v>15314</v>
      </c>
      <c r="C2042" s="4" t="s">
        <v>15315</v>
      </c>
      <c r="D2042" s="4" t="n">
        <v>1981</v>
      </c>
      <c r="E2042" s="4" t="s">
        <v>41</v>
      </c>
      <c r="F2042" s="4" t="s">
        <v>15316</v>
      </c>
      <c r="G2042" s="4" t="str">
        <f aca="false">IF(LEFT(I2042,3)="R1 ","L6",IF(D2042&gt;=2014,"L1",IF(D2042&gt;=1998,"L2",IF(D2042&gt;=1987,"L3",IF(D2042&gt;=1978,"L4",IF(D2042&gt;=1965,"L5","L6"))))))</f>
        <v>L4</v>
      </c>
      <c r="H2042" s="4" t="str">
        <f aca="false">IFERROR(INDEX(Lanes!$C$2:$C$60,MATCH(LEFT(I2042,FIND(" ",I2042)-1),Lanes!$A$2:$A$60,0)),"?")</f>
        <v>V</v>
      </c>
      <c r="I2042" s="4" t="s">
        <v>15180</v>
      </c>
      <c r="J2042" s="4"/>
      <c r="K2042" s="4" t="s">
        <v>4342</v>
      </c>
      <c r="L2042" s="4" t="s">
        <v>152</v>
      </c>
      <c r="M2042" s="4" t="s">
        <v>153</v>
      </c>
      <c r="N2042" s="4" t="s">
        <v>2914</v>
      </c>
      <c r="O2042" s="4" t="s">
        <v>15317</v>
      </c>
      <c r="P2042" s="2" t="s">
        <v>15318</v>
      </c>
      <c r="Q2042" s="2" t="s">
        <v>15319</v>
      </c>
      <c r="R2042" s="4" t="s">
        <v>65</v>
      </c>
      <c r="S2042" s="4" t="s">
        <v>15320</v>
      </c>
      <c r="T2042" s="4" t="s">
        <v>110</v>
      </c>
      <c r="U2042" s="4"/>
      <c r="V2042" s="4"/>
      <c r="W2042" s="4"/>
      <c r="X2042" s="2" t="s">
        <v>15321</v>
      </c>
      <c r="Y2042" s="4" t="s">
        <v>69</v>
      </c>
      <c r="Z2042" s="4"/>
      <c r="AA2042" s="4"/>
      <c r="AB2042" s="4"/>
    </row>
    <row r="2043" customFormat="false" ht="75" hidden="false" customHeight="true" outlineLevel="0" collapsed="false">
      <c r="A2043" s="4" t="s">
        <v>15322</v>
      </c>
      <c r="B2043" s="4" t="s">
        <v>15314</v>
      </c>
      <c r="C2043" s="4" t="s">
        <v>15323</v>
      </c>
      <c r="D2043" s="4" t="n">
        <v>1981</v>
      </c>
      <c r="E2043" s="4" t="s">
        <v>41</v>
      </c>
      <c r="F2043" s="4" t="s">
        <v>15316</v>
      </c>
      <c r="G2043" s="4" t="str">
        <f aca="false">IF(LEFT(I2043,3)="R1 ","L6",IF(D2043&gt;=2014,"L1",IF(D2043&gt;=1998,"L2",IF(D2043&gt;=1987,"L3",IF(D2043&gt;=1978,"L4",IF(D2043&gt;=1965,"L5","L6"))))))</f>
        <v>L4</v>
      </c>
      <c r="H2043" s="4" t="str">
        <f aca="false">IFERROR(INDEX(Lanes!$C$2:$C$60,MATCH(LEFT(I2043,FIND(" ",I2043)-1),Lanes!$A$2:$A$60,0)),"?")</f>
        <v>V</v>
      </c>
      <c r="I2043" s="4" t="s">
        <v>15180</v>
      </c>
      <c r="J2043" s="4"/>
      <c r="K2043" s="4" t="s">
        <v>4342</v>
      </c>
      <c r="L2043" s="4" t="s">
        <v>152</v>
      </c>
      <c r="M2043" s="4" t="s">
        <v>153</v>
      </c>
      <c r="N2043" s="4" t="s">
        <v>2914</v>
      </c>
      <c r="O2043" s="4" t="s">
        <v>15324</v>
      </c>
      <c r="P2043" s="2" t="s">
        <v>15325</v>
      </c>
      <c r="Q2043" s="2" t="s">
        <v>15326</v>
      </c>
      <c r="R2043" s="4" t="s">
        <v>65</v>
      </c>
      <c r="S2043" s="4" t="s">
        <v>15327</v>
      </c>
      <c r="T2043" s="4" t="s">
        <v>110</v>
      </c>
      <c r="U2043" s="4" t="s">
        <v>53</v>
      </c>
      <c r="V2043" s="4"/>
      <c r="W2043" s="4"/>
      <c r="X2043" s="2" t="s">
        <v>15328</v>
      </c>
      <c r="Y2043" s="4" t="s">
        <v>69</v>
      </c>
      <c r="Z2043" s="4"/>
      <c r="AA2043" s="4"/>
      <c r="AB2043" s="4"/>
    </row>
    <row r="2044" customFormat="false" ht="75" hidden="false" customHeight="true" outlineLevel="0" collapsed="false">
      <c r="A2044" s="4" t="s">
        <v>15329</v>
      </c>
      <c r="B2044" s="4" t="s">
        <v>15330</v>
      </c>
      <c r="C2044" s="4" t="s">
        <v>15330</v>
      </c>
      <c r="D2044" s="4" t="n">
        <v>1981</v>
      </c>
      <c r="E2044" s="4" t="s">
        <v>41</v>
      </c>
      <c r="F2044" s="4" t="s">
        <v>15331</v>
      </c>
      <c r="G2044" s="4" t="str">
        <f aca="false">IF(LEFT(I2044,3)="R1 ","L6",IF(D2044&gt;=2014,"L1",IF(D2044&gt;=1998,"L2",IF(D2044&gt;=1987,"L3",IF(D2044&gt;=1978,"L4",IF(D2044&gt;=1965,"L5","L6"))))))</f>
        <v>L4</v>
      </c>
      <c r="H2044" s="4" t="str">
        <f aca="false">IFERROR(INDEX(Lanes!$C$2:$C$60,MATCH(LEFT(I2044,FIND(" ",I2044)-1),Lanes!$A$2:$A$60,0)),"?")</f>
        <v>V</v>
      </c>
      <c r="I2044" s="4" t="s">
        <v>15180</v>
      </c>
      <c r="J2044" s="4"/>
      <c r="K2044" s="4" t="s">
        <v>4342</v>
      </c>
      <c r="L2044" s="4" t="s">
        <v>603</v>
      </c>
      <c r="M2044" s="4" t="s">
        <v>1205</v>
      </c>
      <c r="N2044" s="4"/>
      <c r="O2044" s="4" t="s">
        <v>15332</v>
      </c>
      <c r="P2044" s="2" t="s">
        <v>15333</v>
      </c>
      <c r="Q2044" s="2" t="s">
        <v>15334</v>
      </c>
      <c r="R2044" s="4" t="s">
        <v>65</v>
      </c>
      <c r="S2044" s="4" t="s">
        <v>15335</v>
      </c>
      <c r="T2044" s="4" t="s">
        <v>84</v>
      </c>
      <c r="U2044" s="4"/>
      <c r="V2044" s="4"/>
      <c r="W2044" s="4"/>
      <c r="X2044" s="2" t="s">
        <v>15336</v>
      </c>
      <c r="Y2044" s="4" t="s">
        <v>69</v>
      </c>
      <c r="Z2044" s="4"/>
      <c r="AA2044" s="4"/>
      <c r="AB2044" s="4"/>
    </row>
    <row r="2045" customFormat="false" ht="75" hidden="false" customHeight="true" outlineLevel="0" collapsed="false">
      <c r="A2045" s="4" t="s">
        <v>15337</v>
      </c>
      <c r="B2045" s="4" t="s">
        <v>15338</v>
      </c>
      <c r="C2045" s="4" t="s">
        <v>15339</v>
      </c>
      <c r="D2045" s="4" t="n">
        <v>1982</v>
      </c>
      <c r="E2045" s="4" t="s">
        <v>41</v>
      </c>
      <c r="F2045" s="4" t="s">
        <v>15253</v>
      </c>
      <c r="G2045" s="4" t="str">
        <f aca="false">IF(LEFT(I2045,3)="R1 ","L6",IF(D2045&gt;=2014,"L1",IF(D2045&gt;=1998,"L2",IF(D2045&gt;=1987,"L3",IF(D2045&gt;=1978,"L4",IF(D2045&gt;=1965,"L5","L6"))))))</f>
        <v>L4</v>
      </c>
      <c r="H2045" s="4" t="str">
        <f aca="false">IFERROR(INDEX(Lanes!$C$2:$C$60,MATCH(LEFT(I2045,FIND(" ",I2045)-1),Lanes!$A$2:$A$60,0)),"?")</f>
        <v>V</v>
      </c>
      <c r="I2045" s="4" t="s">
        <v>15180</v>
      </c>
      <c r="J2045" s="4"/>
      <c r="K2045" s="4" t="s">
        <v>4013</v>
      </c>
      <c r="L2045" s="4" t="s">
        <v>152</v>
      </c>
      <c r="M2045" s="4" t="s">
        <v>6520</v>
      </c>
      <c r="N2045" s="4"/>
      <c r="O2045" s="4" t="s">
        <v>15292</v>
      </c>
      <c r="P2045" s="2" t="s">
        <v>15340</v>
      </c>
      <c r="Q2045" s="2" t="s">
        <v>15341</v>
      </c>
      <c r="R2045" s="4" t="s">
        <v>50</v>
      </c>
      <c r="S2045" s="4" t="s">
        <v>15342</v>
      </c>
      <c r="T2045" s="4" t="s">
        <v>84</v>
      </c>
      <c r="U2045" s="4"/>
      <c r="V2045" s="4"/>
      <c r="W2045" s="4"/>
      <c r="X2045" s="2" t="s">
        <v>15343</v>
      </c>
      <c r="Y2045" s="4" t="s">
        <v>69</v>
      </c>
      <c r="Z2045" s="4"/>
      <c r="AA2045" s="4"/>
      <c r="AB2045" s="4"/>
    </row>
    <row r="2046" customFormat="false" ht="75" hidden="false" customHeight="true" outlineLevel="0" collapsed="false">
      <c r="A2046" s="4" t="s">
        <v>15344</v>
      </c>
      <c r="B2046" s="4" t="s">
        <v>15345</v>
      </c>
      <c r="C2046" s="4" t="s">
        <v>12669</v>
      </c>
      <c r="D2046" s="4" t="n">
        <v>1982</v>
      </c>
      <c r="E2046" s="4" t="s">
        <v>41</v>
      </c>
      <c r="F2046" s="4" t="s">
        <v>14510</v>
      </c>
      <c r="G2046" s="4" t="str">
        <f aca="false">IF(LEFT(I2046,3)="R1 ","L6",IF(D2046&gt;=2014,"L1",IF(D2046&gt;=1998,"L2",IF(D2046&gt;=1987,"L3",IF(D2046&gt;=1978,"L4",IF(D2046&gt;=1965,"L5","L6"))))))</f>
        <v>L4</v>
      </c>
      <c r="H2046" s="4" t="str">
        <f aca="false">IFERROR(INDEX(Lanes!$C$2:$C$60,MATCH(LEFT(I2046,FIND(" ",I2046)-1),Lanes!$A$2:$A$60,0)),"?")</f>
        <v>V</v>
      </c>
      <c r="I2046" s="4" t="s">
        <v>15180</v>
      </c>
      <c r="J2046" s="4"/>
      <c r="K2046" s="4" t="s">
        <v>4013</v>
      </c>
      <c r="L2046" s="4" t="s">
        <v>152</v>
      </c>
      <c r="M2046" s="4" t="s">
        <v>153</v>
      </c>
      <c r="N2046" s="4" t="s">
        <v>2914</v>
      </c>
      <c r="O2046" s="4" t="s">
        <v>15346</v>
      </c>
      <c r="P2046" s="2" t="s">
        <v>15347</v>
      </c>
      <c r="Q2046" s="2" t="s">
        <v>15348</v>
      </c>
      <c r="R2046" s="4" t="s">
        <v>65</v>
      </c>
      <c r="S2046" s="4" t="s">
        <v>15349</v>
      </c>
      <c r="T2046" s="4" t="s">
        <v>52</v>
      </c>
      <c r="U2046" s="4"/>
      <c r="V2046" s="4"/>
      <c r="W2046" s="4"/>
      <c r="X2046" s="2" t="s">
        <v>15350</v>
      </c>
      <c r="Y2046" s="4" t="s">
        <v>69</v>
      </c>
      <c r="Z2046" s="4"/>
      <c r="AA2046" s="4"/>
      <c r="AB2046" s="4"/>
    </row>
    <row r="2047" customFormat="false" ht="75" hidden="false" customHeight="true" outlineLevel="0" collapsed="false">
      <c r="A2047" s="4" t="s">
        <v>15351</v>
      </c>
      <c r="B2047" s="4" t="s">
        <v>15352</v>
      </c>
      <c r="C2047" s="4" t="s">
        <v>15352</v>
      </c>
      <c r="D2047" s="4" t="n">
        <v>1982</v>
      </c>
      <c r="E2047" s="4" t="s">
        <v>41</v>
      </c>
      <c r="F2047" s="4" t="s">
        <v>11098</v>
      </c>
      <c r="G2047" s="4" t="str">
        <f aca="false">IF(LEFT(I2047,3)="R1 ","L6",IF(D2047&gt;=2014,"L1",IF(D2047&gt;=1998,"L2",IF(D2047&gt;=1987,"L3",IF(D2047&gt;=1978,"L4",IF(D2047&gt;=1965,"L5","L6"))))))</f>
        <v>L4</v>
      </c>
      <c r="H2047" s="4" t="str">
        <f aca="false">IFERROR(INDEX(Lanes!$C$2:$C$60,MATCH(LEFT(I2047,FIND(" ",I2047)-1),Lanes!$A$2:$A$60,0)),"?")</f>
        <v>V</v>
      </c>
      <c r="I2047" s="4" t="s">
        <v>15180</v>
      </c>
      <c r="J2047" s="4"/>
      <c r="K2047" s="4" t="s">
        <v>4342</v>
      </c>
      <c r="L2047" s="4" t="s">
        <v>45</v>
      </c>
      <c r="M2047" s="4" t="s">
        <v>3061</v>
      </c>
      <c r="N2047" s="4"/>
      <c r="O2047" s="4" t="s">
        <v>15292</v>
      </c>
      <c r="P2047" s="2" t="s">
        <v>15353</v>
      </c>
      <c r="Q2047" s="2" t="s">
        <v>15354</v>
      </c>
      <c r="R2047" s="4" t="s">
        <v>50</v>
      </c>
      <c r="S2047" s="4" t="s">
        <v>15355</v>
      </c>
      <c r="T2047" s="4" t="s">
        <v>110</v>
      </c>
      <c r="U2047" s="4"/>
      <c r="V2047" s="4"/>
      <c r="W2047" s="4"/>
      <c r="X2047" s="2" t="s">
        <v>15356</v>
      </c>
      <c r="Y2047" s="4" t="s">
        <v>69</v>
      </c>
      <c r="Z2047" s="4"/>
      <c r="AA2047" s="4"/>
      <c r="AB2047" s="4"/>
    </row>
    <row r="2048" customFormat="false" ht="75" hidden="false" customHeight="true" outlineLevel="0" collapsed="false">
      <c r="A2048" s="4" t="s">
        <v>15357</v>
      </c>
      <c r="B2048" s="4" t="s">
        <v>15330</v>
      </c>
      <c r="C2048" s="4" t="s">
        <v>15358</v>
      </c>
      <c r="D2048" s="4" t="n">
        <v>1983</v>
      </c>
      <c r="E2048" s="4" t="s">
        <v>41</v>
      </c>
      <c r="F2048" s="4" t="s">
        <v>11106</v>
      </c>
      <c r="G2048" s="4" t="str">
        <f aca="false">IF(LEFT(I2048,3)="R1 ","L6",IF(D2048&gt;=2014,"L1",IF(D2048&gt;=1998,"L2",IF(D2048&gt;=1987,"L3",IF(D2048&gt;=1978,"L4",IF(D2048&gt;=1965,"L5","L6"))))))</f>
        <v>L4</v>
      </c>
      <c r="H2048" s="4" t="str">
        <f aca="false">IFERROR(INDEX(Lanes!$C$2:$C$60,MATCH(LEFT(I2048,FIND(" ",I2048)-1),Lanes!$A$2:$A$60,0)),"?")</f>
        <v>V</v>
      </c>
      <c r="I2048" s="4" t="s">
        <v>15180</v>
      </c>
      <c r="J2048" s="4"/>
      <c r="K2048" s="4" t="s">
        <v>4342</v>
      </c>
      <c r="L2048" s="4" t="s">
        <v>603</v>
      </c>
      <c r="M2048" s="4" t="s">
        <v>1205</v>
      </c>
      <c r="N2048" s="4"/>
      <c r="O2048" s="4" t="s">
        <v>15359</v>
      </c>
      <c r="P2048" s="2" t="s">
        <v>15360</v>
      </c>
      <c r="Q2048" s="2" t="s">
        <v>15361</v>
      </c>
      <c r="R2048" s="4" t="s">
        <v>65</v>
      </c>
      <c r="S2048" s="4" t="s">
        <v>15362</v>
      </c>
      <c r="T2048" s="4" t="s">
        <v>84</v>
      </c>
      <c r="U2048" s="4"/>
      <c r="V2048" s="4"/>
      <c r="W2048" s="4"/>
      <c r="X2048" s="2" t="s">
        <v>15363</v>
      </c>
      <c r="Y2048" s="4" t="s">
        <v>69</v>
      </c>
      <c r="Z2048" s="4"/>
      <c r="AA2048" s="4"/>
      <c r="AB2048" s="4"/>
    </row>
    <row r="2049" customFormat="false" ht="75" hidden="false" customHeight="true" outlineLevel="0" collapsed="false">
      <c r="A2049" s="4" t="s">
        <v>15364</v>
      </c>
      <c r="B2049" s="4" t="s">
        <v>15305</v>
      </c>
      <c r="C2049" s="4" t="s">
        <v>15365</v>
      </c>
      <c r="D2049" s="4" t="n">
        <v>1983</v>
      </c>
      <c r="E2049" s="4" t="s">
        <v>41</v>
      </c>
      <c r="F2049" s="4" t="s">
        <v>14510</v>
      </c>
      <c r="G2049" s="4" t="str">
        <f aca="false">IF(LEFT(I2049,3)="R1 ","L6",IF(D2049&gt;=2014,"L1",IF(D2049&gt;=1998,"L2",IF(D2049&gt;=1987,"L3",IF(D2049&gt;=1978,"L4",IF(D2049&gt;=1965,"L5","L6"))))))</f>
        <v>L4</v>
      </c>
      <c r="H2049" s="4" t="str">
        <f aca="false">IFERROR(INDEX(Lanes!$C$2:$C$60,MATCH(LEFT(I2049,FIND(" ",I2049)-1),Lanes!$A$2:$A$60,0)),"?")</f>
        <v>V</v>
      </c>
      <c r="I2049" s="4" t="s">
        <v>15180</v>
      </c>
      <c r="J2049" s="4" t="s">
        <v>15307</v>
      </c>
      <c r="K2049" s="4" t="s">
        <v>11474</v>
      </c>
      <c r="L2049" s="4" t="s">
        <v>193</v>
      </c>
      <c r="M2049" s="4" t="s">
        <v>2974</v>
      </c>
      <c r="N2049" s="4" t="s">
        <v>7068</v>
      </c>
      <c r="O2049" s="4" t="s">
        <v>15366</v>
      </c>
      <c r="P2049" s="2" t="s">
        <v>15367</v>
      </c>
      <c r="Q2049" s="2" t="s">
        <v>15368</v>
      </c>
      <c r="R2049" s="4" t="s">
        <v>65</v>
      </c>
      <c r="S2049" s="4" t="s">
        <v>15369</v>
      </c>
      <c r="T2049" s="4" t="s">
        <v>84</v>
      </c>
      <c r="U2049" s="4"/>
      <c r="V2049" s="4"/>
      <c r="W2049" s="4"/>
      <c r="X2049" s="2" t="s">
        <v>15370</v>
      </c>
      <c r="Y2049" s="4" t="s">
        <v>69</v>
      </c>
      <c r="Z2049" s="4"/>
      <c r="AA2049" s="4"/>
      <c r="AB2049" s="4"/>
    </row>
    <row r="2050" customFormat="false" ht="75" hidden="false" customHeight="true" outlineLevel="0" collapsed="false">
      <c r="A2050" s="4" t="s">
        <v>15371</v>
      </c>
      <c r="B2050" s="4" t="s">
        <v>15314</v>
      </c>
      <c r="C2050" s="4" t="s">
        <v>15372</v>
      </c>
      <c r="D2050" s="4" t="n">
        <v>1984</v>
      </c>
      <c r="E2050" s="4" t="s">
        <v>41</v>
      </c>
      <c r="F2050" s="4" t="s">
        <v>15373</v>
      </c>
      <c r="G2050" s="4" t="str">
        <f aca="false">IF(LEFT(I2050,3)="R1 ","L6",IF(D2050&gt;=2014,"L1",IF(D2050&gt;=1998,"L2",IF(D2050&gt;=1987,"L3",IF(D2050&gt;=1978,"L4",IF(D2050&gt;=1965,"L5","L6"))))))</f>
        <v>L4</v>
      </c>
      <c r="H2050" s="4" t="str">
        <f aca="false">IFERROR(INDEX(Lanes!$C$2:$C$60,MATCH(LEFT(I2050,FIND(" ",I2050)-1),Lanes!$A$2:$A$60,0)),"?")</f>
        <v>V</v>
      </c>
      <c r="I2050" s="4" t="s">
        <v>15180</v>
      </c>
      <c r="J2050" s="4"/>
      <c r="K2050" s="4" t="s">
        <v>4013</v>
      </c>
      <c r="L2050" s="4" t="s">
        <v>152</v>
      </c>
      <c r="M2050" s="4" t="s">
        <v>153</v>
      </c>
      <c r="N2050" s="4" t="s">
        <v>2914</v>
      </c>
      <c r="O2050" s="4" t="s">
        <v>15374</v>
      </c>
      <c r="P2050" s="2" t="s">
        <v>15375</v>
      </c>
      <c r="Q2050" s="2" t="s">
        <v>15376</v>
      </c>
      <c r="R2050" s="4" t="s">
        <v>122</v>
      </c>
      <c r="S2050" s="4" t="s">
        <v>15377</v>
      </c>
      <c r="T2050" s="4" t="s">
        <v>84</v>
      </c>
      <c r="U2050" s="4"/>
      <c r="V2050" s="4"/>
      <c r="W2050" s="4"/>
      <c r="X2050" s="2" t="s">
        <v>15378</v>
      </c>
      <c r="Y2050" s="4" t="s">
        <v>69</v>
      </c>
      <c r="Z2050" s="4"/>
      <c r="AA2050" s="4"/>
      <c r="AB2050" s="4"/>
    </row>
    <row r="2051" customFormat="false" ht="75" hidden="false" customHeight="true" outlineLevel="0" collapsed="false">
      <c r="A2051" s="4" t="s">
        <v>15379</v>
      </c>
      <c r="B2051" s="4" t="s">
        <v>15380</v>
      </c>
      <c r="C2051" s="4" t="s">
        <v>15381</v>
      </c>
      <c r="D2051" s="4" t="n">
        <v>1984</v>
      </c>
      <c r="E2051" s="4" t="s">
        <v>41</v>
      </c>
      <c r="F2051" s="4" t="s">
        <v>8938</v>
      </c>
      <c r="G2051" s="4" t="str">
        <f aca="false">IF(LEFT(I2051,3)="R1 ","L6",IF(D2051&gt;=2014,"L1",IF(D2051&gt;=1998,"L2",IF(D2051&gt;=1987,"L3",IF(D2051&gt;=1978,"L4",IF(D2051&gt;=1965,"L5","L6"))))))</f>
        <v>L4</v>
      </c>
      <c r="H2051" s="4" t="str">
        <f aca="false">IFERROR(INDEX(Lanes!$C$2:$C$60,MATCH(LEFT(I2051,FIND(" ",I2051)-1),Lanes!$A$2:$A$60,0)),"?")</f>
        <v>V</v>
      </c>
      <c r="I2051" s="4" t="s">
        <v>15180</v>
      </c>
      <c r="J2051" s="4"/>
      <c r="K2051" s="4" t="s">
        <v>4013</v>
      </c>
      <c r="L2051" s="4" t="s">
        <v>193</v>
      </c>
      <c r="M2051" s="4" t="s">
        <v>15382</v>
      </c>
      <c r="N2051" s="4"/>
      <c r="O2051" s="4" t="s">
        <v>15383</v>
      </c>
      <c r="P2051" s="2" t="s">
        <v>15384</v>
      </c>
      <c r="Q2051" s="2" t="s">
        <v>15385</v>
      </c>
      <c r="R2051" s="4" t="s">
        <v>50</v>
      </c>
      <c r="S2051" s="4" t="s">
        <v>15386</v>
      </c>
      <c r="T2051" s="4" t="s">
        <v>110</v>
      </c>
      <c r="U2051" s="4"/>
      <c r="V2051" s="4"/>
      <c r="W2051" s="4"/>
      <c r="X2051" s="2" t="s">
        <v>15387</v>
      </c>
      <c r="Y2051" s="4" t="s">
        <v>69</v>
      </c>
      <c r="Z2051" s="4"/>
      <c r="AA2051" s="4"/>
      <c r="AB2051" s="4"/>
    </row>
    <row r="2052" customFormat="false" ht="75" hidden="false" customHeight="true" outlineLevel="0" collapsed="false">
      <c r="A2052" s="4" t="s">
        <v>15388</v>
      </c>
      <c r="B2052" s="4" t="s">
        <v>15389</v>
      </c>
      <c r="C2052" s="4" t="s">
        <v>15390</v>
      </c>
      <c r="D2052" s="4" t="n">
        <v>1984</v>
      </c>
      <c r="E2052" s="4" t="s">
        <v>41</v>
      </c>
      <c r="F2052" s="4" t="s">
        <v>14526</v>
      </c>
      <c r="G2052" s="4" t="str">
        <f aca="false">IF(LEFT(I2052,3)="R1 ","L6",IF(D2052&gt;=2014,"L1",IF(D2052&gt;=1998,"L2",IF(D2052&gt;=1987,"L3",IF(D2052&gt;=1978,"L4",IF(D2052&gt;=1965,"L5","L6"))))))</f>
        <v>L4</v>
      </c>
      <c r="H2052" s="4" t="str">
        <f aca="false">IFERROR(INDEX(Lanes!$C$2:$C$60,MATCH(LEFT(I2052,FIND(" ",I2052)-1),Lanes!$A$2:$A$60,0)),"?")</f>
        <v>V</v>
      </c>
      <c r="I2052" s="4" t="s">
        <v>15180</v>
      </c>
      <c r="J2052" s="4"/>
      <c r="K2052" s="4" t="s">
        <v>4013</v>
      </c>
      <c r="L2052" s="4" t="s">
        <v>90</v>
      </c>
      <c r="M2052" s="4" t="s">
        <v>15391</v>
      </c>
      <c r="N2052" s="4" t="s">
        <v>2914</v>
      </c>
      <c r="O2052" s="4" t="s">
        <v>15392</v>
      </c>
      <c r="P2052" s="2" t="s">
        <v>15393</v>
      </c>
      <c r="Q2052" s="2" t="s">
        <v>15394</v>
      </c>
      <c r="R2052" s="4" t="s">
        <v>65</v>
      </c>
      <c r="S2052" s="4" t="s">
        <v>15395</v>
      </c>
      <c r="T2052" s="4" t="s">
        <v>110</v>
      </c>
      <c r="U2052" s="4"/>
      <c r="V2052" s="4"/>
      <c r="W2052" s="4"/>
      <c r="X2052" s="2" t="s">
        <v>15396</v>
      </c>
      <c r="Y2052" s="4" t="s">
        <v>69</v>
      </c>
      <c r="Z2052" s="4"/>
      <c r="AA2052" s="4"/>
      <c r="AB2052" s="4"/>
    </row>
    <row r="2053" customFormat="false" ht="75" hidden="false" customHeight="true" outlineLevel="0" collapsed="false">
      <c r="A2053" s="4" t="s">
        <v>15397</v>
      </c>
      <c r="B2053" s="4" t="s">
        <v>15273</v>
      </c>
      <c r="C2053" s="4" t="s">
        <v>15398</v>
      </c>
      <c r="D2053" s="4" t="n">
        <v>1985</v>
      </c>
      <c r="E2053" s="4" t="s">
        <v>89</v>
      </c>
      <c r="F2053" s="4" t="s">
        <v>15399</v>
      </c>
      <c r="G2053" s="4" t="str">
        <f aca="false">IF(LEFT(I2053,3)="R1 ","L6",IF(D2053&gt;=2014,"L1",IF(D2053&gt;=1998,"L2",IF(D2053&gt;=1987,"L3",IF(D2053&gt;=1978,"L4",IF(D2053&gt;=1965,"L5","L6"))))))</f>
        <v>L4</v>
      </c>
      <c r="H2053" s="4" t="str">
        <f aca="false">IFERROR(INDEX(Lanes!$C$2:$C$60,MATCH(LEFT(I2053,FIND(" ",I2053)-1),Lanes!$A$2:$A$60,0)),"?")</f>
        <v>V</v>
      </c>
      <c r="I2053" s="4" t="s">
        <v>15180</v>
      </c>
      <c r="J2053" s="4"/>
      <c r="K2053" s="4" t="s">
        <v>4342</v>
      </c>
      <c r="L2053" s="4" t="s">
        <v>193</v>
      </c>
      <c r="M2053" s="4" t="s">
        <v>7102</v>
      </c>
      <c r="N2053" s="4" t="s">
        <v>7103</v>
      </c>
      <c r="O2053" s="4" t="s">
        <v>15400</v>
      </c>
      <c r="P2053" s="2" t="s">
        <v>15401</v>
      </c>
      <c r="Q2053" s="2" t="s">
        <v>15402</v>
      </c>
      <c r="R2053" s="4" t="s">
        <v>65</v>
      </c>
      <c r="S2053" s="4" t="s">
        <v>15403</v>
      </c>
      <c r="T2053" s="4" t="s">
        <v>52</v>
      </c>
      <c r="U2053" s="4"/>
      <c r="V2053" s="4"/>
      <c r="W2053" s="4"/>
      <c r="X2053" s="2" t="s">
        <v>15404</v>
      </c>
      <c r="Y2053" s="4" t="s">
        <v>69</v>
      </c>
      <c r="Z2053" s="4"/>
      <c r="AA2053" s="4"/>
      <c r="AB2053" s="4"/>
    </row>
    <row r="2054" customFormat="false" ht="75" hidden="false" customHeight="true" outlineLevel="0" collapsed="false">
      <c r="A2054" s="4" t="s">
        <v>15405</v>
      </c>
      <c r="B2054" s="4" t="s">
        <v>15406</v>
      </c>
      <c r="C2054" s="4" t="s">
        <v>15407</v>
      </c>
      <c r="D2054" s="4" t="n">
        <v>1985</v>
      </c>
      <c r="E2054" s="4" t="s">
        <v>41</v>
      </c>
      <c r="F2054" s="4" t="s">
        <v>13949</v>
      </c>
      <c r="G2054" s="4" t="str">
        <f aca="false">IF(LEFT(I2054,3)="R1 ","L6",IF(D2054&gt;=2014,"L1",IF(D2054&gt;=1998,"L2",IF(D2054&gt;=1987,"L3",IF(D2054&gt;=1978,"L4",IF(D2054&gt;=1965,"L5","L6"))))))</f>
        <v>L4</v>
      </c>
      <c r="H2054" s="4" t="str">
        <f aca="false">IFERROR(INDEX(Lanes!$C$2:$C$60,MATCH(LEFT(I2054,FIND(" ",I2054)-1),Lanes!$A$2:$A$60,0)),"?")</f>
        <v>V</v>
      </c>
      <c r="I2054" s="4" t="s">
        <v>15180</v>
      </c>
      <c r="J2054" s="4"/>
      <c r="K2054" s="4" t="s">
        <v>4013</v>
      </c>
      <c r="L2054" s="4" t="s">
        <v>603</v>
      </c>
      <c r="M2054" s="4" t="s">
        <v>14239</v>
      </c>
      <c r="N2054" s="4"/>
      <c r="O2054" s="4" t="s">
        <v>15408</v>
      </c>
      <c r="P2054" s="2" t="s">
        <v>15409</v>
      </c>
      <c r="Q2054" s="2" t="s">
        <v>15410</v>
      </c>
      <c r="R2054" s="4" t="s">
        <v>65</v>
      </c>
      <c r="S2054" s="4" t="s">
        <v>15411</v>
      </c>
      <c r="T2054" s="4" t="s">
        <v>110</v>
      </c>
      <c r="U2054" s="4"/>
      <c r="V2054" s="4"/>
      <c r="W2054" s="4"/>
      <c r="X2054" s="2" t="s">
        <v>15412</v>
      </c>
      <c r="Y2054" s="4" t="s">
        <v>69</v>
      </c>
      <c r="Z2054" s="4"/>
      <c r="AA2054" s="4"/>
      <c r="AB2054" s="4"/>
    </row>
    <row r="2055" customFormat="false" ht="75" hidden="false" customHeight="true" outlineLevel="0" collapsed="false">
      <c r="A2055" s="4" t="s">
        <v>15413</v>
      </c>
      <c r="B2055" s="4" t="s">
        <v>15406</v>
      </c>
      <c r="C2055" s="4" t="s">
        <v>15414</v>
      </c>
      <c r="D2055" s="4" t="n">
        <v>1986</v>
      </c>
      <c r="E2055" s="4" t="s">
        <v>41</v>
      </c>
      <c r="F2055" s="4" t="s">
        <v>13949</v>
      </c>
      <c r="G2055" s="4" t="str">
        <f aca="false">IF(LEFT(I2055,3)="R1 ","L6",IF(D2055&gt;=2014,"L1",IF(D2055&gt;=1998,"L2",IF(D2055&gt;=1987,"L3",IF(D2055&gt;=1978,"L4",IF(D2055&gt;=1965,"L5","L6"))))))</f>
        <v>L4</v>
      </c>
      <c r="H2055" s="4" t="str">
        <f aca="false">IFERROR(INDEX(Lanes!$C$2:$C$60,MATCH(LEFT(I2055,FIND(" ",I2055)-1),Lanes!$A$2:$A$60,0)),"?")</f>
        <v>V</v>
      </c>
      <c r="I2055" s="4" t="s">
        <v>15180</v>
      </c>
      <c r="J2055" s="4"/>
      <c r="K2055" s="4" t="s">
        <v>4013</v>
      </c>
      <c r="L2055" s="4" t="s">
        <v>603</v>
      </c>
      <c r="M2055" s="4" t="s">
        <v>14239</v>
      </c>
      <c r="N2055" s="4"/>
      <c r="O2055" s="4" t="s">
        <v>15415</v>
      </c>
      <c r="P2055" s="2" t="s">
        <v>15416</v>
      </c>
      <c r="Q2055" s="2" t="s">
        <v>15417</v>
      </c>
      <c r="R2055" s="4" t="s">
        <v>65</v>
      </c>
      <c r="S2055" s="4" t="s">
        <v>15418</v>
      </c>
      <c r="T2055" s="4" t="s">
        <v>110</v>
      </c>
      <c r="U2055" s="4"/>
      <c r="V2055" s="4"/>
      <c r="W2055" s="4"/>
      <c r="X2055" s="2" t="s">
        <v>15419</v>
      </c>
      <c r="Y2055" s="4" t="s">
        <v>69</v>
      </c>
      <c r="Z2055" s="4"/>
      <c r="AA2055" s="4"/>
      <c r="AB2055" s="4"/>
    </row>
    <row r="2056" customFormat="false" ht="75" hidden="false" customHeight="true" outlineLevel="0" collapsed="false">
      <c r="A2056" s="4" t="s">
        <v>15420</v>
      </c>
      <c r="B2056" s="4" t="s">
        <v>15380</v>
      </c>
      <c r="C2056" s="4" t="s">
        <v>14965</v>
      </c>
      <c r="D2056" s="4" t="n">
        <v>1986</v>
      </c>
      <c r="E2056" s="4" t="s">
        <v>41</v>
      </c>
      <c r="F2056" s="4" t="s">
        <v>8938</v>
      </c>
      <c r="G2056" s="4" t="str">
        <f aca="false">IF(LEFT(I2056,3)="R1 ","L6",IF(D2056&gt;=2014,"L1",IF(D2056&gt;=1998,"L2",IF(D2056&gt;=1987,"L3",IF(D2056&gt;=1978,"L4",IF(D2056&gt;=1965,"L5","L6"))))))</f>
        <v>L4</v>
      </c>
      <c r="H2056" s="4" t="str">
        <f aca="false">IFERROR(INDEX(Lanes!$C$2:$C$60,MATCH(LEFT(I2056,FIND(" ",I2056)-1),Lanes!$A$2:$A$60,0)),"?")</f>
        <v>V</v>
      </c>
      <c r="I2056" s="4" t="s">
        <v>15180</v>
      </c>
      <c r="J2056" s="4"/>
      <c r="K2056" s="4" t="s">
        <v>4013</v>
      </c>
      <c r="L2056" s="4" t="s">
        <v>193</v>
      </c>
      <c r="M2056" s="4" t="s">
        <v>15382</v>
      </c>
      <c r="N2056" s="4"/>
      <c r="O2056" s="4" t="s">
        <v>15421</v>
      </c>
      <c r="P2056" s="2" t="s">
        <v>15422</v>
      </c>
      <c r="Q2056" s="2" t="s">
        <v>15423</v>
      </c>
      <c r="R2056" s="4" t="s">
        <v>50</v>
      </c>
      <c r="S2056" s="4" t="s">
        <v>15424</v>
      </c>
      <c r="T2056" s="4" t="s">
        <v>84</v>
      </c>
      <c r="U2056" s="4"/>
      <c r="V2056" s="4"/>
      <c r="W2056" s="4"/>
      <c r="X2056" s="2" t="s">
        <v>15425</v>
      </c>
      <c r="Y2056" s="4" t="s">
        <v>69</v>
      </c>
      <c r="Z2056" s="4"/>
      <c r="AA2056" s="4"/>
      <c r="AB2056" s="4"/>
    </row>
    <row r="2057" customFormat="false" ht="75" hidden="false" customHeight="true" outlineLevel="0" collapsed="false">
      <c r="A2057" s="4" t="s">
        <v>15426</v>
      </c>
      <c r="B2057" s="4" t="s">
        <v>15389</v>
      </c>
      <c r="C2057" s="4" t="s">
        <v>15427</v>
      </c>
      <c r="D2057" s="4" t="n">
        <v>1986</v>
      </c>
      <c r="E2057" s="4" t="s">
        <v>41</v>
      </c>
      <c r="F2057" s="4" t="s">
        <v>14526</v>
      </c>
      <c r="G2057" s="4" t="str">
        <f aca="false">IF(LEFT(I2057,3)="R1 ","L6",IF(D2057&gt;=2014,"L1",IF(D2057&gt;=1998,"L2",IF(D2057&gt;=1987,"L3",IF(D2057&gt;=1978,"L4",IF(D2057&gt;=1965,"L5","L6"))))))</f>
        <v>L4</v>
      </c>
      <c r="H2057" s="4" t="str">
        <f aca="false">IFERROR(INDEX(Lanes!$C$2:$C$60,MATCH(LEFT(I2057,FIND(" ",I2057)-1),Lanes!$A$2:$A$60,0)),"?")</f>
        <v>V</v>
      </c>
      <c r="I2057" s="4" t="s">
        <v>15180</v>
      </c>
      <c r="J2057" s="4"/>
      <c r="K2057" s="4" t="s">
        <v>4013</v>
      </c>
      <c r="L2057" s="4" t="s">
        <v>90</v>
      </c>
      <c r="M2057" s="4" t="s">
        <v>15391</v>
      </c>
      <c r="N2057" s="4" t="s">
        <v>2914</v>
      </c>
      <c r="O2057" s="4" t="s">
        <v>15428</v>
      </c>
      <c r="P2057" s="2" t="s">
        <v>15429</v>
      </c>
      <c r="Q2057" s="2" t="s">
        <v>15430</v>
      </c>
      <c r="R2057" s="4" t="s">
        <v>65</v>
      </c>
      <c r="S2057" s="4" t="s">
        <v>15431</v>
      </c>
      <c r="T2057" s="4" t="s">
        <v>84</v>
      </c>
      <c r="U2057" s="4"/>
      <c r="V2057" s="4"/>
      <c r="W2057" s="4"/>
      <c r="X2057" s="2" t="s">
        <v>15432</v>
      </c>
      <c r="Y2057" s="4" t="s">
        <v>69</v>
      </c>
      <c r="Z2057" s="4"/>
      <c r="AA2057" s="4"/>
      <c r="AB2057" s="4"/>
    </row>
    <row r="2058" customFormat="false" ht="75" hidden="false" customHeight="true" outlineLevel="0" collapsed="false">
      <c r="A2058" s="4" t="s">
        <v>15433</v>
      </c>
      <c r="B2058" s="4" t="s">
        <v>15434</v>
      </c>
      <c r="C2058" s="4" t="s">
        <v>15435</v>
      </c>
      <c r="D2058" s="4" t="n">
        <v>1986</v>
      </c>
      <c r="E2058" s="4" t="s">
        <v>41</v>
      </c>
      <c r="F2058" s="4" t="s">
        <v>13949</v>
      </c>
      <c r="G2058" s="4" t="str">
        <f aca="false">IF(LEFT(I2058,3)="R1 ","L6",IF(D2058&gt;=2014,"L1",IF(D2058&gt;=1998,"L2",IF(D2058&gt;=1987,"L3",IF(D2058&gt;=1978,"L4",IF(D2058&gt;=1965,"L5","L6"))))))</f>
        <v>L4</v>
      </c>
      <c r="H2058" s="4" t="str">
        <f aca="false">IFERROR(INDEX(Lanes!$C$2:$C$60,MATCH(LEFT(I2058,FIND(" ",I2058)-1),Lanes!$A$2:$A$60,0)),"?")</f>
        <v>V</v>
      </c>
      <c r="I2058" s="4" t="s">
        <v>15180</v>
      </c>
      <c r="J2058" s="4"/>
      <c r="K2058" s="4" t="s">
        <v>4342</v>
      </c>
      <c r="L2058" s="4" t="s">
        <v>152</v>
      </c>
      <c r="M2058" s="4" t="s">
        <v>15436</v>
      </c>
      <c r="N2058" s="4"/>
      <c r="O2058" s="4" t="s">
        <v>15437</v>
      </c>
      <c r="P2058" s="2" t="s">
        <v>15438</v>
      </c>
      <c r="Q2058" s="2" t="s">
        <v>15439</v>
      </c>
      <c r="R2058" s="4" t="s">
        <v>65</v>
      </c>
      <c r="S2058" s="4" t="s">
        <v>15440</v>
      </c>
      <c r="T2058" s="4" t="s">
        <v>84</v>
      </c>
      <c r="U2058" s="4"/>
      <c r="V2058" s="4"/>
      <c r="W2058" s="4"/>
      <c r="X2058" s="2" t="s">
        <v>15441</v>
      </c>
      <c r="Y2058" s="4" t="s">
        <v>69</v>
      </c>
      <c r="Z2058" s="4"/>
      <c r="AA2058" s="4"/>
      <c r="AB2058" s="4"/>
    </row>
    <row r="2059" customFormat="false" ht="75" hidden="false" customHeight="true" outlineLevel="0" collapsed="false">
      <c r="A2059" s="4" t="s">
        <v>15442</v>
      </c>
      <c r="B2059" s="4" t="s">
        <v>15443</v>
      </c>
      <c r="C2059" s="4" t="s">
        <v>15444</v>
      </c>
      <c r="D2059" s="4" t="n">
        <v>1986</v>
      </c>
      <c r="E2059" s="4" t="s">
        <v>41</v>
      </c>
      <c r="F2059" s="4" t="s">
        <v>11106</v>
      </c>
      <c r="G2059" s="4" t="str">
        <f aca="false">IF(LEFT(I2059,3)="R1 ","L6",IF(D2059&gt;=2014,"L1",IF(D2059&gt;=1998,"L2",IF(D2059&gt;=1987,"L3",IF(D2059&gt;=1978,"L4",IF(D2059&gt;=1965,"L5","L6"))))))</f>
        <v>L4</v>
      </c>
      <c r="H2059" s="4" t="str">
        <f aca="false">IFERROR(INDEX(Lanes!$C$2:$C$60,MATCH(LEFT(I2059,FIND(" ",I2059)-1),Lanes!$A$2:$A$60,0)),"?")</f>
        <v>V</v>
      </c>
      <c r="I2059" s="4" t="s">
        <v>15180</v>
      </c>
      <c r="J2059" s="4"/>
      <c r="K2059" s="4" t="s">
        <v>4342</v>
      </c>
      <c r="L2059" s="4" t="s">
        <v>152</v>
      </c>
      <c r="M2059" s="4" t="s">
        <v>15445</v>
      </c>
      <c r="N2059" s="4"/>
      <c r="O2059" s="4" t="s">
        <v>15446</v>
      </c>
      <c r="P2059" s="2" t="s">
        <v>15447</v>
      </c>
      <c r="Q2059" s="2" t="s">
        <v>15448</v>
      </c>
      <c r="R2059" s="4" t="s">
        <v>50</v>
      </c>
      <c r="S2059" s="4" t="s">
        <v>15449</v>
      </c>
      <c r="T2059" s="4" t="s">
        <v>84</v>
      </c>
      <c r="U2059" s="4"/>
      <c r="V2059" s="4"/>
      <c r="W2059" s="4"/>
      <c r="X2059" s="2" t="s">
        <v>15450</v>
      </c>
      <c r="Y2059" s="4" t="s">
        <v>69</v>
      </c>
      <c r="Z2059" s="4"/>
      <c r="AA2059" s="4"/>
      <c r="AB2059" s="4"/>
    </row>
    <row r="2060" customFormat="false" ht="75" hidden="false" customHeight="true" outlineLevel="0" collapsed="false">
      <c r="A2060" s="4" t="s">
        <v>15451</v>
      </c>
      <c r="B2060" s="4" t="s">
        <v>15314</v>
      </c>
      <c r="C2060" s="4" t="s">
        <v>15452</v>
      </c>
      <c r="D2060" s="4" t="n">
        <v>1987</v>
      </c>
      <c r="E2060" s="4" t="s">
        <v>41</v>
      </c>
      <c r="F2060" s="4" t="s">
        <v>14526</v>
      </c>
      <c r="G2060" s="4" t="str">
        <f aca="false">IF(LEFT(I2060,3)="R1 ","L6",IF(D2060&gt;=2014,"L1",IF(D2060&gt;=1998,"L2",IF(D2060&gt;=1987,"L3",IF(D2060&gt;=1978,"L4",IF(D2060&gt;=1965,"L5","L6"))))))</f>
        <v>L3</v>
      </c>
      <c r="H2060" s="4" t="str">
        <f aca="false">IFERROR(INDEX(Lanes!$C$2:$C$60,MATCH(LEFT(I2060,FIND(" ",I2060)-1),Lanes!$A$2:$A$60,0)),"?")</f>
        <v>V</v>
      </c>
      <c r="I2060" s="4" t="s">
        <v>15180</v>
      </c>
      <c r="J2060" s="4"/>
      <c r="K2060" s="4" t="s">
        <v>4013</v>
      </c>
      <c r="L2060" s="4" t="s">
        <v>152</v>
      </c>
      <c r="M2060" s="4" t="s">
        <v>153</v>
      </c>
      <c r="N2060" s="4" t="s">
        <v>2914</v>
      </c>
      <c r="O2060" s="4" t="s">
        <v>15453</v>
      </c>
      <c r="P2060" s="2" t="s">
        <v>15454</v>
      </c>
      <c r="Q2060" s="2" t="s">
        <v>15455</v>
      </c>
      <c r="R2060" s="4" t="s">
        <v>65</v>
      </c>
      <c r="S2060" s="4" t="s">
        <v>15456</v>
      </c>
      <c r="T2060" s="4" t="s">
        <v>84</v>
      </c>
      <c r="U2060" s="4"/>
      <c r="V2060" s="4"/>
      <c r="W2060" s="4"/>
      <c r="X2060" s="2" t="s">
        <v>15457</v>
      </c>
      <c r="Y2060" s="4" t="s">
        <v>69</v>
      </c>
      <c r="Z2060" s="4"/>
      <c r="AA2060" s="4"/>
      <c r="AB2060" s="4"/>
    </row>
    <row r="2061" customFormat="false" ht="75" hidden="false" customHeight="true" outlineLevel="0" collapsed="false">
      <c r="A2061" s="4" t="s">
        <v>15458</v>
      </c>
      <c r="B2061" s="4" t="s">
        <v>15406</v>
      </c>
      <c r="C2061" s="4" t="s">
        <v>15459</v>
      </c>
      <c r="D2061" s="4" t="n">
        <v>1987</v>
      </c>
      <c r="E2061" s="4" t="s">
        <v>41</v>
      </c>
      <c r="F2061" s="4" t="s">
        <v>13949</v>
      </c>
      <c r="G2061" s="4" t="str">
        <f aca="false">IF(LEFT(I2061,3)="R1 ","L6",IF(D2061&gt;=2014,"L1",IF(D2061&gt;=1998,"L2",IF(D2061&gt;=1987,"L3",IF(D2061&gt;=1978,"L4",IF(D2061&gt;=1965,"L5","L6"))))))</f>
        <v>L3</v>
      </c>
      <c r="H2061" s="4" t="str">
        <f aca="false">IFERROR(INDEX(Lanes!$C$2:$C$60,MATCH(LEFT(I2061,FIND(" ",I2061)-1),Lanes!$A$2:$A$60,0)),"?")</f>
        <v>V</v>
      </c>
      <c r="I2061" s="4" t="s">
        <v>15180</v>
      </c>
      <c r="J2061" s="4"/>
      <c r="K2061" s="4" t="s">
        <v>4013</v>
      </c>
      <c r="L2061" s="4" t="s">
        <v>603</v>
      </c>
      <c r="M2061" s="4" t="s">
        <v>14239</v>
      </c>
      <c r="N2061" s="4"/>
      <c r="O2061" s="4" t="s">
        <v>15460</v>
      </c>
      <c r="P2061" s="2" t="s">
        <v>15461</v>
      </c>
      <c r="Q2061" s="2" t="s">
        <v>15462</v>
      </c>
      <c r="R2061" s="4" t="s">
        <v>65</v>
      </c>
      <c r="S2061" s="4" t="s">
        <v>15463</v>
      </c>
      <c r="T2061" s="4" t="s">
        <v>110</v>
      </c>
      <c r="U2061" s="4"/>
      <c r="V2061" s="4"/>
      <c r="W2061" s="4"/>
      <c r="X2061" s="2" t="s">
        <v>15464</v>
      </c>
      <c r="Y2061" s="4" t="s">
        <v>69</v>
      </c>
      <c r="Z2061" s="4"/>
      <c r="AA2061" s="4"/>
      <c r="AB2061" s="4"/>
    </row>
    <row r="2062" customFormat="false" ht="75" hidden="false" customHeight="true" outlineLevel="0" collapsed="false">
      <c r="A2062" s="4" t="s">
        <v>15465</v>
      </c>
      <c r="B2062" s="4" t="s">
        <v>15406</v>
      </c>
      <c r="C2062" s="4" t="s">
        <v>15466</v>
      </c>
      <c r="D2062" s="4" t="n">
        <v>1988</v>
      </c>
      <c r="E2062" s="4" t="s">
        <v>41</v>
      </c>
      <c r="F2062" s="4" t="s">
        <v>13949</v>
      </c>
      <c r="G2062" s="4" t="str">
        <f aca="false">IF(LEFT(I2062,3)="R1 ","L6",IF(D2062&gt;=2014,"L1",IF(D2062&gt;=1998,"L2",IF(D2062&gt;=1987,"L3",IF(D2062&gt;=1978,"L4",IF(D2062&gt;=1965,"L5","L6"))))))</f>
        <v>L3</v>
      </c>
      <c r="H2062" s="4" t="str">
        <f aca="false">IFERROR(INDEX(Lanes!$C$2:$C$60,MATCH(LEFT(I2062,FIND(" ",I2062)-1),Lanes!$A$2:$A$60,0)),"?")</f>
        <v>V</v>
      </c>
      <c r="I2062" s="4" t="s">
        <v>15180</v>
      </c>
      <c r="J2062" s="4"/>
      <c r="K2062" s="4" t="s">
        <v>4013</v>
      </c>
      <c r="L2062" s="4" t="s">
        <v>603</v>
      </c>
      <c r="M2062" s="4" t="s">
        <v>14239</v>
      </c>
      <c r="N2062" s="4"/>
      <c r="O2062" s="4" t="s">
        <v>15467</v>
      </c>
      <c r="P2062" s="2" t="s">
        <v>15468</v>
      </c>
      <c r="Q2062" s="2" t="s">
        <v>15469</v>
      </c>
      <c r="R2062" s="4" t="s">
        <v>65</v>
      </c>
      <c r="S2062" s="4" t="s">
        <v>15470</v>
      </c>
      <c r="T2062" s="4" t="s">
        <v>84</v>
      </c>
      <c r="U2062" s="4"/>
      <c r="V2062" s="4"/>
      <c r="W2062" s="4"/>
      <c r="X2062" s="2" t="s">
        <v>15471</v>
      </c>
      <c r="Y2062" s="4" t="s">
        <v>69</v>
      </c>
      <c r="Z2062" s="4"/>
      <c r="AA2062" s="4"/>
      <c r="AB2062" s="4"/>
    </row>
    <row r="2063" customFormat="false" ht="75" hidden="false" customHeight="true" outlineLevel="0" collapsed="false">
      <c r="A2063" s="4" t="s">
        <v>15472</v>
      </c>
      <c r="B2063" s="4" t="s">
        <v>15434</v>
      </c>
      <c r="C2063" s="4" t="s">
        <v>15473</v>
      </c>
      <c r="D2063" s="4" t="n">
        <v>1988</v>
      </c>
      <c r="E2063" s="4" t="s">
        <v>41</v>
      </c>
      <c r="F2063" s="4" t="s">
        <v>13949</v>
      </c>
      <c r="G2063" s="4" t="str">
        <f aca="false">IF(LEFT(I2063,3)="R1 ","L6",IF(D2063&gt;=2014,"L1",IF(D2063&gt;=1998,"L2",IF(D2063&gt;=1987,"L3",IF(D2063&gt;=1978,"L4",IF(D2063&gt;=1965,"L5","L6"))))))</f>
        <v>L3</v>
      </c>
      <c r="H2063" s="4" t="str">
        <f aca="false">IFERROR(INDEX(Lanes!$C$2:$C$60,MATCH(LEFT(I2063,FIND(" ",I2063)-1),Lanes!$A$2:$A$60,0)),"?")</f>
        <v>V</v>
      </c>
      <c r="I2063" s="4" t="s">
        <v>15180</v>
      </c>
      <c r="J2063" s="4"/>
      <c r="K2063" s="4" t="s">
        <v>4342</v>
      </c>
      <c r="L2063" s="4" t="s">
        <v>152</v>
      </c>
      <c r="M2063" s="4" t="s">
        <v>15436</v>
      </c>
      <c r="N2063" s="4"/>
      <c r="O2063" s="4" t="s">
        <v>15474</v>
      </c>
      <c r="P2063" s="2" t="s">
        <v>15475</v>
      </c>
      <c r="Q2063" s="2" t="s">
        <v>15476</v>
      </c>
      <c r="R2063" s="4" t="s">
        <v>50</v>
      </c>
      <c r="S2063" s="4" t="s">
        <v>15477</v>
      </c>
      <c r="T2063" s="4" t="s">
        <v>52</v>
      </c>
      <c r="U2063" s="4"/>
      <c r="V2063" s="4"/>
      <c r="W2063" s="4"/>
      <c r="X2063" s="2" t="s">
        <v>15441</v>
      </c>
      <c r="Y2063" s="4" t="s">
        <v>69</v>
      </c>
      <c r="Z2063" s="4"/>
      <c r="AA2063" s="4"/>
      <c r="AB2063" s="4"/>
    </row>
    <row r="2064" customFormat="false" ht="75" hidden="false" customHeight="true" outlineLevel="0" collapsed="false">
      <c r="A2064" s="4" t="s">
        <v>15478</v>
      </c>
      <c r="B2064" s="4" t="s">
        <v>15479</v>
      </c>
      <c r="C2064" s="4" t="s">
        <v>15480</v>
      </c>
      <c r="D2064" s="4" t="n">
        <v>1990</v>
      </c>
      <c r="E2064" s="4" t="s">
        <v>41</v>
      </c>
      <c r="F2064" s="4" t="s">
        <v>15481</v>
      </c>
      <c r="G2064" s="4" t="str">
        <f aca="false">IF(LEFT(I2064,3)="R1 ","L6",IF(D2064&gt;=2014,"L1",IF(D2064&gt;=1998,"L2",IF(D2064&gt;=1987,"L3",IF(D2064&gt;=1978,"L4",IF(D2064&gt;=1965,"L5","L6"))))))</f>
        <v>L3</v>
      </c>
      <c r="H2064" s="4" t="str">
        <f aca="false">IFERROR(INDEX(Lanes!$C$2:$C$60,MATCH(LEFT(I2064,FIND(" ",I2064)-1),Lanes!$A$2:$A$60,0)),"?")</f>
        <v>V</v>
      </c>
      <c r="I2064" s="4" t="s">
        <v>15180</v>
      </c>
      <c r="J2064" s="4"/>
      <c r="K2064" s="4" t="s">
        <v>4342</v>
      </c>
      <c r="L2064" s="4" t="s">
        <v>603</v>
      </c>
      <c r="M2064" s="4" t="s">
        <v>3596</v>
      </c>
      <c r="N2064" s="4"/>
      <c r="O2064" s="4" t="s">
        <v>15482</v>
      </c>
      <c r="P2064" s="2" t="s">
        <v>15483</v>
      </c>
      <c r="Q2064" s="2" t="s">
        <v>15484</v>
      </c>
      <c r="R2064" s="4" t="s">
        <v>50</v>
      </c>
      <c r="S2064" s="4" t="s">
        <v>15485</v>
      </c>
      <c r="T2064" s="4" t="s">
        <v>110</v>
      </c>
      <c r="U2064" s="4"/>
      <c r="V2064" s="4"/>
      <c r="W2064" s="4"/>
      <c r="X2064" s="2" t="s">
        <v>15486</v>
      </c>
      <c r="Y2064" s="4" t="s">
        <v>55</v>
      </c>
      <c r="Z2064" s="4"/>
      <c r="AA2064" s="4"/>
      <c r="AB2064" s="4"/>
    </row>
    <row r="2065" customFormat="false" ht="75" hidden="false" customHeight="true" outlineLevel="0" collapsed="false">
      <c r="A2065" s="4" t="s">
        <v>15487</v>
      </c>
      <c r="B2065" s="4" t="s">
        <v>15488</v>
      </c>
      <c r="C2065" s="4" t="s">
        <v>15489</v>
      </c>
      <c r="D2065" s="4" t="n">
        <v>1990</v>
      </c>
      <c r="E2065" s="4" t="s">
        <v>41</v>
      </c>
      <c r="F2065" s="4" t="s">
        <v>15490</v>
      </c>
      <c r="G2065" s="4" t="str">
        <f aca="false">IF(LEFT(I2065,3)="R1 ","L6",IF(D2065&gt;=2014,"L1",IF(D2065&gt;=1998,"L2",IF(D2065&gt;=1987,"L3",IF(D2065&gt;=1978,"L4",IF(D2065&gt;=1965,"L5","L6"))))))</f>
        <v>L3</v>
      </c>
      <c r="H2065" s="4" t="str">
        <f aca="false">IFERROR(INDEX(Lanes!$C$2:$C$60,MATCH(LEFT(I2065,FIND(" ",I2065)-1),Lanes!$A$2:$A$60,0)),"?")</f>
        <v>V</v>
      </c>
      <c r="I2065" s="4" t="s">
        <v>15180</v>
      </c>
      <c r="J2065" s="4"/>
      <c r="K2065" s="4" t="s">
        <v>4342</v>
      </c>
      <c r="L2065" s="4" t="s">
        <v>257</v>
      </c>
      <c r="M2065" s="4" t="s">
        <v>15181</v>
      </c>
      <c r="N2065" s="4"/>
      <c r="O2065" s="4" t="s">
        <v>15491</v>
      </c>
      <c r="P2065" s="2" t="s">
        <v>15492</v>
      </c>
      <c r="Q2065" s="2" t="s">
        <v>15493</v>
      </c>
      <c r="R2065" s="4" t="s">
        <v>50</v>
      </c>
      <c r="S2065" s="4" t="s">
        <v>15489</v>
      </c>
      <c r="T2065" s="4" t="s">
        <v>52</v>
      </c>
      <c r="U2065" s="4"/>
      <c r="V2065" s="4"/>
      <c r="W2065" s="4"/>
      <c r="X2065" s="2" t="s">
        <v>15494</v>
      </c>
      <c r="Y2065" s="4" t="s">
        <v>69</v>
      </c>
      <c r="Z2065" s="4"/>
      <c r="AA2065" s="4"/>
      <c r="AB2065" s="4"/>
    </row>
    <row r="2066" customFormat="false" ht="75" hidden="false" customHeight="true" outlineLevel="0" collapsed="false">
      <c r="A2066" s="4" t="s">
        <v>15495</v>
      </c>
      <c r="B2066" s="4" t="s">
        <v>15496</v>
      </c>
      <c r="C2066" s="4" t="s">
        <v>15497</v>
      </c>
      <c r="D2066" s="4" t="n">
        <v>1990</v>
      </c>
      <c r="E2066" s="4" t="s">
        <v>41</v>
      </c>
      <c r="F2066" s="4" t="s">
        <v>15120</v>
      </c>
      <c r="G2066" s="4" t="str">
        <f aca="false">IF(LEFT(I2066,3)="R1 ","L6",IF(D2066&gt;=2014,"L1",IF(D2066&gt;=1998,"L2",IF(D2066&gt;=1987,"L3",IF(D2066&gt;=1978,"L4",IF(D2066&gt;=1965,"L5","L6"))))))</f>
        <v>L3</v>
      </c>
      <c r="H2066" s="4" t="str">
        <f aca="false">IFERROR(INDEX(Lanes!$C$2:$C$60,MATCH(LEFT(I2066,FIND(" ",I2066)-1),Lanes!$A$2:$A$60,0)),"?")</f>
        <v>V</v>
      </c>
      <c r="I2066" s="4" t="s">
        <v>15180</v>
      </c>
      <c r="J2066" s="4"/>
      <c r="K2066" s="4" t="s">
        <v>4342</v>
      </c>
      <c r="L2066" s="4" t="s">
        <v>603</v>
      </c>
      <c r="M2066" s="4" t="s">
        <v>11982</v>
      </c>
      <c r="N2066" s="4"/>
      <c r="O2066" s="4" t="s">
        <v>15498</v>
      </c>
      <c r="P2066" s="2" t="s">
        <v>15499</v>
      </c>
      <c r="Q2066" s="2" t="s">
        <v>15500</v>
      </c>
      <c r="R2066" s="4" t="s">
        <v>65</v>
      </c>
      <c r="S2066" s="4" t="s">
        <v>15501</v>
      </c>
      <c r="T2066" s="4" t="s">
        <v>110</v>
      </c>
      <c r="U2066" s="4"/>
      <c r="V2066" s="4"/>
      <c r="W2066" s="4"/>
      <c r="X2066" s="2" t="s">
        <v>15502</v>
      </c>
      <c r="Y2066" s="4" t="s">
        <v>69</v>
      </c>
      <c r="Z2066" s="4"/>
      <c r="AA2066" s="4"/>
      <c r="AB2066" s="4"/>
    </row>
    <row r="2067" customFormat="false" ht="75" hidden="false" customHeight="true" outlineLevel="0" collapsed="false">
      <c r="A2067" s="4" t="s">
        <v>15503</v>
      </c>
      <c r="B2067" s="4" t="s">
        <v>15504</v>
      </c>
      <c r="C2067" s="4" t="s">
        <v>15505</v>
      </c>
      <c r="D2067" s="4" t="n">
        <v>1990</v>
      </c>
      <c r="E2067" s="4" t="s">
        <v>41</v>
      </c>
      <c r="F2067" s="4" t="s">
        <v>15506</v>
      </c>
      <c r="G2067" s="4" t="str">
        <f aca="false">IF(LEFT(I2067,3)="R1 ","L6",IF(D2067&gt;=2014,"L1",IF(D2067&gt;=1998,"L2",IF(D2067&gt;=1987,"L3",IF(D2067&gt;=1978,"L4",IF(D2067&gt;=1965,"L5","L6"))))))</f>
        <v>L3</v>
      </c>
      <c r="H2067" s="4" t="str">
        <f aca="false">IFERROR(INDEX(Lanes!$C$2:$C$60,MATCH(LEFT(I2067,FIND(" ",I2067)-1),Lanes!$A$2:$A$60,0)),"?")</f>
        <v>V</v>
      </c>
      <c r="I2067" s="4" t="s">
        <v>15180</v>
      </c>
      <c r="J2067" s="4"/>
      <c r="K2067" s="4" t="s">
        <v>4013</v>
      </c>
      <c r="L2067" s="4" t="s">
        <v>257</v>
      </c>
      <c r="M2067" s="4" t="s">
        <v>6657</v>
      </c>
      <c r="N2067" s="4" t="s">
        <v>15507</v>
      </c>
      <c r="O2067" s="4" t="s">
        <v>15508</v>
      </c>
      <c r="P2067" s="2" t="s">
        <v>15509</v>
      </c>
      <c r="Q2067" s="2" t="s">
        <v>15510</v>
      </c>
      <c r="R2067" s="4" t="s">
        <v>65</v>
      </c>
      <c r="S2067" s="4" t="s">
        <v>15511</v>
      </c>
      <c r="T2067" s="4" t="s">
        <v>84</v>
      </c>
      <c r="U2067" s="4"/>
      <c r="V2067" s="4"/>
      <c r="W2067" s="4"/>
      <c r="X2067" s="2" t="s">
        <v>15512</v>
      </c>
      <c r="Y2067" s="4" t="s">
        <v>69</v>
      </c>
      <c r="Z2067" s="4"/>
      <c r="AA2067" s="4"/>
      <c r="AB2067" s="4"/>
    </row>
    <row r="2068" customFormat="false" ht="75" hidden="false" customHeight="true" outlineLevel="0" collapsed="false">
      <c r="A2068" s="4" t="s">
        <v>15513</v>
      </c>
      <c r="B2068" s="4" t="s">
        <v>15514</v>
      </c>
      <c r="C2068" s="4" t="s">
        <v>15515</v>
      </c>
      <c r="D2068" s="4" t="n">
        <v>1991</v>
      </c>
      <c r="E2068" s="4" t="s">
        <v>41</v>
      </c>
      <c r="F2068" s="4" t="s">
        <v>13329</v>
      </c>
      <c r="G2068" s="4" t="str">
        <f aca="false">IF(LEFT(I2068,3)="R1 ","L6",IF(D2068&gt;=2014,"L1",IF(D2068&gt;=1998,"L2",IF(D2068&gt;=1987,"L3",IF(D2068&gt;=1978,"L4",IF(D2068&gt;=1965,"L5","L6"))))))</f>
        <v>L3</v>
      </c>
      <c r="H2068" s="4" t="str">
        <f aca="false">IFERROR(INDEX(Lanes!$C$2:$C$60,MATCH(LEFT(I2068,FIND(" ",I2068)-1),Lanes!$A$2:$A$60,0)),"?")</f>
        <v>V</v>
      </c>
      <c r="I2068" s="4" t="s">
        <v>15180</v>
      </c>
      <c r="J2068" s="4"/>
      <c r="K2068" s="4" t="s">
        <v>4342</v>
      </c>
      <c r="L2068" s="4" t="s">
        <v>45</v>
      </c>
      <c r="M2068" s="4" t="s">
        <v>61</v>
      </c>
      <c r="N2068" s="4"/>
      <c r="O2068" s="4" t="s">
        <v>15446</v>
      </c>
      <c r="P2068" s="2" t="s">
        <v>15516</v>
      </c>
      <c r="Q2068" s="2" t="s">
        <v>15517</v>
      </c>
      <c r="R2068" s="4" t="s">
        <v>50</v>
      </c>
      <c r="S2068" s="4" t="s">
        <v>15518</v>
      </c>
      <c r="T2068" s="4" t="s">
        <v>84</v>
      </c>
      <c r="U2068" s="4"/>
      <c r="V2068" s="4"/>
      <c r="W2068" s="4"/>
      <c r="X2068" s="2" t="s">
        <v>15519</v>
      </c>
      <c r="Y2068" s="4" t="s">
        <v>69</v>
      </c>
      <c r="Z2068" s="4"/>
      <c r="AA2068" s="4"/>
      <c r="AB2068" s="4"/>
    </row>
    <row r="2069" customFormat="false" ht="75" hidden="false" customHeight="true" outlineLevel="0" collapsed="false">
      <c r="A2069" s="4" t="s">
        <v>15520</v>
      </c>
      <c r="B2069" s="4" t="s">
        <v>15521</v>
      </c>
      <c r="C2069" s="4" t="s">
        <v>15522</v>
      </c>
      <c r="D2069" s="4" t="n">
        <v>1991</v>
      </c>
      <c r="E2069" s="4" t="s">
        <v>41</v>
      </c>
      <c r="F2069" s="4" t="s">
        <v>15523</v>
      </c>
      <c r="G2069" s="4" t="str">
        <f aca="false">IF(LEFT(I2069,3)="R1 ","L6",IF(D2069&gt;=2014,"L1",IF(D2069&gt;=1998,"L2",IF(D2069&gt;=1987,"L3",IF(D2069&gt;=1978,"L4",IF(D2069&gt;=1965,"L5","L6"))))))</f>
        <v>L3</v>
      </c>
      <c r="H2069" s="4" t="str">
        <f aca="false">IFERROR(INDEX(Lanes!$C$2:$C$60,MATCH(LEFT(I2069,FIND(" ",I2069)-1),Lanes!$A$2:$A$60,0)),"?")</f>
        <v>V</v>
      </c>
      <c r="I2069" s="4" t="s">
        <v>15180</v>
      </c>
      <c r="J2069" s="4"/>
      <c r="K2069" s="4" t="s">
        <v>4342</v>
      </c>
      <c r="L2069" s="4" t="s">
        <v>45</v>
      </c>
      <c r="M2069" s="4" t="s">
        <v>15524</v>
      </c>
      <c r="N2069" s="4"/>
      <c r="O2069" s="4" t="s">
        <v>15525</v>
      </c>
      <c r="P2069" s="2" t="s">
        <v>15526</v>
      </c>
      <c r="Q2069" s="2" t="s">
        <v>15527</v>
      </c>
      <c r="R2069" s="4" t="s">
        <v>122</v>
      </c>
      <c r="S2069" s="4" t="s">
        <v>15528</v>
      </c>
      <c r="T2069" s="4" t="s">
        <v>110</v>
      </c>
      <c r="U2069" s="4"/>
      <c r="V2069" s="4"/>
      <c r="W2069" s="4"/>
      <c r="X2069" s="2" t="s">
        <v>15529</v>
      </c>
      <c r="Y2069" s="4" t="s">
        <v>69</v>
      </c>
      <c r="Z2069" s="4"/>
      <c r="AA2069" s="4"/>
      <c r="AB2069" s="4"/>
    </row>
    <row r="2070" customFormat="false" ht="75" hidden="false" customHeight="true" outlineLevel="0" collapsed="false">
      <c r="A2070" s="4" t="s">
        <v>15530</v>
      </c>
      <c r="B2070" s="4" t="s">
        <v>15504</v>
      </c>
      <c r="C2070" s="4" t="s">
        <v>15531</v>
      </c>
      <c r="D2070" s="4" t="n">
        <v>1991</v>
      </c>
      <c r="E2070" s="4" t="s">
        <v>41</v>
      </c>
      <c r="F2070" s="4" t="s">
        <v>15532</v>
      </c>
      <c r="G2070" s="4" t="str">
        <f aca="false">IF(LEFT(I2070,3)="R1 ","L6",IF(D2070&gt;=2014,"L1",IF(D2070&gt;=1998,"L2",IF(D2070&gt;=1987,"L3",IF(D2070&gt;=1978,"L4",IF(D2070&gt;=1965,"L5","L6"))))))</f>
        <v>L3</v>
      </c>
      <c r="H2070" s="4" t="str">
        <f aca="false">IFERROR(INDEX(Lanes!$C$2:$C$60,MATCH(LEFT(I2070,FIND(" ",I2070)-1),Lanes!$A$2:$A$60,0)),"?")</f>
        <v>V</v>
      </c>
      <c r="I2070" s="4" t="s">
        <v>15180</v>
      </c>
      <c r="J2070" s="4"/>
      <c r="K2070" s="4" t="s">
        <v>4013</v>
      </c>
      <c r="L2070" s="4" t="s">
        <v>257</v>
      </c>
      <c r="M2070" s="4" t="s">
        <v>6657</v>
      </c>
      <c r="N2070" s="4" t="s">
        <v>15507</v>
      </c>
      <c r="O2070" s="4" t="s">
        <v>15533</v>
      </c>
      <c r="P2070" s="2" t="s">
        <v>15534</v>
      </c>
      <c r="Q2070" s="2" t="s">
        <v>15535</v>
      </c>
      <c r="R2070" s="4" t="s">
        <v>65</v>
      </c>
      <c r="S2070" s="4" t="s">
        <v>15536</v>
      </c>
      <c r="T2070" s="4" t="s">
        <v>110</v>
      </c>
      <c r="U2070" s="4"/>
      <c r="V2070" s="4"/>
      <c r="W2070" s="4"/>
      <c r="X2070" s="2" t="s">
        <v>15512</v>
      </c>
      <c r="Y2070" s="4" t="s">
        <v>69</v>
      </c>
      <c r="Z2070" s="4"/>
      <c r="AA2070" s="4"/>
      <c r="AB2070" s="4"/>
    </row>
    <row r="2071" customFormat="false" ht="75" hidden="false" customHeight="true" outlineLevel="0" collapsed="false">
      <c r="A2071" s="4" t="s">
        <v>15537</v>
      </c>
      <c r="B2071" s="4" t="s">
        <v>15538</v>
      </c>
      <c r="C2071" s="4" t="s">
        <v>15539</v>
      </c>
      <c r="D2071" s="4" t="n">
        <v>1991</v>
      </c>
      <c r="E2071" s="4" t="s">
        <v>41</v>
      </c>
      <c r="F2071" s="4" t="s">
        <v>15540</v>
      </c>
      <c r="G2071" s="4" t="str">
        <f aca="false">IF(LEFT(I2071,3)="R1 ","L6",IF(D2071&gt;=2014,"L1",IF(D2071&gt;=1998,"L2",IF(D2071&gt;=1987,"L3",IF(D2071&gt;=1978,"L4",IF(D2071&gt;=1965,"L5","L6"))))))</f>
        <v>L3</v>
      </c>
      <c r="H2071" s="4" t="str">
        <f aca="false">IFERROR(INDEX(Lanes!$C$2:$C$60,MATCH(LEFT(I2071,FIND(" ",I2071)-1),Lanes!$A$2:$A$60,0)),"?")</f>
        <v>V</v>
      </c>
      <c r="I2071" s="4" t="s">
        <v>15180</v>
      </c>
      <c r="J2071" s="4"/>
      <c r="K2071" s="4" t="s">
        <v>4342</v>
      </c>
      <c r="L2071" s="4" t="s">
        <v>152</v>
      </c>
      <c r="M2071" s="4" t="s">
        <v>433</v>
      </c>
      <c r="N2071" s="4"/>
      <c r="O2071" s="4" t="s">
        <v>15228</v>
      </c>
      <c r="P2071" s="2" t="s">
        <v>15541</v>
      </c>
      <c r="Q2071" s="2" t="s">
        <v>15542</v>
      </c>
      <c r="R2071" s="4" t="s">
        <v>50</v>
      </c>
      <c r="S2071" s="4" t="s">
        <v>15543</v>
      </c>
      <c r="T2071" s="4" t="s">
        <v>84</v>
      </c>
      <c r="U2071" s="4"/>
      <c r="V2071" s="4"/>
      <c r="W2071" s="4"/>
      <c r="X2071" s="2" t="s">
        <v>15544</v>
      </c>
      <c r="Y2071" s="4" t="s">
        <v>69</v>
      </c>
      <c r="Z2071" s="4"/>
      <c r="AA2071" s="4"/>
      <c r="AB2071" s="4"/>
    </row>
    <row r="2072" customFormat="false" ht="75" hidden="false" customHeight="true" outlineLevel="0" collapsed="false">
      <c r="A2072" s="4" t="s">
        <v>15545</v>
      </c>
      <c r="B2072" s="4" t="s">
        <v>15546</v>
      </c>
      <c r="C2072" s="4" t="s">
        <v>15547</v>
      </c>
      <c r="D2072" s="4" t="n">
        <v>1992</v>
      </c>
      <c r="E2072" s="4" t="s">
        <v>41</v>
      </c>
      <c r="F2072" s="4" t="s">
        <v>8922</v>
      </c>
      <c r="G2072" s="4" t="str">
        <f aca="false">IF(LEFT(I2072,3)="R1 ","L6",IF(D2072&gt;=2014,"L1",IF(D2072&gt;=1998,"L2",IF(D2072&gt;=1987,"L3",IF(D2072&gt;=1978,"L4",IF(D2072&gt;=1965,"L5","L6"))))))</f>
        <v>L3</v>
      </c>
      <c r="H2072" s="4" t="str">
        <f aca="false">IFERROR(INDEX(Lanes!$C$2:$C$60,MATCH(LEFT(I2072,FIND(" ",I2072)-1),Lanes!$A$2:$A$60,0)),"?")</f>
        <v>V</v>
      </c>
      <c r="I2072" s="4" t="s">
        <v>15180</v>
      </c>
      <c r="J2072" s="4"/>
      <c r="K2072" s="4" t="s">
        <v>4342</v>
      </c>
      <c r="L2072" s="4" t="s">
        <v>193</v>
      </c>
      <c r="M2072" s="4" t="s">
        <v>7102</v>
      </c>
      <c r="N2072" s="4" t="s">
        <v>7103</v>
      </c>
      <c r="O2072" s="4" t="s">
        <v>15548</v>
      </c>
      <c r="P2072" s="2" t="s">
        <v>15549</v>
      </c>
      <c r="Q2072" s="2" t="s">
        <v>15550</v>
      </c>
      <c r="R2072" s="4" t="s">
        <v>122</v>
      </c>
      <c r="S2072" s="4" t="s">
        <v>15551</v>
      </c>
      <c r="T2072" s="4" t="s">
        <v>110</v>
      </c>
      <c r="U2072" s="4"/>
      <c r="V2072" s="4"/>
      <c r="W2072" s="4"/>
      <c r="X2072" s="2" t="s">
        <v>15552</v>
      </c>
      <c r="Y2072" s="4" t="s">
        <v>69</v>
      </c>
      <c r="Z2072" s="4"/>
      <c r="AA2072" s="4"/>
      <c r="AB2072" s="4"/>
    </row>
    <row r="2073" customFormat="false" ht="75" hidden="false" customHeight="true" outlineLevel="0" collapsed="false">
      <c r="A2073" s="4" t="s">
        <v>15553</v>
      </c>
      <c r="B2073" s="4" t="s">
        <v>15479</v>
      </c>
      <c r="C2073" s="4" t="s">
        <v>15554</v>
      </c>
      <c r="D2073" s="4" t="n">
        <v>1993</v>
      </c>
      <c r="E2073" s="4" t="s">
        <v>41</v>
      </c>
      <c r="F2073" s="4" t="s">
        <v>15481</v>
      </c>
      <c r="G2073" s="4" t="str">
        <f aca="false">IF(LEFT(I2073,3)="R1 ","L6",IF(D2073&gt;=2014,"L1",IF(D2073&gt;=1998,"L2",IF(D2073&gt;=1987,"L3",IF(D2073&gt;=1978,"L4",IF(D2073&gt;=1965,"L5","L6"))))))</f>
        <v>L3</v>
      </c>
      <c r="H2073" s="4" t="str">
        <f aca="false">IFERROR(INDEX(Lanes!$C$2:$C$60,MATCH(LEFT(I2073,FIND(" ",I2073)-1),Lanes!$A$2:$A$60,0)),"?")</f>
        <v>V</v>
      </c>
      <c r="I2073" s="4" t="s">
        <v>15180</v>
      </c>
      <c r="J2073" s="4"/>
      <c r="K2073" s="4" t="s">
        <v>4342</v>
      </c>
      <c r="L2073" s="4" t="s">
        <v>603</v>
      </c>
      <c r="M2073" s="4" t="s">
        <v>3596</v>
      </c>
      <c r="N2073" s="4"/>
      <c r="O2073" s="4" t="s">
        <v>15555</v>
      </c>
      <c r="P2073" s="2" t="s">
        <v>15556</v>
      </c>
      <c r="Q2073" s="2" t="s">
        <v>15557</v>
      </c>
      <c r="R2073" s="4" t="s">
        <v>50</v>
      </c>
      <c r="S2073" s="4" t="s">
        <v>15558</v>
      </c>
      <c r="T2073" s="4" t="s">
        <v>84</v>
      </c>
      <c r="U2073" s="4"/>
      <c r="V2073" s="4"/>
      <c r="W2073" s="4"/>
      <c r="X2073" s="2" t="s">
        <v>15486</v>
      </c>
      <c r="Y2073" s="4" t="s">
        <v>55</v>
      </c>
      <c r="Z2073" s="4"/>
      <c r="AA2073" s="4"/>
      <c r="AB2073" s="4"/>
    </row>
    <row r="2074" customFormat="false" ht="75" hidden="false" customHeight="true" outlineLevel="0" collapsed="false">
      <c r="A2074" s="4" t="s">
        <v>15559</v>
      </c>
      <c r="B2074" s="4" t="s">
        <v>15560</v>
      </c>
      <c r="C2074" s="4" t="s">
        <v>15561</v>
      </c>
      <c r="D2074" s="4" t="n">
        <v>1993</v>
      </c>
      <c r="E2074" s="4" t="s">
        <v>41</v>
      </c>
      <c r="F2074" s="4" t="s">
        <v>11502</v>
      </c>
      <c r="G2074" s="4" t="str">
        <f aca="false">IF(LEFT(I2074,3)="R1 ","L6",IF(D2074&gt;=2014,"L1",IF(D2074&gt;=1998,"L2",IF(D2074&gt;=1987,"L3",IF(D2074&gt;=1978,"L4",IF(D2074&gt;=1965,"L5","L6"))))))</f>
        <v>L3</v>
      </c>
      <c r="H2074" s="4" t="str">
        <f aca="false">IFERROR(INDEX(Lanes!$C$2:$C$60,MATCH(LEFT(I2074,FIND(" ",I2074)-1),Lanes!$A$2:$A$60,0)),"?")</f>
        <v>V</v>
      </c>
      <c r="I2074" s="4" t="s">
        <v>15180</v>
      </c>
      <c r="J2074" s="4"/>
      <c r="K2074" s="4" t="s">
        <v>4013</v>
      </c>
      <c r="L2074" s="4" t="s">
        <v>603</v>
      </c>
      <c r="M2074" s="4" t="s">
        <v>3596</v>
      </c>
      <c r="N2074" s="4"/>
      <c r="O2074" s="4" t="s">
        <v>15562</v>
      </c>
      <c r="P2074" s="2" t="s">
        <v>15563</v>
      </c>
      <c r="Q2074" s="2" t="s">
        <v>15564</v>
      </c>
      <c r="R2074" s="4" t="s">
        <v>65</v>
      </c>
      <c r="S2074" s="4" t="s">
        <v>15565</v>
      </c>
      <c r="T2074" s="4" t="s">
        <v>84</v>
      </c>
      <c r="U2074" s="4"/>
      <c r="V2074" s="4"/>
      <c r="W2074" s="4"/>
      <c r="X2074" s="2" t="s">
        <v>15566</v>
      </c>
      <c r="Y2074" s="4" t="s">
        <v>69</v>
      </c>
      <c r="Z2074" s="4"/>
      <c r="AA2074" s="4"/>
      <c r="AB2074" s="4"/>
    </row>
    <row r="2075" customFormat="false" ht="75" hidden="false" customHeight="true" outlineLevel="0" collapsed="false">
      <c r="A2075" s="4" t="s">
        <v>15567</v>
      </c>
      <c r="B2075" s="4" t="s">
        <v>15496</v>
      </c>
      <c r="C2075" s="4" t="s">
        <v>15568</v>
      </c>
      <c r="D2075" s="4" t="n">
        <v>1993</v>
      </c>
      <c r="E2075" s="4" t="s">
        <v>41</v>
      </c>
      <c r="F2075" s="4" t="s">
        <v>15120</v>
      </c>
      <c r="G2075" s="4" t="str">
        <f aca="false">IF(LEFT(I2075,3)="R1 ","L6",IF(D2075&gt;=2014,"L1",IF(D2075&gt;=1998,"L2",IF(D2075&gt;=1987,"L3",IF(D2075&gt;=1978,"L4",IF(D2075&gt;=1965,"L5","L6"))))))</f>
        <v>L3</v>
      </c>
      <c r="H2075" s="4" t="str">
        <f aca="false">IFERROR(INDEX(Lanes!$C$2:$C$60,MATCH(LEFT(I2075,FIND(" ",I2075)-1),Lanes!$A$2:$A$60,0)),"?")</f>
        <v>V</v>
      </c>
      <c r="I2075" s="4" t="s">
        <v>15180</v>
      </c>
      <c r="J2075" s="4"/>
      <c r="K2075" s="4" t="s">
        <v>4342</v>
      </c>
      <c r="L2075" s="4" t="s">
        <v>603</v>
      </c>
      <c r="M2075" s="4" t="s">
        <v>11982</v>
      </c>
      <c r="N2075" s="4"/>
      <c r="O2075" s="4" t="s">
        <v>15569</v>
      </c>
      <c r="P2075" s="2" t="s">
        <v>15570</v>
      </c>
      <c r="Q2075" s="2" t="s">
        <v>15571</v>
      </c>
      <c r="R2075" s="4" t="s">
        <v>50</v>
      </c>
      <c r="S2075" s="4" t="s">
        <v>15572</v>
      </c>
      <c r="T2075" s="4" t="s">
        <v>84</v>
      </c>
      <c r="U2075" s="4"/>
      <c r="V2075" s="4"/>
      <c r="W2075" s="4"/>
      <c r="X2075" s="2" t="s">
        <v>15502</v>
      </c>
      <c r="Y2075" s="4" t="s">
        <v>69</v>
      </c>
      <c r="Z2075" s="4"/>
      <c r="AA2075" s="4"/>
      <c r="AB2075" s="4"/>
    </row>
    <row r="2076" customFormat="false" ht="75" hidden="false" customHeight="true" outlineLevel="0" collapsed="false">
      <c r="A2076" s="4" t="s">
        <v>15573</v>
      </c>
      <c r="B2076" s="4" t="s">
        <v>15504</v>
      </c>
      <c r="C2076" s="4" t="s">
        <v>15574</v>
      </c>
      <c r="D2076" s="4" t="n">
        <v>1993</v>
      </c>
      <c r="E2076" s="4" t="s">
        <v>41</v>
      </c>
      <c r="F2076" s="4" t="s">
        <v>15532</v>
      </c>
      <c r="G2076" s="4" t="str">
        <f aca="false">IF(LEFT(I2076,3)="R1 ","L6",IF(D2076&gt;=2014,"L1",IF(D2076&gt;=1998,"L2",IF(D2076&gt;=1987,"L3",IF(D2076&gt;=1978,"L4",IF(D2076&gt;=1965,"L5","L6"))))))</f>
        <v>L3</v>
      </c>
      <c r="H2076" s="4" t="str">
        <f aca="false">IFERROR(INDEX(Lanes!$C$2:$C$60,MATCH(LEFT(I2076,FIND(" ",I2076)-1),Lanes!$A$2:$A$60,0)),"?")</f>
        <v>V</v>
      </c>
      <c r="I2076" s="4" t="s">
        <v>15180</v>
      </c>
      <c r="J2076" s="4"/>
      <c r="K2076" s="4" t="s">
        <v>4013</v>
      </c>
      <c r="L2076" s="4" t="s">
        <v>257</v>
      </c>
      <c r="M2076" s="4" t="s">
        <v>6657</v>
      </c>
      <c r="N2076" s="4" t="s">
        <v>15507</v>
      </c>
      <c r="O2076" s="4" t="s">
        <v>15575</v>
      </c>
      <c r="P2076" s="2" t="s">
        <v>15576</v>
      </c>
      <c r="Q2076" s="2" t="s">
        <v>15577</v>
      </c>
      <c r="R2076" s="4" t="s">
        <v>65</v>
      </c>
      <c r="S2076" s="4" t="s">
        <v>15578</v>
      </c>
      <c r="T2076" s="4" t="s">
        <v>52</v>
      </c>
      <c r="U2076" s="4"/>
      <c r="V2076" s="4"/>
      <c r="W2076" s="4"/>
      <c r="X2076" s="2" t="s">
        <v>15512</v>
      </c>
      <c r="Y2076" s="4" t="s">
        <v>69</v>
      </c>
      <c r="Z2076" s="4"/>
      <c r="AA2076" s="4"/>
      <c r="AB2076" s="4"/>
    </row>
    <row r="2077" customFormat="false" ht="75" hidden="false" customHeight="true" outlineLevel="0" collapsed="false">
      <c r="A2077" s="4" t="s">
        <v>15579</v>
      </c>
      <c r="B2077" s="4" t="s">
        <v>15580</v>
      </c>
      <c r="C2077" s="4" t="s">
        <v>15581</v>
      </c>
      <c r="D2077" s="4" t="n">
        <v>1994</v>
      </c>
      <c r="E2077" s="4" t="s">
        <v>41</v>
      </c>
      <c r="F2077" s="4" t="s">
        <v>12105</v>
      </c>
      <c r="G2077" s="4" t="str">
        <f aca="false">IF(LEFT(I2077,3)="R1 ","L6",IF(D2077&gt;=2014,"L1",IF(D2077&gt;=1998,"L2",IF(D2077&gt;=1987,"L3",IF(D2077&gt;=1978,"L4",IF(D2077&gt;=1965,"L5","L6"))))))</f>
        <v>L3</v>
      </c>
      <c r="H2077" s="4" t="str">
        <f aca="false">IFERROR(INDEX(Lanes!$C$2:$C$60,MATCH(LEFT(I2077,FIND(" ",I2077)-1),Lanes!$A$2:$A$60,0)),"?")</f>
        <v>V</v>
      </c>
      <c r="I2077" s="4" t="s">
        <v>15180</v>
      </c>
      <c r="J2077" s="4"/>
      <c r="K2077" s="4" t="s">
        <v>4342</v>
      </c>
      <c r="L2077" s="4" t="s">
        <v>603</v>
      </c>
      <c r="M2077" s="4" t="s">
        <v>1205</v>
      </c>
      <c r="N2077" s="4"/>
      <c r="O2077" s="4" t="s">
        <v>15482</v>
      </c>
      <c r="P2077" s="2" t="s">
        <v>15582</v>
      </c>
      <c r="Q2077" s="2" t="s">
        <v>15583</v>
      </c>
      <c r="R2077" s="4" t="s">
        <v>65</v>
      </c>
      <c r="S2077" s="4" t="s">
        <v>15584</v>
      </c>
      <c r="T2077" s="4" t="s">
        <v>52</v>
      </c>
      <c r="U2077" s="4"/>
      <c r="V2077" s="4"/>
      <c r="W2077" s="4"/>
      <c r="X2077" s="2" t="s">
        <v>15585</v>
      </c>
      <c r="Y2077" s="4" t="s">
        <v>55</v>
      </c>
      <c r="Z2077" s="4"/>
      <c r="AA2077" s="4"/>
      <c r="AB2077" s="4"/>
    </row>
    <row r="2078" customFormat="false" ht="75" hidden="false" customHeight="true" outlineLevel="0" collapsed="false">
      <c r="A2078" s="4" t="s">
        <v>15586</v>
      </c>
      <c r="B2078" s="4" t="s">
        <v>15587</v>
      </c>
      <c r="C2078" s="4" t="s">
        <v>15588</v>
      </c>
      <c r="D2078" s="4" t="n">
        <v>1994</v>
      </c>
      <c r="E2078" s="4" t="s">
        <v>41</v>
      </c>
      <c r="F2078" s="4" t="s">
        <v>11106</v>
      </c>
      <c r="G2078" s="4" t="str">
        <f aca="false">IF(LEFT(I2078,3)="R1 ","L6",IF(D2078&gt;=2014,"L1",IF(D2078&gt;=1998,"L2",IF(D2078&gt;=1987,"L3",IF(D2078&gt;=1978,"L4",IF(D2078&gt;=1965,"L5","L6"))))))</f>
        <v>L3</v>
      </c>
      <c r="H2078" s="4" t="str">
        <f aca="false">IFERROR(INDEX(Lanes!$C$2:$C$60,MATCH(LEFT(I2078,FIND(" ",I2078)-1),Lanes!$A$2:$A$60,0)),"?")</f>
        <v>V</v>
      </c>
      <c r="I2078" s="4" t="s">
        <v>15180</v>
      </c>
      <c r="J2078" s="4"/>
      <c r="K2078" s="4" t="s">
        <v>4342</v>
      </c>
      <c r="L2078" s="4" t="s">
        <v>257</v>
      </c>
      <c r="M2078" s="4" t="s">
        <v>15589</v>
      </c>
      <c r="N2078" s="4"/>
      <c r="O2078" s="4" t="s">
        <v>15498</v>
      </c>
      <c r="P2078" s="2" t="s">
        <v>15590</v>
      </c>
      <c r="Q2078" s="2" t="s">
        <v>15591</v>
      </c>
      <c r="R2078" s="4" t="s">
        <v>50</v>
      </c>
      <c r="S2078" s="4" t="s">
        <v>15592</v>
      </c>
      <c r="T2078" s="4" t="s">
        <v>84</v>
      </c>
      <c r="U2078" s="4"/>
      <c r="V2078" s="4"/>
      <c r="W2078" s="4"/>
      <c r="X2078" s="2" t="s">
        <v>15593</v>
      </c>
      <c r="Y2078" s="4" t="s">
        <v>69</v>
      </c>
      <c r="Z2078" s="4"/>
      <c r="AA2078" s="4"/>
      <c r="AB2078" s="4"/>
    </row>
    <row r="2079" customFormat="false" ht="75" hidden="false" customHeight="true" outlineLevel="0" collapsed="false">
      <c r="A2079" s="4" t="s">
        <v>15594</v>
      </c>
      <c r="B2079" s="4" t="s">
        <v>15538</v>
      </c>
      <c r="C2079" s="4" t="s">
        <v>15595</v>
      </c>
      <c r="D2079" s="4" t="n">
        <v>1994</v>
      </c>
      <c r="E2079" s="4" t="s">
        <v>41</v>
      </c>
      <c r="F2079" s="4" t="s">
        <v>15532</v>
      </c>
      <c r="G2079" s="4" t="str">
        <f aca="false">IF(LEFT(I2079,3)="R1 ","L6",IF(D2079&gt;=2014,"L1",IF(D2079&gt;=1998,"L2",IF(D2079&gt;=1987,"L3",IF(D2079&gt;=1978,"L4",IF(D2079&gt;=1965,"L5","L6"))))))</f>
        <v>L3</v>
      </c>
      <c r="H2079" s="4" t="str">
        <f aca="false">IFERROR(INDEX(Lanes!$C$2:$C$60,MATCH(LEFT(I2079,FIND(" ",I2079)-1),Lanes!$A$2:$A$60,0)),"?")</f>
        <v>V</v>
      </c>
      <c r="I2079" s="4" t="s">
        <v>15180</v>
      </c>
      <c r="J2079" s="4"/>
      <c r="K2079" s="4" t="s">
        <v>4342</v>
      </c>
      <c r="L2079" s="4" t="s">
        <v>152</v>
      </c>
      <c r="M2079" s="4" t="s">
        <v>433</v>
      </c>
      <c r="N2079" s="4"/>
      <c r="O2079" s="4" t="s">
        <v>15596</v>
      </c>
      <c r="P2079" s="2" t="s">
        <v>15597</v>
      </c>
      <c r="Q2079" s="2" t="s">
        <v>15598</v>
      </c>
      <c r="R2079" s="4" t="s">
        <v>65</v>
      </c>
      <c r="S2079" s="4" t="s">
        <v>15599</v>
      </c>
      <c r="T2079" s="4" t="s">
        <v>110</v>
      </c>
      <c r="U2079" s="4"/>
      <c r="V2079" s="4"/>
      <c r="W2079" s="4"/>
      <c r="X2079" s="2" t="s">
        <v>15600</v>
      </c>
      <c r="Y2079" s="4" t="s">
        <v>69</v>
      </c>
      <c r="Z2079" s="4"/>
      <c r="AA2079" s="4"/>
      <c r="AB2079" s="4"/>
    </row>
    <row r="2080" customFormat="false" ht="75" hidden="false" customHeight="true" outlineLevel="0" collapsed="false">
      <c r="A2080" s="4" t="s">
        <v>15601</v>
      </c>
      <c r="B2080" s="4" t="s">
        <v>15521</v>
      </c>
      <c r="C2080" s="4" t="s">
        <v>15602</v>
      </c>
      <c r="D2080" s="4" t="n">
        <v>1995</v>
      </c>
      <c r="E2080" s="4" t="s">
        <v>41</v>
      </c>
      <c r="F2080" s="4" t="s">
        <v>15523</v>
      </c>
      <c r="G2080" s="4" t="str">
        <f aca="false">IF(LEFT(I2080,3)="R1 ","L6",IF(D2080&gt;=2014,"L1",IF(D2080&gt;=1998,"L2",IF(D2080&gt;=1987,"L3",IF(D2080&gt;=1978,"L4",IF(D2080&gt;=1965,"L5","L6"))))))</f>
        <v>L3</v>
      </c>
      <c r="H2080" s="4" t="str">
        <f aca="false">IFERROR(INDEX(Lanes!$C$2:$C$60,MATCH(LEFT(I2080,FIND(" ",I2080)-1),Lanes!$A$2:$A$60,0)),"?")</f>
        <v>V</v>
      </c>
      <c r="I2080" s="4" t="s">
        <v>15180</v>
      </c>
      <c r="J2080" s="4"/>
      <c r="K2080" s="4" t="s">
        <v>4342</v>
      </c>
      <c r="L2080" s="4" t="s">
        <v>45</v>
      </c>
      <c r="M2080" s="4" t="s">
        <v>15524</v>
      </c>
      <c r="N2080" s="4"/>
      <c r="O2080" s="4" t="s">
        <v>15596</v>
      </c>
      <c r="P2080" s="2" t="s">
        <v>15603</v>
      </c>
      <c r="Q2080" s="2" t="s">
        <v>15604</v>
      </c>
      <c r="R2080" s="4" t="s">
        <v>65</v>
      </c>
      <c r="S2080" s="4" t="s">
        <v>15605</v>
      </c>
      <c r="T2080" s="4" t="s">
        <v>84</v>
      </c>
      <c r="U2080" s="4"/>
      <c r="V2080" s="4"/>
      <c r="W2080" s="4"/>
      <c r="X2080" s="2" t="s">
        <v>15606</v>
      </c>
      <c r="Y2080" s="4" t="s">
        <v>69</v>
      </c>
      <c r="Z2080" s="4"/>
      <c r="AA2080" s="4"/>
      <c r="AB2080" s="4"/>
    </row>
    <row r="2081" customFormat="false" ht="75" hidden="false" customHeight="true" outlineLevel="0" collapsed="false">
      <c r="A2081" s="4" t="s">
        <v>15607</v>
      </c>
      <c r="B2081" s="4" t="s">
        <v>15504</v>
      </c>
      <c r="C2081" s="4" t="s">
        <v>15608</v>
      </c>
      <c r="D2081" s="4" t="n">
        <v>1995</v>
      </c>
      <c r="E2081" s="4" t="s">
        <v>41</v>
      </c>
      <c r="F2081" s="4" t="s">
        <v>15532</v>
      </c>
      <c r="G2081" s="4" t="str">
        <f aca="false">IF(LEFT(I2081,3)="R1 ","L6",IF(D2081&gt;=2014,"L1",IF(D2081&gt;=1998,"L2",IF(D2081&gt;=1987,"L3",IF(D2081&gt;=1978,"L4",IF(D2081&gt;=1965,"L5","L6"))))))</f>
        <v>L3</v>
      </c>
      <c r="H2081" s="4" t="str">
        <f aca="false">IFERROR(INDEX(Lanes!$C$2:$C$60,MATCH(LEFT(I2081,FIND(" ",I2081)-1),Lanes!$A$2:$A$60,0)),"?")</f>
        <v>V</v>
      </c>
      <c r="I2081" s="4" t="s">
        <v>15180</v>
      </c>
      <c r="J2081" s="4"/>
      <c r="K2081" s="4" t="s">
        <v>4013</v>
      </c>
      <c r="L2081" s="4" t="s">
        <v>257</v>
      </c>
      <c r="M2081" s="4" t="s">
        <v>6657</v>
      </c>
      <c r="N2081" s="4" t="s">
        <v>15507</v>
      </c>
      <c r="O2081" s="4" t="s">
        <v>15533</v>
      </c>
      <c r="P2081" s="2" t="s">
        <v>15609</v>
      </c>
      <c r="Q2081" s="2" t="s">
        <v>15610</v>
      </c>
      <c r="R2081" s="4" t="s">
        <v>65</v>
      </c>
      <c r="S2081" s="4" t="s">
        <v>15611</v>
      </c>
      <c r="T2081" s="4" t="s">
        <v>110</v>
      </c>
      <c r="U2081" s="4"/>
      <c r="V2081" s="4"/>
      <c r="W2081" s="4"/>
      <c r="X2081" s="2" t="s">
        <v>15512</v>
      </c>
      <c r="Y2081" s="4" t="s">
        <v>69</v>
      </c>
      <c r="Z2081" s="4"/>
      <c r="AA2081" s="4"/>
      <c r="AB2081" s="4"/>
    </row>
    <row r="2082" customFormat="false" ht="75" hidden="false" customHeight="true" outlineLevel="0" collapsed="false">
      <c r="A2082" s="4" t="s">
        <v>15612</v>
      </c>
      <c r="B2082" s="4" t="s">
        <v>15504</v>
      </c>
      <c r="C2082" s="4" t="s">
        <v>15613</v>
      </c>
      <c r="D2082" s="4" t="n">
        <v>1997</v>
      </c>
      <c r="E2082" s="4" t="s">
        <v>41</v>
      </c>
      <c r="F2082" s="4" t="s">
        <v>15532</v>
      </c>
      <c r="G2082" s="4" t="str">
        <f aca="false">IF(LEFT(I2082,3)="R1 ","L6",IF(D2082&gt;=2014,"L1",IF(D2082&gt;=1998,"L2",IF(D2082&gt;=1987,"L3",IF(D2082&gt;=1978,"L4",IF(D2082&gt;=1965,"L5","L6"))))))</f>
        <v>L3</v>
      </c>
      <c r="H2082" s="4" t="str">
        <f aca="false">IFERROR(INDEX(Lanes!$C$2:$C$60,MATCH(LEFT(I2082,FIND(" ",I2082)-1),Lanes!$A$2:$A$60,0)),"?")</f>
        <v>V</v>
      </c>
      <c r="I2082" s="4" t="s">
        <v>15180</v>
      </c>
      <c r="J2082" s="4"/>
      <c r="K2082" s="4" t="s">
        <v>4013</v>
      </c>
      <c r="L2082" s="4" t="s">
        <v>257</v>
      </c>
      <c r="M2082" s="4" t="s">
        <v>6657</v>
      </c>
      <c r="N2082" s="4" t="s">
        <v>15507</v>
      </c>
      <c r="O2082" s="4" t="s">
        <v>15614</v>
      </c>
      <c r="P2082" s="2" t="s">
        <v>15615</v>
      </c>
      <c r="Q2082" s="2" t="s">
        <v>15616</v>
      </c>
      <c r="R2082" s="4" t="s">
        <v>65</v>
      </c>
      <c r="S2082" s="4" t="s">
        <v>15617</v>
      </c>
      <c r="T2082" s="4" t="s">
        <v>84</v>
      </c>
      <c r="U2082" s="4"/>
      <c r="V2082" s="4"/>
      <c r="W2082" s="4"/>
      <c r="X2082" s="2" t="s">
        <v>15512</v>
      </c>
      <c r="Y2082" s="4" t="s">
        <v>69</v>
      </c>
      <c r="Z2082" s="4"/>
      <c r="AA2082" s="4"/>
      <c r="AB2082" s="4"/>
    </row>
    <row r="2083" customFormat="false" ht="75" hidden="false" customHeight="true" outlineLevel="0" collapsed="false">
      <c r="A2083" s="4" t="s">
        <v>15618</v>
      </c>
      <c r="B2083" s="4" t="s">
        <v>15504</v>
      </c>
      <c r="C2083" s="4" t="s">
        <v>15619</v>
      </c>
      <c r="D2083" s="4" t="n">
        <v>2000</v>
      </c>
      <c r="E2083" s="4" t="s">
        <v>41</v>
      </c>
      <c r="F2083" s="4" t="s">
        <v>13299</v>
      </c>
      <c r="G2083" s="4" t="str">
        <f aca="false">IF(LEFT(I2083,3)="R1 ","L6",IF(D2083&gt;=2014,"L1",IF(D2083&gt;=1998,"L2",IF(D2083&gt;=1987,"L3",IF(D2083&gt;=1978,"L4",IF(D2083&gt;=1965,"L5","L6"))))))</f>
        <v>L2</v>
      </c>
      <c r="H2083" s="4" t="str">
        <f aca="false">IFERROR(INDEX(Lanes!$C$2:$C$60,MATCH(LEFT(I2083,FIND(" ",I2083)-1),Lanes!$A$2:$A$60,0)),"?")</f>
        <v>V</v>
      </c>
      <c r="I2083" s="4" t="s">
        <v>15180</v>
      </c>
      <c r="J2083" s="4"/>
      <c r="K2083" s="4" t="s">
        <v>4013</v>
      </c>
      <c r="L2083" s="4" t="s">
        <v>257</v>
      </c>
      <c r="M2083" s="4" t="s">
        <v>6657</v>
      </c>
      <c r="N2083" s="4" t="s">
        <v>15507</v>
      </c>
      <c r="O2083" s="4" t="s">
        <v>15620</v>
      </c>
      <c r="P2083" s="2" t="s">
        <v>15621</v>
      </c>
      <c r="Q2083" s="2" t="s">
        <v>15622</v>
      </c>
      <c r="R2083" s="4" t="s">
        <v>65</v>
      </c>
      <c r="S2083" s="4" t="s">
        <v>15623</v>
      </c>
      <c r="T2083" s="4" t="s">
        <v>52</v>
      </c>
      <c r="U2083" s="4"/>
      <c r="V2083" s="4"/>
      <c r="W2083" s="4"/>
      <c r="X2083" s="2" t="s">
        <v>15512</v>
      </c>
      <c r="Y2083" s="4" t="s">
        <v>69</v>
      </c>
      <c r="Z2083" s="4"/>
      <c r="AA2083" s="4"/>
      <c r="AB2083" s="4"/>
    </row>
    <row r="2084" customFormat="false" ht="75" hidden="false" customHeight="true" outlineLevel="0" collapsed="false">
      <c r="A2084" s="4" t="s">
        <v>15624</v>
      </c>
      <c r="B2084" s="4" t="s">
        <v>15188</v>
      </c>
      <c r="C2084" s="4" t="s">
        <v>15625</v>
      </c>
      <c r="D2084" s="4" t="n">
        <v>2005</v>
      </c>
      <c r="E2084" s="4" t="s">
        <v>41</v>
      </c>
      <c r="F2084" s="4" t="s">
        <v>8922</v>
      </c>
      <c r="G2084" s="4" t="str">
        <f aca="false">IF(LEFT(I2084,3)="R1 ","L6",IF(D2084&gt;=2014,"L1",IF(D2084&gt;=1998,"L2",IF(D2084&gt;=1987,"L3",IF(D2084&gt;=1978,"L4",IF(D2084&gt;=1965,"L5","L6"))))))</f>
        <v>L2</v>
      </c>
      <c r="H2084" s="4" t="str">
        <f aca="false">IFERROR(INDEX(Lanes!$C$2:$C$60,MATCH(LEFT(I2084,FIND(" ",I2084)-1),Lanes!$A$2:$A$60,0)),"?")</f>
        <v>V</v>
      </c>
      <c r="I2084" s="4" t="s">
        <v>15180</v>
      </c>
      <c r="J2084" s="4"/>
      <c r="K2084" s="4" t="s">
        <v>4342</v>
      </c>
      <c r="L2084" s="4" t="s">
        <v>193</v>
      </c>
      <c r="M2084" s="4" t="s">
        <v>7102</v>
      </c>
      <c r="N2084" s="4" t="s">
        <v>7103</v>
      </c>
      <c r="O2084" s="4" t="s">
        <v>15626</v>
      </c>
      <c r="P2084" s="2" t="s">
        <v>15627</v>
      </c>
      <c r="Q2084" s="2" t="s">
        <v>15628</v>
      </c>
      <c r="R2084" s="4" t="s">
        <v>65</v>
      </c>
      <c r="S2084" s="4" t="s">
        <v>15629</v>
      </c>
      <c r="T2084" s="4" t="s">
        <v>52</v>
      </c>
      <c r="U2084" s="4"/>
      <c r="V2084" s="4"/>
      <c r="W2084" s="4"/>
      <c r="X2084" s="2" t="s">
        <v>15195</v>
      </c>
      <c r="Y2084" s="4" t="s">
        <v>69</v>
      </c>
      <c r="Z2084" s="4"/>
      <c r="AA2084" s="4"/>
      <c r="AB2084" s="4"/>
    </row>
    <row r="2085" customFormat="false" ht="75" hidden="false" customHeight="true" outlineLevel="0" collapsed="false">
      <c r="A2085" s="4" t="s">
        <v>15630</v>
      </c>
      <c r="B2085" s="4" t="s">
        <v>15631</v>
      </c>
      <c r="C2085" s="4" t="s">
        <v>15632</v>
      </c>
      <c r="D2085" s="4" t="n">
        <v>1981</v>
      </c>
      <c r="E2085" s="4" t="s">
        <v>89</v>
      </c>
      <c r="F2085" s="4" t="s">
        <v>15633</v>
      </c>
      <c r="G2085" s="4" t="str">
        <f aca="false">IF(LEFT(I2085,3)="R1 ","L6",IF(D2085&gt;=2014,"L1",IF(D2085&gt;=1998,"L2",IF(D2085&gt;=1987,"L3",IF(D2085&gt;=1978,"L4",IF(D2085&gt;=1965,"L5","L6"))))))</f>
        <v>L4</v>
      </c>
      <c r="H2085" s="4" t="str">
        <f aca="false">IFERROR(INDEX(Lanes!$C$2:$C$60,MATCH(LEFT(I2085,FIND(" ",I2085)-1),Lanes!$A$2:$A$60,0)),"?")</f>
        <v>V</v>
      </c>
      <c r="I2085" s="4" t="s">
        <v>15634</v>
      </c>
      <c r="J2085" s="4" t="s">
        <v>12132</v>
      </c>
      <c r="K2085" s="4" t="s">
        <v>4013</v>
      </c>
      <c r="L2085" s="4" t="s">
        <v>776</v>
      </c>
      <c r="M2085" s="4" t="s">
        <v>15635</v>
      </c>
      <c r="N2085" s="4" t="s">
        <v>15636</v>
      </c>
      <c r="O2085" s="4" t="s">
        <v>15637</v>
      </c>
      <c r="P2085" s="2" t="s">
        <v>15638</v>
      </c>
      <c r="Q2085" s="2" t="s">
        <v>15639</v>
      </c>
      <c r="R2085" s="4" t="s">
        <v>122</v>
      </c>
      <c r="S2085" s="4" t="s">
        <v>15640</v>
      </c>
      <c r="T2085" s="4" t="s">
        <v>110</v>
      </c>
      <c r="U2085" s="4" t="s">
        <v>53</v>
      </c>
      <c r="V2085" s="4"/>
      <c r="W2085" s="4" t="s">
        <v>53</v>
      </c>
      <c r="X2085" s="2" t="s">
        <v>15641</v>
      </c>
      <c r="Y2085" s="4" t="s">
        <v>69</v>
      </c>
      <c r="Z2085" s="4"/>
      <c r="AA2085" s="4"/>
      <c r="AB2085" s="4"/>
    </row>
    <row r="2086" customFormat="false" ht="75" hidden="false" customHeight="true" outlineLevel="0" collapsed="false">
      <c r="A2086" s="4" t="s">
        <v>15642</v>
      </c>
      <c r="B2086" s="4" t="s">
        <v>15643</v>
      </c>
      <c r="C2086" s="4" t="s">
        <v>15644</v>
      </c>
      <c r="D2086" s="4" t="n">
        <v>1981</v>
      </c>
      <c r="E2086" s="4" t="s">
        <v>41</v>
      </c>
      <c r="F2086" s="4" t="s">
        <v>15645</v>
      </c>
      <c r="G2086" s="4" t="str">
        <f aca="false">IF(LEFT(I2086,3)="R1 ","L6",IF(D2086&gt;=2014,"L1",IF(D2086&gt;=1998,"L2",IF(D2086&gt;=1987,"L3",IF(D2086&gt;=1978,"L4",IF(D2086&gt;=1965,"L5","L6"))))))</f>
        <v>L4</v>
      </c>
      <c r="H2086" s="4" t="str">
        <f aca="false">IFERROR(INDEX(Lanes!$C$2:$C$60,MATCH(LEFT(I2086,FIND(" ",I2086)-1),Lanes!$A$2:$A$60,0)),"?")</f>
        <v>V</v>
      </c>
      <c r="I2086" s="4" t="s">
        <v>15634</v>
      </c>
      <c r="J2086" s="4"/>
      <c r="K2086" s="4" t="s">
        <v>11474</v>
      </c>
      <c r="L2086" s="4" t="s">
        <v>776</v>
      </c>
      <c r="M2086" s="4" t="s">
        <v>4732</v>
      </c>
      <c r="N2086" s="4" t="s">
        <v>4733</v>
      </c>
      <c r="O2086" s="4" t="s">
        <v>15646</v>
      </c>
      <c r="P2086" s="2" t="s">
        <v>15647</v>
      </c>
      <c r="Q2086" s="2" t="s">
        <v>15648</v>
      </c>
      <c r="R2086" s="4" t="s">
        <v>65</v>
      </c>
      <c r="S2086" s="4" t="s">
        <v>15649</v>
      </c>
      <c r="T2086" s="4" t="s">
        <v>84</v>
      </c>
      <c r="U2086" s="4"/>
      <c r="V2086" s="4"/>
      <c r="W2086" s="4" t="s">
        <v>53</v>
      </c>
      <c r="X2086" s="2" t="s">
        <v>15650</v>
      </c>
      <c r="Y2086" s="4" t="s">
        <v>69</v>
      </c>
      <c r="Z2086" s="4"/>
      <c r="AA2086" s="4"/>
      <c r="AB2086" s="4"/>
    </row>
    <row r="2087" customFormat="false" ht="75" hidden="false" customHeight="true" outlineLevel="0" collapsed="false">
      <c r="A2087" s="4" t="s">
        <v>15651</v>
      </c>
      <c r="B2087" s="4" t="s">
        <v>15631</v>
      </c>
      <c r="C2087" s="4" t="s">
        <v>15652</v>
      </c>
      <c r="D2087" s="4" t="n">
        <v>1982</v>
      </c>
      <c r="E2087" s="4" t="s">
        <v>89</v>
      </c>
      <c r="F2087" s="4" t="s">
        <v>15633</v>
      </c>
      <c r="G2087" s="4" t="str">
        <f aca="false">IF(LEFT(I2087,3)="R1 ","L6",IF(D2087&gt;=2014,"L1",IF(D2087&gt;=1998,"L2",IF(D2087&gt;=1987,"L3",IF(D2087&gt;=1978,"L4",IF(D2087&gt;=1965,"L5","L6"))))))</f>
        <v>L4</v>
      </c>
      <c r="H2087" s="4" t="str">
        <f aca="false">IFERROR(INDEX(Lanes!$C$2:$C$60,MATCH(LEFT(I2087,FIND(" ",I2087)-1),Lanes!$A$2:$A$60,0)),"?")</f>
        <v>V</v>
      </c>
      <c r="I2087" s="4" t="s">
        <v>15634</v>
      </c>
      <c r="J2087" s="4"/>
      <c r="K2087" s="4" t="s">
        <v>4013</v>
      </c>
      <c r="L2087" s="4" t="s">
        <v>776</v>
      </c>
      <c r="M2087" s="4" t="s">
        <v>15635</v>
      </c>
      <c r="N2087" s="4" t="s">
        <v>15636</v>
      </c>
      <c r="O2087" s="4" t="s">
        <v>15653</v>
      </c>
      <c r="P2087" s="2" t="s">
        <v>15654</v>
      </c>
      <c r="Q2087" s="2" t="s">
        <v>15655</v>
      </c>
      <c r="R2087" s="4" t="s">
        <v>65</v>
      </c>
      <c r="S2087" s="4" t="s">
        <v>15656</v>
      </c>
      <c r="T2087" s="4" t="s">
        <v>84</v>
      </c>
      <c r="U2087" s="4"/>
      <c r="V2087" s="4"/>
      <c r="W2087" s="4" t="s">
        <v>53</v>
      </c>
      <c r="X2087" s="2" t="s">
        <v>15657</v>
      </c>
      <c r="Y2087" s="4" t="s">
        <v>69</v>
      </c>
      <c r="Z2087" s="4"/>
      <c r="AA2087" s="4"/>
      <c r="AB2087" s="4"/>
    </row>
    <row r="2088" customFormat="false" ht="75" hidden="false" customHeight="true" outlineLevel="0" collapsed="false">
      <c r="A2088" s="4" t="s">
        <v>15658</v>
      </c>
      <c r="B2088" s="4" t="s">
        <v>15659</v>
      </c>
      <c r="C2088" s="4" t="s">
        <v>15660</v>
      </c>
      <c r="D2088" s="4" t="n">
        <v>1982</v>
      </c>
      <c r="E2088" s="4" t="s">
        <v>704</v>
      </c>
      <c r="F2088" s="4" t="s">
        <v>15633</v>
      </c>
      <c r="G2088" s="4" t="str">
        <f aca="false">IF(LEFT(I2088,3)="R1 ","L6",IF(D2088&gt;=2014,"L1",IF(D2088&gt;=1998,"L2",IF(D2088&gt;=1987,"L3",IF(D2088&gt;=1978,"L4",IF(D2088&gt;=1965,"L5","L6"))))))</f>
        <v>L4</v>
      </c>
      <c r="H2088" s="4" t="str">
        <f aca="false">IFERROR(INDEX(Lanes!$C$2:$C$60,MATCH(LEFT(I2088,FIND(" ",I2088)-1),Lanes!$A$2:$A$60,0)),"?")</f>
        <v>V</v>
      </c>
      <c r="I2088" s="4" t="s">
        <v>15634</v>
      </c>
      <c r="J2088" s="4"/>
      <c r="K2088" s="4" t="s">
        <v>4013</v>
      </c>
      <c r="L2088" s="4" t="s">
        <v>776</v>
      </c>
      <c r="M2088" s="4" t="s">
        <v>15635</v>
      </c>
      <c r="N2088" s="4" t="s">
        <v>15636</v>
      </c>
      <c r="O2088" s="4" t="s">
        <v>15661</v>
      </c>
      <c r="P2088" s="2" t="s">
        <v>15662</v>
      </c>
      <c r="Q2088" s="2" t="s">
        <v>15663</v>
      </c>
      <c r="R2088" s="4" t="s">
        <v>65</v>
      </c>
      <c r="S2088" s="4" t="s">
        <v>15664</v>
      </c>
      <c r="T2088" s="4" t="s">
        <v>110</v>
      </c>
      <c r="U2088" s="4"/>
      <c r="V2088" s="4"/>
      <c r="W2088" s="4"/>
      <c r="X2088" s="2" t="s">
        <v>15665</v>
      </c>
      <c r="Y2088" s="4" t="s">
        <v>69</v>
      </c>
      <c r="Z2088" s="4"/>
      <c r="AA2088" s="4"/>
      <c r="AB2088" s="4"/>
    </row>
    <row r="2089" customFormat="false" ht="75" hidden="false" customHeight="true" outlineLevel="0" collapsed="false">
      <c r="A2089" s="4" t="s">
        <v>15666</v>
      </c>
      <c r="B2089" s="4" t="s">
        <v>15643</v>
      </c>
      <c r="C2089" s="4" t="s">
        <v>15667</v>
      </c>
      <c r="D2089" s="4" t="n">
        <v>1983</v>
      </c>
      <c r="E2089" s="4" t="s">
        <v>41</v>
      </c>
      <c r="F2089" s="4" t="s">
        <v>5991</v>
      </c>
      <c r="G2089" s="4" t="str">
        <f aca="false">IF(LEFT(I2089,3)="R1 ","L6",IF(D2089&gt;=2014,"L1",IF(D2089&gt;=1998,"L2",IF(D2089&gt;=1987,"L3",IF(D2089&gt;=1978,"L4",IF(D2089&gt;=1965,"L5","L6"))))))</f>
        <v>L4</v>
      </c>
      <c r="H2089" s="4" t="str">
        <f aca="false">IFERROR(INDEX(Lanes!$C$2:$C$60,MATCH(LEFT(I2089,FIND(" ",I2089)-1),Lanes!$A$2:$A$60,0)),"?")</f>
        <v>V</v>
      </c>
      <c r="I2089" s="4" t="s">
        <v>15634</v>
      </c>
      <c r="J2089" s="4" t="s">
        <v>12132</v>
      </c>
      <c r="K2089" s="4" t="s">
        <v>4013</v>
      </c>
      <c r="L2089" s="4" t="s">
        <v>776</v>
      </c>
      <c r="M2089" s="4" t="s">
        <v>4732</v>
      </c>
      <c r="N2089" s="4" t="s">
        <v>4733</v>
      </c>
      <c r="O2089" s="4" t="s">
        <v>15668</v>
      </c>
      <c r="P2089" s="2" t="s">
        <v>15669</v>
      </c>
      <c r="Q2089" s="2" t="s">
        <v>15670</v>
      </c>
      <c r="R2089" s="4" t="s">
        <v>50</v>
      </c>
      <c r="S2089" s="4" t="s">
        <v>15671</v>
      </c>
      <c r="T2089" s="4" t="s">
        <v>110</v>
      </c>
      <c r="U2089" s="4"/>
      <c r="V2089" s="4"/>
      <c r="W2089" s="4" t="s">
        <v>53</v>
      </c>
      <c r="X2089" s="2" t="s">
        <v>15672</v>
      </c>
      <c r="Y2089" s="4" t="s">
        <v>69</v>
      </c>
      <c r="Z2089" s="4"/>
      <c r="AA2089" s="4"/>
      <c r="AB2089" s="4"/>
    </row>
    <row r="2090" customFormat="false" ht="75" hidden="false" customHeight="true" outlineLevel="0" collapsed="false">
      <c r="A2090" s="4" t="s">
        <v>15673</v>
      </c>
      <c r="B2090" s="4" t="s">
        <v>15674</v>
      </c>
      <c r="C2090" s="4" t="s">
        <v>15675</v>
      </c>
      <c r="D2090" s="4" t="n">
        <v>1983</v>
      </c>
      <c r="E2090" s="4" t="s">
        <v>41</v>
      </c>
      <c r="F2090" s="4" t="s">
        <v>15676</v>
      </c>
      <c r="G2090" s="4" t="str">
        <f aca="false">IF(LEFT(I2090,3)="R1 ","L6",IF(D2090&gt;=2014,"L1",IF(D2090&gt;=1998,"L2",IF(D2090&gt;=1987,"L3",IF(D2090&gt;=1978,"L4",IF(D2090&gt;=1965,"L5","L6"))))))</f>
        <v>L4</v>
      </c>
      <c r="H2090" s="4" t="str">
        <f aca="false">IFERROR(INDEX(Lanes!$C$2:$C$60,MATCH(LEFT(I2090,FIND(" ",I2090)-1),Lanes!$A$2:$A$60,0)),"?")</f>
        <v>V</v>
      </c>
      <c r="I2090" s="4" t="s">
        <v>15634</v>
      </c>
      <c r="J2090" s="4"/>
      <c r="K2090" s="4" t="s">
        <v>11474</v>
      </c>
      <c r="L2090" s="4" t="s">
        <v>776</v>
      </c>
      <c r="M2090" s="4" t="s">
        <v>1625</v>
      </c>
      <c r="N2090" s="4"/>
      <c r="O2090" s="4" t="s">
        <v>15677</v>
      </c>
      <c r="P2090" s="2" t="s">
        <v>15678</v>
      </c>
      <c r="Q2090" s="2" t="s">
        <v>15679</v>
      </c>
      <c r="R2090" s="4" t="s">
        <v>65</v>
      </c>
      <c r="S2090" s="4" t="s">
        <v>15680</v>
      </c>
      <c r="T2090" s="4" t="s">
        <v>84</v>
      </c>
      <c r="U2090" s="4"/>
      <c r="V2090" s="4"/>
      <c r="W2090" s="4"/>
      <c r="X2090" s="2" t="s">
        <v>15681</v>
      </c>
      <c r="Y2090" s="4" t="s">
        <v>69</v>
      </c>
      <c r="Z2090" s="4"/>
      <c r="AA2090" s="4"/>
      <c r="AB2090" s="4"/>
    </row>
    <row r="2091" customFormat="false" ht="75" hidden="false" customHeight="true" outlineLevel="0" collapsed="false">
      <c r="A2091" s="4" t="s">
        <v>15682</v>
      </c>
      <c r="B2091" s="4" t="s">
        <v>15643</v>
      </c>
      <c r="C2091" s="4" t="s">
        <v>15683</v>
      </c>
      <c r="D2091" s="4" t="n">
        <v>1984</v>
      </c>
      <c r="E2091" s="4" t="s">
        <v>41</v>
      </c>
      <c r="F2091" s="4" t="s">
        <v>7649</v>
      </c>
      <c r="G2091" s="4" t="str">
        <f aca="false">IF(LEFT(I2091,3)="R1 ","L6",IF(D2091&gt;=2014,"L1",IF(D2091&gt;=1998,"L2",IF(D2091&gt;=1987,"L3",IF(D2091&gt;=1978,"L4",IF(D2091&gt;=1965,"L5","L6"))))))</f>
        <v>L4</v>
      </c>
      <c r="H2091" s="4" t="str">
        <f aca="false">IFERROR(INDEX(Lanes!$C$2:$C$60,MATCH(LEFT(I2091,FIND(" ",I2091)-1),Lanes!$A$2:$A$60,0)),"?")</f>
        <v>V</v>
      </c>
      <c r="I2091" s="4" t="s">
        <v>15634</v>
      </c>
      <c r="J2091" s="4"/>
      <c r="K2091" s="4" t="s">
        <v>4013</v>
      </c>
      <c r="L2091" s="4" t="s">
        <v>776</v>
      </c>
      <c r="M2091" s="4" t="s">
        <v>4732</v>
      </c>
      <c r="N2091" s="4" t="s">
        <v>4733</v>
      </c>
      <c r="O2091" s="4" t="s">
        <v>15684</v>
      </c>
      <c r="P2091" s="2" t="s">
        <v>15685</v>
      </c>
      <c r="Q2091" s="2" t="s">
        <v>15686</v>
      </c>
      <c r="R2091" s="4" t="s">
        <v>65</v>
      </c>
      <c r="S2091" s="4" t="s">
        <v>15687</v>
      </c>
      <c r="T2091" s="4" t="s">
        <v>84</v>
      </c>
      <c r="U2091" s="4"/>
      <c r="V2091" s="4"/>
      <c r="W2091" s="4" t="s">
        <v>53</v>
      </c>
      <c r="X2091" s="2" t="s">
        <v>15688</v>
      </c>
      <c r="Y2091" s="4" t="s">
        <v>69</v>
      </c>
      <c r="Z2091" s="4"/>
      <c r="AA2091" s="4"/>
      <c r="AB2091" s="4"/>
    </row>
    <row r="2092" customFormat="false" ht="75" hidden="false" customHeight="true" outlineLevel="0" collapsed="false">
      <c r="A2092" s="4" t="s">
        <v>15689</v>
      </c>
      <c r="B2092" s="4" t="s">
        <v>15690</v>
      </c>
      <c r="C2092" s="4" t="s">
        <v>15691</v>
      </c>
      <c r="D2092" s="4" t="n">
        <v>1984</v>
      </c>
      <c r="E2092" s="4" t="s">
        <v>41</v>
      </c>
      <c r="F2092" s="4" t="s">
        <v>15633</v>
      </c>
      <c r="G2092" s="4" t="str">
        <f aca="false">IF(LEFT(I2092,3)="R1 ","L6",IF(D2092&gt;=2014,"L1",IF(D2092&gt;=1998,"L2",IF(D2092&gt;=1987,"L3",IF(D2092&gt;=1978,"L4",IF(D2092&gt;=1965,"L5","L6"))))))</f>
        <v>L4</v>
      </c>
      <c r="H2092" s="4" t="str">
        <f aca="false">IFERROR(INDEX(Lanes!$C$2:$C$60,MATCH(LEFT(I2092,FIND(" ",I2092)-1),Lanes!$A$2:$A$60,0)),"?")</f>
        <v>V</v>
      </c>
      <c r="I2092" s="4" t="s">
        <v>15634</v>
      </c>
      <c r="J2092" s="4"/>
      <c r="K2092" s="4" t="s">
        <v>4013</v>
      </c>
      <c r="L2092" s="4" t="s">
        <v>776</v>
      </c>
      <c r="M2092" s="4" t="s">
        <v>15635</v>
      </c>
      <c r="N2092" s="4" t="s">
        <v>15636</v>
      </c>
      <c r="O2092" s="4" t="s">
        <v>15692</v>
      </c>
      <c r="P2092" s="2" t="s">
        <v>15693</v>
      </c>
      <c r="Q2092" s="2" t="s">
        <v>15694</v>
      </c>
      <c r="R2092" s="4" t="s">
        <v>122</v>
      </c>
      <c r="S2092" s="4" t="s">
        <v>15695</v>
      </c>
      <c r="T2092" s="4" t="s">
        <v>84</v>
      </c>
      <c r="U2092" s="4"/>
      <c r="V2092" s="4"/>
      <c r="W2092" s="4"/>
      <c r="X2092" s="2" t="s">
        <v>15696</v>
      </c>
      <c r="Y2092" s="4" t="s">
        <v>69</v>
      </c>
      <c r="Z2092" s="4"/>
      <c r="AA2092" s="4"/>
      <c r="AB2092" s="4"/>
    </row>
    <row r="2093" customFormat="false" ht="75" hidden="false" customHeight="true" outlineLevel="0" collapsed="false">
      <c r="A2093" s="4" t="s">
        <v>15697</v>
      </c>
      <c r="B2093" s="4" t="s">
        <v>15698</v>
      </c>
      <c r="C2093" s="4" t="s">
        <v>15699</v>
      </c>
      <c r="D2093" s="4" t="n">
        <v>1985</v>
      </c>
      <c r="E2093" s="4" t="s">
        <v>41</v>
      </c>
      <c r="F2093" s="4" t="s">
        <v>15700</v>
      </c>
      <c r="G2093" s="4" t="str">
        <f aca="false">IF(LEFT(I2093,3)="R1 ","L6",IF(D2093&gt;=2014,"L1",IF(D2093&gt;=1998,"L2",IF(D2093&gt;=1987,"L3",IF(D2093&gt;=1978,"L4",IF(D2093&gt;=1965,"L5","L6"))))))</f>
        <v>L4</v>
      </c>
      <c r="H2093" s="4" t="str">
        <f aca="false">IFERROR(INDEX(Lanes!$C$2:$C$60,MATCH(LEFT(I2093,FIND(" ",I2093)-1),Lanes!$A$2:$A$60,0)),"?")</f>
        <v>V</v>
      </c>
      <c r="I2093" s="4" t="s">
        <v>15634</v>
      </c>
      <c r="J2093" s="4"/>
      <c r="K2093" s="4" t="s">
        <v>11474</v>
      </c>
      <c r="L2093" s="4" t="s">
        <v>776</v>
      </c>
      <c r="M2093" s="4" t="s">
        <v>15701</v>
      </c>
      <c r="N2093" s="4"/>
      <c r="O2093" s="4" t="s">
        <v>15702</v>
      </c>
      <c r="P2093" s="2" t="s">
        <v>15703</v>
      </c>
      <c r="Q2093" s="2" t="s">
        <v>15704</v>
      </c>
      <c r="R2093" s="4" t="s">
        <v>65</v>
      </c>
      <c r="S2093" s="4" t="s">
        <v>15705</v>
      </c>
      <c r="T2093" s="4" t="s">
        <v>52</v>
      </c>
      <c r="U2093" s="4"/>
      <c r="V2093" s="4"/>
      <c r="W2093" s="4"/>
      <c r="X2093" s="2" t="s">
        <v>15706</v>
      </c>
      <c r="Y2093" s="4" t="s">
        <v>69</v>
      </c>
      <c r="Z2093" s="4"/>
      <c r="AA2093" s="4"/>
      <c r="AB2093" s="4"/>
    </row>
    <row r="2094" customFormat="false" ht="75" hidden="false" customHeight="true" outlineLevel="0" collapsed="false">
      <c r="A2094" s="4" t="s">
        <v>15707</v>
      </c>
      <c r="B2094" s="4" t="s">
        <v>15708</v>
      </c>
      <c r="C2094" s="4" t="s">
        <v>15709</v>
      </c>
      <c r="D2094" s="4" t="n">
        <v>1985</v>
      </c>
      <c r="E2094" s="4" t="s">
        <v>41</v>
      </c>
      <c r="F2094" s="4" t="s">
        <v>15633</v>
      </c>
      <c r="G2094" s="4" t="str">
        <f aca="false">IF(LEFT(I2094,3)="R1 ","L6",IF(D2094&gt;=2014,"L1",IF(D2094&gt;=1998,"L2",IF(D2094&gt;=1987,"L3",IF(D2094&gt;=1978,"L4",IF(D2094&gt;=1965,"L5","L6"))))))</f>
        <v>L4</v>
      </c>
      <c r="H2094" s="4" t="str">
        <f aca="false">IFERROR(INDEX(Lanes!$C$2:$C$60,MATCH(LEFT(I2094,FIND(" ",I2094)-1),Lanes!$A$2:$A$60,0)),"?")</f>
        <v>V</v>
      </c>
      <c r="I2094" s="4" t="s">
        <v>15634</v>
      </c>
      <c r="J2094" s="4"/>
      <c r="K2094" s="4" t="s">
        <v>11474</v>
      </c>
      <c r="L2094" s="4" t="s">
        <v>776</v>
      </c>
      <c r="M2094" s="4" t="s">
        <v>15635</v>
      </c>
      <c r="N2094" s="4" t="s">
        <v>15636</v>
      </c>
      <c r="O2094" s="4" t="s">
        <v>15710</v>
      </c>
      <c r="P2094" s="2" t="s">
        <v>15711</v>
      </c>
      <c r="Q2094" s="2" t="s">
        <v>15712</v>
      </c>
      <c r="R2094" s="4" t="s">
        <v>50</v>
      </c>
      <c r="S2094" s="4" t="s">
        <v>15713</v>
      </c>
      <c r="T2094" s="4" t="s">
        <v>110</v>
      </c>
      <c r="U2094" s="4"/>
      <c r="V2094" s="4"/>
      <c r="W2094" s="4"/>
      <c r="X2094" s="2" t="s">
        <v>15714</v>
      </c>
      <c r="Y2094" s="4" t="s">
        <v>69</v>
      </c>
      <c r="Z2094" s="4"/>
      <c r="AA2094" s="4"/>
      <c r="AB2094" s="4"/>
    </row>
    <row r="2095" customFormat="false" ht="75" hidden="false" customHeight="true" outlineLevel="0" collapsed="false">
      <c r="A2095" s="4" t="s">
        <v>15715</v>
      </c>
      <c r="B2095" s="4" t="s">
        <v>15716</v>
      </c>
      <c r="C2095" s="4" t="s">
        <v>15717</v>
      </c>
      <c r="D2095" s="4" t="n">
        <v>1986</v>
      </c>
      <c r="E2095" s="4" t="s">
        <v>704</v>
      </c>
      <c r="F2095" s="4" t="s">
        <v>15633</v>
      </c>
      <c r="G2095" s="4" t="str">
        <f aca="false">IF(LEFT(I2095,3)="R1 ","L6",IF(D2095&gt;=2014,"L1",IF(D2095&gt;=1998,"L2",IF(D2095&gt;=1987,"L3",IF(D2095&gt;=1978,"L4",IF(D2095&gt;=1965,"L5","L6"))))))</f>
        <v>L4</v>
      </c>
      <c r="H2095" s="4" t="str">
        <f aca="false">IFERROR(INDEX(Lanes!$C$2:$C$60,MATCH(LEFT(I2095,FIND(" ",I2095)-1),Lanes!$A$2:$A$60,0)),"?")</f>
        <v>V</v>
      </c>
      <c r="I2095" s="4" t="s">
        <v>15634</v>
      </c>
      <c r="J2095" s="4" t="s">
        <v>12132</v>
      </c>
      <c r="K2095" s="4" t="s">
        <v>4013</v>
      </c>
      <c r="L2095" s="4" t="s">
        <v>776</v>
      </c>
      <c r="M2095" s="4" t="s">
        <v>15635</v>
      </c>
      <c r="N2095" s="4" t="s">
        <v>15636</v>
      </c>
      <c r="O2095" s="4" t="s">
        <v>15718</v>
      </c>
      <c r="P2095" s="2" t="s">
        <v>15719</v>
      </c>
      <c r="Q2095" s="2" t="s">
        <v>15720</v>
      </c>
      <c r="R2095" s="4" t="s">
        <v>50</v>
      </c>
      <c r="S2095" s="4" t="s">
        <v>15721</v>
      </c>
      <c r="T2095" s="4" t="s">
        <v>110</v>
      </c>
      <c r="U2095" s="4"/>
      <c r="V2095" s="4"/>
      <c r="W2095" s="4"/>
      <c r="X2095" s="2" t="s">
        <v>15722</v>
      </c>
      <c r="Y2095" s="4" t="s">
        <v>69</v>
      </c>
      <c r="Z2095" s="4"/>
      <c r="AA2095" s="4"/>
      <c r="AB2095" s="4"/>
    </row>
    <row r="2096" customFormat="false" ht="75" hidden="false" customHeight="true" outlineLevel="0" collapsed="false">
      <c r="A2096" s="4" t="s">
        <v>15723</v>
      </c>
      <c r="B2096" s="4" t="s">
        <v>15724</v>
      </c>
      <c r="C2096" s="4" t="s">
        <v>15725</v>
      </c>
      <c r="D2096" s="4" t="n">
        <v>1986</v>
      </c>
      <c r="E2096" s="4" t="s">
        <v>41</v>
      </c>
      <c r="F2096" s="4" t="s">
        <v>15726</v>
      </c>
      <c r="G2096" s="4" t="str">
        <f aca="false">IF(LEFT(I2096,3)="R1 ","L6",IF(D2096&gt;=2014,"L1",IF(D2096&gt;=1998,"L2",IF(D2096&gt;=1987,"L3",IF(D2096&gt;=1978,"L4",IF(D2096&gt;=1965,"L5","L6"))))))</f>
        <v>L4</v>
      </c>
      <c r="H2096" s="4" t="str">
        <f aca="false">IFERROR(INDEX(Lanes!$C$2:$C$60,MATCH(LEFT(I2096,FIND(" ",I2096)-1),Lanes!$A$2:$A$60,0)),"?")</f>
        <v>V</v>
      </c>
      <c r="I2096" s="4" t="s">
        <v>15634</v>
      </c>
      <c r="J2096" s="4"/>
      <c r="K2096" s="4" t="s">
        <v>11474</v>
      </c>
      <c r="L2096" s="4" t="s">
        <v>776</v>
      </c>
      <c r="M2096" s="4" t="s">
        <v>15701</v>
      </c>
      <c r="N2096" s="4"/>
      <c r="O2096" s="4" t="s">
        <v>15727</v>
      </c>
      <c r="P2096" s="2" t="s">
        <v>15728</v>
      </c>
      <c r="Q2096" s="2" t="s">
        <v>15729</v>
      </c>
      <c r="R2096" s="4" t="s">
        <v>122</v>
      </c>
      <c r="S2096" s="4" t="s">
        <v>15730</v>
      </c>
      <c r="T2096" s="4" t="s">
        <v>84</v>
      </c>
      <c r="U2096" s="4"/>
      <c r="V2096" s="4"/>
      <c r="W2096" s="4"/>
      <c r="X2096" s="2" t="s">
        <v>15731</v>
      </c>
      <c r="Y2096" s="4" t="s">
        <v>69</v>
      </c>
      <c r="Z2096" s="4"/>
      <c r="AA2096" s="4"/>
      <c r="AB2096" s="4"/>
    </row>
    <row r="2097" customFormat="false" ht="75" hidden="false" customHeight="true" outlineLevel="0" collapsed="false">
      <c r="A2097" s="4" t="s">
        <v>15732</v>
      </c>
      <c r="B2097" s="4" t="s">
        <v>15643</v>
      </c>
      <c r="C2097" s="4" t="s">
        <v>15733</v>
      </c>
      <c r="D2097" s="4" t="n">
        <v>1986</v>
      </c>
      <c r="E2097" s="4" t="s">
        <v>41</v>
      </c>
      <c r="F2097" s="4" t="s">
        <v>11510</v>
      </c>
      <c r="G2097" s="4" t="str">
        <f aca="false">IF(LEFT(I2097,3)="R1 ","L6",IF(D2097&gt;=2014,"L1",IF(D2097&gt;=1998,"L2",IF(D2097&gt;=1987,"L3",IF(D2097&gt;=1978,"L4",IF(D2097&gt;=1965,"L5","L6"))))))</f>
        <v>L4</v>
      </c>
      <c r="H2097" s="4" t="str">
        <f aca="false">IFERROR(INDEX(Lanes!$C$2:$C$60,MATCH(LEFT(I2097,FIND(" ",I2097)-1),Lanes!$A$2:$A$60,0)),"?")</f>
        <v>V</v>
      </c>
      <c r="I2097" s="4" t="s">
        <v>15634</v>
      </c>
      <c r="J2097" s="4"/>
      <c r="K2097" s="4" t="s">
        <v>787</v>
      </c>
      <c r="L2097" s="4" t="s">
        <v>776</v>
      </c>
      <c r="M2097" s="4" t="s">
        <v>4732</v>
      </c>
      <c r="N2097" s="4" t="s">
        <v>4733</v>
      </c>
      <c r="O2097" s="4" t="s">
        <v>15734</v>
      </c>
      <c r="P2097" s="2" t="s">
        <v>15735</v>
      </c>
      <c r="Q2097" s="2" t="s">
        <v>15736</v>
      </c>
      <c r="R2097" s="4" t="s">
        <v>65</v>
      </c>
      <c r="S2097" s="4" t="s">
        <v>15737</v>
      </c>
      <c r="T2097" s="4" t="s">
        <v>110</v>
      </c>
      <c r="U2097" s="4"/>
      <c r="V2097" s="4"/>
      <c r="W2097" s="4" t="s">
        <v>53</v>
      </c>
      <c r="X2097" s="2" t="s">
        <v>15738</v>
      </c>
      <c r="Y2097" s="4" t="s">
        <v>69</v>
      </c>
      <c r="Z2097" s="4"/>
      <c r="AA2097" s="4"/>
      <c r="AB2097" s="4"/>
    </row>
    <row r="2098" customFormat="false" ht="75" hidden="false" customHeight="true" outlineLevel="0" collapsed="false">
      <c r="A2098" s="4" t="s">
        <v>15739</v>
      </c>
      <c r="B2098" s="4" t="s">
        <v>15690</v>
      </c>
      <c r="C2098" s="4" t="s">
        <v>15740</v>
      </c>
      <c r="D2098" s="4" t="n">
        <v>1986</v>
      </c>
      <c r="E2098" s="4" t="s">
        <v>41</v>
      </c>
      <c r="F2098" s="4" t="s">
        <v>15633</v>
      </c>
      <c r="G2098" s="4" t="str">
        <f aca="false">IF(LEFT(I2098,3)="R1 ","L6",IF(D2098&gt;=2014,"L1",IF(D2098&gt;=1998,"L2",IF(D2098&gt;=1987,"L3",IF(D2098&gt;=1978,"L4",IF(D2098&gt;=1965,"L5","L6"))))))</f>
        <v>L4</v>
      </c>
      <c r="H2098" s="4" t="str">
        <f aca="false">IFERROR(INDEX(Lanes!$C$2:$C$60,MATCH(LEFT(I2098,FIND(" ",I2098)-1),Lanes!$A$2:$A$60,0)),"?")</f>
        <v>V</v>
      </c>
      <c r="I2098" s="4" t="s">
        <v>15634</v>
      </c>
      <c r="J2098" s="4"/>
      <c r="K2098" s="4" t="s">
        <v>4013</v>
      </c>
      <c r="L2098" s="4" t="s">
        <v>776</v>
      </c>
      <c r="M2098" s="4" t="s">
        <v>15635</v>
      </c>
      <c r="N2098" s="4" t="s">
        <v>15636</v>
      </c>
      <c r="O2098" s="4" t="s">
        <v>15741</v>
      </c>
      <c r="P2098" s="2" t="s">
        <v>15742</v>
      </c>
      <c r="Q2098" s="2" t="s">
        <v>15743</v>
      </c>
      <c r="R2098" s="4" t="s">
        <v>122</v>
      </c>
      <c r="S2098" s="4" t="s">
        <v>15744</v>
      </c>
      <c r="T2098" s="4" t="s">
        <v>52</v>
      </c>
      <c r="U2098" s="4"/>
      <c r="V2098" s="4"/>
      <c r="W2098" s="4"/>
      <c r="X2098" s="2" t="s">
        <v>15745</v>
      </c>
      <c r="Y2098" s="4" t="s">
        <v>69</v>
      </c>
      <c r="Z2098" s="4"/>
      <c r="AA2098" s="4"/>
      <c r="AB2098" s="4"/>
    </row>
    <row r="2099" customFormat="false" ht="75" hidden="false" customHeight="true" outlineLevel="0" collapsed="false">
      <c r="A2099" s="4" t="s">
        <v>15746</v>
      </c>
      <c r="B2099" s="4" t="s">
        <v>15674</v>
      </c>
      <c r="C2099" s="4" t="s">
        <v>15747</v>
      </c>
      <c r="D2099" s="4" t="n">
        <v>1986</v>
      </c>
      <c r="E2099" s="4" t="s">
        <v>41</v>
      </c>
      <c r="F2099" s="4" t="s">
        <v>15748</v>
      </c>
      <c r="G2099" s="4" t="str">
        <f aca="false">IF(LEFT(I2099,3)="R1 ","L6",IF(D2099&gt;=2014,"L1",IF(D2099&gt;=1998,"L2",IF(D2099&gt;=1987,"L3",IF(D2099&gt;=1978,"L4",IF(D2099&gt;=1965,"L5","L6"))))))</f>
        <v>L4</v>
      </c>
      <c r="H2099" s="4" t="str">
        <f aca="false">IFERROR(INDEX(Lanes!$C$2:$C$60,MATCH(LEFT(I2099,FIND(" ",I2099)-1),Lanes!$A$2:$A$60,0)),"?")</f>
        <v>V</v>
      </c>
      <c r="I2099" s="4" t="s">
        <v>15634</v>
      </c>
      <c r="J2099" s="4"/>
      <c r="K2099" s="4" t="s">
        <v>787</v>
      </c>
      <c r="L2099" s="4" t="s">
        <v>776</v>
      </c>
      <c r="M2099" s="4" t="s">
        <v>1625</v>
      </c>
      <c r="N2099" s="4"/>
      <c r="O2099" s="4" t="s">
        <v>15749</v>
      </c>
      <c r="P2099" s="2" t="s">
        <v>15750</v>
      </c>
      <c r="Q2099" s="2" t="s">
        <v>15751</v>
      </c>
      <c r="R2099" s="4" t="s">
        <v>50</v>
      </c>
      <c r="S2099" s="4" t="s">
        <v>15752</v>
      </c>
      <c r="T2099" s="4" t="s">
        <v>110</v>
      </c>
      <c r="U2099" s="4"/>
      <c r="V2099" s="4"/>
      <c r="W2099" s="4"/>
      <c r="X2099" s="2" t="s">
        <v>15753</v>
      </c>
      <c r="Y2099" s="4" t="s">
        <v>69</v>
      </c>
      <c r="Z2099" s="4"/>
      <c r="AA2099" s="4"/>
      <c r="AB2099" s="4"/>
    </row>
    <row r="2100" customFormat="false" ht="75" hidden="false" customHeight="true" outlineLevel="0" collapsed="false">
      <c r="A2100" s="4" t="s">
        <v>15754</v>
      </c>
      <c r="B2100" s="4" t="s">
        <v>15674</v>
      </c>
      <c r="C2100" s="4" t="s">
        <v>15755</v>
      </c>
      <c r="D2100" s="4" t="n">
        <v>1986</v>
      </c>
      <c r="E2100" s="4" t="s">
        <v>41</v>
      </c>
      <c r="F2100" s="4" t="s">
        <v>15756</v>
      </c>
      <c r="G2100" s="4" t="str">
        <f aca="false">IF(LEFT(I2100,3)="R1 ","L6",IF(D2100&gt;=2014,"L1",IF(D2100&gt;=1998,"L2",IF(D2100&gt;=1987,"L3",IF(D2100&gt;=1978,"L4",IF(D2100&gt;=1965,"L5","L6"))))))</f>
        <v>L4</v>
      </c>
      <c r="H2100" s="4" t="str">
        <f aca="false">IFERROR(INDEX(Lanes!$C$2:$C$60,MATCH(LEFT(I2100,FIND(" ",I2100)-1),Lanes!$A$2:$A$60,0)),"?")</f>
        <v>V</v>
      </c>
      <c r="I2100" s="4" t="s">
        <v>15634</v>
      </c>
      <c r="J2100" s="4"/>
      <c r="K2100" s="4" t="s">
        <v>364</v>
      </c>
      <c r="L2100" s="4" t="s">
        <v>776</v>
      </c>
      <c r="M2100" s="4" t="s">
        <v>1625</v>
      </c>
      <c r="N2100" s="4"/>
      <c r="O2100" s="4" t="s">
        <v>15757</v>
      </c>
      <c r="P2100" s="2" t="s">
        <v>15758</v>
      </c>
      <c r="Q2100" s="2" t="s">
        <v>15759</v>
      </c>
      <c r="R2100" s="4" t="s">
        <v>65</v>
      </c>
      <c r="S2100" s="4" t="s">
        <v>15760</v>
      </c>
      <c r="T2100" s="4" t="s">
        <v>52</v>
      </c>
      <c r="U2100" s="4"/>
      <c r="V2100" s="4"/>
      <c r="W2100" s="4"/>
      <c r="X2100" s="2" t="s">
        <v>15761</v>
      </c>
      <c r="Y2100" s="4" t="s">
        <v>69</v>
      </c>
      <c r="Z2100" s="4"/>
      <c r="AA2100" s="4"/>
      <c r="AB2100" s="4"/>
    </row>
    <row r="2101" customFormat="false" ht="75" hidden="false" customHeight="true" outlineLevel="0" collapsed="false">
      <c r="A2101" s="4" t="s">
        <v>15762</v>
      </c>
      <c r="B2101" s="4" t="s">
        <v>15763</v>
      </c>
      <c r="C2101" s="4" t="s">
        <v>15764</v>
      </c>
      <c r="D2101" s="4" t="n">
        <v>1987</v>
      </c>
      <c r="E2101" s="4" t="s">
        <v>41</v>
      </c>
      <c r="F2101" s="4" t="s">
        <v>15633</v>
      </c>
      <c r="G2101" s="4" t="str">
        <f aca="false">IF(LEFT(I2101,3)="R1 ","L6",IF(D2101&gt;=2014,"L1",IF(D2101&gt;=1998,"L2",IF(D2101&gt;=1987,"L3",IF(D2101&gt;=1978,"L4",IF(D2101&gt;=1965,"L5","L6"))))))</f>
        <v>L3</v>
      </c>
      <c r="H2101" s="4" t="str">
        <f aca="false">IFERROR(INDEX(Lanes!$C$2:$C$60,MATCH(LEFT(I2101,FIND(" ",I2101)-1),Lanes!$A$2:$A$60,0)),"?")</f>
        <v>V</v>
      </c>
      <c r="I2101" s="4" t="s">
        <v>15634</v>
      </c>
      <c r="J2101" s="4"/>
      <c r="K2101" s="4" t="s">
        <v>400</v>
      </c>
      <c r="L2101" s="4" t="s">
        <v>776</v>
      </c>
      <c r="M2101" s="4" t="s">
        <v>3745</v>
      </c>
      <c r="N2101" s="4"/>
      <c r="O2101" s="4" t="s">
        <v>15765</v>
      </c>
      <c r="P2101" s="2" t="s">
        <v>15766</v>
      </c>
      <c r="Q2101" s="2" t="s">
        <v>15767</v>
      </c>
      <c r="R2101" s="4" t="s">
        <v>50</v>
      </c>
      <c r="S2101" s="4" t="s">
        <v>15768</v>
      </c>
      <c r="T2101" s="4" t="s">
        <v>52</v>
      </c>
      <c r="U2101" s="4"/>
      <c r="V2101" s="4"/>
      <c r="W2101" s="4"/>
      <c r="X2101" s="2" t="s">
        <v>15769</v>
      </c>
      <c r="Y2101" s="4" t="s">
        <v>69</v>
      </c>
      <c r="Z2101" s="4"/>
      <c r="AA2101" s="4"/>
      <c r="AB2101" s="4"/>
    </row>
    <row r="2102" customFormat="false" ht="75" hidden="false" customHeight="true" outlineLevel="0" collapsed="false">
      <c r="A2102" s="4" t="s">
        <v>15770</v>
      </c>
      <c r="B2102" s="4" t="s">
        <v>15771</v>
      </c>
      <c r="C2102" s="4" t="s">
        <v>15772</v>
      </c>
      <c r="D2102" s="4" t="n">
        <v>1987</v>
      </c>
      <c r="E2102" s="4" t="s">
        <v>41</v>
      </c>
      <c r="F2102" s="4" t="s">
        <v>15633</v>
      </c>
      <c r="G2102" s="4" t="str">
        <f aca="false">IF(LEFT(I2102,3)="R1 ","L6",IF(D2102&gt;=2014,"L1",IF(D2102&gt;=1998,"L2",IF(D2102&gt;=1987,"L3",IF(D2102&gt;=1978,"L4",IF(D2102&gt;=1965,"L5","L6"))))))</f>
        <v>L3</v>
      </c>
      <c r="H2102" s="4" t="str">
        <f aca="false">IFERROR(INDEX(Lanes!$C$2:$C$60,MATCH(LEFT(I2102,FIND(" ",I2102)-1),Lanes!$A$2:$A$60,0)),"?")</f>
        <v>V</v>
      </c>
      <c r="I2102" s="4" t="s">
        <v>15634</v>
      </c>
      <c r="J2102" s="4" t="s">
        <v>12132</v>
      </c>
      <c r="K2102" s="4" t="s">
        <v>4013</v>
      </c>
      <c r="L2102" s="4" t="s">
        <v>776</v>
      </c>
      <c r="M2102" s="4" t="s">
        <v>15773</v>
      </c>
      <c r="N2102" s="4" t="s">
        <v>15636</v>
      </c>
      <c r="O2102" s="4" t="s">
        <v>15774</v>
      </c>
      <c r="P2102" s="2" t="s">
        <v>15775</v>
      </c>
      <c r="Q2102" s="2" t="s">
        <v>15776</v>
      </c>
      <c r="R2102" s="4" t="s">
        <v>122</v>
      </c>
      <c r="S2102" s="4" t="s">
        <v>15777</v>
      </c>
      <c r="T2102" s="4" t="s">
        <v>110</v>
      </c>
      <c r="U2102" s="4"/>
      <c r="V2102" s="4"/>
      <c r="W2102" s="4"/>
      <c r="X2102" s="2" t="s">
        <v>15778</v>
      </c>
      <c r="Y2102" s="4" t="s">
        <v>69</v>
      </c>
      <c r="Z2102" s="4"/>
      <c r="AA2102" s="4"/>
      <c r="AB2102" s="4"/>
    </row>
    <row r="2103" customFormat="false" ht="75" hidden="false" customHeight="true" outlineLevel="0" collapsed="false">
      <c r="A2103" s="4" t="s">
        <v>15779</v>
      </c>
      <c r="B2103" s="4" t="s">
        <v>15780</v>
      </c>
      <c r="C2103" s="4" t="s">
        <v>15781</v>
      </c>
      <c r="D2103" s="4" t="n">
        <v>1987</v>
      </c>
      <c r="E2103" s="4" t="s">
        <v>41</v>
      </c>
      <c r="F2103" s="4" t="s">
        <v>42</v>
      </c>
      <c r="G2103" s="4" t="str">
        <f aca="false">IF(LEFT(I2103,3)="R1 ","L6",IF(D2103&gt;=2014,"L1",IF(D2103&gt;=1998,"L2",IF(D2103&gt;=1987,"L3",IF(D2103&gt;=1978,"L4",IF(D2103&gt;=1965,"L5","L6"))))))</f>
        <v>L3</v>
      </c>
      <c r="H2103" s="4" t="str">
        <f aca="false">IFERROR(INDEX(Lanes!$C$2:$C$60,MATCH(LEFT(I2103,FIND(" ",I2103)-1),Lanes!$A$2:$A$60,0)),"?")</f>
        <v>V</v>
      </c>
      <c r="I2103" s="4" t="s">
        <v>15634</v>
      </c>
      <c r="J2103" s="4"/>
      <c r="K2103" s="4" t="s">
        <v>44</v>
      </c>
      <c r="L2103" s="4" t="s">
        <v>776</v>
      </c>
      <c r="M2103" s="4" t="s">
        <v>15701</v>
      </c>
      <c r="N2103" s="4"/>
      <c r="O2103" s="4" t="s">
        <v>15782</v>
      </c>
      <c r="P2103" s="2" t="s">
        <v>15783</v>
      </c>
      <c r="Q2103" s="2" t="s">
        <v>15784</v>
      </c>
      <c r="R2103" s="4" t="s">
        <v>50</v>
      </c>
      <c r="S2103" s="4" t="s">
        <v>15785</v>
      </c>
      <c r="T2103" s="4" t="s">
        <v>52</v>
      </c>
      <c r="U2103" s="4"/>
      <c r="V2103" s="4"/>
      <c r="W2103" s="4"/>
      <c r="X2103" s="2" t="s">
        <v>15786</v>
      </c>
      <c r="Y2103" s="4" t="s">
        <v>69</v>
      </c>
      <c r="Z2103" s="4"/>
      <c r="AA2103" s="4"/>
      <c r="AB2103" s="4"/>
    </row>
    <row r="2104" customFormat="false" ht="75" hidden="false" customHeight="true" outlineLevel="0" collapsed="false">
      <c r="A2104" s="4" t="s">
        <v>15787</v>
      </c>
      <c r="B2104" s="4" t="s">
        <v>15716</v>
      </c>
      <c r="C2104" s="4" t="s">
        <v>15788</v>
      </c>
      <c r="D2104" s="4" t="n">
        <v>1987</v>
      </c>
      <c r="E2104" s="4" t="s">
        <v>41</v>
      </c>
      <c r="F2104" s="4" t="s">
        <v>15633</v>
      </c>
      <c r="G2104" s="4" t="str">
        <f aca="false">IF(LEFT(I2104,3)="R1 ","L6",IF(D2104&gt;=2014,"L1",IF(D2104&gt;=1998,"L2",IF(D2104&gt;=1987,"L3",IF(D2104&gt;=1978,"L4",IF(D2104&gt;=1965,"L5","L6"))))))</f>
        <v>L3</v>
      </c>
      <c r="H2104" s="4" t="str">
        <f aca="false">IFERROR(INDEX(Lanes!$C$2:$C$60,MATCH(LEFT(I2104,FIND(" ",I2104)-1),Lanes!$A$2:$A$60,0)),"?")</f>
        <v>V</v>
      </c>
      <c r="I2104" s="4" t="s">
        <v>15634</v>
      </c>
      <c r="J2104" s="4"/>
      <c r="K2104" s="4" t="s">
        <v>4013</v>
      </c>
      <c r="L2104" s="4" t="s">
        <v>776</v>
      </c>
      <c r="M2104" s="4" t="s">
        <v>15635</v>
      </c>
      <c r="N2104" s="4" t="s">
        <v>15636</v>
      </c>
      <c r="O2104" s="4" t="s">
        <v>15789</v>
      </c>
      <c r="P2104" s="2" t="s">
        <v>15790</v>
      </c>
      <c r="Q2104" s="2" t="s">
        <v>15791</v>
      </c>
      <c r="R2104" s="4" t="s">
        <v>65</v>
      </c>
      <c r="S2104" s="4" t="s">
        <v>15792</v>
      </c>
      <c r="T2104" s="4" t="s">
        <v>84</v>
      </c>
      <c r="U2104" s="4"/>
      <c r="V2104" s="4"/>
      <c r="W2104" s="4"/>
      <c r="X2104" s="2" t="s">
        <v>15722</v>
      </c>
      <c r="Y2104" s="4" t="s">
        <v>69</v>
      </c>
      <c r="Z2104" s="4"/>
      <c r="AA2104" s="4"/>
      <c r="AB2104" s="4"/>
    </row>
    <row r="2105" customFormat="false" ht="75" hidden="false" customHeight="true" outlineLevel="0" collapsed="false">
      <c r="A2105" s="4" t="s">
        <v>15793</v>
      </c>
      <c r="B2105" s="4" t="s">
        <v>15643</v>
      </c>
      <c r="C2105" s="4" t="s">
        <v>15794</v>
      </c>
      <c r="D2105" s="4" t="n">
        <v>1987</v>
      </c>
      <c r="E2105" s="4" t="s">
        <v>41</v>
      </c>
      <c r="F2105" s="4" t="s">
        <v>11510</v>
      </c>
      <c r="G2105" s="4" t="str">
        <f aca="false">IF(LEFT(I2105,3)="R1 ","L6",IF(D2105&gt;=2014,"L1",IF(D2105&gt;=1998,"L2",IF(D2105&gt;=1987,"L3",IF(D2105&gt;=1978,"L4",IF(D2105&gt;=1965,"L5","L6"))))))</f>
        <v>L3</v>
      </c>
      <c r="H2105" s="4" t="str">
        <f aca="false">IFERROR(INDEX(Lanes!$C$2:$C$60,MATCH(LEFT(I2105,FIND(" ",I2105)-1),Lanes!$A$2:$A$60,0)),"?")</f>
        <v>V</v>
      </c>
      <c r="I2105" s="4" t="s">
        <v>15634</v>
      </c>
      <c r="J2105" s="4"/>
      <c r="K2105" s="4" t="s">
        <v>787</v>
      </c>
      <c r="L2105" s="4" t="s">
        <v>776</v>
      </c>
      <c r="M2105" s="4" t="s">
        <v>4732</v>
      </c>
      <c r="N2105" s="4" t="s">
        <v>4733</v>
      </c>
      <c r="O2105" s="4" t="s">
        <v>15795</v>
      </c>
      <c r="P2105" s="2" t="s">
        <v>15796</v>
      </c>
      <c r="Q2105" s="2" t="s">
        <v>15797</v>
      </c>
      <c r="R2105" s="4" t="s">
        <v>65</v>
      </c>
      <c r="S2105" s="4" t="s">
        <v>15798</v>
      </c>
      <c r="T2105" s="4" t="s">
        <v>84</v>
      </c>
      <c r="U2105" s="4"/>
      <c r="V2105" s="4"/>
      <c r="W2105" s="4" t="s">
        <v>53</v>
      </c>
      <c r="X2105" s="2" t="s">
        <v>15799</v>
      </c>
      <c r="Y2105" s="4" t="s">
        <v>69</v>
      </c>
      <c r="Z2105" s="4"/>
      <c r="AA2105" s="4"/>
      <c r="AB2105" s="4"/>
    </row>
    <row r="2106" customFormat="false" ht="75" hidden="false" customHeight="true" outlineLevel="0" collapsed="false">
      <c r="A2106" s="4" t="s">
        <v>15800</v>
      </c>
      <c r="B2106" s="4" t="s">
        <v>15674</v>
      </c>
      <c r="C2106" s="4" t="s">
        <v>15801</v>
      </c>
      <c r="D2106" s="4" t="n">
        <v>1987</v>
      </c>
      <c r="E2106" s="4" t="s">
        <v>41</v>
      </c>
      <c r="F2106" s="4" t="s">
        <v>15802</v>
      </c>
      <c r="G2106" s="4" t="str">
        <f aca="false">IF(LEFT(I2106,3)="R1 ","L6",IF(D2106&gt;=2014,"L1",IF(D2106&gt;=1998,"L2",IF(D2106&gt;=1987,"L3",IF(D2106&gt;=1978,"L4",IF(D2106&gt;=1965,"L5","L6"))))))</f>
        <v>L3</v>
      </c>
      <c r="H2106" s="4" t="str">
        <f aca="false">IFERROR(INDEX(Lanes!$C$2:$C$60,MATCH(LEFT(I2106,FIND(" ",I2106)-1),Lanes!$A$2:$A$60,0)),"?")</f>
        <v>V</v>
      </c>
      <c r="I2106" s="4" t="s">
        <v>15634</v>
      </c>
      <c r="J2106" s="4"/>
      <c r="K2106" s="4" t="s">
        <v>787</v>
      </c>
      <c r="L2106" s="4" t="s">
        <v>776</v>
      </c>
      <c r="M2106" s="4" t="s">
        <v>1625</v>
      </c>
      <c r="N2106" s="4"/>
      <c r="O2106" s="4" t="s">
        <v>15803</v>
      </c>
      <c r="P2106" s="2" t="s">
        <v>15804</v>
      </c>
      <c r="Q2106" s="2" t="s">
        <v>15805</v>
      </c>
      <c r="R2106" s="4" t="s">
        <v>65</v>
      </c>
      <c r="S2106" s="4" t="s">
        <v>15806</v>
      </c>
      <c r="T2106" s="4" t="s">
        <v>84</v>
      </c>
      <c r="U2106" s="4"/>
      <c r="V2106" s="4"/>
      <c r="W2106" s="4"/>
      <c r="X2106" s="2" t="s">
        <v>15807</v>
      </c>
      <c r="Y2106" s="4" t="s">
        <v>69</v>
      </c>
      <c r="Z2106" s="4"/>
      <c r="AA2106" s="4"/>
      <c r="AB2106" s="4"/>
    </row>
    <row r="2107" customFormat="false" ht="75" hidden="false" customHeight="true" outlineLevel="0" collapsed="false">
      <c r="A2107" s="4" t="s">
        <v>15808</v>
      </c>
      <c r="B2107" s="4" t="s">
        <v>15708</v>
      </c>
      <c r="C2107" s="4" t="s">
        <v>15809</v>
      </c>
      <c r="D2107" s="4" t="n">
        <v>1987</v>
      </c>
      <c r="E2107" s="4" t="s">
        <v>41</v>
      </c>
      <c r="F2107" s="4" t="s">
        <v>15810</v>
      </c>
      <c r="G2107" s="4" t="str">
        <f aca="false">IF(LEFT(I2107,3)="R1 ","L6",IF(D2107&gt;=2014,"L1",IF(D2107&gt;=1998,"L2",IF(D2107&gt;=1987,"L3",IF(D2107&gt;=1978,"L4",IF(D2107&gt;=1965,"L5","L6"))))))</f>
        <v>L3</v>
      </c>
      <c r="H2107" s="4" t="str">
        <f aca="false">IFERROR(INDEX(Lanes!$C$2:$C$60,MATCH(LEFT(I2107,FIND(" ",I2107)-1),Lanes!$A$2:$A$60,0)),"?")</f>
        <v>V</v>
      </c>
      <c r="I2107" s="4" t="s">
        <v>15634</v>
      </c>
      <c r="J2107" s="4"/>
      <c r="K2107" s="4" t="s">
        <v>4013</v>
      </c>
      <c r="L2107" s="4" t="s">
        <v>776</v>
      </c>
      <c r="M2107" s="4" t="s">
        <v>15635</v>
      </c>
      <c r="N2107" s="4" t="s">
        <v>15636</v>
      </c>
      <c r="O2107" s="4" t="s">
        <v>15811</v>
      </c>
      <c r="P2107" s="2" t="s">
        <v>15812</v>
      </c>
      <c r="Q2107" s="2" t="s">
        <v>15813</v>
      </c>
      <c r="R2107" s="4" t="s">
        <v>65</v>
      </c>
      <c r="S2107" s="4" t="s">
        <v>15814</v>
      </c>
      <c r="T2107" s="4" t="s">
        <v>110</v>
      </c>
      <c r="U2107" s="4"/>
      <c r="V2107" s="4"/>
      <c r="W2107" s="4"/>
      <c r="X2107" s="2" t="s">
        <v>15815</v>
      </c>
      <c r="Y2107" s="4" t="s">
        <v>69</v>
      </c>
      <c r="Z2107" s="4"/>
      <c r="AA2107" s="4"/>
      <c r="AB2107" s="4"/>
    </row>
    <row r="2108" customFormat="false" ht="75" hidden="false" customHeight="true" outlineLevel="0" collapsed="false">
      <c r="A2108" s="4" t="s">
        <v>15816</v>
      </c>
      <c r="B2108" s="4" t="s">
        <v>15817</v>
      </c>
      <c r="C2108" s="4" t="s">
        <v>15818</v>
      </c>
      <c r="D2108" s="4" t="n">
        <v>1988</v>
      </c>
      <c r="E2108" s="4" t="s">
        <v>41</v>
      </c>
      <c r="F2108" s="4" t="s">
        <v>15819</v>
      </c>
      <c r="G2108" s="4" t="str">
        <f aca="false">IF(LEFT(I2108,3)="R1 ","L6",IF(D2108&gt;=2014,"L1",IF(D2108&gt;=1998,"L2",IF(D2108&gt;=1987,"L3",IF(D2108&gt;=1978,"L4",IF(D2108&gt;=1965,"L5","L6"))))))</f>
        <v>L3</v>
      </c>
      <c r="H2108" s="4" t="str">
        <f aca="false">IFERROR(INDEX(Lanes!$C$2:$C$60,MATCH(LEFT(I2108,FIND(" ",I2108)-1),Lanes!$A$2:$A$60,0)),"?")</f>
        <v>V</v>
      </c>
      <c r="I2108" s="4" t="s">
        <v>15634</v>
      </c>
      <c r="J2108" s="4" t="s">
        <v>4950</v>
      </c>
      <c r="K2108" s="4" t="s">
        <v>4576</v>
      </c>
      <c r="L2108" s="4" t="s">
        <v>776</v>
      </c>
      <c r="M2108" s="4" t="s">
        <v>15773</v>
      </c>
      <c r="N2108" s="4" t="s">
        <v>15636</v>
      </c>
      <c r="O2108" s="4" t="s">
        <v>15820</v>
      </c>
      <c r="P2108" s="2" t="s">
        <v>15821</v>
      </c>
      <c r="Q2108" s="2" t="s">
        <v>15822</v>
      </c>
      <c r="R2108" s="4" t="s">
        <v>122</v>
      </c>
      <c r="S2108" s="4" t="s">
        <v>15823</v>
      </c>
      <c r="T2108" s="4" t="s">
        <v>52</v>
      </c>
      <c r="U2108" s="4"/>
      <c r="V2108" s="4"/>
      <c r="W2108" s="4"/>
      <c r="X2108" s="2" t="s">
        <v>15824</v>
      </c>
      <c r="Y2108" s="4" t="s">
        <v>69</v>
      </c>
      <c r="Z2108" s="4"/>
      <c r="AA2108" s="4"/>
      <c r="AB2108" s="4"/>
    </row>
    <row r="2109" customFormat="false" ht="75" hidden="false" customHeight="true" outlineLevel="0" collapsed="false">
      <c r="A2109" s="4" t="s">
        <v>15825</v>
      </c>
      <c r="B2109" s="4" t="s">
        <v>15643</v>
      </c>
      <c r="C2109" s="4" t="s">
        <v>15826</v>
      </c>
      <c r="D2109" s="4" t="n">
        <v>1988</v>
      </c>
      <c r="E2109" s="4" t="s">
        <v>41</v>
      </c>
      <c r="F2109" s="4" t="s">
        <v>15827</v>
      </c>
      <c r="G2109" s="4" t="str">
        <f aca="false">IF(LEFT(I2109,3)="R1 ","L6",IF(D2109&gt;=2014,"L1",IF(D2109&gt;=1998,"L2",IF(D2109&gt;=1987,"L3",IF(D2109&gt;=1978,"L4",IF(D2109&gt;=1965,"L5","L6"))))))</f>
        <v>L3</v>
      </c>
      <c r="H2109" s="4" t="str">
        <f aca="false">IFERROR(INDEX(Lanes!$C$2:$C$60,MATCH(LEFT(I2109,FIND(" ",I2109)-1),Lanes!$A$2:$A$60,0)),"?")</f>
        <v>V</v>
      </c>
      <c r="I2109" s="4" t="s">
        <v>15634</v>
      </c>
      <c r="J2109" s="4"/>
      <c r="K2109" s="4" t="s">
        <v>787</v>
      </c>
      <c r="L2109" s="4" t="s">
        <v>776</v>
      </c>
      <c r="M2109" s="4" t="s">
        <v>4732</v>
      </c>
      <c r="N2109" s="4" t="s">
        <v>4733</v>
      </c>
      <c r="O2109" s="4" t="s">
        <v>15734</v>
      </c>
      <c r="P2109" s="2" t="s">
        <v>15828</v>
      </c>
      <c r="Q2109" s="2" t="s">
        <v>15829</v>
      </c>
      <c r="R2109" s="4" t="s">
        <v>65</v>
      </c>
      <c r="S2109" s="4" t="s">
        <v>15830</v>
      </c>
      <c r="T2109" s="4" t="s">
        <v>110</v>
      </c>
      <c r="U2109" s="4" t="s">
        <v>53</v>
      </c>
      <c r="V2109" s="4"/>
      <c r="W2109" s="4" t="s">
        <v>53</v>
      </c>
      <c r="X2109" s="2" t="s">
        <v>15831</v>
      </c>
      <c r="Y2109" s="4" t="s">
        <v>69</v>
      </c>
      <c r="Z2109" s="4"/>
      <c r="AA2109" s="4"/>
      <c r="AB2109" s="4"/>
    </row>
    <row r="2110" customFormat="false" ht="75" hidden="false" customHeight="true" outlineLevel="0" collapsed="false">
      <c r="A2110" s="4" t="s">
        <v>15832</v>
      </c>
      <c r="B2110" s="4" t="s">
        <v>15833</v>
      </c>
      <c r="C2110" s="4" t="s">
        <v>15834</v>
      </c>
      <c r="D2110" s="4" t="n">
        <v>1988</v>
      </c>
      <c r="E2110" s="4" t="s">
        <v>41</v>
      </c>
      <c r="F2110" s="4" t="s">
        <v>15835</v>
      </c>
      <c r="G2110" s="4" t="str">
        <f aca="false">IF(LEFT(I2110,3)="R1 ","L6",IF(D2110&gt;=2014,"L1",IF(D2110&gt;=1998,"L2",IF(D2110&gt;=1987,"L3",IF(D2110&gt;=1978,"L4",IF(D2110&gt;=1965,"L5","L6"))))))</f>
        <v>L3</v>
      </c>
      <c r="H2110" s="4" t="str">
        <f aca="false">IFERROR(INDEX(Lanes!$C$2:$C$60,MATCH(LEFT(I2110,FIND(" ",I2110)-1),Lanes!$A$2:$A$60,0)),"?")</f>
        <v>V</v>
      </c>
      <c r="I2110" s="4" t="s">
        <v>15634</v>
      </c>
      <c r="J2110" s="4" t="s">
        <v>12351</v>
      </c>
      <c r="K2110" s="4" t="s">
        <v>4576</v>
      </c>
      <c r="L2110" s="4" t="s">
        <v>776</v>
      </c>
      <c r="M2110" s="4" t="s">
        <v>15635</v>
      </c>
      <c r="N2110" s="4" t="s">
        <v>15636</v>
      </c>
      <c r="O2110" s="4" t="s">
        <v>15836</v>
      </c>
      <c r="P2110" s="2" t="s">
        <v>15837</v>
      </c>
      <c r="Q2110" s="2" t="s">
        <v>15838</v>
      </c>
      <c r="R2110" s="4" t="s">
        <v>50</v>
      </c>
      <c r="S2110" s="4" t="s">
        <v>15839</v>
      </c>
      <c r="T2110" s="4" t="s">
        <v>110</v>
      </c>
      <c r="U2110" s="4"/>
      <c r="V2110" s="4"/>
      <c r="W2110" s="4"/>
      <c r="X2110" s="2" t="s">
        <v>15840</v>
      </c>
      <c r="Y2110" s="4" t="s">
        <v>69</v>
      </c>
      <c r="Z2110" s="4"/>
      <c r="AA2110" s="4"/>
      <c r="AB2110" s="4"/>
    </row>
    <row r="2111" customFormat="false" ht="75" hidden="false" customHeight="true" outlineLevel="0" collapsed="false">
      <c r="A2111" s="4" t="s">
        <v>15841</v>
      </c>
      <c r="B2111" s="4" t="s">
        <v>15842</v>
      </c>
      <c r="C2111" s="4" t="s">
        <v>15843</v>
      </c>
      <c r="D2111" s="4" t="n">
        <v>1989</v>
      </c>
      <c r="E2111" s="4" t="s">
        <v>41</v>
      </c>
      <c r="F2111" s="4" t="s">
        <v>15633</v>
      </c>
      <c r="G2111" s="4" t="str">
        <f aca="false">IF(LEFT(I2111,3)="R1 ","L6",IF(D2111&gt;=2014,"L1",IF(D2111&gt;=1998,"L2",IF(D2111&gt;=1987,"L3",IF(D2111&gt;=1978,"L4",IF(D2111&gt;=1965,"L5","L6"))))))</f>
        <v>L3</v>
      </c>
      <c r="H2111" s="4" t="str">
        <f aca="false">IFERROR(INDEX(Lanes!$C$2:$C$60,MATCH(LEFT(I2111,FIND(" ",I2111)-1),Lanes!$A$2:$A$60,0)),"?")</f>
        <v>V</v>
      </c>
      <c r="I2111" s="4" t="s">
        <v>15634</v>
      </c>
      <c r="J2111" s="4"/>
      <c r="K2111" s="4" t="s">
        <v>44</v>
      </c>
      <c r="L2111" s="4" t="s">
        <v>776</v>
      </c>
      <c r="M2111" s="4" t="s">
        <v>3745</v>
      </c>
      <c r="N2111" s="4"/>
      <c r="O2111" s="4" t="s">
        <v>15844</v>
      </c>
      <c r="P2111" s="2" t="s">
        <v>15845</v>
      </c>
      <c r="Q2111" s="2" t="s">
        <v>15846</v>
      </c>
      <c r="R2111" s="4" t="s">
        <v>65</v>
      </c>
      <c r="S2111" s="4" t="s">
        <v>15847</v>
      </c>
      <c r="T2111" s="4" t="s">
        <v>110</v>
      </c>
      <c r="U2111" s="4"/>
      <c r="V2111" s="4"/>
      <c r="W2111" s="4"/>
      <c r="X2111" s="2" t="s">
        <v>15848</v>
      </c>
      <c r="Y2111" s="4" t="s">
        <v>69</v>
      </c>
      <c r="Z2111" s="4"/>
      <c r="AA2111" s="4"/>
      <c r="AB2111" s="4"/>
    </row>
    <row r="2112" customFormat="false" ht="75" hidden="false" customHeight="true" outlineLevel="0" collapsed="false">
      <c r="A2112" s="4" t="s">
        <v>15849</v>
      </c>
      <c r="B2112" s="4" t="s">
        <v>15850</v>
      </c>
      <c r="C2112" s="4" t="s">
        <v>15851</v>
      </c>
      <c r="D2112" s="4" t="n">
        <v>1989</v>
      </c>
      <c r="E2112" s="4" t="s">
        <v>41</v>
      </c>
      <c r="F2112" s="4" t="s">
        <v>15633</v>
      </c>
      <c r="G2112" s="4" t="str">
        <f aca="false">IF(LEFT(I2112,3)="R1 ","L6",IF(D2112&gt;=2014,"L1",IF(D2112&gt;=1998,"L2",IF(D2112&gt;=1987,"L3",IF(D2112&gt;=1978,"L4",IF(D2112&gt;=1965,"L5","L6"))))))</f>
        <v>L3</v>
      </c>
      <c r="H2112" s="4" t="str">
        <f aca="false">IFERROR(INDEX(Lanes!$C$2:$C$60,MATCH(LEFT(I2112,FIND(" ",I2112)-1),Lanes!$A$2:$A$60,0)),"?")</f>
        <v>V</v>
      </c>
      <c r="I2112" s="4" t="s">
        <v>15634</v>
      </c>
      <c r="J2112" s="4" t="s">
        <v>15307</v>
      </c>
      <c r="K2112" s="4" t="s">
        <v>4576</v>
      </c>
      <c r="L2112" s="4" t="s">
        <v>776</v>
      </c>
      <c r="M2112" s="4" t="s">
        <v>15635</v>
      </c>
      <c r="N2112" s="4" t="s">
        <v>15636</v>
      </c>
      <c r="O2112" s="4" t="s">
        <v>15852</v>
      </c>
      <c r="P2112" s="2" t="s">
        <v>15853</v>
      </c>
      <c r="Q2112" s="2" t="s">
        <v>15854</v>
      </c>
      <c r="R2112" s="4" t="s">
        <v>122</v>
      </c>
      <c r="S2112" s="4" t="s">
        <v>15855</v>
      </c>
      <c r="T2112" s="4" t="s">
        <v>52</v>
      </c>
      <c r="U2112" s="4"/>
      <c r="V2112" s="4"/>
      <c r="W2112" s="4"/>
      <c r="X2112" s="2" t="s">
        <v>15856</v>
      </c>
      <c r="Y2112" s="4" t="s">
        <v>69</v>
      </c>
      <c r="Z2112" s="4"/>
      <c r="AA2112" s="4"/>
      <c r="AB2112" s="4"/>
    </row>
    <row r="2113" customFormat="false" ht="75" hidden="false" customHeight="true" outlineLevel="0" collapsed="false">
      <c r="A2113" s="4" t="s">
        <v>15857</v>
      </c>
      <c r="B2113" s="4" t="s">
        <v>15763</v>
      </c>
      <c r="C2113" s="4" t="s">
        <v>15858</v>
      </c>
      <c r="D2113" s="4" t="n">
        <v>1990</v>
      </c>
      <c r="E2113" s="4" t="s">
        <v>41</v>
      </c>
      <c r="F2113" s="4" t="s">
        <v>15633</v>
      </c>
      <c r="G2113" s="4" t="str">
        <f aca="false">IF(LEFT(I2113,3)="R1 ","L6",IF(D2113&gt;=2014,"L1",IF(D2113&gt;=1998,"L2",IF(D2113&gt;=1987,"L3",IF(D2113&gt;=1978,"L4",IF(D2113&gt;=1965,"L5","L6"))))))</f>
        <v>L3</v>
      </c>
      <c r="H2113" s="4" t="str">
        <f aca="false">IFERROR(INDEX(Lanes!$C$2:$C$60,MATCH(LEFT(I2113,FIND(" ",I2113)-1),Lanes!$A$2:$A$60,0)),"?")</f>
        <v>V</v>
      </c>
      <c r="I2113" s="4" t="s">
        <v>15634</v>
      </c>
      <c r="J2113" s="4"/>
      <c r="K2113" s="4" t="s">
        <v>400</v>
      </c>
      <c r="L2113" s="4" t="s">
        <v>776</v>
      </c>
      <c r="M2113" s="4" t="s">
        <v>3745</v>
      </c>
      <c r="N2113" s="4"/>
      <c r="O2113" s="4" t="s">
        <v>15859</v>
      </c>
      <c r="P2113" s="2" t="s">
        <v>15860</v>
      </c>
      <c r="Q2113" s="2" t="s">
        <v>15861</v>
      </c>
      <c r="R2113" s="4" t="s">
        <v>65</v>
      </c>
      <c r="S2113" s="4" t="s">
        <v>15862</v>
      </c>
      <c r="T2113" s="4" t="s">
        <v>52</v>
      </c>
      <c r="U2113" s="4"/>
      <c r="V2113" s="4"/>
      <c r="W2113" s="4"/>
      <c r="X2113" s="2" t="s">
        <v>15863</v>
      </c>
      <c r="Y2113" s="4" t="s">
        <v>69</v>
      </c>
      <c r="Z2113" s="4"/>
      <c r="AA2113" s="4"/>
      <c r="AB2113" s="4"/>
    </row>
    <row r="2114" customFormat="false" ht="75" hidden="false" customHeight="true" outlineLevel="0" collapsed="false">
      <c r="A2114" s="4" t="s">
        <v>15864</v>
      </c>
      <c r="B2114" s="4" t="s">
        <v>15771</v>
      </c>
      <c r="C2114" s="4" t="s">
        <v>15865</v>
      </c>
      <c r="D2114" s="4" t="n">
        <v>1990</v>
      </c>
      <c r="E2114" s="4" t="s">
        <v>41</v>
      </c>
      <c r="F2114" s="4" t="s">
        <v>15633</v>
      </c>
      <c r="G2114" s="4" t="str">
        <f aca="false">IF(LEFT(I2114,3)="R1 ","L6",IF(D2114&gt;=2014,"L1",IF(D2114&gt;=1998,"L2",IF(D2114&gt;=1987,"L3",IF(D2114&gt;=1978,"L4",IF(D2114&gt;=1965,"L5","L6"))))))</f>
        <v>L3</v>
      </c>
      <c r="H2114" s="4" t="str">
        <f aca="false">IFERROR(INDEX(Lanes!$C$2:$C$60,MATCH(LEFT(I2114,FIND(" ",I2114)-1),Lanes!$A$2:$A$60,0)),"?")</f>
        <v>V</v>
      </c>
      <c r="I2114" s="4" t="s">
        <v>15634</v>
      </c>
      <c r="J2114" s="4"/>
      <c r="K2114" s="4" t="s">
        <v>4013</v>
      </c>
      <c r="L2114" s="4" t="s">
        <v>776</v>
      </c>
      <c r="M2114" s="4" t="s">
        <v>15773</v>
      </c>
      <c r="N2114" s="4" t="s">
        <v>15636</v>
      </c>
      <c r="O2114" s="4" t="s">
        <v>15866</v>
      </c>
      <c r="P2114" s="2" t="s">
        <v>15867</v>
      </c>
      <c r="Q2114" s="2" t="s">
        <v>15868</v>
      </c>
      <c r="R2114" s="4" t="s">
        <v>65</v>
      </c>
      <c r="S2114" s="4" t="s">
        <v>15869</v>
      </c>
      <c r="T2114" s="4" t="s">
        <v>84</v>
      </c>
      <c r="U2114" s="4"/>
      <c r="V2114" s="4"/>
      <c r="W2114" s="4"/>
      <c r="X2114" s="2" t="s">
        <v>15870</v>
      </c>
      <c r="Y2114" s="4" t="s">
        <v>69</v>
      </c>
      <c r="Z2114" s="4"/>
      <c r="AA2114" s="4"/>
      <c r="AB2114" s="4"/>
    </row>
    <row r="2115" customFormat="false" ht="75" hidden="false" customHeight="true" outlineLevel="0" collapsed="false">
      <c r="A2115" s="4" t="s">
        <v>15871</v>
      </c>
      <c r="B2115" s="4" t="s">
        <v>15716</v>
      </c>
      <c r="C2115" s="4" t="s">
        <v>15872</v>
      </c>
      <c r="D2115" s="4" t="n">
        <v>1990</v>
      </c>
      <c r="E2115" s="4" t="s">
        <v>41</v>
      </c>
      <c r="F2115" s="4" t="s">
        <v>15873</v>
      </c>
      <c r="G2115" s="4" t="str">
        <f aca="false">IF(LEFT(I2115,3)="R1 ","L6",IF(D2115&gt;=2014,"L1",IF(D2115&gt;=1998,"L2",IF(D2115&gt;=1987,"L3",IF(D2115&gt;=1978,"L4",IF(D2115&gt;=1965,"L5","L6"))))))</f>
        <v>L3</v>
      </c>
      <c r="H2115" s="4" t="str">
        <f aca="false">IFERROR(INDEX(Lanes!$C$2:$C$60,MATCH(LEFT(I2115,FIND(" ",I2115)-1),Lanes!$A$2:$A$60,0)),"?")</f>
        <v>V</v>
      </c>
      <c r="I2115" s="4" t="s">
        <v>15634</v>
      </c>
      <c r="J2115" s="4"/>
      <c r="K2115" s="4" t="s">
        <v>4013</v>
      </c>
      <c r="L2115" s="4" t="s">
        <v>776</v>
      </c>
      <c r="M2115" s="4" t="s">
        <v>15635</v>
      </c>
      <c r="N2115" s="4" t="s">
        <v>15636</v>
      </c>
      <c r="O2115" s="4" t="s">
        <v>15874</v>
      </c>
      <c r="P2115" s="2" t="s">
        <v>15875</v>
      </c>
      <c r="Q2115" s="2" t="s">
        <v>15876</v>
      </c>
      <c r="R2115" s="4" t="s">
        <v>65</v>
      </c>
      <c r="S2115" s="4" t="s">
        <v>15877</v>
      </c>
      <c r="T2115" s="4" t="s">
        <v>110</v>
      </c>
      <c r="U2115" s="4"/>
      <c r="V2115" s="4"/>
      <c r="W2115" s="4"/>
      <c r="X2115" s="2" t="s">
        <v>15878</v>
      </c>
      <c r="Y2115" s="4" t="s">
        <v>69</v>
      </c>
      <c r="Z2115" s="4"/>
      <c r="AA2115" s="4"/>
      <c r="AB2115" s="4"/>
    </row>
    <row r="2116" customFormat="false" ht="75" hidden="false" customHeight="true" outlineLevel="0" collapsed="false">
      <c r="A2116" s="4" t="s">
        <v>15879</v>
      </c>
      <c r="B2116" s="4" t="s">
        <v>15631</v>
      </c>
      <c r="C2116" s="4" t="s">
        <v>15880</v>
      </c>
      <c r="D2116" s="4" t="n">
        <v>1990</v>
      </c>
      <c r="E2116" s="4" t="s">
        <v>41</v>
      </c>
      <c r="F2116" s="4" t="s">
        <v>15633</v>
      </c>
      <c r="G2116" s="4" t="str">
        <f aca="false">IF(LEFT(I2116,3)="R1 ","L6",IF(D2116&gt;=2014,"L1",IF(D2116&gt;=1998,"L2",IF(D2116&gt;=1987,"L3",IF(D2116&gt;=1978,"L4",IF(D2116&gt;=1965,"L5","L6"))))))</f>
        <v>L3</v>
      </c>
      <c r="H2116" s="4" t="str">
        <f aca="false">IFERROR(INDEX(Lanes!$C$2:$C$60,MATCH(LEFT(I2116,FIND(" ",I2116)-1),Lanes!$A$2:$A$60,0)),"?")</f>
        <v>V</v>
      </c>
      <c r="I2116" s="4" t="s">
        <v>15634</v>
      </c>
      <c r="J2116" s="4" t="s">
        <v>12351</v>
      </c>
      <c r="K2116" s="4" t="s">
        <v>4013</v>
      </c>
      <c r="L2116" s="4" t="s">
        <v>776</v>
      </c>
      <c r="M2116" s="4" t="s">
        <v>15635</v>
      </c>
      <c r="N2116" s="4" t="s">
        <v>15636</v>
      </c>
      <c r="O2116" s="4" t="s">
        <v>15881</v>
      </c>
      <c r="P2116" s="2" t="s">
        <v>15882</v>
      </c>
      <c r="Q2116" s="2" t="s">
        <v>15883</v>
      </c>
      <c r="R2116" s="4" t="s">
        <v>122</v>
      </c>
      <c r="S2116" s="4" t="s">
        <v>15884</v>
      </c>
      <c r="T2116" s="4" t="s">
        <v>110</v>
      </c>
      <c r="U2116" s="4"/>
      <c r="V2116" s="4"/>
      <c r="W2116" s="4" t="s">
        <v>53</v>
      </c>
      <c r="X2116" s="2" t="s">
        <v>15885</v>
      </c>
      <c r="Y2116" s="4" t="s">
        <v>69</v>
      </c>
      <c r="Z2116" s="4"/>
      <c r="AA2116" s="4"/>
      <c r="AB2116" s="4"/>
    </row>
    <row r="2117" customFormat="false" ht="75" hidden="false" customHeight="true" outlineLevel="0" collapsed="false">
      <c r="A2117" s="4" t="s">
        <v>15886</v>
      </c>
      <c r="B2117" s="4" t="s">
        <v>15887</v>
      </c>
      <c r="C2117" s="4" t="s">
        <v>15888</v>
      </c>
      <c r="D2117" s="4" t="n">
        <v>1990</v>
      </c>
      <c r="E2117" s="4" t="s">
        <v>41</v>
      </c>
      <c r="F2117" s="4" t="s">
        <v>11510</v>
      </c>
      <c r="G2117" s="4" t="str">
        <f aca="false">IF(LEFT(I2117,3)="R1 ","L6",IF(D2117&gt;=2014,"L1",IF(D2117&gt;=1998,"L2",IF(D2117&gt;=1987,"L3",IF(D2117&gt;=1978,"L4",IF(D2117&gt;=1965,"L5","L6"))))))</f>
        <v>L3</v>
      </c>
      <c r="H2117" s="4" t="str">
        <f aca="false">IFERROR(INDEX(Lanes!$C$2:$C$60,MATCH(LEFT(I2117,FIND(" ",I2117)-1),Lanes!$A$2:$A$60,0)),"?")</f>
        <v>V</v>
      </c>
      <c r="I2117" s="4" t="s">
        <v>15634</v>
      </c>
      <c r="J2117" s="4"/>
      <c r="K2117" s="4" t="s">
        <v>787</v>
      </c>
      <c r="L2117" s="4" t="s">
        <v>776</v>
      </c>
      <c r="M2117" s="4" t="s">
        <v>4732</v>
      </c>
      <c r="N2117" s="4" t="s">
        <v>4733</v>
      </c>
      <c r="O2117" s="4" t="s">
        <v>15889</v>
      </c>
      <c r="P2117" s="2" t="s">
        <v>15890</v>
      </c>
      <c r="Q2117" s="2" t="s">
        <v>15891</v>
      </c>
      <c r="R2117" s="4" t="s">
        <v>65</v>
      </c>
      <c r="S2117" s="4" t="s">
        <v>15892</v>
      </c>
      <c r="T2117" s="4" t="s">
        <v>84</v>
      </c>
      <c r="U2117" s="4"/>
      <c r="V2117" s="4"/>
      <c r="W2117" s="4"/>
      <c r="X2117" s="2" t="s">
        <v>15893</v>
      </c>
      <c r="Y2117" s="4" t="s">
        <v>69</v>
      </c>
      <c r="Z2117" s="4"/>
      <c r="AA2117" s="4"/>
      <c r="AB2117" s="4"/>
    </row>
    <row r="2118" customFormat="false" ht="75" hidden="false" customHeight="true" outlineLevel="0" collapsed="false">
      <c r="A2118" s="4" t="s">
        <v>15894</v>
      </c>
      <c r="B2118" s="4" t="s">
        <v>15895</v>
      </c>
      <c r="C2118" s="4" t="s">
        <v>15896</v>
      </c>
      <c r="D2118" s="4" t="n">
        <v>1990</v>
      </c>
      <c r="E2118" s="4" t="s">
        <v>41</v>
      </c>
      <c r="F2118" s="4" t="s">
        <v>15633</v>
      </c>
      <c r="G2118" s="4" t="str">
        <f aca="false">IF(LEFT(I2118,3)="R1 ","L6",IF(D2118&gt;=2014,"L1",IF(D2118&gt;=1998,"L2",IF(D2118&gt;=1987,"L3",IF(D2118&gt;=1978,"L4",IF(D2118&gt;=1965,"L5","L6"))))))</f>
        <v>L3</v>
      </c>
      <c r="H2118" s="4" t="str">
        <f aca="false">IFERROR(INDEX(Lanes!$C$2:$C$60,MATCH(LEFT(I2118,FIND(" ",I2118)-1),Lanes!$A$2:$A$60,0)),"?")</f>
        <v>V</v>
      </c>
      <c r="I2118" s="4" t="s">
        <v>15634</v>
      </c>
      <c r="J2118" s="4" t="s">
        <v>15307</v>
      </c>
      <c r="K2118" s="4" t="s">
        <v>4576</v>
      </c>
      <c r="L2118" s="4" t="s">
        <v>776</v>
      </c>
      <c r="M2118" s="4" t="s">
        <v>15635</v>
      </c>
      <c r="N2118" s="4" t="s">
        <v>15636</v>
      </c>
      <c r="O2118" s="4" t="s">
        <v>15897</v>
      </c>
      <c r="P2118" s="2" t="s">
        <v>15898</v>
      </c>
      <c r="Q2118" s="2" t="s">
        <v>15899</v>
      </c>
      <c r="R2118" s="4" t="s">
        <v>65</v>
      </c>
      <c r="S2118" s="4" t="s">
        <v>15900</v>
      </c>
      <c r="T2118" s="4" t="s">
        <v>52</v>
      </c>
      <c r="U2118" s="4"/>
      <c r="V2118" s="4"/>
      <c r="W2118" s="4"/>
      <c r="X2118" s="2" t="s">
        <v>15901</v>
      </c>
      <c r="Y2118" s="4" t="s">
        <v>55</v>
      </c>
      <c r="Z2118" s="4"/>
      <c r="AA2118" s="4"/>
      <c r="AB2118" s="4"/>
    </row>
    <row r="2119" customFormat="false" ht="75" hidden="false" customHeight="true" outlineLevel="0" collapsed="false">
      <c r="A2119" s="4" t="s">
        <v>15902</v>
      </c>
      <c r="B2119" s="4" t="s">
        <v>15833</v>
      </c>
      <c r="C2119" s="4" t="s">
        <v>15903</v>
      </c>
      <c r="D2119" s="4" t="n">
        <v>1990</v>
      </c>
      <c r="E2119" s="4" t="s">
        <v>41</v>
      </c>
      <c r="F2119" s="4" t="s">
        <v>15633</v>
      </c>
      <c r="G2119" s="4" t="str">
        <f aca="false">IF(LEFT(I2119,3)="R1 ","L6",IF(D2119&gt;=2014,"L1",IF(D2119&gt;=1998,"L2",IF(D2119&gt;=1987,"L3",IF(D2119&gt;=1978,"L4",IF(D2119&gt;=1965,"L5","L6"))))))</f>
        <v>L3</v>
      </c>
      <c r="H2119" s="4" t="str">
        <f aca="false">IFERROR(INDEX(Lanes!$C$2:$C$60,MATCH(LEFT(I2119,FIND(" ",I2119)-1),Lanes!$A$2:$A$60,0)),"?")</f>
        <v>V</v>
      </c>
      <c r="I2119" s="4" t="s">
        <v>15634</v>
      </c>
      <c r="J2119" s="4" t="s">
        <v>12351</v>
      </c>
      <c r="K2119" s="4" t="s">
        <v>4013</v>
      </c>
      <c r="L2119" s="4" t="s">
        <v>776</v>
      </c>
      <c r="M2119" s="4" t="s">
        <v>15635</v>
      </c>
      <c r="N2119" s="4" t="s">
        <v>15636</v>
      </c>
      <c r="O2119" s="4" t="s">
        <v>15904</v>
      </c>
      <c r="P2119" s="2" t="s">
        <v>15905</v>
      </c>
      <c r="Q2119" s="2" t="s">
        <v>15906</v>
      </c>
      <c r="R2119" s="4" t="s">
        <v>65</v>
      </c>
      <c r="S2119" s="4" t="s">
        <v>15907</v>
      </c>
      <c r="T2119" s="4" t="s">
        <v>84</v>
      </c>
      <c r="U2119" s="4"/>
      <c r="V2119" s="4"/>
      <c r="W2119" s="4"/>
      <c r="X2119" s="2" t="s">
        <v>15908</v>
      </c>
      <c r="Y2119" s="4" t="s">
        <v>69</v>
      </c>
      <c r="Z2119" s="4"/>
      <c r="AA2119" s="4"/>
      <c r="AB2119" s="4"/>
    </row>
    <row r="2120" customFormat="false" ht="75" hidden="false" customHeight="true" outlineLevel="0" collapsed="false">
      <c r="A2120" s="4" t="s">
        <v>15909</v>
      </c>
      <c r="B2120" s="4" t="s">
        <v>15910</v>
      </c>
      <c r="C2120" s="4" t="s">
        <v>15911</v>
      </c>
      <c r="D2120" s="4" t="n">
        <v>1990</v>
      </c>
      <c r="E2120" s="4" t="s">
        <v>41</v>
      </c>
      <c r="F2120" s="4" t="s">
        <v>15633</v>
      </c>
      <c r="G2120" s="4" t="str">
        <f aca="false">IF(LEFT(I2120,3)="R1 ","L6",IF(D2120&gt;=2014,"L1",IF(D2120&gt;=1998,"L2",IF(D2120&gt;=1987,"L3",IF(D2120&gt;=1978,"L4",IF(D2120&gt;=1965,"L5","L6"))))))</f>
        <v>L3</v>
      </c>
      <c r="H2120" s="4" t="str">
        <f aca="false">IFERROR(INDEX(Lanes!$C$2:$C$60,MATCH(LEFT(I2120,FIND(" ",I2120)-1),Lanes!$A$2:$A$60,0)),"?")</f>
        <v>V</v>
      </c>
      <c r="I2120" s="4" t="s">
        <v>15634</v>
      </c>
      <c r="J2120" s="4"/>
      <c r="K2120" s="4" t="s">
        <v>44</v>
      </c>
      <c r="L2120" s="4" t="s">
        <v>776</v>
      </c>
      <c r="M2120" s="4" t="s">
        <v>3745</v>
      </c>
      <c r="N2120" s="4"/>
      <c r="O2120" s="4" t="s">
        <v>15912</v>
      </c>
      <c r="P2120" s="2" t="s">
        <v>15913</v>
      </c>
      <c r="Q2120" s="2" t="s">
        <v>15914</v>
      </c>
      <c r="R2120" s="4" t="s">
        <v>122</v>
      </c>
      <c r="S2120" s="4" t="s">
        <v>15915</v>
      </c>
      <c r="T2120" s="4" t="s">
        <v>110</v>
      </c>
      <c r="U2120" s="4"/>
      <c r="V2120" s="4"/>
      <c r="W2120" s="4"/>
      <c r="X2120" s="2" t="s">
        <v>15916</v>
      </c>
      <c r="Y2120" s="4" t="s">
        <v>69</v>
      </c>
      <c r="Z2120" s="4"/>
      <c r="AA2120" s="4"/>
      <c r="AB2120" s="4"/>
    </row>
    <row r="2121" customFormat="false" ht="75" hidden="false" customHeight="true" outlineLevel="0" collapsed="false">
      <c r="A2121" s="4" t="s">
        <v>15917</v>
      </c>
      <c r="B2121" s="4" t="s">
        <v>15708</v>
      </c>
      <c r="C2121" s="4" t="s">
        <v>15918</v>
      </c>
      <c r="D2121" s="4" t="n">
        <v>1990</v>
      </c>
      <c r="E2121" s="4" t="s">
        <v>41</v>
      </c>
      <c r="F2121" s="4" t="s">
        <v>15633</v>
      </c>
      <c r="G2121" s="4" t="str">
        <f aca="false">IF(LEFT(I2121,3)="R1 ","L6",IF(D2121&gt;=2014,"L1",IF(D2121&gt;=1998,"L2",IF(D2121&gt;=1987,"L3",IF(D2121&gt;=1978,"L4",IF(D2121&gt;=1965,"L5","L6"))))))</f>
        <v>L3</v>
      </c>
      <c r="H2121" s="4" t="str">
        <f aca="false">IFERROR(INDEX(Lanes!$C$2:$C$60,MATCH(LEFT(I2121,FIND(" ",I2121)-1),Lanes!$A$2:$A$60,0)),"?")</f>
        <v>V</v>
      </c>
      <c r="I2121" s="4" t="s">
        <v>15634</v>
      </c>
      <c r="J2121" s="4"/>
      <c r="K2121" s="4" t="s">
        <v>11474</v>
      </c>
      <c r="L2121" s="4" t="s">
        <v>776</v>
      </c>
      <c r="M2121" s="4" t="s">
        <v>15635</v>
      </c>
      <c r="N2121" s="4" t="s">
        <v>15636</v>
      </c>
      <c r="O2121" s="4" t="s">
        <v>15919</v>
      </c>
      <c r="P2121" s="2" t="s">
        <v>15920</v>
      </c>
      <c r="Q2121" s="2" t="s">
        <v>15921</v>
      </c>
      <c r="R2121" s="4" t="s">
        <v>65</v>
      </c>
      <c r="S2121" s="4" t="s">
        <v>15922</v>
      </c>
      <c r="T2121" s="4" t="s">
        <v>84</v>
      </c>
      <c r="U2121" s="4"/>
      <c r="V2121" s="4"/>
      <c r="W2121" s="4"/>
      <c r="X2121" s="2" t="s">
        <v>15923</v>
      </c>
      <c r="Y2121" s="4" t="s">
        <v>69</v>
      </c>
      <c r="Z2121" s="4"/>
      <c r="AA2121" s="4"/>
      <c r="AB2121" s="4"/>
    </row>
    <row r="2122" customFormat="false" ht="75" hidden="false" customHeight="true" outlineLevel="0" collapsed="false">
      <c r="A2122" s="4" t="s">
        <v>15924</v>
      </c>
      <c r="B2122" s="4" t="s">
        <v>15771</v>
      </c>
      <c r="C2122" s="4" t="s">
        <v>15925</v>
      </c>
      <c r="D2122" s="4" t="n">
        <v>1991</v>
      </c>
      <c r="E2122" s="4" t="s">
        <v>41</v>
      </c>
      <c r="F2122" s="4" t="s">
        <v>15926</v>
      </c>
      <c r="G2122" s="4" t="str">
        <f aca="false">IF(LEFT(I2122,3)="R1 ","L6",IF(D2122&gt;=2014,"L1",IF(D2122&gt;=1998,"L2",IF(D2122&gt;=1987,"L3",IF(D2122&gt;=1978,"L4",IF(D2122&gt;=1965,"L5","L6"))))))</f>
        <v>L3</v>
      </c>
      <c r="H2122" s="4" t="str">
        <f aca="false">IFERROR(INDEX(Lanes!$C$2:$C$60,MATCH(LEFT(I2122,FIND(" ",I2122)-1),Lanes!$A$2:$A$60,0)),"?")</f>
        <v>V</v>
      </c>
      <c r="I2122" s="4" t="s">
        <v>15634</v>
      </c>
      <c r="J2122" s="4"/>
      <c r="K2122" s="4" t="s">
        <v>4013</v>
      </c>
      <c r="L2122" s="4" t="s">
        <v>776</v>
      </c>
      <c r="M2122" s="4" t="s">
        <v>15773</v>
      </c>
      <c r="N2122" s="4" t="s">
        <v>15636</v>
      </c>
      <c r="O2122" s="4" t="s">
        <v>15927</v>
      </c>
      <c r="P2122" s="2" t="s">
        <v>15928</v>
      </c>
      <c r="Q2122" s="2" t="s">
        <v>15929</v>
      </c>
      <c r="R2122" s="4" t="s">
        <v>65</v>
      </c>
      <c r="S2122" s="4" t="s">
        <v>15930</v>
      </c>
      <c r="T2122" s="4" t="s">
        <v>84</v>
      </c>
      <c r="U2122" s="4"/>
      <c r="V2122" s="4"/>
      <c r="W2122" s="4"/>
      <c r="X2122" s="2" t="s">
        <v>15931</v>
      </c>
      <c r="Y2122" s="4" t="s">
        <v>69</v>
      </c>
      <c r="Z2122" s="4"/>
      <c r="AA2122" s="4"/>
      <c r="AB2122" s="4"/>
    </row>
    <row r="2123" customFormat="false" ht="75" hidden="false" customHeight="true" outlineLevel="0" collapsed="false">
      <c r="A2123" s="4" t="s">
        <v>15932</v>
      </c>
      <c r="B2123" s="4" t="s">
        <v>15933</v>
      </c>
      <c r="C2123" s="4" t="s">
        <v>15934</v>
      </c>
      <c r="D2123" s="4" t="n">
        <v>1991</v>
      </c>
      <c r="E2123" s="4" t="s">
        <v>41</v>
      </c>
      <c r="F2123" s="4" t="s">
        <v>15633</v>
      </c>
      <c r="G2123" s="4" t="str">
        <f aca="false">IF(LEFT(I2123,3)="R1 ","L6",IF(D2123&gt;=2014,"L1",IF(D2123&gt;=1998,"L2",IF(D2123&gt;=1987,"L3",IF(D2123&gt;=1978,"L4",IF(D2123&gt;=1965,"L5","L6"))))))</f>
        <v>L3</v>
      </c>
      <c r="H2123" s="4" t="str">
        <f aca="false">IFERROR(INDEX(Lanes!$C$2:$C$60,MATCH(LEFT(I2123,FIND(" ",I2123)-1),Lanes!$A$2:$A$60,0)),"?")</f>
        <v>V</v>
      </c>
      <c r="I2123" s="4" t="s">
        <v>15634</v>
      </c>
      <c r="J2123" s="4"/>
      <c r="K2123" s="4" t="s">
        <v>4013</v>
      </c>
      <c r="L2123" s="4" t="s">
        <v>776</v>
      </c>
      <c r="M2123" s="4" t="s">
        <v>15635</v>
      </c>
      <c r="N2123" s="4" t="s">
        <v>15636</v>
      </c>
      <c r="O2123" s="4" t="s">
        <v>15935</v>
      </c>
      <c r="P2123" s="2" t="s">
        <v>15936</v>
      </c>
      <c r="Q2123" s="2" t="s">
        <v>15937</v>
      </c>
      <c r="R2123" s="4" t="s">
        <v>65</v>
      </c>
      <c r="S2123" s="4" t="s">
        <v>15938</v>
      </c>
      <c r="T2123" s="4" t="s">
        <v>84</v>
      </c>
      <c r="U2123" s="4"/>
      <c r="V2123" s="4"/>
      <c r="W2123" s="4"/>
      <c r="X2123" s="2" t="s">
        <v>15939</v>
      </c>
      <c r="Y2123" s="4" t="s">
        <v>69</v>
      </c>
      <c r="Z2123" s="4"/>
      <c r="AA2123" s="4"/>
      <c r="AB2123" s="4"/>
    </row>
    <row r="2124" customFormat="false" ht="75" hidden="false" customHeight="true" outlineLevel="0" collapsed="false">
      <c r="A2124" s="4" t="s">
        <v>15940</v>
      </c>
      <c r="B2124" s="4" t="s">
        <v>15941</v>
      </c>
      <c r="C2124" s="4" t="s">
        <v>15942</v>
      </c>
      <c r="D2124" s="4" t="n">
        <v>1991</v>
      </c>
      <c r="E2124" s="4" t="s">
        <v>41</v>
      </c>
      <c r="F2124" s="4" t="s">
        <v>15943</v>
      </c>
      <c r="G2124" s="4" t="str">
        <f aca="false">IF(LEFT(I2124,3)="R1 ","L6",IF(D2124&gt;=2014,"L1",IF(D2124&gt;=1998,"L2",IF(D2124&gt;=1987,"L3",IF(D2124&gt;=1978,"L4",IF(D2124&gt;=1965,"L5","L6"))))))</f>
        <v>L3</v>
      </c>
      <c r="H2124" s="4" t="str">
        <f aca="false">IFERROR(INDEX(Lanes!$C$2:$C$60,MATCH(LEFT(I2124,FIND(" ",I2124)-1),Lanes!$A$2:$A$60,0)),"?")</f>
        <v>V</v>
      </c>
      <c r="I2124" s="4" t="s">
        <v>15634</v>
      </c>
      <c r="J2124" s="4"/>
      <c r="K2124" s="4" t="s">
        <v>4013</v>
      </c>
      <c r="L2124" s="4" t="s">
        <v>776</v>
      </c>
      <c r="M2124" s="4" t="s">
        <v>4732</v>
      </c>
      <c r="N2124" s="4" t="s">
        <v>4733</v>
      </c>
      <c r="O2124" s="4" t="s">
        <v>15944</v>
      </c>
      <c r="P2124" s="2" t="s">
        <v>15945</v>
      </c>
      <c r="Q2124" s="2" t="s">
        <v>15946</v>
      </c>
      <c r="R2124" s="4" t="s">
        <v>65</v>
      </c>
      <c r="S2124" s="4" t="s">
        <v>15947</v>
      </c>
      <c r="T2124" s="4" t="s">
        <v>84</v>
      </c>
      <c r="U2124" s="4"/>
      <c r="V2124" s="4"/>
      <c r="W2124" s="4"/>
      <c r="X2124" s="2" t="s">
        <v>15948</v>
      </c>
      <c r="Y2124" s="4" t="s">
        <v>69</v>
      </c>
      <c r="Z2124" s="4"/>
      <c r="AA2124" s="4"/>
      <c r="AB2124" s="4"/>
    </row>
    <row r="2125" customFormat="false" ht="75" hidden="false" customHeight="true" outlineLevel="0" collapsed="false">
      <c r="A2125" s="4" t="s">
        <v>15949</v>
      </c>
      <c r="B2125" s="4" t="s">
        <v>15950</v>
      </c>
      <c r="C2125" s="4" t="s">
        <v>704</v>
      </c>
      <c r="D2125" s="4" t="n">
        <v>1991</v>
      </c>
      <c r="E2125" s="4" t="s">
        <v>704</v>
      </c>
      <c r="F2125" s="4" t="s">
        <v>15633</v>
      </c>
      <c r="G2125" s="4" t="str">
        <f aca="false">IF(LEFT(I2125,3)="R1 ","L6",IF(D2125&gt;=2014,"L1",IF(D2125&gt;=1998,"L2",IF(D2125&gt;=1987,"L3",IF(D2125&gt;=1978,"L4",IF(D2125&gt;=1965,"L5","L6"))))))</f>
        <v>L3</v>
      </c>
      <c r="H2125" s="4" t="str">
        <f aca="false">IFERROR(INDEX(Lanes!$C$2:$C$60,MATCH(LEFT(I2125,FIND(" ",I2125)-1),Lanes!$A$2:$A$60,0)),"?")</f>
        <v>V</v>
      </c>
      <c r="I2125" s="4" t="s">
        <v>15634</v>
      </c>
      <c r="J2125" s="4"/>
      <c r="K2125" s="4" t="s">
        <v>4013</v>
      </c>
      <c r="L2125" s="4" t="s">
        <v>776</v>
      </c>
      <c r="M2125" s="4" t="s">
        <v>15635</v>
      </c>
      <c r="N2125" s="4" t="s">
        <v>15636</v>
      </c>
      <c r="O2125" s="4" t="s">
        <v>15951</v>
      </c>
      <c r="P2125" s="2" t="s">
        <v>15952</v>
      </c>
      <c r="Q2125" s="2" t="s">
        <v>15953</v>
      </c>
      <c r="R2125" s="4" t="s">
        <v>65</v>
      </c>
      <c r="S2125" s="4" t="s">
        <v>15954</v>
      </c>
      <c r="T2125" s="4" t="s">
        <v>84</v>
      </c>
      <c r="U2125" s="4"/>
      <c r="V2125" s="4"/>
      <c r="W2125" s="4"/>
      <c r="X2125" s="2" t="s">
        <v>15955</v>
      </c>
      <c r="Y2125" s="4" t="s">
        <v>55</v>
      </c>
      <c r="Z2125" s="4"/>
      <c r="AA2125" s="4"/>
      <c r="AB2125" s="4"/>
    </row>
    <row r="2126" customFormat="false" ht="75" hidden="false" customHeight="true" outlineLevel="0" collapsed="false">
      <c r="A2126" s="4" t="s">
        <v>15956</v>
      </c>
      <c r="B2126" s="4" t="s">
        <v>15910</v>
      </c>
      <c r="C2126" s="4" t="s">
        <v>15957</v>
      </c>
      <c r="D2126" s="4" t="n">
        <v>1991</v>
      </c>
      <c r="E2126" s="4" t="s">
        <v>41</v>
      </c>
      <c r="F2126" s="4" t="s">
        <v>15633</v>
      </c>
      <c r="G2126" s="4" t="str">
        <f aca="false">IF(LEFT(I2126,3)="R1 ","L6",IF(D2126&gt;=2014,"L1",IF(D2126&gt;=1998,"L2",IF(D2126&gt;=1987,"L3",IF(D2126&gt;=1978,"L4",IF(D2126&gt;=1965,"L5","L6"))))))</f>
        <v>L3</v>
      </c>
      <c r="H2126" s="4" t="str">
        <f aca="false">IFERROR(INDEX(Lanes!$C$2:$C$60,MATCH(LEFT(I2126,FIND(" ",I2126)-1),Lanes!$A$2:$A$60,0)),"?")</f>
        <v>V</v>
      </c>
      <c r="I2126" s="4" t="s">
        <v>15634</v>
      </c>
      <c r="J2126" s="4"/>
      <c r="K2126" s="4" t="s">
        <v>44</v>
      </c>
      <c r="L2126" s="4" t="s">
        <v>776</v>
      </c>
      <c r="M2126" s="4" t="s">
        <v>3745</v>
      </c>
      <c r="N2126" s="4"/>
      <c r="O2126" s="4" t="s">
        <v>15958</v>
      </c>
      <c r="P2126" s="2" t="s">
        <v>15959</v>
      </c>
      <c r="Q2126" s="2" t="s">
        <v>15960</v>
      </c>
      <c r="R2126" s="4" t="s">
        <v>50</v>
      </c>
      <c r="S2126" s="4" t="s">
        <v>15961</v>
      </c>
      <c r="T2126" s="4" t="s">
        <v>84</v>
      </c>
      <c r="U2126" s="4"/>
      <c r="V2126" s="4"/>
      <c r="W2126" s="4"/>
      <c r="X2126" s="2" t="s">
        <v>15962</v>
      </c>
      <c r="Y2126" s="4" t="s">
        <v>69</v>
      </c>
      <c r="Z2126" s="4"/>
      <c r="AA2126" s="4"/>
      <c r="AB2126" s="4"/>
    </row>
    <row r="2127" customFormat="false" ht="75" hidden="false" customHeight="true" outlineLevel="0" collapsed="false">
      <c r="A2127" s="4" t="s">
        <v>15963</v>
      </c>
      <c r="B2127" s="4" t="s">
        <v>15964</v>
      </c>
      <c r="C2127" s="4" t="s">
        <v>15965</v>
      </c>
      <c r="D2127" s="4" t="n">
        <v>1992</v>
      </c>
      <c r="E2127" s="4" t="s">
        <v>41</v>
      </c>
      <c r="F2127" s="4" t="s">
        <v>15633</v>
      </c>
      <c r="G2127" s="4" t="str">
        <f aca="false">IF(LEFT(I2127,3)="R1 ","L6",IF(D2127&gt;=2014,"L1",IF(D2127&gt;=1998,"L2",IF(D2127&gt;=1987,"L3",IF(D2127&gt;=1978,"L4",IF(D2127&gt;=1965,"L5","L6"))))))</f>
        <v>L3</v>
      </c>
      <c r="H2127" s="4" t="str">
        <f aca="false">IFERROR(INDEX(Lanes!$C$2:$C$60,MATCH(LEFT(I2127,FIND(" ",I2127)-1),Lanes!$A$2:$A$60,0)),"?")</f>
        <v>V</v>
      </c>
      <c r="I2127" s="4" t="s">
        <v>15634</v>
      </c>
      <c r="J2127" s="4"/>
      <c r="K2127" s="4" t="s">
        <v>44</v>
      </c>
      <c r="L2127" s="4" t="s">
        <v>776</v>
      </c>
      <c r="M2127" s="4" t="s">
        <v>15635</v>
      </c>
      <c r="N2127" s="4" t="s">
        <v>15636</v>
      </c>
      <c r="O2127" s="4" t="s">
        <v>15966</v>
      </c>
      <c r="P2127" s="2" t="s">
        <v>15967</v>
      </c>
      <c r="Q2127" s="2" t="s">
        <v>15968</v>
      </c>
      <c r="R2127" s="4" t="s">
        <v>50</v>
      </c>
      <c r="S2127" s="4" t="s">
        <v>15969</v>
      </c>
      <c r="T2127" s="4" t="s">
        <v>84</v>
      </c>
      <c r="U2127" s="4"/>
      <c r="V2127" s="4"/>
      <c r="W2127" s="4"/>
      <c r="X2127" s="2" t="s">
        <v>15970</v>
      </c>
      <c r="Y2127" s="4" t="s">
        <v>69</v>
      </c>
      <c r="Z2127" s="4"/>
      <c r="AA2127" s="4"/>
      <c r="AB2127" s="4"/>
    </row>
    <row r="2128" customFormat="false" ht="75" hidden="false" customHeight="true" outlineLevel="0" collapsed="false">
      <c r="A2128" s="4" t="s">
        <v>15971</v>
      </c>
      <c r="B2128" s="4" t="s">
        <v>15716</v>
      </c>
      <c r="C2128" s="4" t="s">
        <v>15972</v>
      </c>
      <c r="D2128" s="4" t="n">
        <v>1992</v>
      </c>
      <c r="E2128" s="4" t="s">
        <v>41</v>
      </c>
      <c r="F2128" s="4" t="s">
        <v>15973</v>
      </c>
      <c r="G2128" s="4" t="str">
        <f aca="false">IF(LEFT(I2128,3)="R1 ","L6",IF(D2128&gt;=2014,"L1",IF(D2128&gt;=1998,"L2",IF(D2128&gt;=1987,"L3",IF(D2128&gt;=1978,"L4",IF(D2128&gt;=1965,"L5","L6"))))))</f>
        <v>L3</v>
      </c>
      <c r="H2128" s="4" t="str">
        <f aca="false">IFERROR(INDEX(Lanes!$C$2:$C$60,MATCH(LEFT(I2128,FIND(" ",I2128)-1),Lanes!$A$2:$A$60,0)),"?")</f>
        <v>V</v>
      </c>
      <c r="I2128" s="4" t="s">
        <v>15634</v>
      </c>
      <c r="J2128" s="4"/>
      <c r="K2128" s="4" t="s">
        <v>400</v>
      </c>
      <c r="L2128" s="4" t="s">
        <v>776</v>
      </c>
      <c r="M2128" s="4" t="s">
        <v>15635</v>
      </c>
      <c r="N2128" s="4" t="s">
        <v>15636</v>
      </c>
      <c r="O2128" s="4" t="s">
        <v>15974</v>
      </c>
      <c r="P2128" s="2" t="s">
        <v>15975</v>
      </c>
      <c r="Q2128" s="2" t="s">
        <v>15976</v>
      </c>
      <c r="R2128" s="4" t="s">
        <v>50</v>
      </c>
      <c r="S2128" s="4" t="s">
        <v>15977</v>
      </c>
      <c r="T2128" s="4" t="s">
        <v>52</v>
      </c>
      <c r="U2128" s="4"/>
      <c r="V2128" s="4"/>
      <c r="W2128" s="4"/>
      <c r="X2128" s="2" t="s">
        <v>15722</v>
      </c>
      <c r="Y2128" s="4" t="s">
        <v>69</v>
      </c>
      <c r="Z2128" s="4"/>
      <c r="AA2128" s="4"/>
      <c r="AB2128" s="4"/>
    </row>
    <row r="2129" customFormat="false" ht="75" hidden="false" customHeight="true" outlineLevel="0" collapsed="false">
      <c r="A2129" s="4" t="s">
        <v>15978</v>
      </c>
      <c r="B2129" s="4" t="s">
        <v>15964</v>
      </c>
      <c r="C2129" s="4" t="s">
        <v>15979</v>
      </c>
      <c r="D2129" s="4" t="n">
        <v>1993</v>
      </c>
      <c r="E2129" s="4" t="s">
        <v>41</v>
      </c>
      <c r="F2129" s="4" t="s">
        <v>15633</v>
      </c>
      <c r="G2129" s="4" t="str">
        <f aca="false">IF(LEFT(I2129,3)="R1 ","L6",IF(D2129&gt;=2014,"L1",IF(D2129&gt;=1998,"L2",IF(D2129&gt;=1987,"L3",IF(D2129&gt;=1978,"L4",IF(D2129&gt;=1965,"L5","L6"))))))</f>
        <v>L3</v>
      </c>
      <c r="H2129" s="4" t="str">
        <f aca="false">IFERROR(INDEX(Lanes!$C$2:$C$60,MATCH(LEFT(I2129,FIND(" ",I2129)-1),Lanes!$A$2:$A$60,0)),"?")</f>
        <v>V</v>
      </c>
      <c r="I2129" s="4" t="s">
        <v>15634</v>
      </c>
      <c r="J2129" s="4"/>
      <c r="K2129" s="4" t="s">
        <v>4576</v>
      </c>
      <c r="L2129" s="4" t="s">
        <v>776</v>
      </c>
      <c r="M2129" s="4" t="s">
        <v>15635</v>
      </c>
      <c r="N2129" s="4" t="s">
        <v>15636</v>
      </c>
      <c r="O2129" s="4" t="s">
        <v>15836</v>
      </c>
      <c r="P2129" s="2" t="s">
        <v>15980</v>
      </c>
      <c r="Q2129" s="2" t="s">
        <v>15981</v>
      </c>
      <c r="R2129" s="4" t="s">
        <v>65</v>
      </c>
      <c r="S2129" s="4" t="s">
        <v>15982</v>
      </c>
      <c r="T2129" s="4" t="s">
        <v>52</v>
      </c>
      <c r="U2129" s="4"/>
      <c r="V2129" s="4"/>
      <c r="W2129" s="4"/>
      <c r="X2129" s="2" t="s">
        <v>15983</v>
      </c>
      <c r="Y2129" s="4" t="s">
        <v>69</v>
      </c>
      <c r="Z2129" s="4"/>
      <c r="AA2129" s="4"/>
      <c r="AB2129" s="4"/>
    </row>
    <row r="2130" customFormat="false" ht="75" hidden="false" customHeight="true" outlineLevel="0" collapsed="false">
      <c r="A2130" s="4" t="s">
        <v>15984</v>
      </c>
      <c r="B2130" s="4" t="s">
        <v>15771</v>
      </c>
      <c r="C2130" s="4" t="s">
        <v>15985</v>
      </c>
      <c r="D2130" s="4" t="n">
        <v>1993</v>
      </c>
      <c r="E2130" s="4" t="s">
        <v>41</v>
      </c>
      <c r="F2130" s="4" t="s">
        <v>15633</v>
      </c>
      <c r="G2130" s="4" t="str">
        <f aca="false">IF(LEFT(I2130,3)="R1 ","L6",IF(D2130&gt;=2014,"L1",IF(D2130&gt;=1998,"L2",IF(D2130&gt;=1987,"L3",IF(D2130&gt;=1978,"L4",IF(D2130&gt;=1965,"L5","L6"))))))</f>
        <v>L3</v>
      </c>
      <c r="H2130" s="4" t="str">
        <f aca="false">IFERROR(INDEX(Lanes!$C$2:$C$60,MATCH(LEFT(I2130,FIND(" ",I2130)-1),Lanes!$A$2:$A$60,0)),"?")</f>
        <v>V</v>
      </c>
      <c r="I2130" s="4" t="s">
        <v>15634</v>
      </c>
      <c r="J2130" s="4"/>
      <c r="K2130" s="4" t="s">
        <v>4013</v>
      </c>
      <c r="L2130" s="4" t="s">
        <v>776</v>
      </c>
      <c r="M2130" s="4" t="s">
        <v>15773</v>
      </c>
      <c r="N2130" s="4" t="s">
        <v>15636</v>
      </c>
      <c r="O2130" s="4" t="s">
        <v>15866</v>
      </c>
      <c r="P2130" s="2" t="s">
        <v>15986</v>
      </c>
      <c r="Q2130" s="2" t="s">
        <v>15987</v>
      </c>
      <c r="R2130" s="4" t="s">
        <v>65</v>
      </c>
      <c r="S2130" s="4" t="s">
        <v>15988</v>
      </c>
      <c r="T2130" s="4" t="s">
        <v>84</v>
      </c>
      <c r="U2130" s="4"/>
      <c r="V2130" s="4"/>
      <c r="W2130" s="4"/>
      <c r="X2130" s="2" t="s">
        <v>15989</v>
      </c>
      <c r="Y2130" s="4" t="s">
        <v>69</v>
      </c>
      <c r="Z2130" s="4"/>
      <c r="AA2130" s="4"/>
      <c r="AB2130" s="4"/>
    </row>
    <row r="2131" customFormat="false" ht="75" hidden="false" customHeight="true" outlineLevel="0" collapsed="false">
      <c r="A2131" s="4" t="s">
        <v>15990</v>
      </c>
      <c r="B2131" s="4" t="s">
        <v>15991</v>
      </c>
      <c r="C2131" s="4" t="s">
        <v>15992</v>
      </c>
      <c r="D2131" s="4" t="n">
        <v>1993</v>
      </c>
      <c r="E2131" s="4" t="s">
        <v>41</v>
      </c>
      <c r="F2131" s="4" t="s">
        <v>15993</v>
      </c>
      <c r="G2131" s="4" t="str">
        <f aca="false">IF(LEFT(I2131,3)="R1 ","L6",IF(D2131&gt;=2014,"L1",IF(D2131&gt;=1998,"L2",IF(D2131&gt;=1987,"L3",IF(D2131&gt;=1978,"L4",IF(D2131&gt;=1965,"L5","L6"))))))</f>
        <v>L3</v>
      </c>
      <c r="H2131" s="4" t="str">
        <f aca="false">IFERROR(INDEX(Lanes!$C$2:$C$60,MATCH(LEFT(I2131,FIND(" ",I2131)-1),Lanes!$A$2:$A$60,0)),"?")</f>
        <v>V</v>
      </c>
      <c r="I2131" s="4" t="s">
        <v>15634</v>
      </c>
      <c r="J2131" s="4" t="s">
        <v>12351</v>
      </c>
      <c r="K2131" s="4" t="s">
        <v>4342</v>
      </c>
      <c r="L2131" s="4" t="s">
        <v>776</v>
      </c>
      <c r="M2131" s="4" t="s">
        <v>3745</v>
      </c>
      <c r="N2131" s="4"/>
      <c r="O2131" s="4" t="s">
        <v>15994</v>
      </c>
      <c r="P2131" s="2" t="s">
        <v>15995</v>
      </c>
      <c r="Q2131" s="2" t="s">
        <v>15996</v>
      </c>
      <c r="R2131" s="4" t="s">
        <v>65</v>
      </c>
      <c r="S2131" s="4" t="s">
        <v>15997</v>
      </c>
      <c r="T2131" s="4" t="s">
        <v>52</v>
      </c>
      <c r="U2131" s="4"/>
      <c r="V2131" s="4"/>
      <c r="W2131" s="4"/>
      <c r="X2131" s="2" t="s">
        <v>15998</v>
      </c>
      <c r="Y2131" s="4" t="s">
        <v>69</v>
      </c>
      <c r="Z2131" s="4"/>
      <c r="AA2131" s="4"/>
      <c r="AB2131" s="4"/>
    </row>
    <row r="2132" customFormat="false" ht="75" hidden="false" customHeight="true" outlineLevel="0" collapsed="false">
      <c r="A2132" s="4" t="s">
        <v>15999</v>
      </c>
      <c r="B2132" s="4" t="s">
        <v>15933</v>
      </c>
      <c r="C2132" s="4" t="s">
        <v>16000</v>
      </c>
      <c r="D2132" s="4" t="n">
        <v>1994</v>
      </c>
      <c r="E2132" s="4" t="s">
        <v>41</v>
      </c>
      <c r="F2132" s="4" t="s">
        <v>15633</v>
      </c>
      <c r="G2132" s="4" t="str">
        <f aca="false">IF(LEFT(I2132,3)="R1 ","L6",IF(D2132&gt;=2014,"L1",IF(D2132&gt;=1998,"L2",IF(D2132&gt;=1987,"L3",IF(D2132&gt;=1978,"L4",IF(D2132&gt;=1965,"L5","L6"))))))</f>
        <v>L3</v>
      </c>
      <c r="H2132" s="4" t="str">
        <f aca="false">IFERROR(INDEX(Lanes!$C$2:$C$60,MATCH(LEFT(I2132,FIND(" ",I2132)-1),Lanes!$A$2:$A$60,0)),"?")</f>
        <v>V</v>
      </c>
      <c r="I2132" s="4" t="s">
        <v>15634</v>
      </c>
      <c r="J2132" s="4"/>
      <c r="K2132" s="4" t="s">
        <v>4013</v>
      </c>
      <c r="L2132" s="4" t="s">
        <v>776</v>
      </c>
      <c r="M2132" s="4" t="s">
        <v>15635</v>
      </c>
      <c r="N2132" s="4" t="s">
        <v>15636</v>
      </c>
      <c r="O2132" s="4" t="s">
        <v>16001</v>
      </c>
      <c r="P2132" s="2" t="s">
        <v>16002</v>
      </c>
      <c r="Q2132" s="2" t="s">
        <v>16003</v>
      </c>
      <c r="R2132" s="4" t="s">
        <v>122</v>
      </c>
      <c r="S2132" s="4" t="s">
        <v>16004</v>
      </c>
      <c r="T2132" s="4" t="s">
        <v>52</v>
      </c>
      <c r="U2132" s="4"/>
      <c r="V2132" s="4"/>
      <c r="W2132" s="4"/>
      <c r="X2132" s="2" t="s">
        <v>16005</v>
      </c>
      <c r="Y2132" s="4" t="s">
        <v>69</v>
      </c>
      <c r="Z2132" s="4"/>
      <c r="AA2132" s="4"/>
      <c r="AB2132" s="4"/>
    </row>
    <row r="2133" customFormat="false" ht="75" hidden="false" customHeight="true" outlineLevel="0" collapsed="false">
      <c r="A2133" s="4" t="s">
        <v>16006</v>
      </c>
      <c r="B2133" s="4" t="s">
        <v>15643</v>
      </c>
      <c r="C2133" s="4" t="s">
        <v>16007</v>
      </c>
      <c r="D2133" s="4" t="n">
        <v>2000</v>
      </c>
      <c r="E2133" s="4" t="s">
        <v>41</v>
      </c>
      <c r="F2133" s="4" t="s">
        <v>16008</v>
      </c>
      <c r="G2133" s="4" t="str">
        <f aca="false">IF(LEFT(I2133,3)="R1 ","L6",IF(D2133&gt;=2014,"L1",IF(D2133&gt;=1998,"L2",IF(D2133&gt;=1987,"L3",IF(D2133&gt;=1978,"L4",IF(D2133&gt;=1965,"L5","L6"))))))</f>
        <v>L2</v>
      </c>
      <c r="H2133" s="4" t="str">
        <f aca="false">IFERROR(INDEX(Lanes!$C$2:$C$60,MATCH(LEFT(I2133,FIND(" ",I2133)-1),Lanes!$A$2:$A$60,0)),"?")</f>
        <v>V</v>
      </c>
      <c r="I2133" s="4" t="s">
        <v>15634</v>
      </c>
      <c r="J2133" s="4"/>
      <c r="K2133" s="4" t="s">
        <v>787</v>
      </c>
      <c r="L2133" s="4" t="s">
        <v>776</v>
      </c>
      <c r="M2133" s="4" t="s">
        <v>4732</v>
      </c>
      <c r="N2133" s="4" t="s">
        <v>4733</v>
      </c>
      <c r="O2133" s="4" t="s">
        <v>15684</v>
      </c>
      <c r="P2133" s="2" t="s">
        <v>16009</v>
      </c>
      <c r="Q2133" s="2" t="s">
        <v>16010</v>
      </c>
      <c r="R2133" s="4" t="s">
        <v>65</v>
      </c>
      <c r="S2133" s="4" t="s">
        <v>16011</v>
      </c>
      <c r="T2133" s="4" t="s">
        <v>84</v>
      </c>
      <c r="U2133" s="4"/>
      <c r="V2133" s="4"/>
      <c r="W2133" s="4" t="s">
        <v>53</v>
      </c>
      <c r="X2133" s="2" t="s">
        <v>16012</v>
      </c>
      <c r="Y2133" s="4" t="s">
        <v>69</v>
      </c>
      <c r="Z2133" s="4"/>
      <c r="AA2133" s="4"/>
      <c r="AB2133" s="4"/>
    </row>
    <row r="2134" customFormat="false" ht="75" hidden="false" customHeight="true" outlineLevel="0" collapsed="false">
      <c r="A2134" s="4" t="s">
        <v>16013</v>
      </c>
      <c r="B2134" s="4" t="s">
        <v>15631</v>
      </c>
      <c r="C2134" s="4" t="s">
        <v>16014</v>
      </c>
      <c r="D2134" s="4" t="n">
        <v>2001</v>
      </c>
      <c r="E2134" s="4" t="s">
        <v>41</v>
      </c>
      <c r="F2134" s="4" t="s">
        <v>1052</v>
      </c>
      <c r="G2134" s="4" t="str">
        <f aca="false">IF(LEFT(I2134,3)="R1 ","L6",IF(D2134&gt;=2014,"L1",IF(D2134&gt;=1998,"L2",IF(D2134&gt;=1987,"L3",IF(D2134&gt;=1978,"L4",IF(D2134&gt;=1965,"L5","L6"))))))</f>
        <v>L2</v>
      </c>
      <c r="H2134" s="4" t="str">
        <f aca="false">IFERROR(INDEX(Lanes!$C$2:$C$60,MATCH(LEFT(I2134,FIND(" ",I2134)-1),Lanes!$A$2:$A$60,0)),"?")</f>
        <v>V</v>
      </c>
      <c r="I2134" s="4" t="s">
        <v>15634</v>
      </c>
      <c r="J2134" s="4" t="s">
        <v>12351</v>
      </c>
      <c r="K2134" s="4" t="s">
        <v>4013</v>
      </c>
      <c r="L2134" s="4" t="s">
        <v>776</v>
      </c>
      <c r="M2134" s="4" t="s">
        <v>15635</v>
      </c>
      <c r="N2134" s="4" t="s">
        <v>15636</v>
      </c>
      <c r="O2134" s="4" t="s">
        <v>16015</v>
      </c>
      <c r="P2134" s="2" t="s">
        <v>16016</v>
      </c>
      <c r="Q2134" s="2" t="s">
        <v>16017</v>
      </c>
      <c r="R2134" s="4" t="s">
        <v>50</v>
      </c>
      <c r="S2134" s="4" t="s">
        <v>16018</v>
      </c>
      <c r="T2134" s="4" t="s">
        <v>84</v>
      </c>
      <c r="U2134" s="4"/>
      <c r="V2134" s="4"/>
      <c r="W2134" s="4" t="s">
        <v>53</v>
      </c>
      <c r="X2134" s="2" t="s">
        <v>16019</v>
      </c>
      <c r="Y2134" s="4" t="s">
        <v>69</v>
      </c>
      <c r="Z2134" s="4"/>
      <c r="AA2134" s="4"/>
      <c r="AB2134" s="4"/>
    </row>
    <row r="2135" customFormat="false" ht="75" hidden="false" customHeight="true" outlineLevel="0" collapsed="false">
      <c r="A2135" s="4" t="s">
        <v>16020</v>
      </c>
      <c r="B2135" s="4" t="s">
        <v>15631</v>
      </c>
      <c r="C2135" s="4" t="s">
        <v>16021</v>
      </c>
      <c r="D2135" s="4" t="n">
        <v>2002</v>
      </c>
      <c r="E2135" s="4" t="s">
        <v>704</v>
      </c>
      <c r="F2135" s="4" t="s">
        <v>1052</v>
      </c>
      <c r="G2135" s="4" t="str">
        <f aca="false">IF(LEFT(I2135,3)="R1 ","L6",IF(D2135&gt;=2014,"L1",IF(D2135&gt;=1998,"L2",IF(D2135&gt;=1987,"L3",IF(D2135&gt;=1978,"L4",IF(D2135&gt;=1965,"L5","L6"))))))</f>
        <v>L2</v>
      </c>
      <c r="H2135" s="4" t="str">
        <f aca="false">IFERROR(INDEX(Lanes!$C$2:$C$60,MATCH(LEFT(I2135,FIND(" ",I2135)-1),Lanes!$A$2:$A$60,0)),"?")</f>
        <v>V</v>
      </c>
      <c r="I2135" s="4" t="s">
        <v>15634</v>
      </c>
      <c r="J2135" s="4"/>
      <c r="K2135" s="4" t="s">
        <v>4013</v>
      </c>
      <c r="L2135" s="4" t="s">
        <v>776</v>
      </c>
      <c r="M2135" s="4" t="s">
        <v>15635</v>
      </c>
      <c r="N2135" s="4" t="s">
        <v>15636</v>
      </c>
      <c r="O2135" s="4" t="s">
        <v>16022</v>
      </c>
      <c r="P2135" s="2" t="s">
        <v>16023</v>
      </c>
      <c r="Q2135" s="2" t="s">
        <v>16024</v>
      </c>
      <c r="R2135" s="4" t="s">
        <v>65</v>
      </c>
      <c r="S2135" s="4" t="s">
        <v>16025</v>
      </c>
      <c r="T2135" s="4" t="s">
        <v>110</v>
      </c>
      <c r="U2135" s="4"/>
      <c r="V2135" s="4"/>
      <c r="W2135" s="4" t="s">
        <v>53</v>
      </c>
      <c r="X2135" s="2" t="s">
        <v>16026</v>
      </c>
      <c r="Y2135" s="4" t="s">
        <v>69</v>
      </c>
      <c r="Z2135" s="4"/>
      <c r="AA2135" s="4"/>
      <c r="AB2135" s="4"/>
    </row>
    <row r="2136" customFormat="false" ht="75" hidden="false" customHeight="true" outlineLevel="0" collapsed="false">
      <c r="A2136" s="4" t="s">
        <v>16027</v>
      </c>
      <c r="B2136" s="4" t="s">
        <v>15643</v>
      </c>
      <c r="C2136" s="4" t="s">
        <v>16028</v>
      </c>
      <c r="D2136" s="4" t="n">
        <v>2005</v>
      </c>
      <c r="E2136" s="4" t="s">
        <v>41</v>
      </c>
      <c r="F2136" s="4" t="s">
        <v>16029</v>
      </c>
      <c r="G2136" s="4" t="str">
        <f aca="false">IF(LEFT(I2136,3)="R1 ","L6",IF(D2136&gt;=2014,"L1",IF(D2136&gt;=1998,"L2",IF(D2136&gt;=1987,"L3",IF(D2136&gt;=1978,"L4",IF(D2136&gt;=1965,"L5","L6"))))))</f>
        <v>L2</v>
      </c>
      <c r="H2136" s="4" t="str">
        <f aca="false">IFERROR(INDEX(Lanes!$C$2:$C$60,MATCH(LEFT(I2136,FIND(" ",I2136)-1),Lanes!$A$2:$A$60,0)),"?")</f>
        <v>V</v>
      </c>
      <c r="I2136" s="4" t="s">
        <v>15634</v>
      </c>
      <c r="J2136" s="4"/>
      <c r="K2136" s="4" t="s">
        <v>787</v>
      </c>
      <c r="L2136" s="4" t="s">
        <v>776</v>
      </c>
      <c r="M2136" s="4" t="s">
        <v>4732</v>
      </c>
      <c r="N2136" s="4" t="s">
        <v>4733</v>
      </c>
      <c r="O2136" s="4" t="s">
        <v>15795</v>
      </c>
      <c r="P2136" s="2" t="s">
        <v>16030</v>
      </c>
      <c r="Q2136" s="2" t="s">
        <v>16031</v>
      </c>
      <c r="R2136" s="4" t="s">
        <v>65</v>
      </c>
      <c r="S2136" s="4" t="s">
        <v>16032</v>
      </c>
      <c r="T2136" s="4" t="s">
        <v>84</v>
      </c>
      <c r="U2136" s="4"/>
      <c r="V2136" s="4"/>
      <c r="W2136" s="4" t="s">
        <v>53</v>
      </c>
      <c r="X2136" s="2" t="s">
        <v>16033</v>
      </c>
      <c r="Y2136" s="4" t="s">
        <v>69</v>
      </c>
      <c r="Z2136" s="4"/>
      <c r="AA2136" s="4"/>
      <c r="AB2136" s="4"/>
    </row>
    <row r="2137" customFormat="false" ht="75" hidden="false" customHeight="true" outlineLevel="0" collapsed="false">
      <c r="A2137" s="4" t="s">
        <v>16034</v>
      </c>
      <c r="B2137" s="4" t="s">
        <v>15631</v>
      </c>
      <c r="C2137" s="4" t="s">
        <v>16035</v>
      </c>
      <c r="D2137" s="4" t="n">
        <v>2009</v>
      </c>
      <c r="E2137" s="4" t="s">
        <v>41</v>
      </c>
      <c r="F2137" s="4" t="s">
        <v>1052</v>
      </c>
      <c r="G2137" s="4" t="str">
        <f aca="false">IF(LEFT(I2137,3)="R1 ","L6",IF(D2137&gt;=2014,"L1",IF(D2137&gt;=1998,"L2",IF(D2137&gt;=1987,"L3",IF(D2137&gt;=1978,"L4",IF(D2137&gt;=1965,"L5","L6"))))))</f>
        <v>L2</v>
      </c>
      <c r="H2137" s="4" t="str">
        <f aca="false">IFERROR(INDEX(Lanes!$C$2:$C$60,MATCH(LEFT(I2137,FIND(" ",I2137)-1),Lanes!$A$2:$A$60,0)),"?")</f>
        <v>V</v>
      </c>
      <c r="I2137" s="4" t="s">
        <v>15634</v>
      </c>
      <c r="J2137" s="4"/>
      <c r="K2137" s="4" t="s">
        <v>4013</v>
      </c>
      <c r="L2137" s="4" t="s">
        <v>776</v>
      </c>
      <c r="M2137" s="4" t="s">
        <v>15635</v>
      </c>
      <c r="N2137" s="4" t="s">
        <v>15636</v>
      </c>
      <c r="O2137" s="4" t="s">
        <v>16036</v>
      </c>
      <c r="P2137" s="2" t="s">
        <v>16037</v>
      </c>
      <c r="Q2137" s="2" t="s">
        <v>16038</v>
      </c>
      <c r="R2137" s="4" t="s">
        <v>65</v>
      </c>
      <c r="S2137" s="4" t="s">
        <v>16039</v>
      </c>
      <c r="T2137" s="4" t="s">
        <v>52</v>
      </c>
      <c r="U2137" s="4"/>
      <c r="V2137" s="4"/>
      <c r="W2137" s="4" t="s">
        <v>53</v>
      </c>
      <c r="X2137" s="2" t="s">
        <v>16040</v>
      </c>
      <c r="Y2137" s="4" t="s">
        <v>69</v>
      </c>
      <c r="Z2137" s="4"/>
      <c r="AA2137" s="4"/>
      <c r="AB2137" s="4"/>
    </row>
    <row r="2138" customFormat="false" ht="75" hidden="false" customHeight="true" outlineLevel="0" collapsed="false">
      <c r="A2138" s="4" t="s">
        <v>16041</v>
      </c>
      <c r="B2138" s="4" t="s">
        <v>16042</v>
      </c>
      <c r="C2138" s="4" t="s">
        <v>16043</v>
      </c>
      <c r="D2138" s="4" t="n">
        <v>1978</v>
      </c>
      <c r="E2138" s="4" t="s">
        <v>41</v>
      </c>
      <c r="F2138" s="4" t="s">
        <v>16044</v>
      </c>
      <c r="G2138" s="4" t="str">
        <f aca="false">IF(LEFT(I2138,3)="R1 ","L6",IF(D2138&gt;=2014,"L1",IF(D2138&gt;=1998,"L2",IF(D2138&gt;=1987,"L3",IF(D2138&gt;=1978,"L4",IF(D2138&gt;=1965,"L5","L6"))))))</f>
        <v>L4</v>
      </c>
      <c r="H2138" s="4" t="str">
        <f aca="false">IFERROR(INDEX(Lanes!$C$2:$C$60,MATCH(LEFT(I2138,FIND(" ",I2138)-1),Lanes!$A$2:$A$60,0)),"?")</f>
        <v>V</v>
      </c>
      <c r="I2138" s="4" t="s">
        <v>16045</v>
      </c>
      <c r="J2138" s="4" t="s">
        <v>13273</v>
      </c>
      <c r="K2138" s="4" t="s">
        <v>268</v>
      </c>
      <c r="L2138" s="4" t="s">
        <v>193</v>
      </c>
      <c r="M2138" s="4" t="s">
        <v>289</v>
      </c>
      <c r="N2138" s="4"/>
      <c r="O2138" s="4" t="s">
        <v>16046</v>
      </c>
      <c r="P2138" s="2" t="s">
        <v>16047</v>
      </c>
      <c r="Q2138" s="2" t="s">
        <v>16048</v>
      </c>
      <c r="R2138" s="4" t="s">
        <v>122</v>
      </c>
      <c r="S2138" s="4" t="s">
        <v>16049</v>
      </c>
      <c r="T2138" s="4" t="s">
        <v>84</v>
      </c>
      <c r="U2138" s="4"/>
      <c r="V2138" s="4"/>
      <c r="W2138" s="4"/>
      <c r="X2138" s="2" t="s">
        <v>16050</v>
      </c>
      <c r="Y2138" s="4" t="s">
        <v>69</v>
      </c>
      <c r="Z2138" s="4"/>
      <c r="AA2138" s="4"/>
      <c r="AB2138" s="4"/>
    </row>
    <row r="2139" customFormat="false" ht="75" hidden="false" customHeight="true" outlineLevel="0" collapsed="false">
      <c r="A2139" s="4" t="s">
        <v>16051</v>
      </c>
      <c r="B2139" s="4" t="s">
        <v>16052</v>
      </c>
      <c r="C2139" s="4" t="s">
        <v>16053</v>
      </c>
      <c r="D2139" s="4" t="n">
        <v>1980</v>
      </c>
      <c r="E2139" s="4" t="s">
        <v>41</v>
      </c>
      <c r="F2139" s="4" t="s">
        <v>10454</v>
      </c>
      <c r="G2139" s="4" t="str">
        <f aca="false">IF(LEFT(I2139,3)="R1 ","L6",IF(D2139&gt;=2014,"L1",IF(D2139&gt;=1998,"L2",IF(D2139&gt;=1987,"L3",IF(D2139&gt;=1978,"L4",IF(D2139&gt;=1965,"L5","L6"))))))</f>
        <v>L4</v>
      </c>
      <c r="H2139" s="4" t="str">
        <f aca="false">IFERROR(INDEX(Lanes!$C$2:$C$60,MATCH(LEFT(I2139,FIND(" ",I2139)-1),Lanes!$A$2:$A$60,0)),"?")</f>
        <v>V</v>
      </c>
      <c r="I2139" s="4" t="s">
        <v>16045</v>
      </c>
      <c r="J2139" s="4" t="s">
        <v>13273</v>
      </c>
      <c r="K2139" s="4" t="s">
        <v>211</v>
      </c>
      <c r="L2139" s="4" t="s">
        <v>603</v>
      </c>
      <c r="M2139" s="4" t="s">
        <v>1205</v>
      </c>
      <c r="N2139" s="4"/>
      <c r="O2139" s="4" t="s">
        <v>16054</v>
      </c>
      <c r="P2139" s="2" t="s">
        <v>16055</v>
      </c>
      <c r="Q2139" s="2" t="s">
        <v>16056</v>
      </c>
      <c r="R2139" s="4" t="s">
        <v>122</v>
      </c>
      <c r="S2139" s="4" t="s">
        <v>16057</v>
      </c>
      <c r="T2139" s="4" t="s">
        <v>84</v>
      </c>
      <c r="U2139" s="4"/>
      <c r="V2139" s="4"/>
      <c r="W2139" s="4"/>
      <c r="X2139" s="2" t="s">
        <v>16058</v>
      </c>
      <c r="Y2139" s="4" t="s">
        <v>69</v>
      </c>
      <c r="Z2139" s="4"/>
      <c r="AA2139" s="4"/>
      <c r="AB2139" s="4"/>
    </row>
    <row r="2140" customFormat="false" ht="75" hidden="false" customHeight="true" outlineLevel="0" collapsed="false">
      <c r="A2140" s="4" t="s">
        <v>16059</v>
      </c>
      <c r="B2140" s="4" t="s">
        <v>16060</v>
      </c>
      <c r="C2140" s="4" t="s">
        <v>16061</v>
      </c>
      <c r="D2140" s="4" t="n">
        <v>1981</v>
      </c>
      <c r="E2140" s="4" t="s">
        <v>41</v>
      </c>
      <c r="F2140" s="4" t="s">
        <v>16044</v>
      </c>
      <c r="G2140" s="4" t="str">
        <f aca="false">IF(LEFT(I2140,3)="R1 ","L6",IF(D2140&gt;=2014,"L1",IF(D2140&gt;=1998,"L2",IF(D2140&gt;=1987,"L3",IF(D2140&gt;=1978,"L4",IF(D2140&gt;=1965,"L5","L6"))))))</f>
        <v>L4</v>
      </c>
      <c r="H2140" s="4" t="str">
        <f aca="false">IFERROR(INDEX(Lanes!$C$2:$C$60,MATCH(LEFT(I2140,FIND(" ",I2140)-1),Lanes!$A$2:$A$60,0)),"?")</f>
        <v>V</v>
      </c>
      <c r="I2140" s="4" t="s">
        <v>16045</v>
      </c>
      <c r="J2140" s="4"/>
      <c r="K2140" s="4" t="s">
        <v>364</v>
      </c>
      <c r="L2140" s="4" t="s">
        <v>193</v>
      </c>
      <c r="M2140" s="4" t="s">
        <v>289</v>
      </c>
      <c r="N2140" s="4"/>
      <c r="O2140" s="4" t="s">
        <v>16062</v>
      </c>
      <c r="P2140" s="2" t="s">
        <v>16063</v>
      </c>
      <c r="Q2140" s="2" t="s">
        <v>16064</v>
      </c>
      <c r="R2140" s="4" t="s">
        <v>65</v>
      </c>
      <c r="S2140" s="4" t="s">
        <v>16065</v>
      </c>
      <c r="T2140" s="4" t="s">
        <v>84</v>
      </c>
      <c r="U2140" s="4"/>
      <c r="V2140" s="4"/>
      <c r="W2140" s="4"/>
      <c r="X2140" s="2" t="s">
        <v>16066</v>
      </c>
      <c r="Y2140" s="4" t="s">
        <v>69</v>
      </c>
      <c r="Z2140" s="4"/>
      <c r="AA2140" s="4"/>
      <c r="AB2140" s="4"/>
    </row>
    <row r="2141" customFormat="false" ht="75" hidden="false" customHeight="true" outlineLevel="0" collapsed="false">
      <c r="A2141" s="4" t="s">
        <v>16067</v>
      </c>
      <c r="B2141" s="4" t="s">
        <v>16068</v>
      </c>
      <c r="C2141" s="4" t="s">
        <v>16069</v>
      </c>
      <c r="D2141" s="4" t="n">
        <v>1981</v>
      </c>
      <c r="E2141" s="4" t="s">
        <v>41</v>
      </c>
      <c r="F2141" s="4" t="s">
        <v>16070</v>
      </c>
      <c r="G2141" s="4" t="str">
        <f aca="false">IF(LEFT(I2141,3)="R1 ","L6",IF(D2141&gt;=2014,"L1",IF(D2141&gt;=1998,"L2",IF(D2141&gt;=1987,"L3",IF(D2141&gt;=1978,"L4",IF(D2141&gt;=1965,"L5","L6"))))))</f>
        <v>L4</v>
      </c>
      <c r="H2141" s="4" t="str">
        <f aca="false">IFERROR(INDEX(Lanes!$C$2:$C$60,MATCH(LEFT(I2141,FIND(" ",I2141)-1),Lanes!$A$2:$A$60,0)),"?")</f>
        <v>V</v>
      </c>
      <c r="I2141" s="4" t="s">
        <v>16045</v>
      </c>
      <c r="J2141" s="4"/>
      <c r="K2141" s="4" t="s">
        <v>211</v>
      </c>
      <c r="L2141" s="4" t="s">
        <v>163</v>
      </c>
      <c r="M2141" s="4" t="s">
        <v>11021</v>
      </c>
      <c r="N2141" s="4" t="s">
        <v>16071</v>
      </c>
      <c r="O2141" s="4" t="s">
        <v>16072</v>
      </c>
      <c r="P2141" s="2" t="s">
        <v>16073</v>
      </c>
      <c r="Q2141" s="2" t="s">
        <v>16074</v>
      </c>
      <c r="R2141" s="4" t="s">
        <v>65</v>
      </c>
      <c r="S2141" s="4" t="s">
        <v>16069</v>
      </c>
      <c r="T2141" s="4" t="s">
        <v>84</v>
      </c>
      <c r="U2141" s="4"/>
      <c r="V2141" s="4"/>
      <c r="W2141" s="4"/>
      <c r="X2141" s="2" t="s">
        <v>16075</v>
      </c>
      <c r="Y2141" s="4" t="s">
        <v>55</v>
      </c>
      <c r="Z2141" s="4"/>
      <c r="AA2141" s="4"/>
      <c r="AB2141" s="4"/>
    </row>
    <row r="2142" customFormat="false" ht="75" hidden="false" customHeight="true" outlineLevel="0" collapsed="false">
      <c r="A2142" s="4" t="s">
        <v>16076</v>
      </c>
      <c r="B2142" s="4" t="s">
        <v>16077</v>
      </c>
      <c r="C2142" s="4" t="s">
        <v>16078</v>
      </c>
      <c r="D2142" s="4" t="n">
        <v>1981</v>
      </c>
      <c r="E2142" s="4" t="s">
        <v>41</v>
      </c>
      <c r="F2142" s="4" t="s">
        <v>14248</v>
      </c>
      <c r="G2142" s="4" t="str">
        <f aca="false">IF(LEFT(I2142,3)="R1 ","L6",IF(D2142&gt;=2014,"L1",IF(D2142&gt;=1998,"L2",IF(D2142&gt;=1987,"L3",IF(D2142&gt;=1978,"L4",IF(D2142&gt;=1965,"L5","L6"))))))</f>
        <v>L4</v>
      </c>
      <c r="H2142" s="4" t="str">
        <f aca="false">IFERROR(INDEX(Lanes!$C$2:$C$60,MATCH(LEFT(I2142,FIND(" ",I2142)-1),Lanes!$A$2:$A$60,0)),"?")</f>
        <v>V</v>
      </c>
      <c r="I2142" s="4" t="s">
        <v>16045</v>
      </c>
      <c r="J2142" s="4"/>
      <c r="K2142" s="4" t="s">
        <v>60</v>
      </c>
      <c r="L2142" s="4" t="s">
        <v>193</v>
      </c>
      <c r="M2142" s="4" t="s">
        <v>289</v>
      </c>
      <c r="N2142" s="4"/>
      <c r="O2142" s="4" t="s">
        <v>16079</v>
      </c>
      <c r="P2142" s="2" t="s">
        <v>16080</v>
      </c>
      <c r="Q2142" s="2" t="s">
        <v>16081</v>
      </c>
      <c r="R2142" s="4" t="s">
        <v>65</v>
      </c>
      <c r="S2142" s="4" t="s">
        <v>16082</v>
      </c>
      <c r="T2142" s="4" t="s">
        <v>110</v>
      </c>
      <c r="U2142" s="4"/>
      <c r="V2142" s="4"/>
      <c r="W2142" s="4"/>
      <c r="X2142" s="2" t="s">
        <v>16083</v>
      </c>
      <c r="Y2142" s="4" t="s">
        <v>69</v>
      </c>
      <c r="Z2142" s="4"/>
      <c r="AA2142" s="4"/>
      <c r="AB2142" s="4"/>
    </row>
    <row r="2143" customFormat="false" ht="75" hidden="false" customHeight="true" outlineLevel="0" collapsed="false">
      <c r="A2143" s="4" t="s">
        <v>16084</v>
      </c>
      <c r="B2143" s="4" t="s">
        <v>16060</v>
      </c>
      <c r="C2143" s="4" t="s">
        <v>16085</v>
      </c>
      <c r="D2143" s="4" t="n">
        <v>1983</v>
      </c>
      <c r="E2143" s="4" t="s">
        <v>41</v>
      </c>
      <c r="F2143" s="4" t="s">
        <v>16044</v>
      </c>
      <c r="G2143" s="4" t="str">
        <f aca="false">IF(LEFT(I2143,3)="R1 ","L6",IF(D2143&gt;=2014,"L1",IF(D2143&gt;=1998,"L2",IF(D2143&gt;=1987,"L3",IF(D2143&gt;=1978,"L4",IF(D2143&gt;=1965,"L5","L6"))))))</f>
        <v>L4</v>
      </c>
      <c r="H2143" s="4" t="str">
        <f aca="false">IFERROR(INDEX(Lanes!$C$2:$C$60,MATCH(LEFT(I2143,FIND(" ",I2143)-1),Lanes!$A$2:$A$60,0)),"?")</f>
        <v>V</v>
      </c>
      <c r="I2143" s="4" t="s">
        <v>16045</v>
      </c>
      <c r="J2143" s="4"/>
      <c r="K2143" s="4" t="s">
        <v>364</v>
      </c>
      <c r="L2143" s="4" t="s">
        <v>193</v>
      </c>
      <c r="M2143" s="4" t="s">
        <v>289</v>
      </c>
      <c r="N2143" s="4"/>
      <c r="O2143" s="4" t="s">
        <v>16086</v>
      </c>
      <c r="P2143" s="2" t="s">
        <v>16087</v>
      </c>
      <c r="Q2143" s="2" t="s">
        <v>16088</v>
      </c>
      <c r="R2143" s="4" t="s">
        <v>50</v>
      </c>
      <c r="S2143" s="4" t="s">
        <v>16089</v>
      </c>
      <c r="T2143" s="4" t="s">
        <v>84</v>
      </c>
      <c r="U2143" s="4"/>
      <c r="V2143" s="4"/>
      <c r="W2143" s="4"/>
      <c r="X2143" s="2" t="s">
        <v>16090</v>
      </c>
      <c r="Y2143" s="4" t="s">
        <v>69</v>
      </c>
      <c r="Z2143" s="4"/>
      <c r="AA2143" s="4"/>
      <c r="AB2143" s="4"/>
    </row>
    <row r="2144" customFormat="false" ht="75" hidden="false" customHeight="true" outlineLevel="0" collapsed="false">
      <c r="A2144" s="4" t="s">
        <v>16091</v>
      </c>
      <c r="B2144" s="4" t="s">
        <v>16052</v>
      </c>
      <c r="C2144" s="4" t="s">
        <v>16092</v>
      </c>
      <c r="D2144" s="4" t="n">
        <v>1983</v>
      </c>
      <c r="E2144" s="4" t="s">
        <v>41</v>
      </c>
      <c r="F2144" s="4" t="s">
        <v>16044</v>
      </c>
      <c r="G2144" s="4" t="str">
        <f aca="false">IF(LEFT(I2144,3)="R1 ","L6",IF(D2144&gt;=2014,"L1",IF(D2144&gt;=1998,"L2",IF(D2144&gt;=1987,"L3",IF(D2144&gt;=1978,"L4",IF(D2144&gt;=1965,"L5","L6"))))))</f>
        <v>L4</v>
      </c>
      <c r="H2144" s="4" t="str">
        <f aca="false">IFERROR(INDEX(Lanes!$C$2:$C$60,MATCH(LEFT(I2144,FIND(" ",I2144)-1),Lanes!$A$2:$A$60,0)),"?")</f>
        <v>V</v>
      </c>
      <c r="I2144" s="4" t="s">
        <v>16045</v>
      </c>
      <c r="J2144" s="4" t="s">
        <v>13273</v>
      </c>
      <c r="K2144" s="4" t="s">
        <v>211</v>
      </c>
      <c r="L2144" s="4" t="s">
        <v>603</v>
      </c>
      <c r="M2144" s="4" t="s">
        <v>1205</v>
      </c>
      <c r="N2144" s="4"/>
      <c r="O2144" s="4" t="s">
        <v>16093</v>
      </c>
      <c r="P2144" s="2" t="s">
        <v>16094</v>
      </c>
      <c r="Q2144" s="2" t="s">
        <v>16095</v>
      </c>
      <c r="R2144" s="4" t="s">
        <v>50</v>
      </c>
      <c r="S2144" s="4" t="s">
        <v>16096</v>
      </c>
      <c r="T2144" s="4" t="s">
        <v>84</v>
      </c>
      <c r="U2144" s="4"/>
      <c r="V2144" s="4"/>
      <c r="W2144" s="4"/>
      <c r="X2144" s="2" t="s">
        <v>16097</v>
      </c>
      <c r="Y2144" s="4" t="s">
        <v>69</v>
      </c>
      <c r="Z2144" s="4"/>
      <c r="AA2144" s="4"/>
      <c r="AB2144" s="4"/>
    </row>
    <row r="2145" customFormat="false" ht="75" hidden="false" customHeight="true" outlineLevel="0" collapsed="false">
      <c r="A2145" s="4" t="s">
        <v>16098</v>
      </c>
      <c r="B2145" s="4" t="s">
        <v>16068</v>
      </c>
      <c r="C2145" s="4" t="s">
        <v>16099</v>
      </c>
      <c r="D2145" s="4" t="n">
        <v>1984</v>
      </c>
      <c r="E2145" s="4" t="s">
        <v>41</v>
      </c>
      <c r="F2145" s="4" t="s">
        <v>16070</v>
      </c>
      <c r="G2145" s="4" t="str">
        <f aca="false">IF(LEFT(I2145,3)="R1 ","L6",IF(D2145&gt;=2014,"L1",IF(D2145&gt;=1998,"L2",IF(D2145&gt;=1987,"L3",IF(D2145&gt;=1978,"L4",IF(D2145&gt;=1965,"L5","L6"))))))</f>
        <v>L4</v>
      </c>
      <c r="H2145" s="4" t="str">
        <f aca="false">IFERROR(INDEX(Lanes!$C$2:$C$60,MATCH(LEFT(I2145,FIND(" ",I2145)-1),Lanes!$A$2:$A$60,0)),"?")</f>
        <v>V</v>
      </c>
      <c r="I2145" s="4" t="s">
        <v>16045</v>
      </c>
      <c r="J2145" s="4"/>
      <c r="K2145" s="4" t="s">
        <v>268</v>
      </c>
      <c r="L2145" s="4" t="s">
        <v>163</v>
      </c>
      <c r="M2145" s="4" t="s">
        <v>11021</v>
      </c>
      <c r="N2145" s="4" t="s">
        <v>16071</v>
      </c>
      <c r="O2145" s="4" t="s">
        <v>16100</v>
      </c>
      <c r="P2145" s="2" t="s">
        <v>16101</v>
      </c>
      <c r="Q2145" s="2" t="s">
        <v>16102</v>
      </c>
      <c r="R2145" s="4" t="s">
        <v>65</v>
      </c>
      <c r="S2145" s="4" t="s">
        <v>16103</v>
      </c>
      <c r="T2145" s="4" t="s">
        <v>52</v>
      </c>
      <c r="U2145" s="4"/>
      <c r="V2145" s="4"/>
      <c r="W2145" s="4"/>
      <c r="X2145" s="2" t="s">
        <v>16104</v>
      </c>
      <c r="Y2145" s="4" t="s">
        <v>69</v>
      </c>
      <c r="Z2145" s="4"/>
      <c r="AA2145" s="4"/>
      <c r="AB2145" s="4"/>
    </row>
    <row r="2146" customFormat="false" ht="75" hidden="false" customHeight="true" outlineLevel="0" collapsed="false">
      <c r="A2146" s="4" t="s">
        <v>16105</v>
      </c>
      <c r="B2146" s="4" t="s">
        <v>13549</v>
      </c>
      <c r="C2146" s="4" t="s">
        <v>16106</v>
      </c>
      <c r="D2146" s="4" t="n">
        <v>1985</v>
      </c>
      <c r="E2146" s="4" t="s">
        <v>41</v>
      </c>
      <c r="F2146" s="4" t="s">
        <v>16044</v>
      </c>
      <c r="G2146" s="4" t="str">
        <f aca="false">IF(LEFT(I2146,3)="R1 ","L6",IF(D2146&gt;=2014,"L1",IF(D2146&gt;=1998,"L2",IF(D2146&gt;=1987,"L3",IF(D2146&gt;=1978,"L4",IF(D2146&gt;=1965,"L5","L6"))))))</f>
        <v>L4</v>
      </c>
      <c r="H2146" s="4" t="str">
        <f aca="false">IFERROR(INDEX(Lanes!$C$2:$C$60,MATCH(LEFT(I2146,FIND(" ",I2146)-1),Lanes!$A$2:$A$60,0)),"?")</f>
        <v>V</v>
      </c>
      <c r="I2146" s="4" t="s">
        <v>16045</v>
      </c>
      <c r="J2146" s="4"/>
      <c r="K2146" s="4" t="s">
        <v>364</v>
      </c>
      <c r="L2146" s="4" t="s">
        <v>193</v>
      </c>
      <c r="M2146" s="4" t="s">
        <v>289</v>
      </c>
      <c r="N2146" s="4"/>
      <c r="O2146" s="4" t="s">
        <v>16107</v>
      </c>
      <c r="P2146" s="2" t="s">
        <v>16108</v>
      </c>
      <c r="Q2146" s="2" t="s">
        <v>16109</v>
      </c>
      <c r="R2146" s="4" t="s">
        <v>65</v>
      </c>
      <c r="S2146" s="4" t="s">
        <v>16110</v>
      </c>
      <c r="T2146" s="4" t="s">
        <v>84</v>
      </c>
      <c r="U2146" s="4"/>
      <c r="V2146" s="4"/>
      <c r="W2146" s="4"/>
      <c r="X2146" s="2" t="s">
        <v>16111</v>
      </c>
      <c r="Y2146" s="4" t="s">
        <v>69</v>
      </c>
      <c r="Z2146" s="4"/>
      <c r="AA2146" s="4"/>
      <c r="AB2146" s="4"/>
    </row>
    <row r="2147" customFormat="false" ht="75" hidden="false" customHeight="true" outlineLevel="0" collapsed="false">
      <c r="A2147" s="4" t="s">
        <v>16112</v>
      </c>
      <c r="B2147" s="4" t="s">
        <v>13464</v>
      </c>
      <c r="C2147" s="4" t="s">
        <v>16113</v>
      </c>
      <c r="D2147" s="4" t="n">
        <v>1985</v>
      </c>
      <c r="E2147" s="4" t="s">
        <v>41</v>
      </c>
      <c r="F2147" s="4" t="s">
        <v>16114</v>
      </c>
      <c r="G2147" s="4" t="str">
        <f aca="false">IF(LEFT(I2147,3)="R1 ","L6",IF(D2147&gt;=2014,"L1",IF(D2147&gt;=1998,"L2",IF(D2147&gt;=1987,"L3",IF(D2147&gt;=1978,"L4",IF(D2147&gt;=1965,"L5","L6"))))))</f>
        <v>L4</v>
      </c>
      <c r="H2147" s="4" t="str">
        <f aca="false">IFERROR(INDEX(Lanes!$C$2:$C$60,MATCH(LEFT(I2147,FIND(" ",I2147)-1),Lanes!$A$2:$A$60,0)),"?")</f>
        <v>V</v>
      </c>
      <c r="I2147" s="4" t="s">
        <v>16045</v>
      </c>
      <c r="J2147" s="4"/>
      <c r="K2147" s="4" t="s">
        <v>364</v>
      </c>
      <c r="L2147" s="4" t="s">
        <v>163</v>
      </c>
      <c r="M2147" s="4" t="s">
        <v>164</v>
      </c>
      <c r="N2147" s="4"/>
      <c r="O2147" s="4" t="s">
        <v>16115</v>
      </c>
      <c r="P2147" s="2" t="s">
        <v>16116</v>
      </c>
      <c r="Q2147" s="2" t="s">
        <v>16117</v>
      </c>
      <c r="R2147" s="4" t="s">
        <v>50</v>
      </c>
      <c r="S2147" s="4" t="s">
        <v>16118</v>
      </c>
      <c r="T2147" s="4" t="s">
        <v>84</v>
      </c>
      <c r="U2147" s="4"/>
      <c r="V2147" s="4"/>
      <c r="W2147" s="4"/>
      <c r="X2147" s="2" t="s">
        <v>16119</v>
      </c>
      <c r="Y2147" s="4" t="s">
        <v>69</v>
      </c>
      <c r="Z2147" s="4"/>
      <c r="AA2147" s="4"/>
      <c r="AB2147" s="4"/>
    </row>
    <row r="2148" customFormat="false" ht="75" hidden="false" customHeight="true" outlineLevel="0" collapsed="false">
      <c r="A2148" s="4" t="s">
        <v>16120</v>
      </c>
      <c r="B2148" s="4" t="s">
        <v>16121</v>
      </c>
      <c r="C2148" s="4" t="s">
        <v>16122</v>
      </c>
      <c r="D2148" s="4" t="n">
        <v>1986</v>
      </c>
      <c r="E2148" s="4" t="s">
        <v>41</v>
      </c>
      <c r="F2148" s="4" t="s">
        <v>16123</v>
      </c>
      <c r="G2148" s="4" t="str">
        <f aca="false">IF(LEFT(I2148,3)="R1 ","L6",IF(D2148&gt;=2014,"L1",IF(D2148&gt;=1998,"L2",IF(D2148&gt;=1987,"L3",IF(D2148&gt;=1978,"L4",IF(D2148&gt;=1965,"L5","L6"))))))</f>
        <v>L4</v>
      </c>
      <c r="H2148" s="4" t="str">
        <f aca="false">IFERROR(INDEX(Lanes!$C$2:$C$60,MATCH(LEFT(I2148,FIND(" ",I2148)-1),Lanes!$A$2:$A$60,0)),"?")</f>
        <v>V</v>
      </c>
      <c r="I2148" s="4" t="s">
        <v>16045</v>
      </c>
      <c r="J2148" s="4"/>
      <c r="K2148" s="4" t="s">
        <v>1016</v>
      </c>
      <c r="L2148" s="4" t="s">
        <v>603</v>
      </c>
      <c r="M2148" s="4" t="s">
        <v>1205</v>
      </c>
      <c r="N2148" s="4"/>
      <c r="O2148" s="4" t="s">
        <v>16124</v>
      </c>
      <c r="P2148" s="2" t="s">
        <v>16125</v>
      </c>
      <c r="Q2148" s="2" t="s">
        <v>16126</v>
      </c>
      <c r="R2148" s="4" t="s">
        <v>65</v>
      </c>
      <c r="S2148" s="4" t="s">
        <v>16127</v>
      </c>
      <c r="T2148" s="4" t="s">
        <v>110</v>
      </c>
      <c r="U2148" s="4" t="s">
        <v>53</v>
      </c>
      <c r="V2148" s="4"/>
      <c r="W2148" s="4"/>
      <c r="X2148" s="2" t="s">
        <v>16128</v>
      </c>
      <c r="Y2148" s="4" t="s">
        <v>69</v>
      </c>
      <c r="Z2148" s="4"/>
      <c r="AA2148" s="4"/>
      <c r="AB2148" s="4"/>
    </row>
    <row r="2149" customFormat="false" ht="75" hidden="false" customHeight="true" outlineLevel="0" collapsed="false">
      <c r="A2149" s="4" t="s">
        <v>16129</v>
      </c>
      <c r="B2149" s="4" t="s">
        <v>16130</v>
      </c>
      <c r="C2149" s="4" t="s">
        <v>16130</v>
      </c>
      <c r="D2149" s="4" t="n">
        <v>1986</v>
      </c>
      <c r="E2149" s="4" t="s">
        <v>41</v>
      </c>
      <c r="F2149" s="4" t="s">
        <v>16131</v>
      </c>
      <c r="G2149" s="4" t="str">
        <f aca="false">IF(LEFT(I2149,3)="R1 ","L6",IF(D2149&gt;=2014,"L1",IF(D2149&gt;=1998,"L2",IF(D2149&gt;=1987,"L3",IF(D2149&gt;=1978,"L4",IF(D2149&gt;=1965,"L5","L6"))))))</f>
        <v>L4</v>
      </c>
      <c r="H2149" s="4" t="str">
        <f aca="false">IFERROR(INDEX(Lanes!$C$2:$C$60,MATCH(LEFT(I2149,FIND(" ",I2149)-1),Lanes!$A$2:$A$60,0)),"?")</f>
        <v>V</v>
      </c>
      <c r="I2149" s="4" t="s">
        <v>16045</v>
      </c>
      <c r="J2149" s="4"/>
      <c r="K2149" s="4" t="s">
        <v>364</v>
      </c>
      <c r="L2149" s="4" t="s">
        <v>163</v>
      </c>
      <c r="M2149" s="4" t="s">
        <v>16132</v>
      </c>
      <c r="N2149" s="4"/>
      <c r="O2149" s="4" t="s">
        <v>16133</v>
      </c>
      <c r="P2149" s="2" t="s">
        <v>16134</v>
      </c>
      <c r="Q2149" s="2" t="s">
        <v>16135</v>
      </c>
      <c r="R2149" s="4" t="s">
        <v>122</v>
      </c>
      <c r="S2149" s="4" t="s">
        <v>16136</v>
      </c>
      <c r="T2149" s="4" t="s">
        <v>110</v>
      </c>
      <c r="U2149" s="4"/>
      <c r="V2149" s="4"/>
      <c r="W2149" s="4"/>
      <c r="X2149" s="2" t="s">
        <v>16137</v>
      </c>
      <c r="Y2149" s="4" t="s">
        <v>69</v>
      </c>
      <c r="Z2149" s="4"/>
      <c r="AA2149" s="4"/>
      <c r="AB2149" s="4"/>
    </row>
    <row r="2150" customFormat="false" ht="75" hidden="false" customHeight="true" outlineLevel="0" collapsed="false">
      <c r="A2150" s="4" t="s">
        <v>16138</v>
      </c>
      <c r="B2150" s="4" t="s">
        <v>13464</v>
      </c>
      <c r="C2150" s="4" t="s">
        <v>16139</v>
      </c>
      <c r="D2150" s="4" t="n">
        <v>1986</v>
      </c>
      <c r="E2150" s="4" t="s">
        <v>41</v>
      </c>
      <c r="F2150" s="4" t="s">
        <v>16114</v>
      </c>
      <c r="G2150" s="4" t="str">
        <f aca="false">IF(LEFT(I2150,3)="R1 ","L6",IF(D2150&gt;=2014,"L1",IF(D2150&gt;=1998,"L2",IF(D2150&gt;=1987,"L3",IF(D2150&gt;=1978,"L4",IF(D2150&gt;=1965,"L5","L6"))))))</f>
        <v>L4</v>
      </c>
      <c r="H2150" s="4" t="str">
        <f aca="false">IFERROR(INDEX(Lanes!$C$2:$C$60,MATCH(LEFT(I2150,FIND(" ",I2150)-1),Lanes!$A$2:$A$60,0)),"?")</f>
        <v>V</v>
      </c>
      <c r="I2150" s="4" t="s">
        <v>16045</v>
      </c>
      <c r="J2150" s="4"/>
      <c r="K2150" s="4" t="s">
        <v>364</v>
      </c>
      <c r="L2150" s="4" t="s">
        <v>163</v>
      </c>
      <c r="M2150" s="4" t="s">
        <v>164</v>
      </c>
      <c r="N2150" s="4"/>
      <c r="O2150" s="4" t="s">
        <v>16140</v>
      </c>
      <c r="P2150" s="2" t="s">
        <v>16141</v>
      </c>
      <c r="Q2150" s="2" t="s">
        <v>16142</v>
      </c>
      <c r="R2150" s="4" t="s">
        <v>65</v>
      </c>
      <c r="S2150" s="4" t="s">
        <v>16143</v>
      </c>
      <c r="T2150" s="4" t="s">
        <v>84</v>
      </c>
      <c r="U2150" s="4"/>
      <c r="V2150" s="4"/>
      <c r="W2150" s="4"/>
      <c r="X2150" s="2" t="s">
        <v>16144</v>
      </c>
      <c r="Y2150" s="4" t="s">
        <v>69</v>
      </c>
      <c r="Z2150" s="4"/>
      <c r="AA2150" s="4"/>
      <c r="AB2150" s="4"/>
    </row>
    <row r="2151" customFormat="false" ht="75" hidden="false" customHeight="true" outlineLevel="0" collapsed="false">
      <c r="A2151" s="4" t="s">
        <v>16145</v>
      </c>
      <c r="B2151" s="4" t="s">
        <v>16146</v>
      </c>
      <c r="C2151" s="4" t="s">
        <v>16146</v>
      </c>
      <c r="D2151" s="4" t="n">
        <v>1986</v>
      </c>
      <c r="E2151" s="4" t="s">
        <v>41</v>
      </c>
      <c r="F2151" s="4" t="s">
        <v>14248</v>
      </c>
      <c r="G2151" s="4" t="str">
        <f aca="false">IF(LEFT(I2151,3)="R1 ","L6",IF(D2151&gt;=2014,"L1",IF(D2151&gt;=1998,"L2",IF(D2151&gt;=1987,"L3",IF(D2151&gt;=1978,"L4",IF(D2151&gt;=1965,"L5","L6"))))))</f>
        <v>L4</v>
      </c>
      <c r="H2151" s="4" t="str">
        <f aca="false">IFERROR(INDEX(Lanes!$C$2:$C$60,MATCH(LEFT(I2151,FIND(" ",I2151)-1),Lanes!$A$2:$A$60,0)),"?")</f>
        <v>V</v>
      </c>
      <c r="I2151" s="4" t="s">
        <v>16045</v>
      </c>
      <c r="J2151" s="4"/>
      <c r="K2151" s="4" t="s">
        <v>1016</v>
      </c>
      <c r="L2151" s="4" t="s">
        <v>193</v>
      </c>
      <c r="M2151" s="4" t="s">
        <v>289</v>
      </c>
      <c r="N2151" s="4"/>
      <c r="O2151" s="4" t="s">
        <v>16147</v>
      </c>
      <c r="P2151" s="2" t="s">
        <v>16148</v>
      </c>
      <c r="Q2151" s="2" t="s">
        <v>16149</v>
      </c>
      <c r="R2151" s="4" t="s">
        <v>50</v>
      </c>
      <c r="S2151" s="4" t="s">
        <v>16150</v>
      </c>
      <c r="T2151" s="4" t="s">
        <v>84</v>
      </c>
      <c r="U2151" s="4"/>
      <c r="V2151" s="4"/>
      <c r="W2151" s="4"/>
      <c r="X2151" s="2" t="s">
        <v>16151</v>
      </c>
      <c r="Y2151" s="4" t="s">
        <v>69</v>
      </c>
      <c r="Z2151" s="4"/>
      <c r="AA2151" s="4"/>
      <c r="AB2151" s="4"/>
    </row>
    <row r="2152" customFormat="false" ht="75" hidden="false" customHeight="true" outlineLevel="0" collapsed="false">
      <c r="A2152" s="4" t="s">
        <v>16152</v>
      </c>
      <c r="B2152" s="4" t="s">
        <v>13558</v>
      </c>
      <c r="C2152" s="4" t="s">
        <v>16153</v>
      </c>
      <c r="D2152" s="4" t="n">
        <v>1986</v>
      </c>
      <c r="E2152" s="4" t="s">
        <v>41</v>
      </c>
      <c r="F2152" s="4" t="s">
        <v>16070</v>
      </c>
      <c r="G2152" s="4" t="str">
        <f aca="false">IF(LEFT(I2152,3)="R1 ","L6",IF(D2152&gt;=2014,"L1",IF(D2152&gt;=1998,"L2",IF(D2152&gt;=1987,"L3",IF(D2152&gt;=1978,"L4",IF(D2152&gt;=1965,"L5","L6"))))))</f>
        <v>L4</v>
      </c>
      <c r="H2152" s="4" t="str">
        <f aca="false">IFERROR(INDEX(Lanes!$C$2:$C$60,MATCH(LEFT(I2152,FIND(" ",I2152)-1),Lanes!$A$2:$A$60,0)),"?")</f>
        <v>V</v>
      </c>
      <c r="I2152" s="4" t="s">
        <v>16045</v>
      </c>
      <c r="J2152" s="4"/>
      <c r="K2152" s="4" t="s">
        <v>268</v>
      </c>
      <c r="L2152" s="4" t="s">
        <v>193</v>
      </c>
      <c r="M2152" s="4" t="s">
        <v>289</v>
      </c>
      <c r="N2152" s="4"/>
      <c r="O2152" s="4" t="s">
        <v>16154</v>
      </c>
      <c r="P2152" s="2" t="s">
        <v>16155</v>
      </c>
      <c r="Q2152" s="2" t="s">
        <v>16156</v>
      </c>
      <c r="R2152" s="4" t="s">
        <v>122</v>
      </c>
      <c r="S2152" s="4" t="s">
        <v>16157</v>
      </c>
      <c r="T2152" s="4" t="s">
        <v>110</v>
      </c>
      <c r="U2152" s="4" t="s">
        <v>53</v>
      </c>
      <c r="V2152" s="4"/>
      <c r="W2152" s="4"/>
      <c r="X2152" s="2" t="s">
        <v>16158</v>
      </c>
      <c r="Y2152" s="4" t="s">
        <v>69</v>
      </c>
      <c r="Z2152" s="4"/>
      <c r="AA2152" s="4"/>
      <c r="AB2152" s="4"/>
    </row>
    <row r="2153" customFormat="false" ht="75" hidden="false" customHeight="true" outlineLevel="0" collapsed="false">
      <c r="A2153" s="4" t="s">
        <v>16159</v>
      </c>
      <c r="B2153" s="4" t="s">
        <v>16160</v>
      </c>
      <c r="C2153" s="4" t="s">
        <v>16160</v>
      </c>
      <c r="D2153" s="4" t="n">
        <v>1986</v>
      </c>
      <c r="E2153" s="4" t="s">
        <v>41</v>
      </c>
      <c r="F2153" s="4" t="s">
        <v>14248</v>
      </c>
      <c r="G2153" s="4" t="str">
        <f aca="false">IF(LEFT(I2153,3)="R1 ","L6",IF(D2153&gt;=2014,"L1",IF(D2153&gt;=1998,"L2",IF(D2153&gt;=1987,"L3",IF(D2153&gt;=1978,"L4",IF(D2153&gt;=1965,"L5","L6"))))))</f>
        <v>L4</v>
      </c>
      <c r="H2153" s="4" t="str">
        <f aca="false">IFERROR(INDEX(Lanes!$C$2:$C$60,MATCH(LEFT(I2153,FIND(" ",I2153)-1),Lanes!$A$2:$A$60,0)),"?")</f>
        <v>V</v>
      </c>
      <c r="I2153" s="4" t="s">
        <v>16045</v>
      </c>
      <c r="J2153" s="4"/>
      <c r="K2153" s="4" t="s">
        <v>60</v>
      </c>
      <c r="L2153" s="4" t="s">
        <v>603</v>
      </c>
      <c r="M2153" s="4" t="s">
        <v>1205</v>
      </c>
      <c r="N2153" s="4"/>
      <c r="O2153" s="4" t="s">
        <v>16161</v>
      </c>
      <c r="P2153" s="2" t="s">
        <v>16162</v>
      </c>
      <c r="Q2153" s="2" t="s">
        <v>16163</v>
      </c>
      <c r="R2153" s="4" t="s">
        <v>65</v>
      </c>
      <c r="S2153" s="4" t="s">
        <v>16164</v>
      </c>
      <c r="T2153" s="4" t="s">
        <v>84</v>
      </c>
      <c r="U2153" s="4"/>
      <c r="V2153" s="4"/>
      <c r="W2153" s="4"/>
      <c r="X2153" s="2" t="s">
        <v>16165</v>
      </c>
      <c r="Y2153" s="4" t="s">
        <v>55</v>
      </c>
      <c r="Z2153" s="4"/>
      <c r="AA2153" s="4"/>
      <c r="AB2153" s="4"/>
    </row>
    <row r="2154" customFormat="false" ht="75" hidden="false" customHeight="true" outlineLevel="0" collapsed="false">
      <c r="A2154" s="4" t="s">
        <v>16166</v>
      </c>
      <c r="B2154" s="4" t="s">
        <v>16167</v>
      </c>
      <c r="C2154" s="4" t="s">
        <v>16167</v>
      </c>
      <c r="D2154" s="4" t="n">
        <v>1987</v>
      </c>
      <c r="E2154" s="4" t="s">
        <v>41</v>
      </c>
      <c r="F2154" s="4" t="s">
        <v>16131</v>
      </c>
      <c r="G2154" s="4" t="str">
        <f aca="false">IF(LEFT(I2154,3)="R1 ","L6",IF(D2154&gt;=2014,"L1",IF(D2154&gt;=1998,"L2",IF(D2154&gt;=1987,"L3",IF(D2154&gt;=1978,"L4",IF(D2154&gt;=1965,"L5","L6"))))))</f>
        <v>L3</v>
      </c>
      <c r="H2154" s="4" t="str">
        <f aca="false">IFERROR(INDEX(Lanes!$C$2:$C$60,MATCH(LEFT(I2154,FIND(" ",I2154)-1),Lanes!$A$2:$A$60,0)),"?")</f>
        <v>V</v>
      </c>
      <c r="I2154" s="4" t="s">
        <v>16045</v>
      </c>
      <c r="J2154" s="4" t="s">
        <v>16168</v>
      </c>
      <c r="K2154" s="4" t="s">
        <v>268</v>
      </c>
      <c r="L2154" s="4" t="s">
        <v>603</v>
      </c>
      <c r="M2154" s="4" t="s">
        <v>1205</v>
      </c>
      <c r="N2154" s="4"/>
      <c r="O2154" s="4" t="s">
        <v>16169</v>
      </c>
      <c r="P2154" s="2" t="s">
        <v>16170</v>
      </c>
      <c r="Q2154" s="2" t="s">
        <v>16171</v>
      </c>
      <c r="R2154" s="4" t="s">
        <v>65</v>
      </c>
      <c r="S2154" s="4" t="s">
        <v>16172</v>
      </c>
      <c r="T2154" s="4" t="s">
        <v>110</v>
      </c>
      <c r="U2154" s="4"/>
      <c r="V2154" s="4"/>
      <c r="W2154" s="4"/>
      <c r="X2154" s="2" t="s">
        <v>16173</v>
      </c>
      <c r="Y2154" s="4" t="s">
        <v>69</v>
      </c>
      <c r="Z2154" s="4"/>
      <c r="AA2154" s="4"/>
      <c r="AB2154" s="4"/>
    </row>
    <row r="2155" customFormat="false" ht="75" hidden="false" customHeight="true" outlineLevel="0" collapsed="false">
      <c r="A2155" s="4" t="s">
        <v>16174</v>
      </c>
      <c r="B2155" s="4" t="s">
        <v>16175</v>
      </c>
      <c r="C2155" s="4" t="s">
        <v>16176</v>
      </c>
      <c r="D2155" s="4" t="n">
        <v>1987</v>
      </c>
      <c r="E2155" s="4" t="s">
        <v>398</v>
      </c>
      <c r="F2155" s="4" t="s">
        <v>16044</v>
      </c>
      <c r="G2155" s="4" t="str">
        <f aca="false">IF(LEFT(I2155,3)="R1 ","L6",IF(D2155&gt;=2014,"L1",IF(D2155&gt;=1998,"L2",IF(D2155&gt;=1987,"L3",IF(D2155&gt;=1978,"L4",IF(D2155&gt;=1965,"L5","L6"))))))</f>
        <v>L3</v>
      </c>
      <c r="H2155" s="4" t="str">
        <f aca="false">IFERROR(INDEX(Lanes!$C$2:$C$60,MATCH(LEFT(I2155,FIND(" ",I2155)-1),Lanes!$A$2:$A$60,0)),"?")</f>
        <v>V</v>
      </c>
      <c r="I2155" s="4" t="s">
        <v>16045</v>
      </c>
      <c r="J2155" s="4" t="s">
        <v>8895</v>
      </c>
      <c r="K2155" s="4" t="s">
        <v>364</v>
      </c>
      <c r="L2155" s="4" t="s">
        <v>193</v>
      </c>
      <c r="M2155" s="4" t="s">
        <v>289</v>
      </c>
      <c r="N2155" s="4"/>
      <c r="O2155" s="4" t="s">
        <v>16177</v>
      </c>
      <c r="P2155" s="2" t="s">
        <v>16178</v>
      </c>
      <c r="Q2155" s="2" t="s">
        <v>16179</v>
      </c>
      <c r="R2155" s="4" t="s">
        <v>65</v>
      </c>
      <c r="S2155" s="4" t="s">
        <v>16180</v>
      </c>
      <c r="T2155" s="4" t="s">
        <v>110</v>
      </c>
      <c r="U2155" s="4"/>
      <c r="V2155" s="4"/>
      <c r="W2155" s="4"/>
      <c r="X2155" s="2" t="s">
        <v>16181</v>
      </c>
      <c r="Y2155" s="4" t="s">
        <v>69</v>
      </c>
      <c r="Z2155" s="4"/>
      <c r="AA2155" s="4"/>
      <c r="AB2155" s="4"/>
    </row>
    <row r="2156" customFormat="false" ht="75" hidden="false" customHeight="true" outlineLevel="0" collapsed="false">
      <c r="A2156" s="4" t="s">
        <v>16182</v>
      </c>
      <c r="B2156" s="4" t="s">
        <v>16121</v>
      </c>
      <c r="C2156" s="4" t="s">
        <v>16183</v>
      </c>
      <c r="D2156" s="4" t="n">
        <v>1987</v>
      </c>
      <c r="E2156" s="4" t="s">
        <v>41</v>
      </c>
      <c r="F2156" s="4" t="s">
        <v>16123</v>
      </c>
      <c r="G2156" s="4" t="str">
        <f aca="false">IF(LEFT(I2156,3)="R1 ","L6",IF(D2156&gt;=2014,"L1",IF(D2156&gt;=1998,"L2",IF(D2156&gt;=1987,"L3",IF(D2156&gt;=1978,"L4",IF(D2156&gt;=1965,"L5","L6"))))))</f>
        <v>L3</v>
      </c>
      <c r="H2156" s="4" t="str">
        <f aca="false">IFERROR(INDEX(Lanes!$C$2:$C$60,MATCH(LEFT(I2156,FIND(" ",I2156)-1),Lanes!$A$2:$A$60,0)),"?")</f>
        <v>V</v>
      </c>
      <c r="I2156" s="4" t="s">
        <v>16045</v>
      </c>
      <c r="J2156" s="4"/>
      <c r="K2156" s="4" t="s">
        <v>1016</v>
      </c>
      <c r="L2156" s="4" t="s">
        <v>603</v>
      </c>
      <c r="M2156" s="4" t="s">
        <v>1205</v>
      </c>
      <c r="N2156" s="4"/>
      <c r="O2156" s="4" t="s">
        <v>16184</v>
      </c>
      <c r="P2156" s="2" t="s">
        <v>16185</v>
      </c>
      <c r="Q2156" s="2" t="s">
        <v>16186</v>
      </c>
      <c r="R2156" s="4" t="s">
        <v>50</v>
      </c>
      <c r="S2156" s="4" t="s">
        <v>16187</v>
      </c>
      <c r="T2156" s="4" t="s">
        <v>84</v>
      </c>
      <c r="U2156" s="4"/>
      <c r="V2156" s="4"/>
      <c r="W2156" s="4"/>
      <c r="X2156" s="2" t="s">
        <v>16188</v>
      </c>
      <c r="Y2156" s="4" t="s">
        <v>69</v>
      </c>
      <c r="Z2156" s="4"/>
      <c r="AA2156" s="4"/>
      <c r="AB2156" s="4"/>
    </row>
    <row r="2157" customFormat="false" ht="75" hidden="false" customHeight="true" outlineLevel="0" collapsed="false">
      <c r="A2157" s="4" t="s">
        <v>16189</v>
      </c>
      <c r="B2157" s="4" t="s">
        <v>16190</v>
      </c>
      <c r="C2157" s="4" t="s">
        <v>16190</v>
      </c>
      <c r="D2157" s="4" t="n">
        <v>1987</v>
      </c>
      <c r="E2157" s="4" t="s">
        <v>41</v>
      </c>
      <c r="F2157" s="4" t="s">
        <v>1436</v>
      </c>
      <c r="G2157" s="4" t="str">
        <f aca="false">IF(LEFT(I2157,3)="R1 ","L6",IF(D2157&gt;=2014,"L1",IF(D2157&gt;=1998,"L2",IF(D2157&gt;=1987,"L3",IF(D2157&gt;=1978,"L4",IF(D2157&gt;=1965,"L5","L6"))))))</f>
        <v>L3</v>
      </c>
      <c r="H2157" s="4" t="str">
        <f aca="false">IFERROR(INDEX(Lanes!$C$2:$C$60,MATCH(LEFT(I2157,FIND(" ",I2157)-1),Lanes!$A$2:$A$60,0)),"?")</f>
        <v>V</v>
      </c>
      <c r="I2157" s="4" t="s">
        <v>16045</v>
      </c>
      <c r="J2157" s="4"/>
      <c r="K2157" s="4" t="s">
        <v>60</v>
      </c>
      <c r="L2157" s="4" t="s">
        <v>193</v>
      </c>
      <c r="M2157" s="4" t="s">
        <v>289</v>
      </c>
      <c r="N2157" s="4"/>
      <c r="O2157" s="4" t="s">
        <v>16191</v>
      </c>
      <c r="P2157" s="2" t="s">
        <v>16192</v>
      </c>
      <c r="Q2157" s="2" t="s">
        <v>16193</v>
      </c>
      <c r="R2157" s="4" t="s">
        <v>50</v>
      </c>
      <c r="S2157" s="4" t="s">
        <v>16194</v>
      </c>
      <c r="T2157" s="4" t="s">
        <v>84</v>
      </c>
      <c r="U2157" s="4"/>
      <c r="V2157" s="4"/>
      <c r="W2157" s="4"/>
      <c r="X2157" s="2" t="s">
        <v>16195</v>
      </c>
      <c r="Y2157" s="4" t="s">
        <v>69</v>
      </c>
      <c r="Z2157" s="4"/>
      <c r="AA2157" s="4"/>
      <c r="AB2157" s="4"/>
    </row>
    <row r="2158" customFormat="false" ht="75" hidden="false" customHeight="true" outlineLevel="0" collapsed="false">
      <c r="A2158" s="4" t="s">
        <v>16196</v>
      </c>
      <c r="B2158" s="4" t="s">
        <v>16197</v>
      </c>
      <c r="C2158" s="4" t="s">
        <v>16197</v>
      </c>
      <c r="D2158" s="4" t="n">
        <v>1987</v>
      </c>
      <c r="E2158" s="4" t="s">
        <v>41</v>
      </c>
      <c r="F2158" s="4" t="s">
        <v>16044</v>
      </c>
      <c r="G2158" s="4" t="str">
        <f aca="false">IF(LEFT(I2158,3)="R1 ","L6",IF(D2158&gt;=2014,"L1",IF(D2158&gt;=1998,"L2",IF(D2158&gt;=1987,"L3",IF(D2158&gt;=1978,"L4",IF(D2158&gt;=1965,"L5","L6"))))))</f>
        <v>L3</v>
      </c>
      <c r="H2158" s="4" t="str">
        <f aca="false">IFERROR(INDEX(Lanes!$C$2:$C$60,MATCH(LEFT(I2158,FIND(" ",I2158)-1),Lanes!$A$2:$A$60,0)),"?")</f>
        <v>V</v>
      </c>
      <c r="I2158" s="4" t="s">
        <v>16045</v>
      </c>
      <c r="J2158" s="4"/>
      <c r="K2158" s="4" t="s">
        <v>1016</v>
      </c>
      <c r="L2158" s="4" t="s">
        <v>603</v>
      </c>
      <c r="M2158" s="4" t="s">
        <v>1205</v>
      </c>
      <c r="N2158" s="4"/>
      <c r="O2158" s="4" t="s">
        <v>16184</v>
      </c>
      <c r="P2158" s="2" t="s">
        <v>16198</v>
      </c>
      <c r="Q2158" s="2" t="s">
        <v>16199</v>
      </c>
      <c r="R2158" s="4" t="s">
        <v>50</v>
      </c>
      <c r="S2158" s="4" t="s">
        <v>16200</v>
      </c>
      <c r="T2158" s="4" t="s">
        <v>84</v>
      </c>
      <c r="U2158" s="4"/>
      <c r="V2158" s="4"/>
      <c r="W2158" s="4"/>
      <c r="X2158" s="2" t="s">
        <v>16201</v>
      </c>
      <c r="Y2158" s="4" t="s">
        <v>69</v>
      </c>
      <c r="Z2158" s="4"/>
      <c r="AA2158" s="4"/>
      <c r="AB2158" s="4"/>
    </row>
    <row r="2159" customFormat="false" ht="75" hidden="false" customHeight="true" outlineLevel="0" collapsed="false">
      <c r="A2159" s="4" t="s">
        <v>16202</v>
      </c>
      <c r="B2159" s="4" t="s">
        <v>16068</v>
      </c>
      <c r="C2159" s="4" t="s">
        <v>16203</v>
      </c>
      <c r="D2159" s="4" t="n">
        <v>1987</v>
      </c>
      <c r="E2159" s="4" t="s">
        <v>41</v>
      </c>
      <c r="F2159" s="4" t="s">
        <v>16204</v>
      </c>
      <c r="G2159" s="4" t="str">
        <f aca="false">IF(LEFT(I2159,3)="R1 ","L6",IF(D2159&gt;=2014,"L1",IF(D2159&gt;=1998,"L2",IF(D2159&gt;=1987,"L3",IF(D2159&gt;=1978,"L4",IF(D2159&gt;=1965,"L5","L6"))))))</f>
        <v>L3</v>
      </c>
      <c r="H2159" s="4" t="str">
        <f aca="false">IFERROR(INDEX(Lanes!$C$2:$C$60,MATCH(LEFT(I2159,FIND(" ",I2159)-1),Lanes!$A$2:$A$60,0)),"?")</f>
        <v>V</v>
      </c>
      <c r="I2159" s="4" t="s">
        <v>16045</v>
      </c>
      <c r="J2159" s="4"/>
      <c r="K2159" s="4" t="s">
        <v>211</v>
      </c>
      <c r="L2159" s="4" t="s">
        <v>163</v>
      </c>
      <c r="M2159" s="4" t="s">
        <v>11021</v>
      </c>
      <c r="N2159" s="4" t="s">
        <v>16071</v>
      </c>
      <c r="O2159" s="4" t="s">
        <v>16205</v>
      </c>
      <c r="P2159" s="2" t="s">
        <v>16206</v>
      </c>
      <c r="Q2159" s="2" t="s">
        <v>16207</v>
      </c>
      <c r="R2159" s="4" t="s">
        <v>65</v>
      </c>
      <c r="S2159" s="4" t="s">
        <v>16208</v>
      </c>
      <c r="T2159" s="4" t="s">
        <v>84</v>
      </c>
      <c r="U2159" s="4"/>
      <c r="V2159" s="4"/>
      <c r="W2159" s="4"/>
      <c r="X2159" s="2" t="s">
        <v>16209</v>
      </c>
      <c r="Y2159" s="4" t="s">
        <v>69</v>
      </c>
      <c r="Z2159" s="4"/>
      <c r="AA2159" s="4"/>
      <c r="AB2159" s="4"/>
    </row>
    <row r="2160" customFormat="false" ht="75" hidden="false" customHeight="true" outlineLevel="0" collapsed="false">
      <c r="A2160" s="4" t="s">
        <v>16210</v>
      </c>
      <c r="B2160" s="4" t="s">
        <v>16211</v>
      </c>
      <c r="C2160" s="4" t="s">
        <v>16212</v>
      </c>
      <c r="D2160" s="4" t="n">
        <v>1987</v>
      </c>
      <c r="E2160" s="4" t="s">
        <v>41</v>
      </c>
      <c r="F2160" s="4" t="s">
        <v>16213</v>
      </c>
      <c r="G2160" s="4" t="str">
        <f aca="false">IF(LEFT(I2160,3)="R1 ","L6",IF(D2160&gt;=2014,"L1",IF(D2160&gt;=1998,"L2",IF(D2160&gt;=1987,"L3",IF(D2160&gt;=1978,"L4",IF(D2160&gt;=1965,"L5","L6"))))))</f>
        <v>L3</v>
      </c>
      <c r="H2160" s="4" t="str">
        <f aca="false">IFERROR(INDEX(Lanes!$C$2:$C$60,MATCH(LEFT(I2160,FIND(" ",I2160)-1),Lanes!$A$2:$A$60,0)),"?")</f>
        <v>V</v>
      </c>
      <c r="I2160" s="4" t="s">
        <v>16045</v>
      </c>
      <c r="J2160" s="4"/>
      <c r="K2160" s="4" t="s">
        <v>1016</v>
      </c>
      <c r="L2160" s="4" t="s">
        <v>257</v>
      </c>
      <c r="M2160" s="4" t="s">
        <v>16214</v>
      </c>
      <c r="N2160" s="4"/>
      <c r="O2160" s="4" t="s">
        <v>16215</v>
      </c>
      <c r="P2160" s="2" t="s">
        <v>16216</v>
      </c>
      <c r="Q2160" s="2" t="s">
        <v>16217</v>
      </c>
      <c r="R2160" s="4" t="s">
        <v>65</v>
      </c>
      <c r="S2160" s="4" t="s">
        <v>16218</v>
      </c>
      <c r="T2160" s="4" t="s">
        <v>84</v>
      </c>
      <c r="U2160" s="4"/>
      <c r="V2160" s="4"/>
      <c r="W2160" s="4"/>
      <c r="X2160" s="2" t="s">
        <v>16219</v>
      </c>
      <c r="Y2160" s="4" t="s">
        <v>69</v>
      </c>
      <c r="Z2160" s="4"/>
      <c r="AA2160" s="4"/>
      <c r="AB2160" s="4"/>
    </row>
    <row r="2161" customFormat="false" ht="75" hidden="false" customHeight="true" outlineLevel="0" collapsed="false">
      <c r="A2161" s="4" t="s">
        <v>16220</v>
      </c>
      <c r="B2161" s="4" t="s">
        <v>16130</v>
      </c>
      <c r="C2161" s="4" t="s">
        <v>16221</v>
      </c>
      <c r="D2161" s="4" t="n">
        <v>1987</v>
      </c>
      <c r="E2161" s="4" t="s">
        <v>41</v>
      </c>
      <c r="F2161" s="4" t="s">
        <v>16131</v>
      </c>
      <c r="G2161" s="4" t="str">
        <f aca="false">IF(LEFT(I2161,3)="R1 ","L6",IF(D2161&gt;=2014,"L1",IF(D2161&gt;=1998,"L2",IF(D2161&gt;=1987,"L3",IF(D2161&gt;=1978,"L4",IF(D2161&gt;=1965,"L5","L6"))))))</f>
        <v>L3</v>
      </c>
      <c r="H2161" s="4" t="str">
        <f aca="false">IFERROR(INDEX(Lanes!$C$2:$C$60,MATCH(LEFT(I2161,FIND(" ",I2161)-1),Lanes!$A$2:$A$60,0)),"?")</f>
        <v>V</v>
      </c>
      <c r="I2161" s="4" t="s">
        <v>16045</v>
      </c>
      <c r="J2161" s="4"/>
      <c r="K2161" s="4" t="s">
        <v>364</v>
      </c>
      <c r="L2161" s="4" t="s">
        <v>163</v>
      </c>
      <c r="M2161" s="4" t="s">
        <v>16132</v>
      </c>
      <c r="N2161" s="4"/>
      <c r="O2161" s="4" t="s">
        <v>16222</v>
      </c>
      <c r="P2161" s="2" t="s">
        <v>16223</v>
      </c>
      <c r="Q2161" s="2" t="s">
        <v>16224</v>
      </c>
      <c r="R2161" s="4" t="s">
        <v>50</v>
      </c>
      <c r="S2161" s="4" t="s">
        <v>16225</v>
      </c>
      <c r="T2161" s="4" t="s">
        <v>110</v>
      </c>
      <c r="U2161" s="4"/>
      <c r="V2161" s="4"/>
      <c r="W2161" s="4"/>
      <c r="X2161" s="2" t="s">
        <v>16226</v>
      </c>
      <c r="Y2161" s="4" t="s">
        <v>69</v>
      </c>
      <c r="Z2161" s="4"/>
      <c r="AA2161" s="4"/>
      <c r="AB2161" s="4"/>
    </row>
    <row r="2162" customFormat="false" ht="75" hidden="false" customHeight="true" outlineLevel="0" collapsed="false">
      <c r="A2162" s="4" t="s">
        <v>16227</v>
      </c>
      <c r="B2162" s="4" t="s">
        <v>16077</v>
      </c>
      <c r="C2162" s="4" t="s">
        <v>16228</v>
      </c>
      <c r="D2162" s="4" t="n">
        <v>1987</v>
      </c>
      <c r="E2162" s="4" t="s">
        <v>41</v>
      </c>
      <c r="F2162" s="4" t="s">
        <v>14248</v>
      </c>
      <c r="G2162" s="4" t="str">
        <f aca="false">IF(LEFT(I2162,3)="R1 ","L6",IF(D2162&gt;=2014,"L1",IF(D2162&gt;=1998,"L2",IF(D2162&gt;=1987,"L3",IF(D2162&gt;=1978,"L4",IF(D2162&gt;=1965,"L5","L6"))))))</f>
        <v>L3</v>
      </c>
      <c r="H2162" s="4" t="str">
        <f aca="false">IFERROR(INDEX(Lanes!$C$2:$C$60,MATCH(LEFT(I2162,FIND(" ",I2162)-1),Lanes!$A$2:$A$60,0)),"?")</f>
        <v>V</v>
      </c>
      <c r="I2162" s="4" t="s">
        <v>16045</v>
      </c>
      <c r="J2162" s="4"/>
      <c r="K2162" s="4" t="s">
        <v>60</v>
      </c>
      <c r="L2162" s="4" t="s">
        <v>193</v>
      </c>
      <c r="M2162" s="4" t="s">
        <v>289</v>
      </c>
      <c r="N2162" s="4"/>
      <c r="O2162" s="4" t="s">
        <v>16229</v>
      </c>
      <c r="P2162" s="2" t="s">
        <v>16230</v>
      </c>
      <c r="Q2162" s="2" t="s">
        <v>16231</v>
      </c>
      <c r="R2162" s="4" t="s">
        <v>65</v>
      </c>
      <c r="S2162" s="4" t="s">
        <v>16232</v>
      </c>
      <c r="T2162" s="4" t="s">
        <v>110</v>
      </c>
      <c r="U2162" s="4"/>
      <c r="V2162" s="4"/>
      <c r="W2162" s="4"/>
      <c r="X2162" s="2" t="s">
        <v>16233</v>
      </c>
      <c r="Y2162" s="4" t="s">
        <v>69</v>
      </c>
      <c r="Z2162" s="4"/>
      <c r="AA2162" s="4"/>
      <c r="AB2162" s="4"/>
    </row>
    <row r="2163" customFormat="false" ht="75" hidden="false" customHeight="true" outlineLevel="0" collapsed="false">
      <c r="A2163" s="4" t="s">
        <v>16234</v>
      </c>
      <c r="B2163" s="4" t="s">
        <v>13558</v>
      </c>
      <c r="C2163" s="4" t="s">
        <v>16235</v>
      </c>
      <c r="D2163" s="4" t="n">
        <v>1987</v>
      </c>
      <c r="E2163" s="4" t="s">
        <v>41</v>
      </c>
      <c r="F2163" s="4" t="s">
        <v>16070</v>
      </c>
      <c r="G2163" s="4" t="str">
        <f aca="false">IF(LEFT(I2163,3)="R1 ","L6",IF(D2163&gt;=2014,"L1",IF(D2163&gt;=1998,"L2",IF(D2163&gt;=1987,"L3",IF(D2163&gt;=1978,"L4",IF(D2163&gt;=1965,"L5","L6"))))))</f>
        <v>L3</v>
      </c>
      <c r="H2163" s="4" t="str">
        <f aca="false">IFERROR(INDEX(Lanes!$C$2:$C$60,MATCH(LEFT(I2163,FIND(" ",I2163)-1),Lanes!$A$2:$A$60,0)),"?")</f>
        <v>V</v>
      </c>
      <c r="I2163" s="4" t="s">
        <v>16045</v>
      </c>
      <c r="J2163" s="4"/>
      <c r="K2163" s="4" t="s">
        <v>268</v>
      </c>
      <c r="L2163" s="4" t="s">
        <v>193</v>
      </c>
      <c r="M2163" s="4" t="s">
        <v>289</v>
      </c>
      <c r="N2163" s="4"/>
      <c r="O2163" s="4" t="s">
        <v>16205</v>
      </c>
      <c r="P2163" s="2" t="s">
        <v>16236</v>
      </c>
      <c r="Q2163" s="2" t="s">
        <v>16237</v>
      </c>
      <c r="R2163" s="4" t="s">
        <v>65</v>
      </c>
      <c r="S2163" s="4" t="s">
        <v>16238</v>
      </c>
      <c r="T2163" s="4" t="s">
        <v>84</v>
      </c>
      <c r="U2163" s="4"/>
      <c r="V2163" s="4"/>
      <c r="W2163" s="4"/>
      <c r="X2163" s="2" t="s">
        <v>16239</v>
      </c>
      <c r="Y2163" s="4" t="s">
        <v>69</v>
      </c>
      <c r="Z2163" s="4"/>
      <c r="AA2163" s="4"/>
      <c r="AB2163" s="4"/>
    </row>
    <row r="2164" customFormat="false" ht="75" hidden="false" customHeight="true" outlineLevel="0" collapsed="false">
      <c r="A2164" s="4" t="s">
        <v>16240</v>
      </c>
      <c r="B2164" s="4" t="s">
        <v>16121</v>
      </c>
      <c r="C2164" s="4" t="s">
        <v>16241</v>
      </c>
      <c r="D2164" s="4" t="n">
        <v>1988</v>
      </c>
      <c r="E2164" s="4" t="s">
        <v>41</v>
      </c>
      <c r="F2164" s="4" t="s">
        <v>16123</v>
      </c>
      <c r="G2164" s="4" t="str">
        <f aca="false">IF(LEFT(I2164,3)="R1 ","L6",IF(D2164&gt;=2014,"L1",IF(D2164&gt;=1998,"L2",IF(D2164&gt;=1987,"L3",IF(D2164&gt;=1978,"L4",IF(D2164&gt;=1965,"L5","L6"))))))</f>
        <v>L3</v>
      </c>
      <c r="H2164" s="4" t="str">
        <f aca="false">IFERROR(INDEX(Lanes!$C$2:$C$60,MATCH(LEFT(I2164,FIND(" ",I2164)-1),Lanes!$A$2:$A$60,0)),"?")</f>
        <v>V</v>
      </c>
      <c r="I2164" s="4" t="s">
        <v>16045</v>
      </c>
      <c r="J2164" s="4"/>
      <c r="K2164" s="4" t="s">
        <v>1016</v>
      </c>
      <c r="L2164" s="4" t="s">
        <v>603</v>
      </c>
      <c r="M2164" s="4" t="s">
        <v>1205</v>
      </c>
      <c r="N2164" s="4"/>
      <c r="O2164" s="4" t="s">
        <v>16242</v>
      </c>
      <c r="P2164" s="2" t="s">
        <v>16243</v>
      </c>
      <c r="Q2164" s="2" t="s">
        <v>16244</v>
      </c>
      <c r="R2164" s="4" t="s">
        <v>65</v>
      </c>
      <c r="S2164" s="4" t="s">
        <v>16245</v>
      </c>
      <c r="T2164" s="4" t="s">
        <v>110</v>
      </c>
      <c r="U2164" s="4"/>
      <c r="V2164" s="4"/>
      <c r="W2164" s="4"/>
      <c r="X2164" s="2" t="s">
        <v>16246</v>
      </c>
      <c r="Y2164" s="4" t="s">
        <v>69</v>
      </c>
      <c r="Z2164" s="4"/>
      <c r="AA2164" s="4"/>
      <c r="AB2164" s="4"/>
    </row>
    <row r="2165" customFormat="false" ht="75" hidden="false" customHeight="true" outlineLevel="0" collapsed="false">
      <c r="A2165" s="4" t="s">
        <v>16247</v>
      </c>
      <c r="B2165" s="4" t="s">
        <v>16068</v>
      </c>
      <c r="C2165" s="4" t="s">
        <v>16248</v>
      </c>
      <c r="D2165" s="4" t="n">
        <v>1988</v>
      </c>
      <c r="E2165" s="4" t="s">
        <v>41</v>
      </c>
      <c r="F2165" s="4" t="s">
        <v>16249</v>
      </c>
      <c r="G2165" s="4" t="str">
        <f aca="false">IF(LEFT(I2165,3)="R1 ","L6",IF(D2165&gt;=2014,"L1",IF(D2165&gt;=1998,"L2",IF(D2165&gt;=1987,"L3",IF(D2165&gt;=1978,"L4",IF(D2165&gt;=1965,"L5","L6"))))))</f>
        <v>L3</v>
      </c>
      <c r="H2165" s="4" t="str">
        <f aca="false">IFERROR(INDEX(Lanes!$C$2:$C$60,MATCH(LEFT(I2165,FIND(" ",I2165)-1),Lanes!$A$2:$A$60,0)),"?")</f>
        <v>V</v>
      </c>
      <c r="I2165" s="4" t="s">
        <v>16045</v>
      </c>
      <c r="J2165" s="4"/>
      <c r="K2165" s="4" t="s">
        <v>268</v>
      </c>
      <c r="L2165" s="4" t="s">
        <v>163</v>
      </c>
      <c r="M2165" s="4" t="s">
        <v>11021</v>
      </c>
      <c r="N2165" s="4" t="s">
        <v>16071</v>
      </c>
      <c r="O2165" s="4" t="s">
        <v>16250</v>
      </c>
      <c r="P2165" s="2" t="s">
        <v>16251</v>
      </c>
      <c r="Q2165" s="2" t="s">
        <v>16252</v>
      </c>
      <c r="R2165" s="4" t="s">
        <v>65</v>
      </c>
      <c r="S2165" s="4" t="s">
        <v>16253</v>
      </c>
      <c r="T2165" s="4" t="s">
        <v>52</v>
      </c>
      <c r="U2165" s="4"/>
      <c r="V2165" s="4"/>
      <c r="W2165" s="4"/>
      <c r="X2165" s="2" t="s">
        <v>16254</v>
      </c>
      <c r="Y2165" s="4" t="s">
        <v>69</v>
      </c>
      <c r="Z2165" s="4"/>
      <c r="AA2165" s="4"/>
      <c r="AB2165" s="4"/>
    </row>
    <row r="2166" customFormat="false" ht="75" hidden="false" customHeight="true" outlineLevel="0" collapsed="false">
      <c r="A2166" s="4" t="s">
        <v>16255</v>
      </c>
      <c r="B2166" s="4" t="s">
        <v>16256</v>
      </c>
      <c r="C2166" s="4" t="s">
        <v>16257</v>
      </c>
      <c r="D2166" s="4" t="n">
        <v>1988</v>
      </c>
      <c r="E2166" s="4" t="s">
        <v>41</v>
      </c>
      <c r="F2166" s="4" t="s">
        <v>16213</v>
      </c>
      <c r="G2166" s="4" t="str">
        <f aca="false">IF(LEFT(I2166,3)="R1 ","L6",IF(D2166&gt;=2014,"L1",IF(D2166&gt;=1998,"L2",IF(D2166&gt;=1987,"L3",IF(D2166&gt;=1978,"L4",IF(D2166&gt;=1965,"L5","L6"))))))</f>
        <v>L3</v>
      </c>
      <c r="H2166" s="4" t="str">
        <f aca="false">IFERROR(INDEX(Lanes!$C$2:$C$60,MATCH(LEFT(I2166,FIND(" ",I2166)-1),Lanes!$A$2:$A$60,0)),"?")</f>
        <v>V</v>
      </c>
      <c r="I2166" s="4" t="s">
        <v>16045</v>
      </c>
      <c r="J2166" s="4"/>
      <c r="K2166" s="4" t="s">
        <v>60</v>
      </c>
      <c r="L2166" s="4" t="s">
        <v>257</v>
      </c>
      <c r="M2166" s="4" t="s">
        <v>16214</v>
      </c>
      <c r="N2166" s="4"/>
      <c r="O2166" s="4" t="s">
        <v>16258</v>
      </c>
      <c r="P2166" s="2" t="s">
        <v>16259</v>
      </c>
      <c r="Q2166" s="2" t="s">
        <v>16260</v>
      </c>
      <c r="R2166" s="4" t="s">
        <v>65</v>
      </c>
      <c r="S2166" s="4" t="s">
        <v>16261</v>
      </c>
      <c r="T2166" s="4" t="s">
        <v>110</v>
      </c>
      <c r="U2166" s="4"/>
      <c r="V2166" s="4"/>
      <c r="W2166" s="4"/>
      <c r="X2166" s="2" t="s">
        <v>16262</v>
      </c>
      <c r="Y2166" s="4" t="s">
        <v>69</v>
      </c>
      <c r="Z2166" s="4"/>
      <c r="AA2166" s="4"/>
      <c r="AB2166" s="4"/>
    </row>
    <row r="2167" customFormat="false" ht="75" hidden="false" customHeight="true" outlineLevel="0" collapsed="false">
      <c r="A2167" s="4" t="s">
        <v>16263</v>
      </c>
      <c r="B2167" s="4" t="s">
        <v>16042</v>
      </c>
      <c r="C2167" s="4" t="s">
        <v>16264</v>
      </c>
      <c r="D2167" s="4" t="n">
        <v>1988</v>
      </c>
      <c r="E2167" s="4" t="s">
        <v>41</v>
      </c>
      <c r="F2167" s="4" t="s">
        <v>14248</v>
      </c>
      <c r="G2167" s="4" t="str">
        <f aca="false">IF(LEFT(I2167,3)="R1 ","L6",IF(D2167&gt;=2014,"L1",IF(D2167&gt;=1998,"L2",IF(D2167&gt;=1987,"L3",IF(D2167&gt;=1978,"L4",IF(D2167&gt;=1965,"L5","L6"))))))</f>
        <v>L3</v>
      </c>
      <c r="H2167" s="4" t="str">
        <f aca="false">IFERROR(INDEX(Lanes!$C$2:$C$60,MATCH(LEFT(I2167,FIND(" ",I2167)-1),Lanes!$A$2:$A$60,0)),"?")</f>
        <v>V</v>
      </c>
      <c r="I2167" s="4" t="s">
        <v>16045</v>
      </c>
      <c r="J2167" s="4"/>
      <c r="K2167" s="4" t="s">
        <v>1016</v>
      </c>
      <c r="L2167" s="4" t="s">
        <v>193</v>
      </c>
      <c r="M2167" s="4" t="s">
        <v>289</v>
      </c>
      <c r="N2167" s="4"/>
      <c r="O2167" s="4" t="s">
        <v>16265</v>
      </c>
      <c r="P2167" s="2" t="s">
        <v>16266</v>
      </c>
      <c r="Q2167" s="2" t="s">
        <v>16267</v>
      </c>
      <c r="R2167" s="4" t="s">
        <v>65</v>
      </c>
      <c r="S2167" s="4" t="s">
        <v>16268</v>
      </c>
      <c r="T2167" s="4" t="s">
        <v>110</v>
      </c>
      <c r="U2167" s="4"/>
      <c r="V2167" s="4"/>
      <c r="W2167" s="4"/>
      <c r="X2167" s="2" t="s">
        <v>16269</v>
      </c>
      <c r="Y2167" s="4" t="s">
        <v>69</v>
      </c>
      <c r="Z2167" s="4"/>
      <c r="AA2167" s="4"/>
      <c r="AB2167" s="4"/>
    </row>
    <row r="2168" customFormat="false" ht="75" hidden="false" customHeight="true" outlineLevel="0" collapsed="false">
      <c r="A2168" s="4" t="s">
        <v>16270</v>
      </c>
      <c r="B2168" s="4" t="s">
        <v>13558</v>
      </c>
      <c r="C2168" s="4" t="s">
        <v>16271</v>
      </c>
      <c r="D2168" s="4" t="n">
        <v>1988</v>
      </c>
      <c r="E2168" s="4" t="s">
        <v>41</v>
      </c>
      <c r="F2168" s="4" t="s">
        <v>16272</v>
      </c>
      <c r="G2168" s="4" t="str">
        <f aca="false">IF(LEFT(I2168,3)="R1 ","L6",IF(D2168&gt;=2014,"L1",IF(D2168&gt;=1998,"L2",IF(D2168&gt;=1987,"L3",IF(D2168&gt;=1978,"L4",IF(D2168&gt;=1965,"L5","L6"))))))</f>
        <v>L3</v>
      </c>
      <c r="H2168" s="4" t="str">
        <f aca="false">IFERROR(INDEX(Lanes!$C$2:$C$60,MATCH(LEFT(I2168,FIND(" ",I2168)-1),Lanes!$A$2:$A$60,0)),"?")</f>
        <v>V</v>
      </c>
      <c r="I2168" s="4" t="s">
        <v>16045</v>
      </c>
      <c r="J2168" s="4"/>
      <c r="K2168" s="4" t="s">
        <v>268</v>
      </c>
      <c r="L2168" s="4" t="s">
        <v>193</v>
      </c>
      <c r="M2168" s="4" t="s">
        <v>289</v>
      </c>
      <c r="N2168" s="4"/>
      <c r="O2168" s="4" t="s">
        <v>16273</v>
      </c>
      <c r="P2168" s="2" t="s">
        <v>16274</v>
      </c>
      <c r="Q2168" s="2" t="s">
        <v>16275</v>
      </c>
      <c r="R2168" s="4" t="s">
        <v>122</v>
      </c>
      <c r="S2168" s="4" t="s">
        <v>16276</v>
      </c>
      <c r="T2168" s="4" t="s">
        <v>110</v>
      </c>
      <c r="U2168" s="4"/>
      <c r="V2168" s="4"/>
      <c r="W2168" s="4"/>
      <c r="X2168" s="2" t="s">
        <v>16277</v>
      </c>
      <c r="Y2168" s="4" t="s">
        <v>69</v>
      </c>
      <c r="Z2168" s="4"/>
      <c r="AA2168" s="4"/>
      <c r="AB2168" s="4"/>
    </row>
    <row r="2169" customFormat="false" ht="75" hidden="false" customHeight="true" outlineLevel="0" collapsed="false">
      <c r="A2169" s="4" t="s">
        <v>16278</v>
      </c>
      <c r="B2169" s="4" t="s">
        <v>16211</v>
      </c>
      <c r="C2169" s="4" t="s">
        <v>16279</v>
      </c>
      <c r="D2169" s="4" t="n">
        <v>1989</v>
      </c>
      <c r="E2169" s="4" t="s">
        <v>41</v>
      </c>
      <c r="F2169" s="4" t="s">
        <v>16213</v>
      </c>
      <c r="G2169" s="4" t="str">
        <f aca="false">IF(LEFT(I2169,3)="R1 ","L6",IF(D2169&gt;=2014,"L1",IF(D2169&gt;=1998,"L2",IF(D2169&gt;=1987,"L3",IF(D2169&gt;=1978,"L4",IF(D2169&gt;=1965,"L5","L6"))))))</f>
        <v>L3</v>
      </c>
      <c r="H2169" s="4" t="str">
        <f aca="false">IFERROR(INDEX(Lanes!$C$2:$C$60,MATCH(LEFT(I2169,FIND(" ",I2169)-1),Lanes!$A$2:$A$60,0)),"?")</f>
        <v>V</v>
      </c>
      <c r="I2169" s="4" t="s">
        <v>16045</v>
      </c>
      <c r="J2169" s="4"/>
      <c r="K2169" s="4" t="s">
        <v>1016</v>
      </c>
      <c r="L2169" s="4" t="s">
        <v>257</v>
      </c>
      <c r="M2169" s="4" t="s">
        <v>16214</v>
      </c>
      <c r="N2169" s="4"/>
      <c r="O2169" s="4" t="s">
        <v>16280</v>
      </c>
      <c r="P2169" s="2" t="s">
        <v>16281</v>
      </c>
      <c r="Q2169" s="2" t="s">
        <v>16282</v>
      </c>
      <c r="R2169" s="4" t="s">
        <v>65</v>
      </c>
      <c r="S2169" s="4" t="s">
        <v>16283</v>
      </c>
      <c r="T2169" s="4" t="s">
        <v>110</v>
      </c>
      <c r="U2169" s="4"/>
      <c r="V2169" s="4"/>
      <c r="W2169" s="4"/>
      <c r="X2169" s="2" t="s">
        <v>16284</v>
      </c>
      <c r="Y2169" s="4" t="s">
        <v>69</v>
      </c>
      <c r="Z2169" s="4"/>
      <c r="AA2169" s="4"/>
      <c r="AB2169" s="4"/>
    </row>
    <row r="2170" customFormat="false" ht="75" hidden="false" customHeight="true" outlineLevel="0" collapsed="false">
      <c r="A2170" s="4" t="s">
        <v>16285</v>
      </c>
      <c r="B2170" s="4" t="s">
        <v>16130</v>
      </c>
      <c r="C2170" s="4" t="s">
        <v>16286</v>
      </c>
      <c r="D2170" s="4" t="n">
        <v>1989</v>
      </c>
      <c r="E2170" s="4" t="s">
        <v>41</v>
      </c>
      <c r="F2170" s="4" t="s">
        <v>16131</v>
      </c>
      <c r="G2170" s="4" t="str">
        <f aca="false">IF(LEFT(I2170,3)="R1 ","L6",IF(D2170&gt;=2014,"L1",IF(D2170&gt;=1998,"L2",IF(D2170&gt;=1987,"L3",IF(D2170&gt;=1978,"L4",IF(D2170&gt;=1965,"L5","L6"))))))</f>
        <v>L3</v>
      </c>
      <c r="H2170" s="4" t="str">
        <f aca="false">IFERROR(INDEX(Lanes!$C$2:$C$60,MATCH(LEFT(I2170,FIND(" ",I2170)-1),Lanes!$A$2:$A$60,0)),"?")</f>
        <v>V</v>
      </c>
      <c r="I2170" s="4" t="s">
        <v>16045</v>
      </c>
      <c r="J2170" s="4"/>
      <c r="K2170" s="4" t="s">
        <v>60</v>
      </c>
      <c r="L2170" s="4" t="s">
        <v>163</v>
      </c>
      <c r="M2170" s="4" t="s">
        <v>16132</v>
      </c>
      <c r="N2170" s="4"/>
      <c r="O2170" s="4" t="s">
        <v>16287</v>
      </c>
      <c r="P2170" s="2" t="s">
        <v>16288</v>
      </c>
      <c r="Q2170" s="2" t="s">
        <v>16289</v>
      </c>
      <c r="R2170" s="4" t="s">
        <v>50</v>
      </c>
      <c r="S2170" s="4" t="s">
        <v>16290</v>
      </c>
      <c r="T2170" s="4" t="s">
        <v>84</v>
      </c>
      <c r="U2170" s="4"/>
      <c r="V2170" s="4"/>
      <c r="W2170" s="4"/>
      <c r="X2170" s="2" t="s">
        <v>16291</v>
      </c>
      <c r="Y2170" s="4" t="s">
        <v>69</v>
      </c>
      <c r="Z2170" s="4"/>
      <c r="AA2170" s="4"/>
      <c r="AB2170" s="4"/>
    </row>
    <row r="2171" customFormat="false" ht="75" hidden="false" customHeight="true" outlineLevel="0" collapsed="false">
      <c r="A2171" s="4" t="s">
        <v>16292</v>
      </c>
      <c r="B2171" s="4" t="s">
        <v>16293</v>
      </c>
      <c r="C2171" s="4" t="s">
        <v>16294</v>
      </c>
      <c r="D2171" s="4" t="n">
        <v>1989</v>
      </c>
      <c r="E2171" s="4" t="s">
        <v>41</v>
      </c>
      <c r="F2171" s="4" t="s">
        <v>16070</v>
      </c>
      <c r="G2171" s="4" t="str">
        <f aca="false">IF(LEFT(I2171,3)="R1 ","L6",IF(D2171&gt;=2014,"L1",IF(D2171&gt;=1998,"L2",IF(D2171&gt;=1987,"L3",IF(D2171&gt;=1978,"L4",IF(D2171&gt;=1965,"L5","L6"))))))</f>
        <v>L3</v>
      </c>
      <c r="H2171" s="4" t="str">
        <f aca="false">IFERROR(INDEX(Lanes!$C$2:$C$60,MATCH(LEFT(I2171,FIND(" ",I2171)-1),Lanes!$A$2:$A$60,0)),"?")</f>
        <v>V</v>
      </c>
      <c r="I2171" s="4" t="s">
        <v>16045</v>
      </c>
      <c r="J2171" s="4"/>
      <c r="K2171" s="4" t="s">
        <v>1016</v>
      </c>
      <c r="L2171" s="4" t="s">
        <v>193</v>
      </c>
      <c r="M2171" s="4" t="s">
        <v>289</v>
      </c>
      <c r="N2171" s="4"/>
      <c r="O2171" s="4" t="s">
        <v>16295</v>
      </c>
      <c r="P2171" s="2" t="s">
        <v>16296</v>
      </c>
      <c r="Q2171" s="2" t="s">
        <v>16297</v>
      </c>
      <c r="R2171" s="4" t="s">
        <v>65</v>
      </c>
      <c r="S2171" s="4" t="s">
        <v>16298</v>
      </c>
      <c r="T2171" s="4" t="s">
        <v>84</v>
      </c>
      <c r="U2171" s="4"/>
      <c r="V2171" s="4"/>
      <c r="W2171" s="4"/>
      <c r="X2171" s="2" t="s">
        <v>16299</v>
      </c>
      <c r="Y2171" s="4" t="s">
        <v>69</v>
      </c>
      <c r="Z2171" s="4"/>
      <c r="AA2171" s="4"/>
      <c r="AB2171" s="4"/>
    </row>
    <row r="2172" customFormat="false" ht="75" hidden="false" customHeight="true" outlineLevel="0" collapsed="false">
      <c r="A2172" s="4" t="s">
        <v>16300</v>
      </c>
      <c r="B2172" s="4" t="s">
        <v>16121</v>
      </c>
      <c r="C2172" s="4" t="s">
        <v>16301</v>
      </c>
      <c r="D2172" s="4" t="n">
        <v>1990</v>
      </c>
      <c r="E2172" s="4" t="s">
        <v>41</v>
      </c>
      <c r="F2172" s="4" t="s">
        <v>16123</v>
      </c>
      <c r="G2172" s="4" t="str">
        <f aca="false">IF(LEFT(I2172,3)="R1 ","L6",IF(D2172&gt;=2014,"L1",IF(D2172&gt;=1998,"L2",IF(D2172&gt;=1987,"L3",IF(D2172&gt;=1978,"L4",IF(D2172&gt;=1965,"L5","L6"))))))</f>
        <v>L3</v>
      </c>
      <c r="H2172" s="4" t="str">
        <f aca="false">IFERROR(INDEX(Lanes!$C$2:$C$60,MATCH(LEFT(I2172,FIND(" ",I2172)-1),Lanes!$A$2:$A$60,0)),"?")</f>
        <v>V</v>
      </c>
      <c r="I2172" s="4" t="s">
        <v>16045</v>
      </c>
      <c r="J2172" s="4"/>
      <c r="K2172" s="4" t="s">
        <v>1016</v>
      </c>
      <c r="L2172" s="4" t="s">
        <v>603</v>
      </c>
      <c r="M2172" s="4" t="s">
        <v>1205</v>
      </c>
      <c r="N2172" s="4"/>
      <c r="O2172" s="4" t="s">
        <v>16242</v>
      </c>
      <c r="P2172" s="2" t="s">
        <v>16302</v>
      </c>
      <c r="Q2172" s="2" t="s">
        <v>16303</v>
      </c>
      <c r="R2172" s="4" t="s">
        <v>50</v>
      </c>
      <c r="S2172" s="4" t="s">
        <v>16304</v>
      </c>
      <c r="T2172" s="4" t="s">
        <v>84</v>
      </c>
      <c r="U2172" s="4"/>
      <c r="V2172" s="4"/>
      <c r="W2172" s="4"/>
      <c r="X2172" s="2" t="s">
        <v>16305</v>
      </c>
      <c r="Y2172" s="4" t="s">
        <v>69</v>
      </c>
      <c r="Z2172" s="4"/>
      <c r="AA2172" s="4"/>
      <c r="AB2172" s="4"/>
    </row>
    <row r="2173" customFormat="false" ht="75" hidden="false" customHeight="true" outlineLevel="0" collapsed="false">
      <c r="A2173" s="4" t="s">
        <v>16306</v>
      </c>
      <c r="B2173" s="4" t="s">
        <v>8920</v>
      </c>
      <c r="C2173" s="4" t="s">
        <v>16307</v>
      </c>
      <c r="D2173" s="4" t="n">
        <v>1990</v>
      </c>
      <c r="E2173" s="4" t="s">
        <v>41</v>
      </c>
      <c r="F2173" s="4" t="s">
        <v>16070</v>
      </c>
      <c r="G2173" s="4" t="str">
        <f aca="false">IF(LEFT(I2173,3)="R1 ","L6",IF(D2173&gt;=2014,"L1",IF(D2173&gt;=1998,"L2",IF(D2173&gt;=1987,"L3",IF(D2173&gt;=1978,"L4",IF(D2173&gt;=1965,"L5","L6"))))))</f>
        <v>L3</v>
      </c>
      <c r="H2173" s="4" t="str">
        <f aca="false">IFERROR(INDEX(Lanes!$C$2:$C$60,MATCH(LEFT(I2173,FIND(" ",I2173)-1),Lanes!$A$2:$A$60,0)),"?")</f>
        <v>V</v>
      </c>
      <c r="I2173" s="4" t="s">
        <v>16045</v>
      </c>
      <c r="J2173" s="4"/>
      <c r="K2173" s="4" t="s">
        <v>1016</v>
      </c>
      <c r="L2173" s="4" t="s">
        <v>163</v>
      </c>
      <c r="M2173" s="4" t="s">
        <v>164</v>
      </c>
      <c r="N2173" s="4"/>
      <c r="O2173" s="4" t="s">
        <v>16308</v>
      </c>
      <c r="P2173" s="2" t="s">
        <v>16309</v>
      </c>
      <c r="Q2173" s="2" t="s">
        <v>16310</v>
      </c>
      <c r="R2173" s="4" t="s">
        <v>50</v>
      </c>
      <c r="S2173" s="4" t="s">
        <v>16311</v>
      </c>
      <c r="T2173" s="4" t="s">
        <v>84</v>
      </c>
      <c r="U2173" s="4"/>
      <c r="V2173" s="4"/>
      <c r="W2173" s="4"/>
      <c r="X2173" s="2" t="s">
        <v>16312</v>
      </c>
      <c r="Y2173" s="4" t="s">
        <v>69</v>
      </c>
      <c r="Z2173" s="4"/>
      <c r="AA2173" s="4"/>
      <c r="AB2173" s="4"/>
    </row>
    <row r="2174" customFormat="false" ht="75" hidden="false" customHeight="true" outlineLevel="0" collapsed="false">
      <c r="A2174" s="4" t="s">
        <v>16313</v>
      </c>
      <c r="B2174" s="4" t="s">
        <v>16077</v>
      </c>
      <c r="C2174" s="4" t="s">
        <v>16314</v>
      </c>
      <c r="D2174" s="4" t="n">
        <v>1990</v>
      </c>
      <c r="E2174" s="4" t="s">
        <v>41</v>
      </c>
      <c r="F2174" s="4" t="s">
        <v>14248</v>
      </c>
      <c r="G2174" s="4" t="str">
        <f aca="false">IF(LEFT(I2174,3)="R1 ","L6",IF(D2174&gt;=2014,"L1",IF(D2174&gt;=1998,"L2",IF(D2174&gt;=1987,"L3",IF(D2174&gt;=1978,"L4",IF(D2174&gt;=1965,"L5","L6"))))))</f>
        <v>L3</v>
      </c>
      <c r="H2174" s="4" t="str">
        <f aca="false">IFERROR(INDEX(Lanes!$C$2:$C$60,MATCH(LEFT(I2174,FIND(" ",I2174)-1),Lanes!$A$2:$A$60,0)),"?")</f>
        <v>V</v>
      </c>
      <c r="I2174" s="4" t="s">
        <v>16045</v>
      </c>
      <c r="J2174" s="4"/>
      <c r="K2174" s="4" t="s">
        <v>364</v>
      </c>
      <c r="L2174" s="4" t="s">
        <v>193</v>
      </c>
      <c r="M2174" s="4" t="s">
        <v>289</v>
      </c>
      <c r="N2174" s="4"/>
      <c r="O2174" s="4" t="s">
        <v>16315</v>
      </c>
      <c r="P2174" s="2" t="s">
        <v>16316</v>
      </c>
      <c r="Q2174" s="2" t="s">
        <v>16317</v>
      </c>
      <c r="R2174" s="4" t="s">
        <v>50</v>
      </c>
      <c r="S2174" s="4" t="s">
        <v>16318</v>
      </c>
      <c r="T2174" s="4" t="s">
        <v>84</v>
      </c>
      <c r="U2174" s="4"/>
      <c r="V2174" s="4"/>
      <c r="W2174" s="4"/>
      <c r="X2174" s="2" t="s">
        <v>16319</v>
      </c>
      <c r="Y2174" s="4" t="s">
        <v>69</v>
      </c>
      <c r="Z2174" s="4"/>
      <c r="AA2174" s="4"/>
      <c r="AB2174" s="4"/>
    </row>
    <row r="2175" customFormat="false" ht="75" hidden="false" customHeight="true" outlineLevel="0" collapsed="false">
      <c r="A2175" s="4" t="s">
        <v>16320</v>
      </c>
      <c r="B2175" s="4" t="s">
        <v>13558</v>
      </c>
      <c r="C2175" s="4" t="s">
        <v>16321</v>
      </c>
      <c r="D2175" s="4" t="n">
        <v>1990</v>
      </c>
      <c r="E2175" s="4" t="s">
        <v>41</v>
      </c>
      <c r="F2175" s="4" t="s">
        <v>16070</v>
      </c>
      <c r="G2175" s="4" t="str">
        <f aca="false">IF(LEFT(I2175,3)="R1 ","L6",IF(D2175&gt;=2014,"L1",IF(D2175&gt;=1998,"L2",IF(D2175&gt;=1987,"L3",IF(D2175&gt;=1978,"L4",IF(D2175&gt;=1965,"L5","L6"))))))</f>
        <v>L3</v>
      </c>
      <c r="H2175" s="4" t="str">
        <f aca="false">IFERROR(INDEX(Lanes!$C$2:$C$60,MATCH(LEFT(I2175,FIND(" ",I2175)-1),Lanes!$A$2:$A$60,0)),"?")</f>
        <v>V</v>
      </c>
      <c r="I2175" s="4" t="s">
        <v>16045</v>
      </c>
      <c r="J2175" s="4"/>
      <c r="K2175" s="4" t="s">
        <v>268</v>
      </c>
      <c r="L2175" s="4" t="s">
        <v>193</v>
      </c>
      <c r="M2175" s="4" t="s">
        <v>289</v>
      </c>
      <c r="N2175" s="4"/>
      <c r="O2175" s="4" t="s">
        <v>16322</v>
      </c>
      <c r="P2175" s="2" t="s">
        <v>16323</v>
      </c>
      <c r="Q2175" s="2" t="s">
        <v>16324</v>
      </c>
      <c r="R2175" s="4" t="s">
        <v>50</v>
      </c>
      <c r="S2175" s="4" t="s">
        <v>16325</v>
      </c>
      <c r="T2175" s="4" t="s">
        <v>84</v>
      </c>
      <c r="U2175" s="4"/>
      <c r="V2175" s="4"/>
      <c r="W2175" s="4"/>
      <c r="X2175" s="2" t="s">
        <v>16326</v>
      </c>
      <c r="Y2175" s="4" t="s">
        <v>69</v>
      </c>
      <c r="Z2175" s="4"/>
      <c r="AA2175" s="4"/>
      <c r="AB2175" s="4"/>
    </row>
    <row r="2176" customFormat="false" ht="75" hidden="false" customHeight="true" outlineLevel="0" collapsed="false">
      <c r="A2176" s="4" t="s">
        <v>16327</v>
      </c>
      <c r="B2176" s="4" t="s">
        <v>16130</v>
      </c>
      <c r="C2176" s="4" t="s">
        <v>16328</v>
      </c>
      <c r="D2176" s="4" t="n">
        <v>1992</v>
      </c>
      <c r="E2176" s="4" t="s">
        <v>41</v>
      </c>
      <c r="F2176" s="4" t="s">
        <v>16131</v>
      </c>
      <c r="G2176" s="4" t="str">
        <f aca="false">IF(LEFT(I2176,3)="R1 ","L6",IF(D2176&gt;=2014,"L1",IF(D2176&gt;=1998,"L2",IF(D2176&gt;=1987,"L3",IF(D2176&gt;=1978,"L4",IF(D2176&gt;=1965,"L5","L6"))))))</f>
        <v>L3</v>
      </c>
      <c r="H2176" s="4" t="str">
        <f aca="false">IFERROR(INDEX(Lanes!$C$2:$C$60,MATCH(LEFT(I2176,FIND(" ",I2176)-1),Lanes!$A$2:$A$60,0)),"?")</f>
        <v>V</v>
      </c>
      <c r="I2176" s="4" t="s">
        <v>16045</v>
      </c>
      <c r="J2176" s="4"/>
      <c r="K2176" s="4" t="s">
        <v>60</v>
      </c>
      <c r="L2176" s="4" t="s">
        <v>163</v>
      </c>
      <c r="M2176" s="4" t="s">
        <v>16132</v>
      </c>
      <c r="N2176" s="4"/>
      <c r="O2176" s="4" t="s">
        <v>16329</v>
      </c>
      <c r="P2176" s="2" t="s">
        <v>16330</v>
      </c>
      <c r="Q2176" s="2" t="s">
        <v>16331</v>
      </c>
      <c r="R2176" s="4" t="s">
        <v>50</v>
      </c>
      <c r="S2176" s="4" t="s">
        <v>16332</v>
      </c>
      <c r="T2176" s="4" t="s">
        <v>84</v>
      </c>
      <c r="U2176" s="4"/>
      <c r="V2176" s="4"/>
      <c r="W2176" s="4"/>
      <c r="X2176" s="2" t="s">
        <v>16333</v>
      </c>
      <c r="Y2176" s="4" t="s">
        <v>69</v>
      </c>
      <c r="Z2176" s="4"/>
      <c r="AA2176" s="4"/>
      <c r="AB2176" s="4"/>
    </row>
    <row r="2177" customFormat="false" ht="75" hidden="false" customHeight="true" outlineLevel="0" collapsed="false">
      <c r="A2177" s="4" t="s">
        <v>16334</v>
      </c>
      <c r="B2177" s="4" t="s">
        <v>16121</v>
      </c>
      <c r="C2177" s="4" t="s">
        <v>16335</v>
      </c>
      <c r="D2177" s="4" t="n">
        <v>1993</v>
      </c>
      <c r="E2177" s="4" t="s">
        <v>41</v>
      </c>
      <c r="F2177" s="4" t="s">
        <v>16123</v>
      </c>
      <c r="G2177" s="4" t="str">
        <f aca="false">IF(LEFT(I2177,3)="R1 ","L6",IF(D2177&gt;=2014,"L1",IF(D2177&gt;=1998,"L2",IF(D2177&gt;=1987,"L3",IF(D2177&gt;=1978,"L4",IF(D2177&gt;=1965,"L5","L6"))))))</f>
        <v>L3</v>
      </c>
      <c r="H2177" s="4" t="str">
        <f aca="false">IFERROR(INDEX(Lanes!$C$2:$C$60,MATCH(LEFT(I2177,FIND(" ",I2177)-1),Lanes!$A$2:$A$60,0)),"?")</f>
        <v>V</v>
      </c>
      <c r="I2177" s="4" t="s">
        <v>16045</v>
      </c>
      <c r="J2177" s="4"/>
      <c r="K2177" s="4" t="s">
        <v>1016</v>
      </c>
      <c r="L2177" s="4" t="s">
        <v>603</v>
      </c>
      <c r="M2177" s="4" t="s">
        <v>1205</v>
      </c>
      <c r="N2177" s="4"/>
      <c r="O2177" s="4" t="s">
        <v>16336</v>
      </c>
      <c r="P2177" s="2" t="s">
        <v>16337</v>
      </c>
      <c r="Q2177" s="2" t="s">
        <v>16338</v>
      </c>
      <c r="R2177" s="4" t="s">
        <v>50</v>
      </c>
      <c r="S2177" s="4" t="s">
        <v>16339</v>
      </c>
      <c r="T2177" s="4" t="s">
        <v>84</v>
      </c>
      <c r="U2177" s="4"/>
      <c r="V2177" s="4"/>
      <c r="W2177" s="4"/>
      <c r="X2177" s="2" t="s">
        <v>16340</v>
      </c>
      <c r="Y2177" s="4" t="s">
        <v>69</v>
      </c>
      <c r="Z2177" s="4"/>
      <c r="AA2177" s="4"/>
      <c r="AB2177" s="4"/>
    </row>
    <row r="2178" customFormat="false" ht="75" hidden="false" customHeight="true" outlineLevel="0" collapsed="false">
      <c r="A2178" s="4" t="s">
        <v>16341</v>
      </c>
      <c r="B2178" s="4" t="s">
        <v>16342</v>
      </c>
      <c r="C2178" s="4" t="s">
        <v>16342</v>
      </c>
      <c r="D2178" s="4" t="n">
        <v>1966</v>
      </c>
      <c r="E2178" s="4" t="s">
        <v>41</v>
      </c>
      <c r="F2178" s="4" t="s">
        <v>16343</v>
      </c>
      <c r="G2178" s="4" t="str">
        <f aca="false">IF(LEFT(I2178,3)="R1 ","L6",IF(D2178&gt;=2014,"L1",IF(D2178&gt;=1998,"L2",IF(D2178&gt;=1987,"L3",IF(D2178&gt;=1978,"L4",IF(D2178&gt;=1965,"L5","L6"))))))</f>
        <v>L5</v>
      </c>
      <c r="H2178" s="4" t="str">
        <f aca="false">IFERROR(INDEX(Lanes!$C$2:$C$60,MATCH(LEFT(I2178,FIND(" ",I2178)-1),Lanes!$A$2:$A$60,0)),"?")</f>
        <v>V</v>
      </c>
      <c r="I2178" s="4" t="s">
        <v>16344</v>
      </c>
      <c r="J2178" s="4"/>
      <c r="K2178" s="4" t="s">
        <v>787</v>
      </c>
      <c r="L2178" s="4" t="s">
        <v>257</v>
      </c>
      <c r="M2178" s="4" t="s">
        <v>16345</v>
      </c>
      <c r="N2178" s="4" t="s">
        <v>2811</v>
      </c>
      <c r="O2178" s="4" t="s">
        <v>14811</v>
      </c>
      <c r="P2178" s="2" t="s">
        <v>16346</v>
      </c>
      <c r="Q2178" s="2" t="s">
        <v>16347</v>
      </c>
      <c r="R2178" s="4" t="s">
        <v>65</v>
      </c>
      <c r="S2178" s="4" t="s">
        <v>16348</v>
      </c>
      <c r="T2178" s="4" t="s">
        <v>84</v>
      </c>
      <c r="U2178" s="4"/>
      <c r="V2178" s="4"/>
      <c r="W2178" s="4"/>
      <c r="X2178" s="2" t="s">
        <v>16349</v>
      </c>
      <c r="Y2178" s="4" t="s">
        <v>69</v>
      </c>
      <c r="Z2178" s="4"/>
      <c r="AA2178" s="4"/>
      <c r="AB2178" s="4"/>
    </row>
    <row r="2179" customFormat="false" ht="75" hidden="false" customHeight="true" outlineLevel="0" collapsed="false">
      <c r="A2179" s="4" t="s">
        <v>16350</v>
      </c>
      <c r="B2179" s="4" t="s">
        <v>16342</v>
      </c>
      <c r="C2179" s="4" t="s">
        <v>16351</v>
      </c>
      <c r="D2179" s="4" t="n">
        <v>1967</v>
      </c>
      <c r="E2179" s="4" t="s">
        <v>41</v>
      </c>
      <c r="F2179" s="4" t="s">
        <v>16343</v>
      </c>
      <c r="G2179" s="4" t="str">
        <f aca="false">IF(LEFT(I2179,3)="R1 ","L6",IF(D2179&gt;=2014,"L1",IF(D2179&gt;=1998,"L2",IF(D2179&gt;=1987,"L3",IF(D2179&gt;=1978,"L4",IF(D2179&gt;=1965,"L5","L6"))))))</f>
        <v>L5</v>
      </c>
      <c r="H2179" s="4" t="str">
        <f aca="false">IFERROR(INDEX(Lanes!$C$2:$C$60,MATCH(LEFT(I2179,FIND(" ",I2179)-1),Lanes!$A$2:$A$60,0)),"?")</f>
        <v>V</v>
      </c>
      <c r="I2179" s="4" t="s">
        <v>16344</v>
      </c>
      <c r="J2179" s="4"/>
      <c r="K2179" s="4" t="s">
        <v>787</v>
      </c>
      <c r="L2179" s="4" t="s">
        <v>257</v>
      </c>
      <c r="M2179" s="4" t="s">
        <v>16345</v>
      </c>
      <c r="N2179" s="4" t="s">
        <v>2811</v>
      </c>
      <c r="O2179" s="4" t="s">
        <v>16352</v>
      </c>
      <c r="P2179" s="2" t="s">
        <v>16353</v>
      </c>
      <c r="Q2179" s="2" t="s">
        <v>16354</v>
      </c>
      <c r="R2179" s="4" t="s">
        <v>122</v>
      </c>
      <c r="S2179" s="4" t="s">
        <v>16355</v>
      </c>
      <c r="T2179" s="4" t="s">
        <v>84</v>
      </c>
      <c r="U2179" s="4"/>
      <c r="V2179" s="4"/>
      <c r="W2179" s="4"/>
      <c r="X2179" s="2" t="s">
        <v>16356</v>
      </c>
      <c r="Y2179" s="4" t="s">
        <v>69</v>
      </c>
      <c r="Z2179" s="4"/>
      <c r="AA2179" s="4"/>
      <c r="AB2179" s="4"/>
    </row>
    <row r="2180" customFormat="false" ht="75" hidden="false" customHeight="true" outlineLevel="0" collapsed="false">
      <c r="A2180" s="4" t="s">
        <v>16357</v>
      </c>
      <c r="B2180" s="4" t="s">
        <v>16342</v>
      </c>
      <c r="C2180" s="4" t="s">
        <v>16358</v>
      </c>
      <c r="D2180" s="4" t="n">
        <v>1968</v>
      </c>
      <c r="E2180" s="4" t="s">
        <v>41</v>
      </c>
      <c r="F2180" s="4" t="s">
        <v>16343</v>
      </c>
      <c r="G2180" s="4" t="str">
        <f aca="false">IF(LEFT(I2180,3)="R1 ","L6",IF(D2180&gt;=2014,"L1",IF(D2180&gt;=1998,"L2",IF(D2180&gt;=1987,"L3",IF(D2180&gt;=1978,"L4",IF(D2180&gt;=1965,"L5","L6"))))))</f>
        <v>L5</v>
      </c>
      <c r="H2180" s="4" t="str">
        <f aca="false">IFERROR(INDEX(Lanes!$C$2:$C$60,MATCH(LEFT(I2180,FIND(" ",I2180)-1),Lanes!$A$2:$A$60,0)),"?")</f>
        <v>V</v>
      </c>
      <c r="I2180" s="4" t="s">
        <v>16344</v>
      </c>
      <c r="J2180" s="4"/>
      <c r="K2180" s="4" t="s">
        <v>787</v>
      </c>
      <c r="L2180" s="4" t="s">
        <v>257</v>
      </c>
      <c r="M2180" s="4" t="s">
        <v>16345</v>
      </c>
      <c r="N2180" s="4" t="s">
        <v>2811</v>
      </c>
      <c r="O2180" s="4" t="s">
        <v>16359</v>
      </c>
      <c r="P2180" s="2" t="s">
        <v>16360</v>
      </c>
      <c r="Q2180" s="2" t="s">
        <v>16361</v>
      </c>
      <c r="R2180" s="4" t="s">
        <v>122</v>
      </c>
      <c r="S2180" s="4" t="s">
        <v>16362</v>
      </c>
      <c r="T2180" s="4" t="s">
        <v>52</v>
      </c>
      <c r="U2180" s="4"/>
      <c r="V2180" s="4"/>
      <c r="W2180" s="4"/>
      <c r="X2180" s="2" t="s">
        <v>16363</v>
      </c>
      <c r="Y2180" s="4" t="s">
        <v>69</v>
      </c>
      <c r="Z2180" s="4"/>
      <c r="AA2180" s="4"/>
      <c r="AB2180" s="4"/>
    </row>
    <row r="2181" customFormat="false" ht="75" hidden="false" customHeight="true" outlineLevel="0" collapsed="false">
      <c r="A2181" s="4" t="s">
        <v>16364</v>
      </c>
      <c r="B2181" s="4" t="s">
        <v>16365</v>
      </c>
      <c r="C2181" s="4" t="s">
        <v>16365</v>
      </c>
      <c r="D2181" s="4" t="n">
        <v>1968</v>
      </c>
      <c r="E2181" s="4" t="s">
        <v>41</v>
      </c>
      <c r="F2181" s="4" t="s">
        <v>16123</v>
      </c>
      <c r="G2181" s="4" t="str">
        <f aca="false">IF(LEFT(I2181,3)="R1 ","L6",IF(D2181&gt;=2014,"L1",IF(D2181&gt;=1998,"L2",IF(D2181&gt;=1987,"L3",IF(D2181&gt;=1978,"L4",IF(D2181&gt;=1965,"L5","L6"))))))</f>
        <v>L5</v>
      </c>
      <c r="H2181" s="4" t="str">
        <f aca="false">IFERROR(INDEX(Lanes!$C$2:$C$60,MATCH(LEFT(I2181,FIND(" ",I2181)-1),Lanes!$A$2:$A$60,0)),"?")</f>
        <v>V</v>
      </c>
      <c r="I2181" s="4" t="s">
        <v>16344</v>
      </c>
      <c r="J2181" s="4"/>
      <c r="K2181" s="4" t="s">
        <v>787</v>
      </c>
      <c r="L2181" s="4" t="s">
        <v>257</v>
      </c>
      <c r="M2181" s="4" t="s">
        <v>16345</v>
      </c>
      <c r="N2181" s="4"/>
      <c r="O2181" s="4" t="s">
        <v>16366</v>
      </c>
      <c r="P2181" s="2" t="s">
        <v>16367</v>
      </c>
      <c r="Q2181" s="2" t="s">
        <v>16368</v>
      </c>
      <c r="R2181" s="4" t="s">
        <v>65</v>
      </c>
      <c r="S2181" s="4" t="s">
        <v>16369</v>
      </c>
      <c r="T2181" s="4" t="s">
        <v>52</v>
      </c>
      <c r="U2181" s="4"/>
      <c r="V2181" s="4"/>
      <c r="W2181" s="4" t="s">
        <v>53</v>
      </c>
      <c r="X2181" s="2" t="s">
        <v>16370</v>
      </c>
      <c r="Y2181" s="4" t="s">
        <v>69</v>
      </c>
      <c r="Z2181" s="4"/>
      <c r="AA2181" s="4"/>
      <c r="AB2181" s="4"/>
    </row>
    <row r="2182" customFormat="false" ht="75" hidden="false" customHeight="true" outlineLevel="0" collapsed="false">
      <c r="A2182" s="4" t="s">
        <v>16371</v>
      </c>
      <c r="B2182" s="4" t="s">
        <v>16365</v>
      </c>
      <c r="C2182" s="4" t="s">
        <v>16372</v>
      </c>
      <c r="D2182" s="4" t="n">
        <v>1969</v>
      </c>
      <c r="E2182" s="4" t="s">
        <v>41</v>
      </c>
      <c r="F2182" s="4" t="s">
        <v>16123</v>
      </c>
      <c r="G2182" s="4" t="str">
        <f aca="false">IF(LEFT(I2182,3)="R1 ","L6",IF(D2182&gt;=2014,"L1",IF(D2182&gt;=1998,"L2",IF(D2182&gt;=1987,"L3",IF(D2182&gt;=1978,"L4",IF(D2182&gt;=1965,"L5","L6"))))))</f>
        <v>L5</v>
      </c>
      <c r="H2182" s="4" t="str">
        <f aca="false">IFERROR(INDEX(Lanes!$C$2:$C$60,MATCH(LEFT(I2182,FIND(" ",I2182)-1),Lanes!$A$2:$A$60,0)),"?")</f>
        <v>V</v>
      </c>
      <c r="I2182" s="4" t="s">
        <v>16344</v>
      </c>
      <c r="J2182" s="4"/>
      <c r="K2182" s="4" t="s">
        <v>60</v>
      </c>
      <c r="L2182" s="4" t="s">
        <v>257</v>
      </c>
      <c r="M2182" s="4" t="s">
        <v>16345</v>
      </c>
      <c r="N2182" s="4"/>
      <c r="O2182" s="4" t="s">
        <v>16373</v>
      </c>
      <c r="P2182" s="2" t="s">
        <v>16374</v>
      </c>
      <c r="Q2182" s="2" t="s">
        <v>16375</v>
      </c>
      <c r="R2182" s="4" t="s">
        <v>65</v>
      </c>
      <c r="S2182" s="4" t="s">
        <v>16376</v>
      </c>
      <c r="T2182" s="4" t="s">
        <v>110</v>
      </c>
      <c r="U2182" s="4" t="s">
        <v>53</v>
      </c>
      <c r="V2182" s="4"/>
      <c r="W2182" s="4" t="s">
        <v>53</v>
      </c>
      <c r="X2182" s="2" t="s">
        <v>16377</v>
      </c>
      <c r="Y2182" s="4" t="s">
        <v>69</v>
      </c>
      <c r="Z2182" s="4"/>
      <c r="AA2182" s="4"/>
      <c r="AB2182" s="4"/>
    </row>
    <row r="2183" customFormat="false" ht="75" hidden="false" customHeight="true" outlineLevel="0" collapsed="false">
      <c r="A2183" s="4" t="s">
        <v>16378</v>
      </c>
      <c r="B2183" s="4" t="s">
        <v>16379</v>
      </c>
      <c r="C2183" s="4" t="s">
        <v>16380</v>
      </c>
      <c r="D2183" s="4" t="n">
        <v>1970</v>
      </c>
      <c r="E2183" s="4" t="s">
        <v>41</v>
      </c>
      <c r="F2183" s="4" t="s">
        <v>3106</v>
      </c>
      <c r="G2183" s="4" t="str">
        <f aca="false">IF(LEFT(I2183,3)="R1 ","L6",IF(D2183&gt;=2014,"L1",IF(D2183&gt;=1998,"L2",IF(D2183&gt;=1987,"L3",IF(D2183&gt;=1978,"L4",IF(D2183&gt;=1965,"L5","L6"))))))</f>
        <v>L5</v>
      </c>
      <c r="H2183" s="4" t="str">
        <f aca="false">IFERROR(INDEX(Lanes!$C$2:$C$60,MATCH(LEFT(I2183,FIND(" ",I2183)-1),Lanes!$A$2:$A$60,0)),"?")</f>
        <v>V</v>
      </c>
      <c r="I2183" s="4" t="s">
        <v>16344</v>
      </c>
      <c r="J2183" s="4"/>
      <c r="K2183" s="4" t="s">
        <v>787</v>
      </c>
      <c r="L2183" s="4" t="s">
        <v>257</v>
      </c>
      <c r="M2183" s="4" t="s">
        <v>16345</v>
      </c>
      <c r="N2183" s="4" t="s">
        <v>2811</v>
      </c>
      <c r="O2183" s="4" t="s">
        <v>16381</v>
      </c>
      <c r="P2183" s="2" t="s">
        <v>16382</v>
      </c>
      <c r="Q2183" s="2" t="s">
        <v>16383</v>
      </c>
      <c r="R2183" s="4" t="s">
        <v>65</v>
      </c>
      <c r="S2183" s="4" t="s">
        <v>16384</v>
      </c>
      <c r="T2183" s="4" t="s">
        <v>110</v>
      </c>
      <c r="U2183" s="4"/>
      <c r="V2183" s="4"/>
      <c r="W2183" s="4"/>
      <c r="X2183" s="2" t="s">
        <v>16385</v>
      </c>
      <c r="Y2183" s="4" t="s">
        <v>69</v>
      </c>
      <c r="Z2183" s="4"/>
      <c r="AA2183" s="4"/>
      <c r="AB2183" s="4"/>
    </row>
    <row r="2184" customFormat="false" ht="75" hidden="false" customHeight="true" outlineLevel="0" collapsed="false">
      <c r="A2184" s="4" t="s">
        <v>16386</v>
      </c>
      <c r="B2184" s="4" t="s">
        <v>16365</v>
      </c>
      <c r="C2184" s="4" t="s">
        <v>16387</v>
      </c>
      <c r="D2184" s="4" t="n">
        <v>1970</v>
      </c>
      <c r="E2184" s="4" t="s">
        <v>41</v>
      </c>
      <c r="F2184" s="4" t="s">
        <v>16123</v>
      </c>
      <c r="G2184" s="4" t="str">
        <f aca="false">IF(LEFT(I2184,3)="R1 ","L6",IF(D2184&gt;=2014,"L1",IF(D2184&gt;=1998,"L2",IF(D2184&gt;=1987,"L3",IF(D2184&gt;=1978,"L4",IF(D2184&gt;=1965,"L5","L6"))))))</f>
        <v>L5</v>
      </c>
      <c r="H2184" s="4" t="str">
        <f aca="false">IFERROR(INDEX(Lanes!$C$2:$C$60,MATCH(LEFT(I2184,FIND(" ",I2184)-1),Lanes!$A$2:$A$60,0)),"?")</f>
        <v>V</v>
      </c>
      <c r="I2184" s="4" t="s">
        <v>16344</v>
      </c>
      <c r="J2184" s="4"/>
      <c r="K2184" s="4" t="s">
        <v>364</v>
      </c>
      <c r="L2184" s="4" t="s">
        <v>257</v>
      </c>
      <c r="M2184" s="4" t="s">
        <v>16345</v>
      </c>
      <c r="N2184" s="4"/>
      <c r="O2184" s="4" t="s">
        <v>16388</v>
      </c>
      <c r="P2184" s="2" t="s">
        <v>16389</v>
      </c>
      <c r="Q2184" s="2" t="s">
        <v>16390</v>
      </c>
      <c r="R2184" s="4" t="s">
        <v>65</v>
      </c>
      <c r="S2184" s="4" t="s">
        <v>16391</v>
      </c>
      <c r="T2184" s="4" t="s">
        <v>110</v>
      </c>
      <c r="U2184" s="4"/>
      <c r="V2184" s="4"/>
      <c r="W2184" s="4" t="s">
        <v>53</v>
      </c>
      <c r="X2184" s="2" t="s">
        <v>16370</v>
      </c>
      <c r="Y2184" s="4" t="s">
        <v>69</v>
      </c>
      <c r="Z2184" s="4"/>
      <c r="AA2184" s="4"/>
      <c r="AB2184" s="4"/>
    </row>
    <row r="2185" customFormat="false" ht="75" hidden="false" customHeight="true" outlineLevel="0" collapsed="false">
      <c r="A2185" s="4" t="s">
        <v>16392</v>
      </c>
      <c r="B2185" s="4" t="s">
        <v>16393</v>
      </c>
      <c r="C2185" s="4" t="s">
        <v>16393</v>
      </c>
      <c r="D2185" s="4" t="n">
        <v>1971</v>
      </c>
      <c r="E2185" s="4" t="s">
        <v>41</v>
      </c>
      <c r="F2185" s="4" t="s">
        <v>16123</v>
      </c>
      <c r="G2185" s="4" t="str">
        <f aca="false">IF(LEFT(I2185,3)="R1 ","L6",IF(D2185&gt;=2014,"L1",IF(D2185&gt;=1998,"L2",IF(D2185&gt;=1987,"L3",IF(D2185&gt;=1978,"L4",IF(D2185&gt;=1965,"L5","L6"))))))</f>
        <v>L5</v>
      </c>
      <c r="H2185" s="4" t="str">
        <f aca="false">IFERROR(INDEX(Lanes!$C$2:$C$60,MATCH(LEFT(I2185,FIND(" ",I2185)-1),Lanes!$A$2:$A$60,0)),"?")</f>
        <v>V</v>
      </c>
      <c r="I2185" s="4" t="s">
        <v>16344</v>
      </c>
      <c r="J2185" s="4"/>
      <c r="K2185" s="4" t="s">
        <v>60</v>
      </c>
      <c r="L2185" s="4" t="s">
        <v>257</v>
      </c>
      <c r="M2185" s="4" t="s">
        <v>16345</v>
      </c>
      <c r="N2185" s="4"/>
      <c r="O2185" s="4" t="s">
        <v>16394</v>
      </c>
      <c r="P2185" s="2" t="s">
        <v>16395</v>
      </c>
      <c r="Q2185" s="2" t="s">
        <v>16396</v>
      </c>
      <c r="R2185" s="4" t="s">
        <v>65</v>
      </c>
      <c r="S2185" s="4" t="s">
        <v>16397</v>
      </c>
      <c r="T2185" s="4" t="s">
        <v>84</v>
      </c>
      <c r="U2185" s="4"/>
      <c r="V2185" s="4"/>
      <c r="W2185" s="4" t="s">
        <v>53</v>
      </c>
      <c r="X2185" s="2" t="s">
        <v>16398</v>
      </c>
      <c r="Y2185" s="4" t="s">
        <v>69</v>
      </c>
      <c r="Z2185" s="4"/>
      <c r="AA2185" s="4"/>
      <c r="AB2185" s="4"/>
    </row>
    <row r="2186" customFormat="false" ht="75" hidden="false" customHeight="true" outlineLevel="0" collapsed="false">
      <c r="A2186" s="4" t="s">
        <v>16399</v>
      </c>
      <c r="B2186" s="4" t="s">
        <v>16379</v>
      </c>
      <c r="C2186" s="4" t="s">
        <v>16400</v>
      </c>
      <c r="D2186" s="4" t="n">
        <v>1971</v>
      </c>
      <c r="E2186" s="4" t="s">
        <v>227</v>
      </c>
      <c r="F2186" s="4" t="s">
        <v>3106</v>
      </c>
      <c r="G2186" s="4" t="str">
        <f aca="false">IF(LEFT(I2186,3)="R1 ","L6",IF(D2186&gt;=2014,"L1",IF(D2186&gt;=1998,"L2",IF(D2186&gt;=1987,"L3",IF(D2186&gt;=1978,"L4",IF(D2186&gt;=1965,"L5","L6"))))))</f>
        <v>L5</v>
      </c>
      <c r="H2186" s="4" t="str">
        <f aca="false">IFERROR(INDEX(Lanes!$C$2:$C$60,MATCH(LEFT(I2186,FIND(" ",I2186)-1),Lanes!$A$2:$A$60,0)),"?")</f>
        <v>V</v>
      </c>
      <c r="I2186" s="4" t="s">
        <v>16344</v>
      </c>
      <c r="J2186" s="4"/>
      <c r="K2186" s="4" t="s">
        <v>787</v>
      </c>
      <c r="L2186" s="4" t="s">
        <v>257</v>
      </c>
      <c r="M2186" s="4" t="s">
        <v>16345</v>
      </c>
      <c r="N2186" s="4" t="s">
        <v>2811</v>
      </c>
      <c r="O2186" s="4" t="s">
        <v>16401</v>
      </c>
      <c r="P2186" s="2" t="s">
        <v>16402</v>
      </c>
      <c r="Q2186" s="2" t="s">
        <v>16403</v>
      </c>
      <c r="R2186" s="4" t="s">
        <v>122</v>
      </c>
      <c r="S2186" s="4" t="s">
        <v>16404</v>
      </c>
      <c r="T2186" s="4" t="s">
        <v>84</v>
      </c>
      <c r="U2186" s="4"/>
      <c r="V2186" s="4"/>
      <c r="W2186" s="4"/>
      <c r="X2186" s="2" t="s">
        <v>16405</v>
      </c>
      <c r="Y2186" s="4" t="s">
        <v>69</v>
      </c>
      <c r="Z2186" s="4"/>
      <c r="AA2186" s="4"/>
      <c r="AB2186" s="4"/>
    </row>
    <row r="2187" customFormat="false" ht="75" hidden="false" customHeight="true" outlineLevel="0" collapsed="false">
      <c r="A2187" s="4" t="s">
        <v>16406</v>
      </c>
      <c r="B2187" s="4" t="s">
        <v>16393</v>
      </c>
      <c r="C2187" s="4" t="s">
        <v>16407</v>
      </c>
      <c r="D2187" s="4" t="n">
        <v>1972</v>
      </c>
      <c r="E2187" s="4" t="s">
        <v>41</v>
      </c>
      <c r="F2187" s="4" t="s">
        <v>8604</v>
      </c>
      <c r="G2187" s="4" t="str">
        <f aca="false">IF(LEFT(I2187,3)="R1 ","L6",IF(D2187&gt;=2014,"L1",IF(D2187&gt;=1998,"L2",IF(D2187&gt;=1987,"L3",IF(D2187&gt;=1978,"L4",IF(D2187&gt;=1965,"L5","L6"))))))</f>
        <v>L5</v>
      </c>
      <c r="H2187" s="4" t="str">
        <f aca="false">IFERROR(INDEX(Lanes!$C$2:$C$60,MATCH(LEFT(I2187,FIND(" ",I2187)-1),Lanes!$A$2:$A$60,0)),"?")</f>
        <v>V</v>
      </c>
      <c r="I2187" s="4" t="s">
        <v>16344</v>
      </c>
      <c r="J2187" s="4"/>
      <c r="K2187" s="4" t="s">
        <v>60</v>
      </c>
      <c r="L2187" s="4" t="s">
        <v>257</v>
      </c>
      <c r="M2187" s="4" t="s">
        <v>16345</v>
      </c>
      <c r="N2187" s="4"/>
      <c r="O2187" s="4" t="s">
        <v>16408</v>
      </c>
      <c r="P2187" s="2" t="s">
        <v>16409</v>
      </c>
      <c r="Q2187" s="2" t="s">
        <v>16410</v>
      </c>
      <c r="R2187" s="4" t="s">
        <v>65</v>
      </c>
      <c r="S2187" s="4" t="s">
        <v>16407</v>
      </c>
      <c r="T2187" s="4" t="s">
        <v>52</v>
      </c>
      <c r="U2187" s="4"/>
      <c r="V2187" s="4"/>
      <c r="W2187" s="4" t="s">
        <v>53</v>
      </c>
      <c r="X2187" s="2" t="s">
        <v>16411</v>
      </c>
      <c r="Y2187" s="4" t="s">
        <v>69</v>
      </c>
      <c r="Z2187" s="4"/>
      <c r="AA2187" s="4"/>
      <c r="AB2187" s="4"/>
    </row>
    <row r="2188" customFormat="false" ht="75" hidden="false" customHeight="true" outlineLevel="0" collapsed="false">
      <c r="A2188" s="4" t="s">
        <v>16412</v>
      </c>
      <c r="B2188" s="4" t="s">
        <v>16393</v>
      </c>
      <c r="C2188" s="4" t="s">
        <v>13533</v>
      </c>
      <c r="D2188" s="4" t="n">
        <v>1972</v>
      </c>
      <c r="E2188" s="4" t="s">
        <v>41</v>
      </c>
      <c r="F2188" s="4" t="s">
        <v>16123</v>
      </c>
      <c r="G2188" s="4" t="str">
        <f aca="false">IF(LEFT(I2188,3)="R1 ","L6",IF(D2188&gt;=2014,"L1",IF(D2188&gt;=1998,"L2",IF(D2188&gt;=1987,"L3",IF(D2188&gt;=1978,"L4",IF(D2188&gt;=1965,"L5","L6"))))))</f>
        <v>L5</v>
      </c>
      <c r="H2188" s="4" t="str">
        <f aca="false">IFERROR(INDEX(Lanes!$C$2:$C$60,MATCH(LEFT(I2188,FIND(" ",I2188)-1),Lanes!$A$2:$A$60,0)),"?")</f>
        <v>V</v>
      </c>
      <c r="I2188" s="4" t="s">
        <v>16344</v>
      </c>
      <c r="J2188" s="4"/>
      <c r="K2188" s="4" t="s">
        <v>60</v>
      </c>
      <c r="L2188" s="4" t="s">
        <v>257</v>
      </c>
      <c r="M2188" s="4" t="s">
        <v>16345</v>
      </c>
      <c r="N2188" s="4"/>
      <c r="O2188" s="4" t="s">
        <v>16413</v>
      </c>
      <c r="P2188" s="2" t="s">
        <v>16414</v>
      </c>
      <c r="Q2188" s="2" t="s">
        <v>16415</v>
      </c>
      <c r="R2188" s="4" t="s">
        <v>65</v>
      </c>
      <c r="S2188" s="4" t="s">
        <v>16416</v>
      </c>
      <c r="T2188" s="4" t="s">
        <v>52</v>
      </c>
      <c r="U2188" s="4"/>
      <c r="V2188" s="4"/>
      <c r="W2188" s="4" t="s">
        <v>53</v>
      </c>
      <c r="X2188" s="2" t="s">
        <v>16417</v>
      </c>
      <c r="Y2188" s="4" t="s">
        <v>69</v>
      </c>
      <c r="Z2188" s="4"/>
      <c r="AA2188" s="4"/>
      <c r="AB2188" s="4"/>
    </row>
    <row r="2189" customFormat="false" ht="75" hidden="false" customHeight="true" outlineLevel="0" collapsed="false">
      <c r="A2189" s="4" t="s">
        <v>16418</v>
      </c>
      <c r="B2189" s="4" t="s">
        <v>16365</v>
      </c>
      <c r="C2189" s="4" t="s">
        <v>16419</v>
      </c>
      <c r="D2189" s="4" t="n">
        <v>1972</v>
      </c>
      <c r="E2189" s="4" t="s">
        <v>41</v>
      </c>
      <c r="F2189" s="4" t="s">
        <v>16123</v>
      </c>
      <c r="G2189" s="4" t="str">
        <f aca="false">IF(LEFT(I2189,3)="R1 ","L6",IF(D2189&gt;=2014,"L1",IF(D2189&gt;=1998,"L2",IF(D2189&gt;=1987,"L3",IF(D2189&gt;=1978,"L4",IF(D2189&gt;=1965,"L5","L6"))))))</f>
        <v>L5</v>
      </c>
      <c r="H2189" s="4" t="str">
        <f aca="false">IFERROR(INDEX(Lanes!$C$2:$C$60,MATCH(LEFT(I2189,FIND(" ",I2189)-1),Lanes!$A$2:$A$60,0)),"?")</f>
        <v>V</v>
      </c>
      <c r="I2189" s="4" t="s">
        <v>16344</v>
      </c>
      <c r="J2189" s="4"/>
      <c r="K2189" s="4" t="s">
        <v>364</v>
      </c>
      <c r="L2189" s="4" t="s">
        <v>257</v>
      </c>
      <c r="M2189" s="4" t="s">
        <v>16345</v>
      </c>
      <c r="N2189" s="4"/>
      <c r="O2189" s="4" t="s">
        <v>16420</v>
      </c>
      <c r="P2189" s="2" t="s">
        <v>16421</v>
      </c>
      <c r="Q2189" s="2" t="s">
        <v>16422</v>
      </c>
      <c r="R2189" s="4" t="s">
        <v>65</v>
      </c>
      <c r="S2189" s="4" t="s">
        <v>16423</v>
      </c>
      <c r="T2189" s="4" t="s">
        <v>110</v>
      </c>
      <c r="U2189" s="4"/>
      <c r="V2189" s="4"/>
      <c r="W2189" s="4" t="s">
        <v>53</v>
      </c>
      <c r="X2189" s="2" t="s">
        <v>16424</v>
      </c>
      <c r="Y2189" s="4" t="s">
        <v>69</v>
      </c>
      <c r="Z2189" s="4"/>
      <c r="AA2189" s="4"/>
      <c r="AB2189" s="4"/>
    </row>
    <row r="2190" customFormat="false" ht="75" hidden="false" customHeight="true" outlineLevel="0" collapsed="false">
      <c r="A2190" s="4" t="s">
        <v>16425</v>
      </c>
      <c r="B2190" s="4" t="s">
        <v>16365</v>
      </c>
      <c r="C2190" s="4" t="s">
        <v>16426</v>
      </c>
      <c r="D2190" s="4" t="n">
        <v>1973</v>
      </c>
      <c r="E2190" s="4" t="s">
        <v>227</v>
      </c>
      <c r="F2190" s="4" t="s">
        <v>16123</v>
      </c>
      <c r="G2190" s="4" t="str">
        <f aca="false">IF(LEFT(I2190,3)="R1 ","L6",IF(D2190&gt;=2014,"L1",IF(D2190&gt;=1998,"L2",IF(D2190&gt;=1987,"L3",IF(D2190&gt;=1978,"L4",IF(D2190&gt;=1965,"L5","L6"))))))</f>
        <v>L5</v>
      </c>
      <c r="H2190" s="4" t="str">
        <f aca="false">IFERROR(INDEX(Lanes!$C$2:$C$60,MATCH(LEFT(I2190,FIND(" ",I2190)-1),Lanes!$A$2:$A$60,0)),"?")</f>
        <v>V</v>
      </c>
      <c r="I2190" s="4" t="s">
        <v>16344</v>
      </c>
      <c r="J2190" s="4"/>
      <c r="K2190" s="4" t="s">
        <v>268</v>
      </c>
      <c r="L2190" s="4" t="s">
        <v>257</v>
      </c>
      <c r="M2190" s="4" t="s">
        <v>16345</v>
      </c>
      <c r="N2190" s="4"/>
      <c r="O2190" s="4" t="s">
        <v>16427</v>
      </c>
      <c r="P2190" s="2" t="s">
        <v>16428</v>
      </c>
      <c r="Q2190" s="2" t="s">
        <v>16429</v>
      </c>
      <c r="R2190" s="4" t="s">
        <v>65</v>
      </c>
      <c r="S2190" s="4" t="s">
        <v>16430</v>
      </c>
      <c r="T2190" s="4" t="s">
        <v>84</v>
      </c>
      <c r="U2190" s="4"/>
      <c r="V2190" s="4" t="s">
        <v>634</v>
      </c>
      <c r="W2190" s="4" t="s">
        <v>53</v>
      </c>
      <c r="X2190" s="2" t="s">
        <v>16370</v>
      </c>
      <c r="Y2190" s="4" t="s">
        <v>69</v>
      </c>
      <c r="Z2190" s="4"/>
      <c r="AA2190" s="4"/>
      <c r="AB2190" s="4"/>
    </row>
    <row r="2191" customFormat="false" ht="75" hidden="false" customHeight="true" outlineLevel="0" collapsed="false">
      <c r="A2191" s="4" t="s">
        <v>16431</v>
      </c>
      <c r="B2191" s="4" t="s">
        <v>16365</v>
      </c>
      <c r="C2191" s="4" t="s">
        <v>16432</v>
      </c>
      <c r="D2191" s="4" t="n">
        <v>1974</v>
      </c>
      <c r="E2191" s="4" t="s">
        <v>41</v>
      </c>
      <c r="F2191" s="4" t="s">
        <v>16123</v>
      </c>
      <c r="G2191" s="4" t="str">
        <f aca="false">IF(LEFT(I2191,3)="R1 ","L6",IF(D2191&gt;=2014,"L1",IF(D2191&gt;=1998,"L2",IF(D2191&gt;=1987,"L3",IF(D2191&gt;=1978,"L4",IF(D2191&gt;=1965,"L5","L6"))))))</f>
        <v>L5</v>
      </c>
      <c r="H2191" s="4" t="str">
        <f aca="false">IFERROR(INDEX(Lanes!$C$2:$C$60,MATCH(LEFT(I2191,FIND(" ",I2191)-1),Lanes!$A$2:$A$60,0)),"?")</f>
        <v>V</v>
      </c>
      <c r="I2191" s="4" t="s">
        <v>16344</v>
      </c>
      <c r="J2191" s="4"/>
      <c r="K2191" s="4" t="s">
        <v>60</v>
      </c>
      <c r="L2191" s="4" t="s">
        <v>257</v>
      </c>
      <c r="M2191" s="4" t="s">
        <v>16345</v>
      </c>
      <c r="N2191" s="4"/>
      <c r="O2191" s="4" t="s">
        <v>16433</v>
      </c>
      <c r="P2191" s="2" t="s">
        <v>16434</v>
      </c>
      <c r="Q2191" s="2" t="s">
        <v>16435</v>
      </c>
      <c r="R2191" s="4" t="s">
        <v>65</v>
      </c>
      <c r="S2191" s="4" t="s">
        <v>16436</v>
      </c>
      <c r="T2191" s="4" t="s">
        <v>110</v>
      </c>
      <c r="U2191" s="4"/>
      <c r="V2191" s="4"/>
      <c r="W2191" s="4" t="s">
        <v>53</v>
      </c>
      <c r="X2191" s="2" t="s">
        <v>16437</v>
      </c>
      <c r="Y2191" s="4" t="s">
        <v>69</v>
      </c>
      <c r="Z2191" s="4"/>
      <c r="AA2191" s="4"/>
      <c r="AB2191" s="4"/>
    </row>
    <row r="2192" customFormat="false" ht="75" hidden="false" customHeight="true" outlineLevel="0" collapsed="false">
      <c r="A2192" s="4" t="s">
        <v>16438</v>
      </c>
      <c r="B2192" s="4" t="s">
        <v>16439</v>
      </c>
      <c r="C2192" s="4" t="s">
        <v>16440</v>
      </c>
      <c r="D2192" s="4" t="n">
        <v>1975</v>
      </c>
      <c r="E2192" s="4" t="s">
        <v>41</v>
      </c>
      <c r="F2192" s="4" t="s">
        <v>16123</v>
      </c>
      <c r="G2192" s="4" t="str">
        <f aca="false">IF(LEFT(I2192,3)="R1 ","L6",IF(D2192&gt;=2014,"L1",IF(D2192&gt;=1998,"L2",IF(D2192&gt;=1987,"L3",IF(D2192&gt;=1978,"L4",IF(D2192&gt;=1965,"L5","L6"))))))</f>
        <v>L5</v>
      </c>
      <c r="H2192" s="4" t="str">
        <f aca="false">IFERROR(INDEX(Lanes!$C$2:$C$60,MATCH(LEFT(I2192,FIND(" ",I2192)-1),Lanes!$A$2:$A$60,0)),"?")</f>
        <v>V</v>
      </c>
      <c r="I2192" s="4" t="s">
        <v>16344</v>
      </c>
      <c r="J2192" s="4"/>
      <c r="K2192" s="4" t="s">
        <v>60</v>
      </c>
      <c r="L2192" s="4" t="s">
        <v>257</v>
      </c>
      <c r="M2192" s="4" t="s">
        <v>16345</v>
      </c>
      <c r="N2192" s="4"/>
      <c r="O2192" s="4" t="s">
        <v>16441</v>
      </c>
      <c r="P2192" s="2" t="s">
        <v>16442</v>
      </c>
      <c r="Q2192" s="2" t="s">
        <v>16443</v>
      </c>
      <c r="R2192" s="4" t="s">
        <v>122</v>
      </c>
      <c r="S2192" s="4" t="s">
        <v>16444</v>
      </c>
      <c r="T2192" s="4" t="s">
        <v>110</v>
      </c>
      <c r="U2192" s="4"/>
      <c r="V2192" s="4"/>
      <c r="W2192" s="4" t="s">
        <v>53</v>
      </c>
      <c r="X2192" s="2" t="s">
        <v>16445</v>
      </c>
      <c r="Y2192" s="4" t="s">
        <v>69</v>
      </c>
      <c r="Z2192" s="4"/>
      <c r="AA2192" s="4"/>
      <c r="AB2192" s="4"/>
    </row>
    <row r="2193" customFormat="false" ht="75" hidden="false" customHeight="true" outlineLevel="0" collapsed="false">
      <c r="A2193" s="4" t="s">
        <v>16446</v>
      </c>
      <c r="B2193" s="4" t="s">
        <v>16439</v>
      </c>
      <c r="C2193" s="4" t="s">
        <v>16447</v>
      </c>
      <c r="D2193" s="4" t="n">
        <v>1975</v>
      </c>
      <c r="E2193" s="4" t="s">
        <v>41</v>
      </c>
      <c r="F2193" s="4" t="s">
        <v>16123</v>
      </c>
      <c r="G2193" s="4" t="str">
        <f aca="false">IF(LEFT(I2193,3)="R1 ","L6",IF(D2193&gt;=2014,"L1",IF(D2193&gt;=1998,"L2",IF(D2193&gt;=1987,"L3",IF(D2193&gt;=1978,"L4",IF(D2193&gt;=1965,"L5","L6"))))))</f>
        <v>L5</v>
      </c>
      <c r="H2193" s="4" t="str">
        <f aca="false">IFERROR(INDEX(Lanes!$C$2:$C$60,MATCH(LEFT(I2193,FIND(" ",I2193)-1),Lanes!$A$2:$A$60,0)),"?")</f>
        <v>V</v>
      </c>
      <c r="I2193" s="4" t="s">
        <v>16344</v>
      </c>
      <c r="J2193" s="4"/>
      <c r="K2193" s="4" t="s">
        <v>60</v>
      </c>
      <c r="L2193" s="4" t="s">
        <v>257</v>
      </c>
      <c r="M2193" s="4" t="s">
        <v>16345</v>
      </c>
      <c r="N2193" s="4"/>
      <c r="O2193" s="4" t="s">
        <v>16448</v>
      </c>
      <c r="P2193" s="2" t="s">
        <v>16449</v>
      </c>
      <c r="Q2193" s="2" t="s">
        <v>16450</v>
      </c>
      <c r="R2193" s="4" t="s">
        <v>65</v>
      </c>
      <c r="S2193" s="4" t="s">
        <v>16451</v>
      </c>
      <c r="T2193" s="4" t="s">
        <v>110</v>
      </c>
      <c r="U2193" s="4" t="s">
        <v>53</v>
      </c>
      <c r="V2193" s="4"/>
      <c r="W2193" s="4" t="s">
        <v>53</v>
      </c>
      <c r="X2193" s="2" t="s">
        <v>16452</v>
      </c>
      <c r="Y2193" s="4" t="s">
        <v>69</v>
      </c>
      <c r="Z2193" s="4"/>
      <c r="AA2193" s="4"/>
      <c r="AB2193" s="4"/>
    </row>
    <row r="2194" customFormat="false" ht="75" hidden="false" customHeight="true" outlineLevel="0" collapsed="false">
      <c r="A2194" s="4" t="s">
        <v>16453</v>
      </c>
      <c r="B2194" s="4" t="s">
        <v>16454</v>
      </c>
      <c r="C2194" s="4" t="s">
        <v>16455</v>
      </c>
      <c r="D2194" s="4" t="n">
        <v>1976</v>
      </c>
      <c r="E2194" s="4" t="s">
        <v>41</v>
      </c>
      <c r="F2194" s="4" t="s">
        <v>16123</v>
      </c>
      <c r="G2194" s="4" t="str">
        <f aca="false">IF(LEFT(I2194,3)="R1 ","L6",IF(D2194&gt;=2014,"L1",IF(D2194&gt;=1998,"L2",IF(D2194&gt;=1987,"L3",IF(D2194&gt;=1978,"L4",IF(D2194&gt;=1965,"L5","L6"))))))</f>
        <v>L5</v>
      </c>
      <c r="H2194" s="4" t="str">
        <f aca="false">IFERROR(INDEX(Lanes!$C$2:$C$60,MATCH(LEFT(I2194,FIND(" ",I2194)-1),Lanes!$A$2:$A$60,0)),"?")</f>
        <v>V</v>
      </c>
      <c r="I2194" s="4" t="s">
        <v>16344</v>
      </c>
      <c r="J2194" s="4"/>
      <c r="K2194" s="4" t="s">
        <v>268</v>
      </c>
      <c r="L2194" s="4" t="s">
        <v>257</v>
      </c>
      <c r="M2194" s="4" t="s">
        <v>16345</v>
      </c>
      <c r="N2194" s="4" t="s">
        <v>2811</v>
      </c>
      <c r="O2194" s="4" t="s">
        <v>16456</v>
      </c>
      <c r="P2194" s="2" t="s">
        <v>16457</v>
      </c>
      <c r="Q2194" s="2" t="s">
        <v>16458</v>
      </c>
      <c r="R2194" s="4" t="s">
        <v>65</v>
      </c>
      <c r="S2194" s="4" t="s">
        <v>16459</v>
      </c>
      <c r="T2194" s="4" t="s">
        <v>84</v>
      </c>
      <c r="U2194" s="4"/>
      <c r="V2194" s="4"/>
      <c r="W2194" s="4"/>
      <c r="X2194" s="2" t="s">
        <v>16460</v>
      </c>
      <c r="Y2194" s="4" t="s">
        <v>69</v>
      </c>
      <c r="Z2194" s="4"/>
      <c r="AA2194" s="4"/>
      <c r="AB2194" s="4"/>
    </row>
    <row r="2195" customFormat="false" ht="75" hidden="false" customHeight="true" outlineLevel="0" collapsed="false">
      <c r="A2195" s="4" t="s">
        <v>16461</v>
      </c>
      <c r="B2195" s="4" t="s">
        <v>16365</v>
      </c>
      <c r="C2195" s="4" t="s">
        <v>16462</v>
      </c>
      <c r="D2195" s="4" t="n">
        <v>1977</v>
      </c>
      <c r="E2195" s="4" t="s">
        <v>41</v>
      </c>
      <c r="F2195" s="4" t="s">
        <v>16123</v>
      </c>
      <c r="G2195" s="4" t="str">
        <f aca="false">IF(LEFT(I2195,3)="R1 ","L6",IF(D2195&gt;=2014,"L1",IF(D2195&gt;=1998,"L2",IF(D2195&gt;=1987,"L3",IF(D2195&gt;=1978,"L4",IF(D2195&gt;=1965,"L5","L6"))))))</f>
        <v>L5</v>
      </c>
      <c r="H2195" s="4" t="str">
        <f aca="false">IFERROR(INDEX(Lanes!$C$2:$C$60,MATCH(LEFT(I2195,FIND(" ",I2195)-1),Lanes!$A$2:$A$60,0)),"?")</f>
        <v>V</v>
      </c>
      <c r="I2195" s="4" t="s">
        <v>16344</v>
      </c>
      <c r="J2195" s="4"/>
      <c r="K2195" s="4" t="s">
        <v>268</v>
      </c>
      <c r="L2195" s="4" t="s">
        <v>257</v>
      </c>
      <c r="M2195" s="4" t="s">
        <v>16345</v>
      </c>
      <c r="N2195" s="4"/>
      <c r="O2195" s="4" t="s">
        <v>16463</v>
      </c>
      <c r="P2195" s="2" t="s">
        <v>16464</v>
      </c>
      <c r="Q2195" s="2" t="s">
        <v>16465</v>
      </c>
      <c r="R2195" s="4" t="s">
        <v>65</v>
      </c>
      <c r="S2195" s="4" t="s">
        <v>16466</v>
      </c>
      <c r="T2195" s="4" t="s">
        <v>84</v>
      </c>
      <c r="U2195" s="4"/>
      <c r="V2195" s="4"/>
      <c r="W2195" s="4" t="s">
        <v>53</v>
      </c>
      <c r="X2195" s="2" t="s">
        <v>16370</v>
      </c>
      <c r="Y2195" s="4" t="s">
        <v>69</v>
      </c>
      <c r="Z2195" s="4"/>
      <c r="AA2195" s="4"/>
      <c r="AB2195" s="4"/>
    </row>
    <row r="2196" customFormat="false" ht="75" hidden="false" customHeight="true" outlineLevel="0" collapsed="false">
      <c r="A2196" s="4" t="s">
        <v>16467</v>
      </c>
      <c r="B2196" s="4" t="s">
        <v>16393</v>
      </c>
      <c r="C2196" s="4" t="s">
        <v>16468</v>
      </c>
      <c r="D2196" s="4" t="n">
        <v>1978</v>
      </c>
      <c r="E2196" s="4" t="s">
        <v>41</v>
      </c>
      <c r="F2196" s="4" t="s">
        <v>1436</v>
      </c>
      <c r="G2196" s="4" t="str">
        <f aca="false">IF(LEFT(I2196,3)="R1 ","L6",IF(D2196&gt;=2014,"L1",IF(D2196&gt;=1998,"L2",IF(D2196&gt;=1987,"L3",IF(D2196&gt;=1978,"L4",IF(D2196&gt;=1965,"L5","L6"))))))</f>
        <v>L4</v>
      </c>
      <c r="H2196" s="4" t="str">
        <f aca="false">IFERROR(INDEX(Lanes!$C$2:$C$60,MATCH(LEFT(I2196,FIND(" ",I2196)-1),Lanes!$A$2:$A$60,0)),"?")</f>
        <v>V</v>
      </c>
      <c r="I2196" s="4" t="s">
        <v>16344</v>
      </c>
      <c r="J2196" s="4"/>
      <c r="K2196" s="4" t="s">
        <v>60</v>
      </c>
      <c r="L2196" s="4" t="s">
        <v>257</v>
      </c>
      <c r="M2196" s="4" t="s">
        <v>16345</v>
      </c>
      <c r="N2196" s="4"/>
      <c r="O2196" s="4" t="s">
        <v>16469</v>
      </c>
      <c r="P2196" s="2" t="s">
        <v>16470</v>
      </c>
      <c r="Q2196" s="2" t="s">
        <v>16471</v>
      </c>
      <c r="R2196" s="4" t="s">
        <v>65</v>
      </c>
      <c r="S2196" s="4" t="s">
        <v>16472</v>
      </c>
      <c r="T2196" s="4" t="s">
        <v>52</v>
      </c>
      <c r="U2196" s="4"/>
      <c r="V2196" s="4"/>
      <c r="W2196" s="4" t="s">
        <v>53</v>
      </c>
      <c r="X2196" s="2" t="s">
        <v>16411</v>
      </c>
      <c r="Y2196" s="4" t="s">
        <v>69</v>
      </c>
      <c r="Z2196" s="4"/>
      <c r="AA2196" s="4"/>
      <c r="AB2196" s="4"/>
    </row>
    <row r="2197" customFormat="false" ht="75" hidden="false" customHeight="true" outlineLevel="0" collapsed="false">
      <c r="A2197" s="4" t="s">
        <v>16473</v>
      </c>
      <c r="B2197" s="4" t="s">
        <v>16365</v>
      </c>
      <c r="C2197" s="4" t="s">
        <v>16474</v>
      </c>
      <c r="D2197" s="4" t="n">
        <v>1978</v>
      </c>
      <c r="E2197" s="4" t="s">
        <v>41</v>
      </c>
      <c r="F2197" s="4" t="s">
        <v>16123</v>
      </c>
      <c r="G2197" s="4" t="str">
        <f aca="false">IF(LEFT(I2197,3)="R1 ","L6",IF(D2197&gt;=2014,"L1",IF(D2197&gt;=1998,"L2",IF(D2197&gt;=1987,"L3",IF(D2197&gt;=1978,"L4",IF(D2197&gt;=1965,"L5","L6"))))))</f>
        <v>L4</v>
      </c>
      <c r="H2197" s="4" t="str">
        <f aca="false">IFERROR(INDEX(Lanes!$C$2:$C$60,MATCH(LEFT(I2197,FIND(" ",I2197)-1),Lanes!$A$2:$A$60,0)),"?")</f>
        <v>V</v>
      </c>
      <c r="I2197" s="4" t="s">
        <v>16344</v>
      </c>
      <c r="J2197" s="4"/>
      <c r="K2197" s="4" t="s">
        <v>364</v>
      </c>
      <c r="L2197" s="4" t="s">
        <v>257</v>
      </c>
      <c r="M2197" s="4" t="s">
        <v>16345</v>
      </c>
      <c r="N2197" s="4"/>
      <c r="O2197" s="4" t="s">
        <v>16475</v>
      </c>
      <c r="P2197" s="2" t="s">
        <v>16476</v>
      </c>
      <c r="Q2197" s="2" t="s">
        <v>16477</v>
      </c>
      <c r="R2197" s="4" t="s">
        <v>122</v>
      </c>
      <c r="S2197" s="4" t="s">
        <v>16478</v>
      </c>
      <c r="T2197" s="4" t="s">
        <v>84</v>
      </c>
      <c r="U2197" s="4"/>
      <c r="V2197" s="4"/>
      <c r="W2197" s="4" t="s">
        <v>53</v>
      </c>
      <c r="X2197" s="2" t="s">
        <v>16370</v>
      </c>
      <c r="Y2197" s="4" t="s">
        <v>69</v>
      </c>
      <c r="Z2197" s="4"/>
      <c r="AA2197" s="4"/>
      <c r="AB2197" s="4"/>
    </row>
    <row r="2198" customFormat="false" ht="75" hidden="false" customHeight="true" outlineLevel="0" collapsed="false">
      <c r="A2198" s="4" t="s">
        <v>16479</v>
      </c>
      <c r="B2198" s="4" t="s">
        <v>16439</v>
      </c>
      <c r="C2198" s="4" t="s">
        <v>16480</v>
      </c>
      <c r="D2198" s="4" t="n">
        <v>1979</v>
      </c>
      <c r="E2198" s="4" t="s">
        <v>227</v>
      </c>
      <c r="F2198" s="4" t="s">
        <v>16123</v>
      </c>
      <c r="G2198" s="4" t="str">
        <f aca="false">IF(LEFT(I2198,3)="R1 ","L6",IF(D2198&gt;=2014,"L1",IF(D2198&gt;=1998,"L2",IF(D2198&gt;=1987,"L3",IF(D2198&gt;=1978,"L4",IF(D2198&gt;=1965,"L5","L6"))))))</f>
        <v>L4</v>
      </c>
      <c r="H2198" s="4" t="str">
        <f aca="false">IFERROR(INDEX(Lanes!$C$2:$C$60,MATCH(LEFT(I2198,FIND(" ",I2198)-1),Lanes!$A$2:$A$60,0)),"?")</f>
        <v>V</v>
      </c>
      <c r="I2198" s="4" t="s">
        <v>16344</v>
      </c>
      <c r="J2198" s="4"/>
      <c r="K2198" s="4" t="s">
        <v>60</v>
      </c>
      <c r="L2198" s="4" t="s">
        <v>257</v>
      </c>
      <c r="M2198" s="4" t="s">
        <v>16345</v>
      </c>
      <c r="N2198" s="4"/>
      <c r="O2198" s="4" t="s">
        <v>16481</v>
      </c>
      <c r="P2198" s="2" t="s">
        <v>16482</v>
      </c>
      <c r="Q2198" s="2" t="s">
        <v>16483</v>
      </c>
      <c r="R2198" s="4" t="s">
        <v>65</v>
      </c>
      <c r="S2198" s="4" t="s">
        <v>16484</v>
      </c>
      <c r="T2198" s="4" t="s">
        <v>84</v>
      </c>
      <c r="U2198" s="4"/>
      <c r="V2198" s="4"/>
      <c r="W2198" s="4" t="s">
        <v>53</v>
      </c>
      <c r="X2198" s="2" t="s">
        <v>16460</v>
      </c>
      <c r="Y2198" s="4" t="s">
        <v>69</v>
      </c>
      <c r="Z2198" s="4"/>
      <c r="AA2198" s="4"/>
      <c r="AB2198" s="4"/>
    </row>
    <row r="2199" customFormat="false" ht="75" hidden="false" customHeight="true" outlineLevel="0" collapsed="false">
      <c r="A2199" s="4" t="s">
        <v>16485</v>
      </c>
      <c r="B2199" s="4" t="s">
        <v>16439</v>
      </c>
      <c r="C2199" s="4" t="s">
        <v>16486</v>
      </c>
      <c r="D2199" s="4" t="n">
        <v>1979</v>
      </c>
      <c r="E2199" s="4" t="s">
        <v>41</v>
      </c>
      <c r="F2199" s="4" t="s">
        <v>16123</v>
      </c>
      <c r="G2199" s="4" t="str">
        <f aca="false">IF(LEFT(I2199,3)="R1 ","L6",IF(D2199&gt;=2014,"L1",IF(D2199&gt;=1998,"L2",IF(D2199&gt;=1987,"L3",IF(D2199&gt;=1978,"L4",IF(D2199&gt;=1965,"L5","L6"))))))</f>
        <v>L4</v>
      </c>
      <c r="H2199" s="4" t="str">
        <f aca="false">IFERROR(INDEX(Lanes!$C$2:$C$60,MATCH(LEFT(I2199,FIND(" ",I2199)-1),Lanes!$A$2:$A$60,0)),"?")</f>
        <v>V</v>
      </c>
      <c r="I2199" s="4" t="s">
        <v>16344</v>
      </c>
      <c r="J2199" s="4"/>
      <c r="K2199" s="4" t="s">
        <v>60</v>
      </c>
      <c r="L2199" s="4" t="s">
        <v>257</v>
      </c>
      <c r="M2199" s="4" t="s">
        <v>16345</v>
      </c>
      <c r="N2199" s="4"/>
      <c r="O2199" s="4" t="s">
        <v>16487</v>
      </c>
      <c r="P2199" s="2" t="s">
        <v>16488</v>
      </c>
      <c r="Q2199" s="2" t="s">
        <v>16489</v>
      </c>
      <c r="R2199" s="4" t="s">
        <v>65</v>
      </c>
      <c r="S2199" s="4" t="s">
        <v>16490</v>
      </c>
      <c r="T2199" s="4" t="s">
        <v>110</v>
      </c>
      <c r="U2199" s="4"/>
      <c r="V2199" s="4"/>
      <c r="W2199" s="4" t="s">
        <v>53</v>
      </c>
      <c r="X2199" s="2" t="s">
        <v>16491</v>
      </c>
      <c r="Y2199" s="4" t="s">
        <v>69</v>
      </c>
      <c r="Z2199" s="4"/>
      <c r="AA2199" s="4"/>
      <c r="AB2199" s="4"/>
    </row>
    <row r="2200" customFormat="false" ht="75" hidden="false" customHeight="true" outlineLevel="0" collapsed="false">
      <c r="A2200" s="4" t="s">
        <v>16492</v>
      </c>
      <c r="B2200" s="4" t="s">
        <v>16365</v>
      </c>
      <c r="C2200" s="4" t="s">
        <v>16493</v>
      </c>
      <c r="D2200" s="4" t="n">
        <v>1980</v>
      </c>
      <c r="E2200" s="4" t="s">
        <v>41</v>
      </c>
      <c r="F2200" s="4" t="s">
        <v>16123</v>
      </c>
      <c r="G2200" s="4" t="str">
        <f aca="false">IF(LEFT(I2200,3)="R1 ","L6",IF(D2200&gt;=2014,"L1",IF(D2200&gt;=1998,"L2",IF(D2200&gt;=1987,"L3",IF(D2200&gt;=1978,"L4",IF(D2200&gt;=1965,"L5","L6"))))))</f>
        <v>L4</v>
      </c>
      <c r="H2200" s="4" t="str">
        <f aca="false">IFERROR(INDEX(Lanes!$C$2:$C$60,MATCH(LEFT(I2200,FIND(" ",I2200)-1),Lanes!$A$2:$A$60,0)),"?")</f>
        <v>V</v>
      </c>
      <c r="I2200" s="4" t="s">
        <v>16344</v>
      </c>
      <c r="J2200" s="4"/>
      <c r="K2200" s="4" t="s">
        <v>364</v>
      </c>
      <c r="L2200" s="4" t="s">
        <v>257</v>
      </c>
      <c r="M2200" s="4" t="s">
        <v>16345</v>
      </c>
      <c r="N2200" s="4"/>
      <c r="O2200" s="4" t="s">
        <v>16494</v>
      </c>
      <c r="P2200" s="2" t="s">
        <v>16495</v>
      </c>
      <c r="Q2200" s="2" t="s">
        <v>16496</v>
      </c>
      <c r="R2200" s="4" t="s">
        <v>50</v>
      </c>
      <c r="S2200" s="4" t="s">
        <v>16497</v>
      </c>
      <c r="T2200" s="4" t="s">
        <v>52</v>
      </c>
      <c r="U2200" s="4"/>
      <c r="V2200" s="4"/>
      <c r="W2200" s="4" t="s">
        <v>53</v>
      </c>
      <c r="X2200" s="2" t="s">
        <v>16370</v>
      </c>
      <c r="Y2200" s="4" t="s">
        <v>69</v>
      </c>
      <c r="Z2200" s="4"/>
      <c r="AA2200" s="4"/>
      <c r="AB2200" s="4"/>
    </row>
    <row r="2201" customFormat="false" ht="75" hidden="false" customHeight="true" outlineLevel="0" collapsed="false">
      <c r="A2201" s="4" t="s">
        <v>16498</v>
      </c>
      <c r="B2201" s="4" t="s">
        <v>16439</v>
      </c>
      <c r="C2201" s="4" t="s">
        <v>16499</v>
      </c>
      <c r="D2201" s="4" t="n">
        <v>1981</v>
      </c>
      <c r="E2201" s="4" t="s">
        <v>41</v>
      </c>
      <c r="F2201" s="4" t="s">
        <v>16123</v>
      </c>
      <c r="G2201" s="4" t="str">
        <f aca="false">IF(LEFT(I2201,3)="R1 ","L6",IF(D2201&gt;=2014,"L1",IF(D2201&gt;=1998,"L2",IF(D2201&gt;=1987,"L3",IF(D2201&gt;=1978,"L4",IF(D2201&gt;=1965,"L5","L6"))))))</f>
        <v>L4</v>
      </c>
      <c r="H2201" s="4" t="str">
        <f aca="false">IFERROR(INDEX(Lanes!$C$2:$C$60,MATCH(LEFT(I2201,FIND(" ",I2201)-1),Lanes!$A$2:$A$60,0)),"?")</f>
        <v>V</v>
      </c>
      <c r="I2201" s="4" t="s">
        <v>16344</v>
      </c>
      <c r="J2201" s="4"/>
      <c r="K2201" s="4" t="s">
        <v>60</v>
      </c>
      <c r="L2201" s="4" t="s">
        <v>257</v>
      </c>
      <c r="M2201" s="4" t="s">
        <v>16345</v>
      </c>
      <c r="N2201" s="4"/>
      <c r="O2201" s="4" t="s">
        <v>16500</v>
      </c>
      <c r="P2201" s="2" t="s">
        <v>16501</v>
      </c>
      <c r="Q2201" s="2" t="s">
        <v>16502</v>
      </c>
      <c r="R2201" s="4" t="s">
        <v>50</v>
      </c>
      <c r="S2201" s="4" t="s">
        <v>16503</v>
      </c>
      <c r="T2201" s="4" t="s">
        <v>52</v>
      </c>
      <c r="U2201" s="4"/>
      <c r="V2201" s="4"/>
      <c r="W2201" s="4" t="s">
        <v>53</v>
      </c>
      <c r="X2201" s="2" t="s">
        <v>16460</v>
      </c>
      <c r="Y2201" s="4" t="s">
        <v>69</v>
      </c>
      <c r="Z2201" s="4"/>
      <c r="AA2201" s="4"/>
      <c r="AB2201" s="4"/>
    </row>
    <row r="2202" customFormat="false" ht="75" hidden="false" customHeight="true" outlineLevel="0" collapsed="false">
      <c r="A2202" s="4" t="s">
        <v>16504</v>
      </c>
      <c r="B2202" s="4" t="s">
        <v>16365</v>
      </c>
      <c r="C2202" s="4" t="s">
        <v>16505</v>
      </c>
      <c r="D2202" s="4" t="n">
        <v>1982</v>
      </c>
      <c r="E2202" s="4" t="s">
        <v>41</v>
      </c>
      <c r="F2202" s="4" t="s">
        <v>16506</v>
      </c>
      <c r="G2202" s="4" t="str">
        <f aca="false">IF(LEFT(I2202,3)="R1 ","L6",IF(D2202&gt;=2014,"L1",IF(D2202&gt;=1998,"L2",IF(D2202&gt;=1987,"L3",IF(D2202&gt;=1978,"L4",IF(D2202&gt;=1965,"L5","L6"))))))</f>
        <v>L4</v>
      </c>
      <c r="H2202" s="4" t="str">
        <f aca="false">IFERROR(INDEX(Lanes!$C$2:$C$60,MATCH(LEFT(I2202,FIND(" ",I2202)-1),Lanes!$A$2:$A$60,0)),"?")</f>
        <v>V</v>
      </c>
      <c r="I2202" s="4" t="s">
        <v>16344</v>
      </c>
      <c r="J2202" s="4"/>
      <c r="K2202" s="4" t="s">
        <v>60</v>
      </c>
      <c r="L2202" s="4" t="s">
        <v>257</v>
      </c>
      <c r="M2202" s="4" t="s">
        <v>16345</v>
      </c>
      <c r="N2202" s="4"/>
      <c r="O2202" s="4" t="s">
        <v>16507</v>
      </c>
      <c r="P2202" s="2" t="s">
        <v>16508</v>
      </c>
      <c r="Q2202" s="2" t="s">
        <v>16509</v>
      </c>
      <c r="R2202" s="4" t="s">
        <v>122</v>
      </c>
      <c r="S2202" s="4" t="s">
        <v>16510</v>
      </c>
      <c r="T2202" s="4" t="s">
        <v>52</v>
      </c>
      <c r="U2202" s="4"/>
      <c r="V2202" s="4"/>
      <c r="W2202" s="4" t="s">
        <v>53</v>
      </c>
      <c r="X2202" s="2" t="s">
        <v>16370</v>
      </c>
      <c r="Y2202" s="4" t="s">
        <v>69</v>
      </c>
      <c r="Z2202" s="4"/>
      <c r="AA2202" s="4"/>
      <c r="AB2202" s="4"/>
    </row>
    <row r="2203" customFormat="false" ht="75" hidden="false" customHeight="true" outlineLevel="0" collapsed="false">
      <c r="A2203" s="4" t="s">
        <v>16511</v>
      </c>
      <c r="B2203" s="4" t="s">
        <v>16512</v>
      </c>
      <c r="C2203" s="4" t="s">
        <v>16513</v>
      </c>
      <c r="D2203" s="4" t="n">
        <v>1983</v>
      </c>
      <c r="E2203" s="4" t="s">
        <v>41</v>
      </c>
      <c r="F2203" s="4" t="s">
        <v>16506</v>
      </c>
      <c r="G2203" s="4" t="str">
        <f aca="false">IF(LEFT(I2203,3)="R1 ","L6",IF(D2203&gt;=2014,"L1",IF(D2203&gt;=1998,"L2",IF(D2203&gt;=1987,"L3",IF(D2203&gt;=1978,"L4",IF(D2203&gt;=1965,"L5","L6"))))))</f>
        <v>L4</v>
      </c>
      <c r="H2203" s="4" t="str">
        <f aca="false">IFERROR(INDEX(Lanes!$C$2:$C$60,MATCH(LEFT(I2203,FIND(" ",I2203)-1),Lanes!$A$2:$A$60,0)),"?")</f>
        <v>V</v>
      </c>
      <c r="I2203" s="4" t="s">
        <v>16344</v>
      </c>
      <c r="J2203" s="4"/>
      <c r="K2203" s="4" t="s">
        <v>60</v>
      </c>
      <c r="L2203" s="4" t="s">
        <v>257</v>
      </c>
      <c r="M2203" s="4" t="s">
        <v>16345</v>
      </c>
      <c r="N2203" s="4"/>
      <c r="O2203" s="4" t="s">
        <v>16514</v>
      </c>
      <c r="P2203" s="2" t="s">
        <v>16515</v>
      </c>
      <c r="Q2203" s="2" t="s">
        <v>16516</v>
      </c>
      <c r="R2203" s="4" t="s">
        <v>65</v>
      </c>
      <c r="S2203" s="4" t="s">
        <v>16517</v>
      </c>
      <c r="T2203" s="4" t="s">
        <v>52</v>
      </c>
      <c r="U2203" s="4"/>
      <c r="V2203" s="4"/>
      <c r="W2203" s="4"/>
      <c r="X2203" s="2" t="s">
        <v>16460</v>
      </c>
      <c r="Y2203" s="4" t="s">
        <v>69</v>
      </c>
      <c r="Z2203" s="4"/>
      <c r="AA2203" s="4"/>
      <c r="AB2203" s="4"/>
    </row>
    <row r="2204" customFormat="false" ht="75" hidden="false" customHeight="true" outlineLevel="0" collapsed="false">
      <c r="A2204" s="4" t="s">
        <v>16518</v>
      </c>
      <c r="B2204" s="4" t="s">
        <v>16365</v>
      </c>
      <c r="C2204" s="4" t="s">
        <v>16519</v>
      </c>
      <c r="D2204" s="4" t="n">
        <v>1985</v>
      </c>
      <c r="E2204" s="4" t="s">
        <v>41</v>
      </c>
      <c r="F2204" s="4" t="s">
        <v>16506</v>
      </c>
      <c r="G2204" s="4" t="str">
        <f aca="false">IF(LEFT(I2204,3)="R1 ","L6",IF(D2204&gt;=2014,"L1",IF(D2204&gt;=1998,"L2",IF(D2204&gt;=1987,"L3",IF(D2204&gt;=1978,"L4",IF(D2204&gt;=1965,"L5","L6"))))))</f>
        <v>L4</v>
      </c>
      <c r="H2204" s="4" t="str">
        <f aca="false">IFERROR(INDEX(Lanes!$C$2:$C$60,MATCH(LEFT(I2204,FIND(" ",I2204)-1),Lanes!$A$2:$A$60,0)),"?")</f>
        <v>V</v>
      </c>
      <c r="I2204" s="4" t="s">
        <v>16344</v>
      </c>
      <c r="J2204" s="4"/>
      <c r="K2204" s="4" t="s">
        <v>1078</v>
      </c>
      <c r="L2204" s="4" t="s">
        <v>257</v>
      </c>
      <c r="M2204" s="4" t="s">
        <v>16345</v>
      </c>
      <c r="N2204" s="4"/>
      <c r="O2204" s="4" t="s">
        <v>16520</v>
      </c>
      <c r="P2204" s="2" t="s">
        <v>16521</v>
      </c>
      <c r="Q2204" s="2" t="s">
        <v>16522</v>
      </c>
      <c r="R2204" s="4" t="s">
        <v>65</v>
      </c>
      <c r="S2204" s="4" t="s">
        <v>16523</v>
      </c>
      <c r="T2204" s="4" t="s">
        <v>52</v>
      </c>
      <c r="U2204" s="4"/>
      <c r="V2204" s="4"/>
      <c r="W2204" s="4" t="s">
        <v>53</v>
      </c>
      <c r="X2204" s="2" t="s">
        <v>16370</v>
      </c>
      <c r="Y2204" s="4" t="s">
        <v>69</v>
      </c>
      <c r="Z2204" s="4"/>
      <c r="AA2204" s="4"/>
      <c r="AB2204" s="4"/>
    </row>
    <row r="2205" customFormat="false" ht="75" hidden="false" customHeight="true" outlineLevel="0" collapsed="false">
      <c r="A2205" s="4" t="s">
        <v>16524</v>
      </c>
      <c r="B2205" s="4" t="s">
        <v>16365</v>
      </c>
      <c r="C2205" s="4" t="s">
        <v>16525</v>
      </c>
      <c r="D2205" s="4" t="n">
        <v>1986</v>
      </c>
      <c r="E2205" s="4" t="s">
        <v>41</v>
      </c>
      <c r="F2205" s="4" t="s">
        <v>16506</v>
      </c>
      <c r="G2205" s="4" t="str">
        <f aca="false">IF(LEFT(I2205,3)="R1 ","L6",IF(D2205&gt;=2014,"L1",IF(D2205&gt;=1998,"L2",IF(D2205&gt;=1987,"L3",IF(D2205&gt;=1978,"L4",IF(D2205&gt;=1965,"L5","L6"))))))</f>
        <v>L4</v>
      </c>
      <c r="H2205" s="4" t="str">
        <f aca="false">IFERROR(INDEX(Lanes!$C$2:$C$60,MATCH(LEFT(I2205,FIND(" ",I2205)-1),Lanes!$A$2:$A$60,0)),"?")</f>
        <v>V</v>
      </c>
      <c r="I2205" s="4" t="s">
        <v>16344</v>
      </c>
      <c r="J2205" s="4"/>
      <c r="K2205" s="4" t="s">
        <v>60</v>
      </c>
      <c r="L2205" s="4" t="s">
        <v>257</v>
      </c>
      <c r="M2205" s="4" t="s">
        <v>16345</v>
      </c>
      <c r="N2205" s="4"/>
      <c r="O2205" s="4" t="s">
        <v>16526</v>
      </c>
      <c r="P2205" s="2" t="s">
        <v>16527</v>
      </c>
      <c r="Q2205" s="2" t="s">
        <v>16528</v>
      </c>
      <c r="R2205" s="4" t="s">
        <v>65</v>
      </c>
      <c r="S2205" s="4" t="s">
        <v>16529</v>
      </c>
      <c r="T2205" s="4" t="s">
        <v>52</v>
      </c>
      <c r="U2205" s="4"/>
      <c r="V2205" s="4"/>
      <c r="W2205" s="4" t="s">
        <v>53</v>
      </c>
      <c r="X2205" s="2" t="s">
        <v>16370</v>
      </c>
      <c r="Y2205" s="4" t="s">
        <v>69</v>
      </c>
      <c r="Z2205" s="4"/>
      <c r="AA2205" s="4"/>
      <c r="AB2205" s="4"/>
    </row>
    <row r="2206" customFormat="false" ht="75" hidden="false" customHeight="true" outlineLevel="0" collapsed="false">
      <c r="A2206" s="4" t="s">
        <v>16530</v>
      </c>
      <c r="B2206" s="4" t="s">
        <v>16439</v>
      </c>
      <c r="C2206" s="4" t="s">
        <v>16531</v>
      </c>
      <c r="D2206" s="4" t="n">
        <v>1987</v>
      </c>
      <c r="E2206" s="4" t="s">
        <v>41</v>
      </c>
      <c r="F2206" s="4" t="s">
        <v>16506</v>
      </c>
      <c r="G2206" s="4" t="str">
        <f aca="false">IF(LEFT(I2206,3)="R1 ","L6",IF(D2206&gt;=2014,"L1",IF(D2206&gt;=1998,"L2",IF(D2206&gt;=1987,"L3",IF(D2206&gt;=1978,"L4",IF(D2206&gt;=1965,"L5","L6"))))))</f>
        <v>L3</v>
      </c>
      <c r="H2206" s="4" t="str">
        <f aca="false">IFERROR(INDEX(Lanes!$C$2:$C$60,MATCH(LEFT(I2206,FIND(" ",I2206)-1),Lanes!$A$2:$A$60,0)),"?")</f>
        <v>V</v>
      </c>
      <c r="I2206" s="4" t="s">
        <v>16344</v>
      </c>
      <c r="J2206" s="4"/>
      <c r="K2206" s="4" t="s">
        <v>60</v>
      </c>
      <c r="L2206" s="4" t="s">
        <v>257</v>
      </c>
      <c r="M2206" s="4" t="s">
        <v>16345</v>
      </c>
      <c r="N2206" s="4"/>
      <c r="O2206" s="4" t="s">
        <v>16532</v>
      </c>
      <c r="P2206" s="2" t="s">
        <v>16533</v>
      </c>
      <c r="Q2206" s="2" t="s">
        <v>16534</v>
      </c>
      <c r="R2206" s="4" t="s">
        <v>65</v>
      </c>
      <c r="S2206" s="4" t="s">
        <v>16535</v>
      </c>
      <c r="T2206" s="4" t="s">
        <v>52</v>
      </c>
      <c r="U2206" s="4"/>
      <c r="V2206" s="4"/>
      <c r="W2206" s="4" t="s">
        <v>53</v>
      </c>
      <c r="X2206" s="2" t="s">
        <v>16460</v>
      </c>
      <c r="Y2206" s="4" t="s">
        <v>69</v>
      </c>
      <c r="Z2206" s="4"/>
      <c r="AA2206" s="4"/>
      <c r="AB2206" s="4"/>
    </row>
    <row r="2207" customFormat="false" ht="75" hidden="false" customHeight="true" outlineLevel="0" collapsed="false">
      <c r="A2207" s="4" t="s">
        <v>16536</v>
      </c>
      <c r="B2207" s="4" t="s">
        <v>16379</v>
      </c>
      <c r="C2207" s="4" t="s">
        <v>16537</v>
      </c>
      <c r="D2207" s="4" t="n">
        <v>1988</v>
      </c>
      <c r="E2207" s="4" t="s">
        <v>41</v>
      </c>
      <c r="F2207" s="4" t="s">
        <v>3106</v>
      </c>
      <c r="G2207" s="4" t="str">
        <f aca="false">IF(LEFT(I2207,3)="R1 ","L6",IF(D2207&gt;=2014,"L1",IF(D2207&gt;=1998,"L2",IF(D2207&gt;=1987,"L3",IF(D2207&gt;=1978,"L4",IF(D2207&gt;=1965,"L5","L6"))))))</f>
        <v>L3</v>
      </c>
      <c r="H2207" s="4" t="str">
        <f aca="false">IFERROR(INDEX(Lanes!$C$2:$C$60,MATCH(LEFT(I2207,FIND(" ",I2207)-1),Lanes!$A$2:$A$60,0)),"?")</f>
        <v>V</v>
      </c>
      <c r="I2207" s="4" t="s">
        <v>16344</v>
      </c>
      <c r="J2207" s="4"/>
      <c r="K2207" s="4" t="s">
        <v>787</v>
      </c>
      <c r="L2207" s="4" t="s">
        <v>257</v>
      </c>
      <c r="M2207" s="4" t="s">
        <v>16345</v>
      </c>
      <c r="N2207" s="4"/>
      <c r="O2207" s="4" t="s">
        <v>16538</v>
      </c>
      <c r="P2207" s="2" t="s">
        <v>16539</v>
      </c>
      <c r="Q2207" s="2" t="s">
        <v>16540</v>
      </c>
      <c r="R2207" s="4" t="s">
        <v>65</v>
      </c>
      <c r="S2207" s="4" t="s">
        <v>16541</v>
      </c>
      <c r="T2207" s="4" t="s">
        <v>52</v>
      </c>
      <c r="U2207" s="4"/>
      <c r="V2207" s="4"/>
      <c r="W2207" s="4"/>
      <c r="X2207" s="2" t="s">
        <v>16542</v>
      </c>
      <c r="Y2207" s="4" t="s">
        <v>69</v>
      </c>
      <c r="Z2207" s="4"/>
      <c r="AA2207" s="4"/>
      <c r="AB2207" s="4"/>
    </row>
    <row r="2208" customFormat="false" ht="75" hidden="false" customHeight="true" outlineLevel="0" collapsed="false">
      <c r="A2208" s="4" t="s">
        <v>16543</v>
      </c>
      <c r="B2208" s="4" t="s">
        <v>16365</v>
      </c>
      <c r="C2208" s="4" t="s">
        <v>16544</v>
      </c>
      <c r="D2208" s="4" t="n">
        <v>1988</v>
      </c>
      <c r="E2208" s="4" t="s">
        <v>41</v>
      </c>
      <c r="F2208" s="4" t="s">
        <v>16123</v>
      </c>
      <c r="G2208" s="4" t="str">
        <f aca="false">IF(LEFT(I2208,3)="R1 ","L6",IF(D2208&gt;=2014,"L1",IF(D2208&gt;=1998,"L2",IF(D2208&gt;=1987,"L3",IF(D2208&gt;=1978,"L4",IF(D2208&gt;=1965,"L5","L6"))))))</f>
        <v>L3</v>
      </c>
      <c r="H2208" s="4" t="str">
        <f aca="false">IFERROR(INDEX(Lanes!$C$2:$C$60,MATCH(LEFT(I2208,FIND(" ",I2208)-1),Lanes!$A$2:$A$60,0)),"?")</f>
        <v>V</v>
      </c>
      <c r="I2208" s="4" t="s">
        <v>16344</v>
      </c>
      <c r="J2208" s="4"/>
      <c r="K2208" s="4" t="s">
        <v>60</v>
      </c>
      <c r="L2208" s="4" t="s">
        <v>257</v>
      </c>
      <c r="M2208" s="4" t="s">
        <v>16345</v>
      </c>
      <c r="N2208" s="4"/>
      <c r="O2208" s="4" t="s">
        <v>16545</v>
      </c>
      <c r="P2208" s="2" t="s">
        <v>16546</v>
      </c>
      <c r="Q2208" s="2" t="s">
        <v>16547</v>
      </c>
      <c r="R2208" s="4" t="s">
        <v>50</v>
      </c>
      <c r="S2208" s="4" t="s">
        <v>16548</v>
      </c>
      <c r="T2208" s="4" t="s">
        <v>52</v>
      </c>
      <c r="U2208" s="4"/>
      <c r="V2208" s="4"/>
      <c r="W2208" s="4" t="s">
        <v>53</v>
      </c>
      <c r="X2208" s="2" t="s">
        <v>16370</v>
      </c>
      <c r="Y2208" s="4" t="s">
        <v>69</v>
      </c>
      <c r="Z2208" s="4"/>
      <c r="AA2208" s="4"/>
      <c r="AB2208" s="4"/>
    </row>
    <row r="2209" customFormat="false" ht="75" hidden="false" customHeight="true" outlineLevel="0" collapsed="false">
      <c r="A2209" s="4" t="s">
        <v>16549</v>
      </c>
      <c r="B2209" s="4" t="s">
        <v>16393</v>
      </c>
      <c r="C2209" s="4" t="s">
        <v>16550</v>
      </c>
      <c r="D2209" s="4" t="n">
        <v>1989</v>
      </c>
      <c r="E2209" s="4" t="s">
        <v>41</v>
      </c>
      <c r="F2209" s="4" t="s">
        <v>14423</v>
      </c>
      <c r="G2209" s="4" t="str">
        <f aca="false">IF(LEFT(I2209,3)="R1 ","L6",IF(D2209&gt;=2014,"L1",IF(D2209&gt;=1998,"L2",IF(D2209&gt;=1987,"L3",IF(D2209&gt;=1978,"L4",IF(D2209&gt;=1965,"L5","L6"))))))</f>
        <v>L3</v>
      </c>
      <c r="H2209" s="4" t="str">
        <f aca="false">IFERROR(INDEX(Lanes!$C$2:$C$60,MATCH(LEFT(I2209,FIND(" ",I2209)-1),Lanes!$A$2:$A$60,0)),"?")</f>
        <v>V</v>
      </c>
      <c r="I2209" s="4" t="s">
        <v>16344</v>
      </c>
      <c r="J2209" s="4"/>
      <c r="K2209" s="4" t="s">
        <v>60</v>
      </c>
      <c r="L2209" s="4" t="s">
        <v>257</v>
      </c>
      <c r="M2209" s="4" t="s">
        <v>16345</v>
      </c>
      <c r="N2209" s="4"/>
      <c r="O2209" s="4" t="s">
        <v>16551</v>
      </c>
      <c r="P2209" s="2" t="s">
        <v>16552</v>
      </c>
      <c r="Q2209" s="2" t="s">
        <v>16553</v>
      </c>
      <c r="R2209" s="4" t="s">
        <v>65</v>
      </c>
      <c r="S2209" s="4" t="s">
        <v>16554</v>
      </c>
      <c r="T2209" s="4" t="s">
        <v>52</v>
      </c>
      <c r="U2209" s="4"/>
      <c r="V2209" s="4"/>
      <c r="W2209" s="4" t="s">
        <v>53</v>
      </c>
      <c r="X2209" s="2" t="s">
        <v>16411</v>
      </c>
      <c r="Y2209" s="4" t="s">
        <v>69</v>
      </c>
      <c r="Z2209" s="4"/>
      <c r="AA2209" s="4"/>
      <c r="AB2209" s="4"/>
    </row>
    <row r="2210" customFormat="false" ht="75" hidden="false" customHeight="true" outlineLevel="0" collapsed="false">
      <c r="A2210" s="4" t="s">
        <v>16555</v>
      </c>
      <c r="B2210" s="4" t="s">
        <v>16365</v>
      </c>
      <c r="C2210" s="4" t="s">
        <v>3124</v>
      </c>
      <c r="D2210" s="4" t="n">
        <v>1989</v>
      </c>
      <c r="E2210" s="4" t="s">
        <v>41</v>
      </c>
      <c r="F2210" s="4" t="s">
        <v>16123</v>
      </c>
      <c r="G2210" s="4" t="str">
        <f aca="false">IF(LEFT(I2210,3)="R1 ","L6",IF(D2210&gt;=2014,"L1",IF(D2210&gt;=1998,"L2",IF(D2210&gt;=1987,"L3",IF(D2210&gt;=1978,"L4",IF(D2210&gt;=1965,"L5","L6"))))))</f>
        <v>L3</v>
      </c>
      <c r="H2210" s="4" t="str">
        <f aca="false">IFERROR(INDEX(Lanes!$C$2:$C$60,MATCH(LEFT(I2210,FIND(" ",I2210)-1),Lanes!$A$2:$A$60,0)),"?")</f>
        <v>V</v>
      </c>
      <c r="I2210" s="4" t="s">
        <v>16344</v>
      </c>
      <c r="J2210" s="4"/>
      <c r="K2210" s="4" t="s">
        <v>60</v>
      </c>
      <c r="L2210" s="4" t="s">
        <v>257</v>
      </c>
      <c r="M2210" s="4" t="s">
        <v>16345</v>
      </c>
      <c r="N2210" s="4"/>
      <c r="O2210" s="4" t="s">
        <v>16556</v>
      </c>
      <c r="P2210" s="2" t="s">
        <v>16557</v>
      </c>
      <c r="Q2210" s="2" t="s">
        <v>16558</v>
      </c>
      <c r="R2210" s="4" t="s">
        <v>122</v>
      </c>
      <c r="S2210" s="4" t="s">
        <v>16559</v>
      </c>
      <c r="T2210" s="4" t="s">
        <v>84</v>
      </c>
      <c r="U2210" s="4"/>
      <c r="V2210" s="4"/>
      <c r="W2210" s="4" t="s">
        <v>53</v>
      </c>
      <c r="X2210" s="2" t="s">
        <v>16370</v>
      </c>
      <c r="Y2210" s="4" t="s">
        <v>69</v>
      </c>
      <c r="Z2210" s="4"/>
      <c r="AA2210" s="4"/>
      <c r="AB2210" s="4"/>
    </row>
    <row r="2211" customFormat="false" ht="75" hidden="false" customHeight="true" outlineLevel="0" collapsed="false">
      <c r="A2211" s="4" t="s">
        <v>16560</v>
      </c>
      <c r="B2211" s="4" t="s">
        <v>16439</v>
      </c>
      <c r="C2211" s="4" t="s">
        <v>16561</v>
      </c>
      <c r="D2211" s="4" t="n">
        <v>1990</v>
      </c>
      <c r="E2211" s="4" t="s">
        <v>41</v>
      </c>
      <c r="F2211" s="4" t="s">
        <v>16123</v>
      </c>
      <c r="G2211" s="4" t="str">
        <f aca="false">IF(LEFT(I2211,3)="R1 ","L6",IF(D2211&gt;=2014,"L1",IF(D2211&gt;=1998,"L2",IF(D2211&gt;=1987,"L3",IF(D2211&gt;=1978,"L4",IF(D2211&gt;=1965,"L5","L6"))))))</f>
        <v>L3</v>
      </c>
      <c r="H2211" s="4" t="str">
        <f aca="false">IFERROR(INDEX(Lanes!$C$2:$C$60,MATCH(LEFT(I2211,FIND(" ",I2211)-1),Lanes!$A$2:$A$60,0)),"?")</f>
        <v>V</v>
      </c>
      <c r="I2211" s="4" t="s">
        <v>16344</v>
      </c>
      <c r="J2211" s="4"/>
      <c r="K2211" s="4" t="s">
        <v>60</v>
      </c>
      <c r="L2211" s="4" t="s">
        <v>257</v>
      </c>
      <c r="M2211" s="4" t="s">
        <v>16345</v>
      </c>
      <c r="N2211" s="4"/>
      <c r="O2211" s="4" t="s">
        <v>16562</v>
      </c>
      <c r="P2211" s="2" t="s">
        <v>16563</v>
      </c>
      <c r="Q2211" s="2" t="s">
        <v>16564</v>
      </c>
      <c r="R2211" s="4" t="s">
        <v>122</v>
      </c>
      <c r="S2211" s="4" t="s">
        <v>16565</v>
      </c>
      <c r="T2211" s="4" t="s">
        <v>110</v>
      </c>
      <c r="U2211" s="4"/>
      <c r="V2211" s="4"/>
      <c r="W2211" s="4" t="s">
        <v>53</v>
      </c>
      <c r="X2211" s="2" t="s">
        <v>16566</v>
      </c>
      <c r="Y2211" s="4" t="s">
        <v>69</v>
      </c>
      <c r="Z2211" s="4"/>
      <c r="AA2211" s="4"/>
      <c r="AB2211" s="4"/>
    </row>
    <row r="2212" customFormat="false" ht="75" hidden="false" customHeight="true" outlineLevel="0" collapsed="false">
      <c r="A2212" s="4" t="s">
        <v>16567</v>
      </c>
      <c r="B2212" s="4" t="s">
        <v>16439</v>
      </c>
      <c r="C2212" s="4" t="s">
        <v>16568</v>
      </c>
      <c r="D2212" s="4" t="n">
        <v>1991</v>
      </c>
      <c r="E2212" s="4" t="s">
        <v>227</v>
      </c>
      <c r="F2212" s="4" t="s">
        <v>16123</v>
      </c>
      <c r="G2212" s="4" t="str">
        <f aca="false">IF(LEFT(I2212,3)="R1 ","L6",IF(D2212&gt;=2014,"L1",IF(D2212&gt;=1998,"L2",IF(D2212&gt;=1987,"L3",IF(D2212&gt;=1978,"L4",IF(D2212&gt;=1965,"L5","L6"))))))</f>
        <v>L3</v>
      </c>
      <c r="H2212" s="4" t="str">
        <f aca="false">IFERROR(INDEX(Lanes!$C$2:$C$60,MATCH(LEFT(I2212,FIND(" ",I2212)-1),Lanes!$A$2:$A$60,0)),"?")</f>
        <v>V</v>
      </c>
      <c r="I2212" s="4" t="s">
        <v>16344</v>
      </c>
      <c r="J2212" s="4"/>
      <c r="K2212" s="4" t="s">
        <v>4576</v>
      </c>
      <c r="L2212" s="4" t="s">
        <v>257</v>
      </c>
      <c r="M2212" s="4" t="s">
        <v>16345</v>
      </c>
      <c r="N2212" s="4"/>
      <c r="O2212" s="4" t="s">
        <v>16569</v>
      </c>
      <c r="P2212" s="2" t="s">
        <v>16570</v>
      </c>
      <c r="Q2212" s="2" t="s">
        <v>16571</v>
      </c>
      <c r="R2212" s="4" t="s">
        <v>122</v>
      </c>
      <c r="S2212" s="4" t="s">
        <v>16568</v>
      </c>
      <c r="T2212" s="4" t="s">
        <v>52</v>
      </c>
      <c r="U2212" s="4"/>
      <c r="V2212" s="4"/>
      <c r="W2212" s="4" t="s">
        <v>53</v>
      </c>
      <c r="X2212" s="2" t="s">
        <v>16460</v>
      </c>
      <c r="Y2212" s="4" t="s">
        <v>69</v>
      </c>
      <c r="Z2212" s="4"/>
      <c r="AA2212" s="4"/>
      <c r="AB2212" s="4"/>
    </row>
    <row r="2213" customFormat="false" ht="75" hidden="false" customHeight="true" outlineLevel="0" collapsed="false">
      <c r="A2213" s="4" t="s">
        <v>16572</v>
      </c>
      <c r="B2213" s="4" t="s">
        <v>16439</v>
      </c>
      <c r="C2213" s="4" t="s">
        <v>16573</v>
      </c>
      <c r="D2213" s="4" t="n">
        <v>1991</v>
      </c>
      <c r="E2213" s="4" t="s">
        <v>227</v>
      </c>
      <c r="F2213" s="4" t="s">
        <v>16123</v>
      </c>
      <c r="G2213" s="4" t="str">
        <f aca="false">IF(LEFT(I2213,3)="R1 ","L6",IF(D2213&gt;=2014,"L1",IF(D2213&gt;=1998,"L2",IF(D2213&gt;=1987,"L3",IF(D2213&gt;=1978,"L4",IF(D2213&gt;=1965,"L5","L6"))))))</f>
        <v>L3</v>
      </c>
      <c r="H2213" s="4" t="str">
        <f aca="false">IFERROR(INDEX(Lanes!$C$2:$C$60,MATCH(LEFT(I2213,FIND(" ",I2213)-1),Lanes!$A$2:$A$60,0)),"?")</f>
        <v>V</v>
      </c>
      <c r="I2213" s="4" t="s">
        <v>16344</v>
      </c>
      <c r="J2213" s="4"/>
      <c r="K2213" s="4" t="s">
        <v>60</v>
      </c>
      <c r="L2213" s="4" t="s">
        <v>257</v>
      </c>
      <c r="M2213" s="4" t="s">
        <v>16345</v>
      </c>
      <c r="N2213" s="4"/>
      <c r="O2213" s="4" t="s">
        <v>16574</v>
      </c>
      <c r="P2213" s="2" t="s">
        <v>16575</v>
      </c>
      <c r="Q2213" s="2" t="s">
        <v>16576</v>
      </c>
      <c r="R2213" s="4" t="s">
        <v>122</v>
      </c>
      <c r="S2213" s="4" t="s">
        <v>16577</v>
      </c>
      <c r="T2213" s="4" t="s">
        <v>84</v>
      </c>
      <c r="U2213" s="4"/>
      <c r="V2213" s="4"/>
      <c r="W2213" s="4" t="s">
        <v>53</v>
      </c>
      <c r="X2213" s="2" t="s">
        <v>16460</v>
      </c>
      <c r="Y2213" s="4" t="s">
        <v>69</v>
      </c>
      <c r="Z2213" s="4"/>
      <c r="AA2213" s="4"/>
      <c r="AB2213" s="4"/>
    </row>
    <row r="2214" customFormat="false" ht="75" hidden="false" customHeight="true" outlineLevel="0" collapsed="false">
      <c r="A2214" s="4" t="s">
        <v>16578</v>
      </c>
      <c r="B2214" s="4" t="s">
        <v>16365</v>
      </c>
      <c r="C2214" s="4" t="s">
        <v>16579</v>
      </c>
      <c r="D2214" s="4" t="n">
        <v>1992</v>
      </c>
      <c r="E2214" s="4" t="s">
        <v>41</v>
      </c>
      <c r="F2214" s="4" t="s">
        <v>16123</v>
      </c>
      <c r="G2214" s="4" t="str">
        <f aca="false">IF(LEFT(I2214,3)="R1 ","L6",IF(D2214&gt;=2014,"L1",IF(D2214&gt;=1998,"L2",IF(D2214&gt;=1987,"L3",IF(D2214&gt;=1978,"L4",IF(D2214&gt;=1965,"L5","L6"))))))</f>
        <v>L3</v>
      </c>
      <c r="H2214" s="4" t="str">
        <f aca="false">IFERROR(INDEX(Lanes!$C$2:$C$60,MATCH(LEFT(I2214,FIND(" ",I2214)-1),Lanes!$A$2:$A$60,0)),"?")</f>
        <v>V</v>
      </c>
      <c r="I2214" s="4" t="s">
        <v>16344</v>
      </c>
      <c r="J2214" s="4"/>
      <c r="K2214" s="4" t="s">
        <v>364</v>
      </c>
      <c r="L2214" s="4" t="s">
        <v>257</v>
      </c>
      <c r="M2214" s="4" t="s">
        <v>16345</v>
      </c>
      <c r="N2214" s="4"/>
      <c r="O2214" s="4" t="s">
        <v>16580</v>
      </c>
      <c r="P2214" s="2" t="s">
        <v>16581</v>
      </c>
      <c r="Q2214" s="2" t="s">
        <v>16582</v>
      </c>
      <c r="R2214" s="4" t="s">
        <v>65</v>
      </c>
      <c r="S2214" s="4" t="s">
        <v>16583</v>
      </c>
      <c r="T2214" s="4" t="s">
        <v>84</v>
      </c>
      <c r="U2214" s="4"/>
      <c r="V2214" s="4"/>
      <c r="W2214" s="4" t="s">
        <v>53</v>
      </c>
      <c r="X2214" s="2" t="s">
        <v>16370</v>
      </c>
      <c r="Y2214" s="4" t="s">
        <v>69</v>
      </c>
      <c r="Z2214" s="4"/>
      <c r="AA2214" s="4"/>
      <c r="AB2214" s="4"/>
    </row>
    <row r="2215" customFormat="false" ht="75" hidden="false" customHeight="true" outlineLevel="0" collapsed="false">
      <c r="A2215" s="4" t="s">
        <v>16584</v>
      </c>
      <c r="B2215" s="4" t="s">
        <v>16365</v>
      </c>
      <c r="C2215" s="4" t="s">
        <v>16585</v>
      </c>
      <c r="D2215" s="4" t="n">
        <v>1993</v>
      </c>
      <c r="E2215" s="4" t="s">
        <v>227</v>
      </c>
      <c r="F2215" s="4" t="s">
        <v>16123</v>
      </c>
      <c r="G2215" s="4" t="str">
        <f aca="false">IF(LEFT(I2215,3)="R1 ","L6",IF(D2215&gt;=2014,"L1",IF(D2215&gt;=1998,"L2",IF(D2215&gt;=1987,"L3",IF(D2215&gt;=1978,"L4",IF(D2215&gt;=1965,"L5","L6"))))))</f>
        <v>L3</v>
      </c>
      <c r="H2215" s="4" t="str">
        <f aca="false">IFERROR(INDEX(Lanes!$C$2:$C$60,MATCH(LEFT(I2215,FIND(" ",I2215)-1),Lanes!$A$2:$A$60,0)),"?")</f>
        <v>V</v>
      </c>
      <c r="I2215" s="4" t="s">
        <v>16344</v>
      </c>
      <c r="J2215" s="4"/>
      <c r="K2215" s="4" t="s">
        <v>364</v>
      </c>
      <c r="L2215" s="4" t="s">
        <v>257</v>
      </c>
      <c r="M2215" s="4" t="s">
        <v>16345</v>
      </c>
      <c r="N2215" s="4"/>
      <c r="O2215" s="4" t="s">
        <v>16586</v>
      </c>
      <c r="P2215" s="2" t="s">
        <v>16587</v>
      </c>
      <c r="Q2215" s="2" t="s">
        <v>16588</v>
      </c>
      <c r="R2215" s="4" t="s">
        <v>65</v>
      </c>
      <c r="S2215" s="4" t="s">
        <v>16589</v>
      </c>
      <c r="T2215" s="4" t="s">
        <v>84</v>
      </c>
      <c r="U2215" s="4"/>
      <c r="V2215" s="4"/>
      <c r="W2215" s="4" t="s">
        <v>53</v>
      </c>
      <c r="X2215" s="2" t="s">
        <v>16370</v>
      </c>
      <c r="Y2215" s="4" t="s">
        <v>69</v>
      </c>
      <c r="Z2215" s="4"/>
      <c r="AA2215" s="4"/>
      <c r="AB2215" s="4"/>
    </row>
    <row r="2216" customFormat="false" ht="75" hidden="false" customHeight="true" outlineLevel="0" collapsed="false">
      <c r="A2216" s="4" t="s">
        <v>16590</v>
      </c>
      <c r="B2216" s="4" t="s">
        <v>16439</v>
      </c>
      <c r="C2216" s="4" t="s">
        <v>16591</v>
      </c>
      <c r="D2216" s="4" t="n">
        <v>1994</v>
      </c>
      <c r="E2216" s="4" t="s">
        <v>41</v>
      </c>
      <c r="F2216" s="4" t="s">
        <v>16123</v>
      </c>
      <c r="G2216" s="4" t="str">
        <f aca="false">IF(LEFT(I2216,3)="R1 ","L6",IF(D2216&gt;=2014,"L1",IF(D2216&gt;=1998,"L2",IF(D2216&gt;=1987,"L3",IF(D2216&gt;=1978,"L4",IF(D2216&gt;=1965,"L5","L6"))))))</f>
        <v>L3</v>
      </c>
      <c r="H2216" s="4" t="str">
        <f aca="false">IFERROR(INDEX(Lanes!$C$2:$C$60,MATCH(LEFT(I2216,FIND(" ",I2216)-1),Lanes!$A$2:$A$60,0)),"?")</f>
        <v>V</v>
      </c>
      <c r="I2216" s="4" t="s">
        <v>16344</v>
      </c>
      <c r="J2216" s="4"/>
      <c r="K2216" s="4" t="s">
        <v>60</v>
      </c>
      <c r="L2216" s="4" t="s">
        <v>257</v>
      </c>
      <c r="M2216" s="4" t="s">
        <v>16345</v>
      </c>
      <c r="N2216" s="4"/>
      <c r="O2216" s="4" t="s">
        <v>16592</v>
      </c>
      <c r="P2216" s="2" t="s">
        <v>16593</v>
      </c>
      <c r="Q2216" s="2" t="s">
        <v>16594</v>
      </c>
      <c r="R2216" s="4" t="s">
        <v>65</v>
      </c>
      <c r="S2216" s="4" t="s">
        <v>16595</v>
      </c>
      <c r="T2216" s="4" t="s">
        <v>84</v>
      </c>
      <c r="U2216" s="4"/>
      <c r="V2216" s="4"/>
      <c r="W2216" s="4" t="s">
        <v>53</v>
      </c>
      <c r="X2216" s="2" t="s">
        <v>16596</v>
      </c>
      <c r="Y2216" s="4" t="s">
        <v>69</v>
      </c>
      <c r="Z2216" s="4"/>
      <c r="AA2216" s="4"/>
      <c r="AB2216" s="4"/>
    </row>
    <row r="2217" customFormat="false" ht="75" hidden="false" customHeight="true" outlineLevel="0" collapsed="false">
      <c r="A2217" s="4" t="s">
        <v>16597</v>
      </c>
      <c r="B2217" s="4" t="s">
        <v>16365</v>
      </c>
      <c r="C2217" s="4" t="s">
        <v>16598</v>
      </c>
      <c r="D2217" s="4" t="n">
        <v>1995</v>
      </c>
      <c r="E2217" s="4" t="s">
        <v>41</v>
      </c>
      <c r="F2217" s="4" t="s">
        <v>16123</v>
      </c>
      <c r="G2217" s="4" t="str">
        <f aca="false">IF(LEFT(I2217,3)="R1 ","L6",IF(D2217&gt;=2014,"L1",IF(D2217&gt;=1998,"L2",IF(D2217&gt;=1987,"L3",IF(D2217&gt;=1978,"L4",IF(D2217&gt;=1965,"L5","L6"))))))</f>
        <v>L3</v>
      </c>
      <c r="H2217" s="4" t="str">
        <f aca="false">IFERROR(INDEX(Lanes!$C$2:$C$60,MATCH(LEFT(I2217,FIND(" ",I2217)-1),Lanes!$A$2:$A$60,0)),"?")</f>
        <v>V</v>
      </c>
      <c r="I2217" s="4" t="s">
        <v>16344</v>
      </c>
      <c r="J2217" s="4"/>
      <c r="K2217" s="4" t="s">
        <v>60</v>
      </c>
      <c r="L2217" s="4" t="s">
        <v>257</v>
      </c>
      <c r="M2217" s="4" t="s">
        <v>16345</v>
      </c>
      <c r="N2217" s="4"/>
      <c r="O2217" s="4" t="s">
        <v>16599</v>
      </c>
      <c r="P2217" s="2" t="s">
        <v>16600</v>
      </c>
      <c r="Q2217" s="2" t="s">
        <v>16601</v>
      </c>
      <c r="R2217" s="4" t="s">
        <v>65</v>
      </c>
      <c r="S2217" s="4" t="s">
        <v>16602</v>
      </c>
      <c r="T2217" s="4" t="s">
        <v>84</v>
      </c>
      <c r="U2217" s="4"/>
      <c r="V2217" s="4"/>
      <c r="W2217" s="4" t="s">
        <v>53</v>
      </c>
      <c r="X2217" s="2" t="s">
        <v>16603</v>
      </c>
      <c r="Y2217" s="4" t="s">
        <v>69</v>
      </c>
      <c r="Z2217" s="4"/>
      <c r="AA2217" s="4"/>
      <c r="AB2217" s="4"/>
    </row>
    <row r="2218" customFormat="false" ht="75" hidden="false" customHeight="true" outlineLevel="0" collapsed="false">
      <c r="A2218" s="4" t="s">
        <v>16604</v>
      </c>
      <c r="B2218" s="4" t="s">
        <v>16439</v>
      </c>
      <c r="C2218" s="4" t="s">
        <v>16605</v>
      </c>
      <c r="D2218" s="4" t="n">
        <v>1996</v>
      </c>
      <c r="E2218" s="4" t="s">
        <v>41</v>
      </c>
      <c r="F2218" s="4" t="s">
        <v>16123</v>
      </c>
      <c r="G2218" s="4" t="str">
        <f aca="false">IF(LEFT(I2218,3)="R1 ","L6",IF(D2218&gt;=2014,"L1",IF(D2218&gt;=1998,"L2",IF(D2218&gt;=1987,"L3",IF(D2218&gt;=1978,"L4",IF(D2218&gt;=1965,"L5","L6"))))))</f>
        <v>L3</v>
      </c>
      <c r="H2218" s="4" t="str">
        <f aca="false">IFERROR(INDEX(Lanes!$C$2:$C$60,MATCH(LEFT(I2218,FIND(" ",I2218)-1),Lanes!$A$2:$A$60,0)),"?")</f>
        <v>V</v>
      </c>
      <c r="I2218" s="4" t="s">
        <v>16344</v>
      </c>
      <c r="J2218" s="4"/>
      <c r="K2218" s="4" t="s">
        <v>60</v>
      </c>
      <c r="L2218" s="4" t="s">
        <v>257</v>
      </c>
      <c r="M2218" s="4" t="s">
        <v>16345</v>
      </c>
      <c r="N2218" s="4"/>
      <c r="O2218" s="4" t="s">
        <v>16606</v>
      </c>
      <c r="P2218" s="2" t="s">
        <v>16607</v>
      </c>
      <c r="Q2218" s="2" t="s">
        <v>16608</v>
      </c>
      <c r="R2218" s="4" t="s">
        <v>122</v>
      </c>
      <c r="S2218" s="4" t="s">
        <v>16609</v>
      </c>
      <c r="T2218" s="4" t="s">
        <v>84</v>
      </c>
      <c r="U2218" s="4"/>
      <c r="V2218" s="4"/>
      <c r="W2218" s="4" t="s">
        <v>53</v>
      </c>
      <c r="X2218" s="2" t="s">
        <v>16460</v>
      </c>
      <c r="Y2218" s="4" t="s">
        <v>69</v>
      </c>
      <c r="Z2218" s="4"/>
      <c r="AA2218" s="4"/>
      <c r="AB2218" s="4"/>
    </row>
    <row r="2219" customFormat="false" ht="75" hidden="false" customHeight="true" outlineLevel="0" collapsed="false">
      <c r="A2219" s="4" t="s">
        <v>16610</v>
      </c>
      <c r="B2219" s="4" t="s">
        <v>16439</v>
      </c>
      <c r="C2219" s="4" t="s">
        <v>16611</v>
      </c>
      <c r="D2219" s="4" t="n">
        <v>1997</v>
      </c>
      <c r="E2219" s="4" t="s">
        <v>227</v>
      </c>
      <c r="F2219" s="4" t="s">
        <v>16123</v>
      </c>
      <c r="G2219" s="4" t="str">
        <f aca="false">IF(LEFT(I2219,3)="R1 ","L6",IF(D2219&gt;=2014,"L1",IF(D2219&gt;=1998,"L2",IF(D2219&gt;=1987,"L3",IF(D2219&gt;=1978,"L4",IF(D2219&gt;=1965,"L5","L6"))))))</f>
        <v>L3</v>
      </c>
      <c r="H2219" s="4" t="str">
        <f aca="false">IFERROR(INDEX(Lanes!$C$2:$C$60,MATCH(LEFT(I2219,FIND(" ",I2219)-1),Lanes!$A$2:$A$60,0)),"?")</f>
        <v>V</v>
      </c>
      <c r="I2219" s="4" t="s">
        <v>16344</v>
      </c>
      <c r="J2219" s="4"/>
      <c r="K2219" s="4" t="s">
        <v>60</v>
      </c>
      <c r="L2219" s="4" t="s">
        <v>257</v>
      </c>
      <c r="M2219" s="4" t="s">
        <v>16345</v>
      </c>
      <c r="N2219" s="4"/>
      <c r="O2219" s="4" t="s">
        <v>16562</v>
      </c>
      <c r="P2219" s="2" t="s">
        <v>16612</v>
      </c>
      <c r="Q2219" s="2" t="s">
        <v>16613</v>
      </c>
      <c r="R2219" s="4" t="s">
        <v>65</v>
      </c>
      <c r="S2219" s="4" t="s">
        <v>16614</v>
      </c>
      <c r="T2219" s="4" t="s">
        <v>52</v>
      </c>
      <c r="U2219" s="4"/>
      <c r="V2219" s="4"/>
      <c r="W2219" s="4" t="s">
        <v>53</v>
      </c>
      <c r="X2219" s="2" t="s">
        <v>16460</v>
      </c>
      <c r="Y2219" s="4" t="s">
        <v>69</v>
      </c>
      <c r="Z2219" s="4"/>
      <c r="AA2219" s="4"/>
      <c r="AB2219" s="4"/>
    </row>
    <row r="2220" customFormat="false" ht="75" hidden="false" customHeight="true" outlineLevel="0" collapsed="false">
      <c r="A2220" s="4" t="s">
        <v>16615</v>
      </c>
      <c r="B2220" s="4" t="s">
        <v>16379</v>
      </c>
      <c r="C2220" s="4" t="s">
        <v>16616</v>
      </c>
      <c r="D2220" s="4" t="n">
        <v>1999</v>
      </c>
      <c r="E2220" s="4" t="s">
        <v>41</v>
      </c>
      <c r="F2220" s="4" t="s">
        <v>16123</v>
      </c>
      <c r="G2220" s="4" t="str">
        <f aca="false">IF(LEFT(I2220,3)="R1 ","L6",IF(D2220&gt;=2014,"L1",IF(D2220&gt;=1998,"L2",IF(D2220&gt;=1987,"L3",IF(D2220&gt;=1978,"L4",IF(D2220&gt;=1965,"L5","L6"))))))</f>
        <v>L2</v>
      </c>
      <c r="H2220" s="4" t="str">
        <f aca="false">IFERROR(INDEX(Lanes!$C$2:$C$60,MATCH(LEFT(I2220,FIND(" ",I2220)-1),Lanes!$A$2:$A$60,0)),"?")</f>
        <v>V</v>
      </c>
      <c r="I2220" s="4" t="s">
        <v>16344</v>
      </c>
      <c r="J2220" s="4"/>
      <c r="K2220" s="4" t="s">
        <v>787</v>
      </c>
      <c r="L2220" s="4" t="s">
        <v>257</v>
      </c>
      <c r="M2220" s="4" t="s">
        <v>16345</v>
      </c>
      <c r="N2220" s="4"/>
      <c r="O2220" s="4" t="s">
        <v>16617</v>
      </c>
      <c r="P2220" s="2" t="s">
        <v>16618</v>
      </c>
      <c r="Q2220" s="2" t="s">
        <v>16619</v>
      </c>
      <c r="R2220" s="4" t="s">
        <v>65</v>
      </c>
      <c r="S2220" s="4" t="s">
        <v>16620</v>
      </c>
      <c r="T2220" s="4" t="s">
        <v>52</v>
      </c>
      <c r="U2220" s="4"/>
      <c r="V2220" s="4"/>
      <c r="W2220" s="4"/>
      <c r="X2220" s="2" t="s">
        <v>16460</v>
      </c>
      <c r="Y2220" s="4" t="s">
        <v>69</v>
      </c>
      <c r="Z2220" s="4"/>
      <c r="AA2220" s="4"/>
      <c r="AB2220" s="4"/>
    </row>
    <row r="2221" customFormat="false" ht="75" hidden="false" customHeight="true" outlineLevel="0" collapsed="false">
      <c r="A2221" s="4" t="s">
        <v>16621</v>
      </c>
      <c r="B2221" s="4" t="s">
        <v>16365</v>
      </c>
      <c r="C2221" s="4" t="s">
        <v>16622</v>
      </c>
      <c r="D2221" s="4" t="n">
        <v>2000</v>
      </c>
      <c r="E2221" s="4" t="s">
        <v>41</v>
      </c>
      <c r="F2221" s="4" t="s">
        <v>16123</v>
      </c>
      <c r="G2221" s="4" t="str">
        <f aca="false">IF(LEFT(I2221,3)="R1 ","L6",IF(D2221&gt;=2014,"L1",IF(D2221&gt;=1998,"L2",IF(D2221&gt;=1987,"L3",IF(D2221&gt;=1978,"L4",IF(D2221&gt;=1965,"L5","L6"))))))</f>
        <v>L2</v>
      </c>
      <c r="H2221" s="4" t="str">
        <f aca="false">IFERROR(INDEX(Lanes!$C$2:$C$60,MATCH(LEFT(I2221,FIND(" ",I2221)-1),Lanes!$A$2:$A$60,0)),"?")</f>
        <v>V</v>
      </c>
      <c r="I2221" s="4" t="s">
        <v>16344</v>
      </c>
      <c r="J2221" s="4"/>
      <c r="K2221" s="4" t="s">
        <v>364</v>
      </c>
      <c r="L2221" s="4" t="s">
        <v>257</v>
      </c>
      <c r="M2221" s="4" t="s">
        <v>16345</v>
      </c>
      <c r="N2221" s="4"/>
      <c r="O2221" s="4" t="s">
        <v>16623</v>
      </c>
      <c r="P2221" s="2" t="s">
        <v>16624</v>
      </c>
      <c r="Q2221" s="2" t="s">
        <v>16625</v>
      </c>
      <c r="R2221" s="4" t="s">
        <v>65</v>
      </c>
      <c r="S2221" s="4" t="s">
        <v>16626</v>
      </c>
      <c r="T2221" s="4" t="s">
        <v>84</v>
      </c>
      <c r="U2221" s="4"/>
      <c r="V2221" s="4"/>
      <c r="W2221" s="4" t="s">
        <v>53</v>
      </c>
      <c r="X2221" s="2" t="s">
        <v>16370</v>
      </c>
      <c r="Y2221" s="4" t="s">
        <v>69</v>
      </c>
      <c r="Z2221" s="4"/>
      <c r="AA2221" s="4"/>
      <c r="AB2221" s="4"/>
    </row>
    <row r="2222" customFormat="false" ht="75" hidden="false" customHeight="true" outlineLevel="0" collapsed="false">
      <c r="A2222" s="4" t="s">
        <v>16627</v>
      </c>
      <c r="B2222" s="4" t="s">
        <v>16439</v>
      </c>
      <c r="C2222" s="4" t="s">
        <v>16628</v>
      </c>
      <c r="D2222" s="4" t="n">
        <v>2003</v>
      </c>
      <c r="E2222" s="4" t="s">
        <v>41</v>
      </c>
      <c r="F2222" s="4" t="s">
        <v>16123</v>
      </c>
      <c r="G2222" s="4" t="str">
        <f aca="false">IF(LEFT(I2222,3)="R1 ","L6",IF(D2222&gt;=2014,"L1",IF(D2222&gt;=1998,"L2",IF(D2222&gt;=1987,"L3",IF(D2222&gt;=1978,"L4",IF(D2222&gt;=1965,"L5","L6"))))))</f>
        <v>L2</v>
      </c>
      <c r="H2222" s="4" t="str">
        <f aca="false">IFERROR(INDEX(Lanes!$C$2:$C$60,MATCH(LEFT(I2222,FIND(" ",I2222)-1),Lanes!$A$2:$A$60,0)),"?")</f>
        <v>V</v>
      </c>
      <c r="I2222" s="4" t="s">
        <v>16344</v>
      </c>
      <c r="J2222" s="4"/>
      <c r="K2222" s="4" t="s">
        <v>60</v>
      </c>
      <c r="L2222" s="4" t="s">
        <v>257</v>
      </c>
      <c r="M2222" s="4" t="s">
        <v>16345</v>
      </c>
      <c r="N2222" s="4"/>
      <c r="O2222" s="4" t="s">
        <v>16629</v>
      </c>
      <c r="P2222" s="2" t="s">
        <v>16630</v>
      </c>
      <c r="Q2222" s="2" t="s">
        <v>16631</v>
      </c>
      <c r="R2222" s="4" t="s">
        <v>50</v>
      </c>
      <c r="S2222" s="4" t="s">
        <v>16632</v>
      </c>
      <c r="T2222" s="4" t="s">
        <v>84</v>
      </c>
      <c r="U2222" s="4"/>
      <c r="V2222" s="4"/>
      <c r="W2222" s="4" t="s">
        <v>53</v>
      </c>
      <c r="X2222" s="2" t="s">
        <v>16460</v>
      </c>
      <c r="Y2222" s="4" t="s">
        <v>69</v>
      </c>
      <c r="Z2222" s="4"/>
      <c r="AA2222" s="4"/>
      <c r="AB2222" s="4"/>
    </row>
    <row r="2223" customFormat="false" ht="75" hidden="false" customHeight="true" outlineLevel="0" collapsed="false">
      <c r="A2223" s="4" t="s">
        <v>16633</v>
      </c>
      <c r="B2223" s="4" t="s">
        <v>16365</v>
      </c>
      <c r="C2223" s="4" t="s">
        <v>16634</v>
      </c>
      <c r="D2223" s="4" t="n">
        <v>2005</v>
      </c>
      <c r="E2223" s="4" t="s">
        <v>41</v>
      </c>
      <c r="F2223" s="4" t="s">
        <v>16123</v>
      </c>
      <c r="G2223" s="4" t="str">
        <f aca="false">IF(LEFT(I2223,3)="R1 ","L6",IF(D2223&gt;=2014,"L1",IF(D2223&gt;=1998,"L2",IF(D2223&gt;=1987,"L3",IF(D2223&gt;=1978,"L4",IF(D2223&gt;=1965,"L5","L6"))))))</f>
        <v>L2</v>
      </c>
      <c r="H2223" s="4" t="str">
        <f aca="false">IFERROR(INDEX(Lanes!$C$2:$C$60,MATCH(LEFT(I2223,FIND(" ",I2223)-1),Lanes!$A$2:$A$60,0)),"?")</f>
        <v>V</v>
      </c>
      <c r="I2223" s="4" t="s">
        <v>16344</v>
      </c>
      <c r="J2223" s="4"/>
      <c r="K2223" s="4" t="s">
        <v>364</v>
      </c>
      <c r="L2223" s="4" t="s">
        <v>257</v>
      </c>
      <c r="M2223" s="4" t="s">
        <v>16345</v>
      </c>
      <c r="N2223" s="4"/>
      <c r="O2223" s="4" t="s">
        <v>16635</v>
      </c>
      <c r="P2223" s="2" t="s">
        <v>16636</v>
      </c>
      <c r="Q2223" s="2" t="s">
        <v>16637</v>
      </c>
      <c r="R2223" s="4" t="s">
        <v>65</v>
      </c>
      <c r="S2223" s="4" t="s">
        <v>16638</v>
      </c>
      <c r="T2223" s="4" t="s">
        <v>84</v>
      </c>
      <c r="U2223" s="4"/>
      <c r="V2223" s="4"/>
      <c r="W2223" s="4" t="s">
        <v>53</v>
      </c>
      <c r="X2223" s="2" t="s">
        <v>16370</v>
      </c>
      <c r="Y2223" s="4" t="s">
        <v>69</v>
      </c>
      <c r="Z2223" s="4"/>
      <c r="AA2223" s="4"/>
      <c r="AB2223" s="4"/>
    </row>
    <row r="2224" customFormat="false" ht="75" hidden="false" customHeight="true" outlineLevel="0" collapsed="false">
      <c r="A2224" s="4" t="s">
        <v>16639</v>
      </c>
      <c r="B2224" s="4" t="s">
        <v>16365</v>
      </c>
      <c r="C2224" s="4" t="s">
        <v>16640</v>
      </c>
      <c r="D2224" s="4" t="n">
        <v>2006</v>
      </c>
      <c r="E2224" s="4" t="s">
        <v>41</v>
      </c>
      <c r="F2224" s="4" t="s">
        <v>16123</v>
      </c>
      <c r="G2224" s="4" t="str">
        <f aca="false">IF(LEFT(I2224,3)="R1 ","L6",IF(D2224&gt;=2014,"L1",IF(D2224&gt;=1998,"L2",IF(D2224&gt;=1987,"L3",IF(D2224&gt;=1978,"L4",IF(D2224&gt;=1965,"L5","L6"))))))</f>
        <v>L2</v>
      </c>
      <c r="H2224" s="4" t="str">
        <f aca="false">IFERROR(INDEX(Lanes!$C$2:$C$60,MATCH(LEFT(I2224,FIND(" ",I2224)-1),Lanes!$A$2:$A$60,0)),"?")</f>
        <v>V</v>
      </c>
      <c r="I2224" s="4" t="s">
        <v>16344</v>
      </c>
      <c r="J2224" s="4"/>
      <c r="K2224" s="4" t="s">
        <v>60</v>
      </c>
      <c r="L2224" s="4" t="s">
        <v>257</v>
      </c>
      <c r="M2224" s="4" t="s">
        <v>16345</v>
      </c>
      <c r="N2224" s="4"/>
      <c r="O2224" s="4" t="s">
        <v>16641</v>
      </c>
      <c r="P2224" s="2" t="s">
        <v>16642</v>
      </c>
      <c r="Q2224" s="2" t="s">
        <v>16643</v>
      </c>
      <c r="R2224" s="4" t="s">
        <v>65</v>
      </c>
      <c r="S2224" s="4" t="s">
        <v>16644</v>
      </c>
      <c r="T2224" s="4" t="s">
        <v>52</v>
      </c>
      <c r="U2224" s="4"/>
      <c r="V2224" s="4"/>
      <c r="W2224" s="4" t="s">
        <v>53</v>
      </c>
      <c r="X2224" s="2" t="s">
        <v>16370</v>
      </c>
      <c r="Y2224" s="4" t="s">
        <v>69</v>
      </c>
      <c r="Z2224" s="4"/>
      <c r="AA2224" s="4"/>
      <c r="AB2224" s="4"/>
    </row>
    <row r="2225" customFormat="false" ht="75" hidden="false" customHeight="true" outlineLevel="0" collapsed="false">
      <c r="A2225" s="4" t="s">
        <v>16645</v>
      </c>
      <c r="B2225" s="4" t="s">
        <v>16365</v>
      </c>
      <c r="C2225" s="4" t="s">
        <v>16646</v>
      </c>
      <c r="D2225" s="4" t="n">
        <v>2007</v>
      </c>
      <c r="E2225" s="4" t="s">
        <v>41</v>
      </c>
      <c r="F2225" s="4" t="s">
        <v>16123</v>
      </c>
      <c r="G2225" s="4" t="str">
        <f aca="false">IF(LEFT(I2225,3)="R1 ","L6",IF(D2225&gt;=2014,"L1",IF(D2225&gt;=1998,"L2",IF(D2225&gt;=1987,"L3",IF(D2225&gt;=1978,"L4",IF(D2225&gt;=1965,"L5","L6"))))))</f>
        <v>L2</v>
      </c>
      <c r="H2225" s="4" t="str">
        <f aca="false">IFERROR(INDEX(Lanes!$C$2:$C$60,MATCH(LEFT(I2225,FIND(" ",I2225)-1),Lanes!$A$2:$A$60,0)),"?")</f>
        <v>V</v>
      </c>
      <c r="I2225" s="4" t="s">
        <v>16344</v>
      </c>
      <c r="J2225" s="4"/>
      <c r="K2225" s="4" t="s">
        <v>60</v>
      </c>
      <c r="L2225" s="4" t="s">
        <v>257</v>
      </c>
      <c r="M2225" s="4" t="s">
        <v>16345</v>
      </c>
      <c r="N2225" s="4"/>
      <c r="O2225" s="4" t="s">
        <v>16647</v>
      </c>
      <c r="P2225" s="2" t="s">
        <v>16648</v>
      </c>
      <c r="Q2225" s="2" t="s">
        <v>16649</v>
      </c>
      <c r="R2225" s="4" t="s">
        <v>65</v>
      </c>
      <c r="S2225" s="4" t="s">
        <v>16650</v>
      </c>
      <c r="T2225" s="4" t="s">
        <v>84</v>
      </c>
      <c r="U2225" s="4"/>
      <c r="V2225" s="4"/>
      <c r="W2225" s="4" t="s">
        <v>53</v>
      </c>
      <c r="X2225" s="2" t="s">
        <v>16370</v>
      </c>
      <c r="Y2225" s="4" t="s">
        <v>69</v>
      </c>
      <c r="Z2225" s="4"/>
      <c r="AA2225" s="4"/>
      <c r="AB2225" s="4"/>
    </row>
    <row r="2226" customFormat="false" ht="75" hidden="false" customHeight="true" outlineLevel="0" collapsed="false">
      <c r="A2226" s="4" t="s">
        <v>16651</v>
      </c>
      <c r="B2226" s="4" t="s">
        <v>16365</v>
      </c>
      <c r="C2226" s="4" t="s">
        <v>16652</v>
      </c>
      <c r="D2226" s="4" t="n">
        <v>2007</v>
      </c>
      <c r="E2226" s="4" t="s">
        <v>227</v>
      </c>
      <c r="F2226" s="4" t="s">
        <v>16123</v>
      </c>
      <c r="G2226" s="4" t="str">
        <f aca="false">IF(LEFT(I2226,3)="R1 ","L6",IF(D2226&gt;=2014,"L1",IF(D2226&gt;=1998,"L2",IF(D2226&gt;=1987,"L3",IF(D2226&gt;=1978,"L4",IF(D2226&gt;=1965,"L5","L6"))))))</f>
        <v>L2</v>
      </c>
      <c r="H2226" s="4" t="str">
        <f aca="false">IFERROR(INDEX(Lanes!$C$2:$C$60,MATCH(LEFT(I2226,FIND(" ",I2226)-1),Lanes!$A$2:$A$60,0)),"?")</f>
        <v>V</v>
      </c>
      <c r="I2226" s="4" t="s">
        <v>16344</v>
      </c>
      <c r="J2226" s="4"/>
      <c r="K2226" s="4" t="s">
        <v>364</v>
      </c>
      <c r="L2226" s="4" t="s">
        <v>257</v>
      </c>
      <c r="M2226" s="4" t="s">
        <v>16345</v>
      </c>
      <c r="N2226" s="4"/>
      <c r="O2226" s="4" t="s">
        <v>16653</v>
      </c>
      <c r="P2226" s="2" t="s">
        <v>16654</v>
      </c>
      <c r="Q2226" s="2" t="s">
        <v>16655</v>
      </c>
      <c r="R2226" s="4" t="s">
        <v>65</v>
      </c>
      <c r="S2226" s="4" t="s">
        <v>16656</v>
      </c>
      <c r="T2226" s="4" t="s">
        <v>84</v>
      </c>
      <c r="U2226" s="4"/>
      <c r="V2226" s="4"/>
      <c r="W2226" s="4" t="s">
        <v>53</v>
      </c>
      <c r="X2226" s="2" t="s">
        <v>16657</v>
      </c>
      <c r="Y2226" s="4" t="s">
        <v>69</v>
      </c>
      <c r="Z2226" s="4"/>
      <c r="AA2226" s="4"/>
      <c r="AB2226" s="4"/>
    </row>
    <row r="2227" customFormat="false" ht="75" hidden="false" customHeight="true" outlineLevel="0" collapsed="false">
      <c r="A2227" s="4" t="s">
        <v>16658</v>
      </c>
      <c r="B2227" s="4" t="s">
        <v>16365</v>
      </c>
      <c r="C2227" s="4" t="s">
        <v>16659</v>
      </c>
      <c r="D2227" s="4" t="n">
        <v>2010</v>
      </c>
      <c r="E2227" s="4" t="s">
        <v>41</v>
      </c>
      <c r="F2227" s="4" t="s">
        <v>16123</v>
      </c>
      <c r="G2227" s="4" t="str">
        <f aca="false">IF(LEFT(I2227,3)="R1 ","L6",IF(D2227&gt;=2014,"L1",IF(D2227&gt;=1998,"L2",IF(D2227&gt;=1987,"L3",IF(D2227&gt;=1978,"L4",IF(D2227&gt;=1965,"L5","L6"))))))</f>
        <v>L2</v>
      </c>
      <c r="H2227" s="4" t="str">
        <f aca="false">IFERROR(INDEX(Lanes!$C$2:$C$60,MATCH(LEFT(I2227,FIND(" ",I2227)-1),Lanes!$A$2:$A$60,0)),"?")</f>
        <v>V</v>
      </c>
      <c r="I2227" s="4" t="s">
        <v>16344</v>
      </c>
      <c r="J2227" s="4"/>
      <c r="K2227" s="4" t="s">
        <v>60</v>
      </c>
      <c r="L2227" s="4" t="s">
        <v>257</v>
      </c>
      <c r="M2227" s="4" t="s">
        <v>16345</v>
      </c>
      <c r="N2227" s="4"/>
      <c r="O2227" s="4" t="s">
        <v>16660</v>
      </c>
      <c r="P2227" s="2" t="s">
        <v>16661</v>
      </c>
      <c r="Q2227" s="2" t="s">
        <v>16662</v>
      </c>
      <c r="R2227" s="4" t="s">
        <v>65</v>
      </c>
      <c r="S2227" s="4" t="s">
        <v>16663</v>
      </c>
      <c r="T2227" s="4" t="s">
        <v>84</v>
      </c>
      <c r="U2227" s="4"/>
      <c r="V2227" s="4"/>
      <c r="W2227" s="4" t="s">
        <v>53</v>
      </c>
      <c r="X2227" s="2" t="s">
        <v>16664</v>
      </c>
      <c r="Y2227" s="4" t="s">
        <v>69</v>
      </c>
      <c r="Z2227" s="4"/>
      <c r="AA2227" s="4"/>
      <c r="AB2227" s="4"/>
    </row>
    <row r="2228" customFormat="false" ht="75" hidden="false" customHeight="true" outlineLevel="0" collapsed="false">
      <c r="A2228" s="4" t="s">
        <v>16665</v>
      </c>
      <c r="B2228" s="4" t="s">
        <v>16439</v>
      </c>
      <c r="C2228" s="4" t="s">
        <v>16666</v>
      </c>
      <c r="D2228" s="4" t="n">
        <v>2012</v>
      </c>
      <c r="E2228" s="4" t="s">
        <v>41</v>
      </c>
      <c r="F2228" s="4" t="s">
        <v>16123</v>
      </c>
      <c r="G2228" s="4" t="str">
        <f aca="false">IF(LEFT(I2228,3)="R1 ","L6",IF(D2228&gt;=2014,"L1",IF(D2228&gt;=1998,"L2",IF(D2228&gt;=1987,"L3",IF(D2228&gt;=1978,"L4",IF(D2228&gt;=1965,"L5","L6"))))))</f>
        <v>L2</v>
      </c>
      <c r="H2228" s="4" t="str">
        <f aca="false">IFERROR(INDEX(Lanes!$C$2:$C$60,MATCH(LEFT(I2228,FIND(" ",I2228)-1),Lanes!$A$2:$A$60,0)),"?")</f>
        <v>V</v>
      </c>
      <c r="I2228" s="4" t="s">
        <v>16344</v>
      </c>
      <c r="J2228" s="4"/>
      <c r="K2228" s="4" t="s">
        <v>60</v>
      </c>
      <c r="L2228" s="4" t="s">
        <v>257</v>
      </c>
      <c r="M2228" s="4" t="s">
        <v>16345</v>
      </c>
      <c r="N2228" s="4"/>
      <c r="O2228" s="4" t="s">
        <v>16667</v>
      </c>
      <c r="P2228" s="2" t="s">
        <v>16668</v>
      </c>
      <c r="Q2228" s="2" t="s">
        <v>16669</v>
      </c>
      <c r="R2228" s="4" t="s">
        <v>65</v>
      </c>
      <c r="S2228" s="4" t="s">
        <v>16670</v>
      </c>
      <c r="T2228" s="4" t="s">
        <v>52</v>
      </c>
      <c r="U2228" s="4"/>
      <c r="V2228" s="4"/>
      <c r="W2228" s="4" t="s">
        <v>53</v>
      </c>
      <c r="X2228" s="2" t="s">
        <v>16460</v>
      </c>
      <c r="Y2228" s="4" t="s">
        <v>69</v>
      </c>
      <c r="Z2228" s="4"/>
      <c r="AA2228" s="4"/>
      <c r="AB2228" s="4"/>
    </row>
    <row r="2229" customFormat="false" ht="75" hidden="false" customHeight="true" outlineLevel="0" collapsed="false">
      <c r="A2229" s="4" t="s">
        <v>16671</v>
      </c>
      <c r="B2229" s="4" t="s">
        <v>16439</v>
      </c>
      <c r="C2229" s="4" t="s">
        <v>16672</v>
      </c>
      <c r="D2229" s="4" t="n">
        <v>2012</v>
      </c>
      <c r="E2229" s="4" t="s">
        <v>41</v>
      </c>
      <c r="F2229" s="4" t="s">
        <v>16123</v>
      </c>
      <c r="G2229" s="4" t="str">
        <f aca="false">IF(LEFT(I2229,3)="R1 ","L6",IF(D2229&gt;=2014,"L1",IF(D2229&gt;=1998,"L2",IF(D2229&gt;=1987,"L3",IF(D2229&gt;=1978,"L4",IF(D2229&gt;=1965,"L5","L6"))))))</f>
        <v>L2</v>
      </c>
      <c r="H2229" s="4" t="str">
        <f aca="false">IFERROR(INDEX(Lanes!$C$2:$C$60,MATCH(LEFT(I2229,FIND(" ",I2229)-1),Lanes!$A$2:$A$60,0)),"?")</f>
        <v>V</v>
      </c>
      <c r="I2229" s="4" t="s">
        <v>16344</v>
      </c>
      <c r="J2229" s="4"/>
      <c r="K2229" s="4" t="s">
        <v>60</v>
      </c>
      <c r="L2229" s="4" t="s">
        <v>257</v>
      </c>
      <c r="M2229" s="4" t="s">
        <v>16345</v>
      </c>
      <c r="N2229" s="4"/>
      <c r="O2229" s="4" t="s">
        <v>16673</v>
      </c>
      <c r="P2229" s="2" t="s">
        <v>16674</v>
      </c>
      <c r="Q2229" s="2" t="s">
        <v>16675</v>
      </c>
      <c r="R2229" s="4" t="s">
        <v>65</v>
      </c>
      <c r="S2229" s="4" t="s">
        <v>16676</v>
      </c>
      <c r="T2229" s="4" t="s">
        <v>84</v>
      </c>
      <c r="U2229" s="4"/>
      <c r="V2229" s="4"/>
      <c r="W2229" s="4" t="s">
        <v>53</v>
      </c>
      <c r="X2229" s="2" t="s">
        <v>16460</v>
      </c>
      <c r="Y2229" s="4" t="s">
        <v>69</v>
      </c>
      <c r="Z2229" s="4"/>
      <c r="AA2229" s="4"/>
      <c r="AB2229" s="4"/>
    </row>
    <row r="2230" customFormat="false" ht="75" hidden="false" customHeight="true" outlineLevel="0" collapsed="false">
      <c r="A2230" s="4" t="s">
        <v>16677</v>
      </c>
      <c r="B2230" s="4" t="s">
        <v>16365</v>
      </c>
      <c r="C2230" s="4" t="s">
        <v>16678</v>
      </c>
      <c r="D2230" s="4" t="n">
        <v>2013</v>
      </c>
      <c r="E2230" s="4" t="s">
        <v>227</v>
      </c>
      <c r="F2230" s="4" t="s">
        <v>16123</v>
      </c>
      <c r="G2230" s="4" t="str">
        <f aca="false">IF(LEFT(I2230,3)="R1 ","L6",IF(D2230&gt;=2014,"L1",IF(D2230&gt;=1998,"L2",IF(D2230&gt;=1987,"L3",IF(D2230&gt;=1978,"L4",IF(D2230&gt;=1965,"L5","L6"))))))</f>
        <v>L2</v>
      </c>
      <c r="H2230" s="4" t="str">
        <f aca="false">IFERROR(INDEX(Lanes!$C$2:$C$60,MATCH(LEFT(I2230,FIND(" ",I2230)-1),Lanes!$A$2:$A$60,0)),"?")</f>
        <v>V</v>
      </c>
      <c r="I2230" s="4" t="s">
        <v>16344</v>
      </c>
      <c r="J2230" s="4"/>
      <c r="K2230" s="4" t="s">
        <v>364</v>
      </c>
      <c r="L2230" s="4" t="s">
        <v>257</v>
      </c>
      <c r="M2230" s="4" t="s">
        <v>16345</v>
      </c>
      <c r="N2230" s="4"/>
      <c r="O2230" s="4" t="s">
        <v>16679</v>
      </c>
      <c r="P2230" s="2" t="s">
        <v>16680</v>
      </c>
      <c r="Q2230" s="2" t="s">
        <v>16681</v>
      </c>
      <c r="R2230" s="4" t="s">
        <v>65</v>
      </c>
      <c r="S2230" s="4" t="s">
        <v>16682</v>
      </c>
      <c r="T2230" s="4" t="s">
        <v>52</v>
      </c>
      <c r="U2230" s="4"/>
      <c r="V2230" s="4"/>
      <c r="W2230" s="4" t="s">
        <v>53</v>
      </c>
      <c r="X2230" s="2" t="s">
        <v>16683</v>
      </c>
      <c r="Y2230" s="4" t="s">
        <v>69</v>
      </c>
      <c r="Z2230" s="4"/>
      <c r="AA2230" s="4"/>
      <c r="AB2230" s="4"/>
    </row>
    <row r="2231" customFormat="false" ht="75" hidden="false" customHeight="true" outlineLevel="0" collapsed="false">
      <c r="A2231" s="4" t="s">
        <v>16684</v>
      </c>
      <c r="B2231" s="4" t="s">
        <v>16365</v>
      </c>
      <c r="C2231" s="4" t="s">
        <v>16685</v>
      </c>
      <c r="D2231" s="4" t="n">
        <v>2017</v>
      </c>
      <c r="E2231" s="4" t="s">
        <v>41</v>
      </c>
      <c r="F2231" s="4" t="s">
        <v>16123</v>
      </c>
      <c r="G2231" s="4" t="str">
        <f aca="false">IF(LEFT(I2231,3)="R1 ","L6",IF(D2231&gt;=2014,"L1",IF(D2231&gt;=1998,"L2",IF(D2231&gt;=1987,"L3",IF(D2231&gt;=1978,"L4",IF(D2231&gt;=1965,"L5","L6"))))))</f>
        <v>L1</v>
      </c>
      <c r="H2231" s="4" t="str">
        <f aca="false">IFERROR(INDEX(Lanes!$C$2:$C$60,MATCH(LEFT(I2231,FIND(" ",I2231)-1),Lanes!$A$2:$A$60,0)),"?")</f>
        <v>V</v>
      </c>
      <c r="I2231" s="4" t="s">
        <v>16344</v>
      </c>
      <c r="J2231" s="4"/>
      <c r="K2231" s="4" t="s">
        <v>364</v>
      </c>
      <c r="L2231" s="4" t="s">
        <v>257</v>
      </c>
      <c r="M2231" s="4" t="s">
        <v>16345</v>
      </c>
      <c r="N2231" s="4"/>
      <c r="O2231" s="4" t="s">
        <v>16686</v>
      </c>
      <c r="P2231" s="2" t="s">
        <v>16687</v>
      </c>
      <c r="Q2231" s="2" t="s">
        <v>16688</v>
      </c>
      <c r="R2231" s="4" t="s">
        <v>65</v>
      </c>
      <c r="S2231" s="4" t="s">
        <v>16689</v>
      </c>
      <c r="T2231" s="4" t="s">
        <v>84</v>
      </c>
      <c r="U2231" s="4"/>
      <c r="V2231" s="4"/>
      <c r="W2231" s="4" t="s">
        <v>53</v>
      </c>
      <c r="X2231" s="2" t="s">
        <v>16690</v>
      </c>
      <c r="Y2231" s="4" t="s">
        <v>69</v>
      </c>
      <c r="Z2231" s="4"/>
      <c r="AA2231" s="4"/>
      <c r="AB2231" s="4"/>
    </row>
    <row r="2232" customFormat="false" ht="75" hidden="false" customHeight="true" outlineLevel="0" collapsed="false">
      <c r="A2232" s="4" t="s">
        <v>16691</v>
      </c>
      <c r="B2232" s="4" t="s">
        <v>16439</v>
      </c>
      <c r="C2232" s="4" t="s">
        <v>16692</v>
      </c>
      <c r="D2232" s="4" t="n">
        <v>2019</v>
      </c>
      <c r="E2232" s="4" t="s">
        <v>41</v>
      </c>
      <c r="F2232" s="4" t="s">
        <v>16123</v>
      </c>
      <c r="G2232" s="4" t="str">
        <f aca="false">IF(LEFT(I2232,3)="R1 ","L6",IF(D2232&gt;=2014,"L1",IF(D2232&gt;=1998,"L2",IF(D2232&gt;=1987,"L3",IF(D2232&gt;=1978,"L4",IF(D2232&gt;=1965,"L5","L6"))))))</f>
        <v>L1</v>
      </c>
      <c r="H2232" s="4" t="str">
        <f aca="false">IFERROR(INDEX(Lanes!$C$2:$C$60,MATCH(LEFT(I2232,FIND(" ",I2232)-1),Lanes!$A$2:$A$60,0)),"?")</f>
        <v>V</v>
      </c>
      <c r="I2232" s="4" t="s">
        <v>16344</v>
      </c>
      <c r="J2232" s="4"/>
      <c r="K2232" s="4" t="s">
        <v>60</v>
      </c>
      <c r="L2232" s="4" t="s">
        <v>257</v>
      </c>
      <c r="M2232" s="4" t="s">
        <v>16345</v>
      </c>
      <c r="N2232" s="4"/>
      <c r="O2232" s="4" t="s">
        <v>16693</v>
      </c>
      <c r="P2232" s="2" t="s">
        <v>16694</v>
      </c>
      <c r="Q2232" s="2" t="s">
        <v>16695</v>
      </c>
      <c r="R2232" s="4" t="s">
        <v>65</v>
      </c>
      <c r="S2232" s="4" t="s">
        <v>16696</v>
      </c>
      <c r="T2232" s="4" t="s">
        <v>84</v>
      </c>
      <c r="U2232" s="4"/>
      <c r="V2232" s="4"/>
      <c r="W2232" s="4" t="s">
        <v>53</v>
      </c>
      <c r="X2232" s="2" t="s">
        <v>16460</v>
      </c>
      <c r="Y2232" s="4" t="s">
        <v>69</v>
      </c>
      <c r="Z2232" s="4"/>
      <c r="AA2232" s="4"/>
      <c r="AB2232" s="4"/>
    </row>
    <row r="2233" customFormat="false" ht="75" hidden="false" customHeight="true" outlineLevel="0" collapsed="false">
      <c r="A2233" s="4" t="s">
        <v>16697</v>
      </c>
      <c r="B2233" s="4" t="s">
        <v>16698</v>
      </c>
      <c r="C2233" s="4" t="s">
        <v>16699</v>
      </c>
      <c r="D2233" s="4" t="n">
        <v>2019</v>
      </c>
      <c r="E2233" s="4" t="s">
        <v>227</v>
      </c>
      <c r="F2233" s="4" t="s">
        <v>16123</v>
      </c>
      <c r="G2233" s="4" t="str">
        <f aca="false">IF(LEFT(I2233,3)="R1 ","L6",IF(D2233&gt;=2014,"L1",IF(D2233&gt;=1998,"L2",IF(D2233&gt;=1987,"L3",IF(D2233&gt;=1978,"L4",IF(D2233&gt;=1965,"L5","L6"))))))</f>
        <v>L1</v>
      </c>
      <c r="H2233" s="4" t="str">
        <f aca="false">IFERROR(INDEX(Lanes!$C$2:$C$60,MATCH(LEFT(I2233,FIND(" ",I2233)-1),Lanes!$A$2:$A$60,0)),"?")</f>
        <v>V</v>
      </c>
      <c r="I2233" s="4" t="s">
        <v>16344</v>
      </c>
      <c r="J2233" s="4"/>
      <c r="K2233" s="4" t="s">
        <v>268</v>
      </c>
      <c r="L2233" s="4" t="s">
        <v>257</v>
      </c>
      <c r="M2233" s="4" t="s">
        <v>16345</v>
      </c>
      <c r="N2233" s="4"/>
      <c r="O2233" s="4" t="s">
        <v>16700</v>
      </c>
      <c r="P2233" s="2" t="s">
        <v>16701</v>
      </c>
      <c r="Q2233" s="2" t="s">
        <v>16702</v>
      </c>
      <c r="R2233" s="4" t="s">
        <v>65</v>
      </c>
      <c r="S2233" s="4" t="s">
        <v>16703</v>
      </c>
      <c r="T2233" s="4" t="s">
        <v>52</v>
      </c>
      <c r="U2233" s="4"/>
      <c r="V2233" s="4"/>
      <c r="W2233" s="4"/>
      <c r="X2233" s="2" t="s">
        <v>16704</v>
      </c>
      <c r="Y2233" s="4" t="s">
        <v>69</v>
      </c>
      <c r="Z2233" s="4"/>
      <c r="AA2233" s="4"/>
      <c r="AB2233" s="4"/>
    </row>
    <row r="2234" customFormat="false" ht="75" hidden="false" customHeight="true" outlineLevel="0" collapsed="false">
      <c r="A2234" s="4" t="s">
        <v>16705</v>
      </c>
      <c r="B2234" s="4" t="s">
        <v>16365</v>
      </c>
      <c r="C2234" s="4" t="s">
        <v>16706</v>
      </c>
      <c r="D2234" s="4" t="n">
        <v>2020</v>
      </c>
      <c r="E2234" s="4" t="s">
        <v>41</v>
      </c>
      <c r="F2234" s="4" t="s">
        <v>16123</v>
      </c>
      <c r="G2234" s="4" t="str">
        <f aca="false">IF(LEFT(I2234,3)="R1 ","L6",IF(D2234&gt;=2014,"L1",IF(D2234&gt;=1998,"L2",IF(D2234&gt;=1987,"L3",IF(D2234&gt;=1978,"L4",IF(D2234&gt;=1965,"L5","L6"))))))</f>
        <v>L1</v>
      </c>
      <c r="H2234" s="4" t="str">
        <f aca="false">IFERROR(INDEX(Lanes!$C$2:$C$60,MATCH(LEFT(I2234,FIND(" ",I2234)-1),Lanes!$A$2:$A$60,0)),"?")</f>
        <v>V</v>
      </c>
      <c r="I2234" s="4" t="s">
        <v>16344</v>
      </c>
      <c r="J2234" s="4"/>
      <c r="K2234" s="4" t="s">
        <v>364</v>
      </c>
      <c r="L2234" s="4" t="s">
        <v>257</v>
      </c>
      <c r="M2234" s="4" t="s">
        <v>16345</v>
      </c>
      <c r="N2234" s="4"/>
      <c r="O2234" s="4" t="s">
        <v>16707</v>
      </c>
      <c r="P2234" s="2" t="s">
        <v>16708</v>
      </c>
      <c r="Q2234" s="2" t="s">
        <v>16709</v>
      </c>
      <c r="R2234" s="4" t="s">
        <v>122</v>
      </c>
      <c r="S2234" s="4" t="s">
        <v>16710</v>
      </c>
      <c r="T2234" s="4" t="s">
        <v>84</v>
      </c>
      <c r="U2234" s="4"/>
      <c r="V2234" s="4"/>
      <c r="W2234" s="4" t="s">
        <v>53</v>
      </c>
      <c r="X2234" s="2" t="s">
        <v>16711</v>
      </c>
      <c r="Y2234" s="4" t="s">
        <v>69</v>
      </c>
      <c r="Z2234" s="4"/>
      <c r="AA2234" s="4"/>
      <c r="AB2234" s="4"/>
    </row>
    <row r="2235" customFormat="false" ht="75" hidden="false" customHeight="true" outlineLevel="0" collapsed="false">
      <c r="A2235" s="4" t="s">
        <v>16712</v>
      </c>
      <c r="B2235" s="4" t="s">
        <v>16439</v>
      </c>
      <c r="C2235" s="4" t="s">
        <v>16713</v>
      </c>
      <c r="D2235" s="4" t="n">
        <v>2021</v>
      </c>
      <c r="E2235" s="4" t="s">
        <v>41</v>
      </c>
      <c r="F2235" s="4" t="s">
        <v>16123</v>
      </c>
      <c r="G2235" s="4" t="str">
        <f aca="false">IF(LEFT(I2235,3)="R1 ","L6",IF(D2235&gt;=2014,"L1",IF(D2235&gt;=1998,"L2",IF(D2235&gt;=1987,"L3",IF(D2235&gt;=1978,"L4",IF(D2235&gt;=1965,"L5","L6"))))))</f>
        <v>L1</v>
      </c>
      <c r="H2235" s="4" t="str">
        <f aca="false">IFERROR(INDEX(Lanes!$C$2:$C$60,MATCH(LEFT(I2235,FIND(" ",I2235)-1),Lanes!$A$2:$A$60,0)),"?")</f>
        <v>V</v>
      </c>
      <c r="I2235" s="4" t="s">
        <v>16344</v>
      </c>
      <c r="J2235" s="4"/>
      <c r="K2235" s="4" t="s">
        <v>60</v>
      </c>
      <c r="L2235" s="4" t="s">
        <v>257</v>
      </c>
      <c r="M2235" s="4" t="s">
        <v>16345</v>
      </c>
      <c r="N2235" s="4"/>
      <c r="O2235" s="4" t="s">
        <v>16714</v>
      </c>
      <c r="P2235" s="2" t="s">
        <v>16715</v>
      </c>
      <c r="Q2235" s="2" t="s">
        <v>16716</v>
      </c>
      <c r="R2235" s="4" t="s">
        <v>65</v>
      </c>
      <c r="S2235" s="4" t="s">
        <v>16717</v>
      </c>
      <c r="T2235" s="4" t="s">
        <v>84</v>
      </c>
      <c r="U2235" s="4"/>
      <c r="V2235" s="4"/>
      <c r="W2235" s="4" t="s">
        <v>53</v>
      </c>
      <c r="X2235" s="2" t="s">
        <v>16718</v>
      </c>
      <c r="Y2235" s="4" t="s">
        <v>69</v>
      </c>
      <c r="Z2235" s="4"/>
      <c r="AA2235" s="4"/>
      <c r="AB2235" s="4"/>
    </row>
    <row r="2236" customFormat="false" ht="75" hidden="false" customHeight="true" outlineLevel="0" collapsed="false">
      <c r="A2236" s="4" t="s">
        <v>16719</v>
      </c>
      <c r="B2236" s="4" t="s">
        <v>16439</v>
      </c>
      <c r="C2236" s="4" t="s">
        <v>16720</v>
      </c>
      <c r="D2236" s="4" t="n">
        <v>2022</v>
      </c>
      <c r="E2236" s="4" t="s">
        <v>41</v>
      </c>
      <c r="F2236" s="4" t="s">
        <v>16123</v>
      </c>
      <c r="G2236" s="4" t="str">
        <f aca="false">IF(LEFT(I2236,3)="R1 ","L6",IF(D2236&gt;=2014,"L1",IF(D2236&gt;=1998,"L2",IF(D2236&gt;=1987,"L3",IF(D2236&gt;=1978,"L4",IF(D2236&gt;=1965,"L5","L6"))))))</f>
        <v>L1</v>
      </c>
      <c r="H2236" s="4" t="str">
        <f aca="false">IFERROR(INDEX(Lanes!$C$2:$C$60,MATCH(LEFT(I2236,FIND(" ",I2236)-1),Lanes!$A$2:$A$60,0)),"?")</f>
        <v>V</v>
      </c>
      <c r="I2236" s="4" t="s">
        <v>16344</v>
      </c>
      <c r="J2236" s="4"/>
      <c r="K2236" s="4" t="s">
        <v>60</v>
      </c>
      <c r="L2236" s="4" t="s">
        <v>257</v>
      </c>
      <c r="M2236" s="4" t="s">
        <v>16345</v>
      </c>
      <c r="N2236" s="4"/>
      <c r="O2236" s="4" t="s">
        <v>16721</v>
      </c>
      <c r="P2236" s="2" t="s">
        <v>16722</v>
      </c>
      <c r="Q2236" s="2" t="s">
        <v>16723</v>
      </c>
      <c r="R2236" s="4" t="s">
        <v>65</v>
      </c>
      <c r="S2236" s="4" t="s">
        <v>16724</v>
      </c>
      <c r="T2236" s="4" t="s">
        <v>52</v>
      </c>
      <c r="U2236" s="4"/>
      <c r="V2236" s="4"/>
      <c r="W2236" s="4" t="s">
        <v>53</v>
      </c>
      <c r="X2236" s="2" t="s">
        <v>16725</v>
      </c>
      <c r="Y2236" s="4" t="s">
        <v>69</v>
      </c>
      <c r="Z2236" s="4"/>
      <c r="AA2236" s="4"/>
      <c r="AB2236" s="4"/>
    </row>
    <row r="2237" customFormat="false" ht="75" hidden="false" customHeight="true" outlineLevel="0" collapsed="false">
      <c r="A2237" s="4" t="s">
        <v>16726</v>
      </c>
      <c r="B2237" s="4" t="s">
        <v>16439</v>
      </c>
      <c r="C2237" s="4" t="s">
        <v>16727</v>
      </c>
      <c r="D2237" s="4" t="n">
        <v>2022</v>
      </c>
      <c r="E2237" s="4" t="s">
        <v>41</v>
      </c>
      <c r="F2237" s="4" t="s">
        <v>16123</v>
      </c>
      <c r="G2237" s="4" t="str">
        <f aca="false">IF(LEFT(I2237,3)="R1 ","L6",IF(D2237&gt;=2014,"L1",IF(D2237&gt;=1998,"L2",IF(D2237&gt;=1987,"L3",IF(D2237&gt;=1978,"L4",IF(D2237&gt;=1965,"L5","L6"))))))</f>
        <v>L1</v>
      </c>
      <c r="H2237" s="4" t="str">
        <f aca="false">IFERROR(INDEX(Lanes!$C$2:$C$60,MATCH(LEFT(I2237,FIND(" ",I2237)-1),Lanes!$A$2:$A$60,0)),"?")</f>
        <v>V</v>
      </c>
      <c r="I2237" s="4" t="s">
        <v>16344</v>
      </c>
      <c r="J2237" s="4"/>
      <c r="K2237" s="4" t="s">
        <v>60</v>
      </c>
      <c r="L2237" s="4" t="s">
        <v>257</v>
      </c>
      <c r="M2237" s="4" t="s">
        <v>16345</v>
      </c>
      <c r="N2237" s="4"/>
      <c r="O2237" s="4" t="s">
        <v>16728</v>
      </c>
      <c r="P2237" s="2" t="s">
        <v>16729</v>
      </c>
      <c r="Q2237" s="2" t="s">
        <v>16730</v>
      </c>
      <c r="R2237" s="4" t="s">
        <v>65</v>
      </c>
      <c r="S2237" s="4" t="s">
        <v>16731</v>
      </c>
      <c r="T2237" s="4" t="s">
        <v>84</v>
      </c>
      <c r="U2237" s="4"/>
      <c r="V2237" s="4"/>
      <c r="W2237" s="4" t="s">
        <v>53</v>
      </c>
      <c r="X2237" s="2" t="s">
        <v>16732</v>
      </c>
      <c r="Y2237" s="4" t="s">
        <v>69</v>
      </c>
      <c r="Z2237" s="4"/>
      <c r="AA2237" s="4"/>
      <c r="AB2237" s="4"/>
    </row>
    <row r="2238" customFormat="false" ht="75" hidden="false" customHeight="true" outlineLevel="0" collapsed="false">
      <c r="A2238" s="4" t="s">
        <v>16733</v>
      </c>
      <c r="B2238" s="4" t="s">
        <v>16365</v>
      </c>
      <c r="C2238" s="4" t="s">
        <v>16734</v>
      </c>
      <c r="D2238" s="4" t="n">
        <v>2023</v>
      </c>
      <c r="E2238" s="4" t="s">
        <v>41</v>
      </c>
      <c r="F2238" s="4" t="s">
        <v>16123</v>
      </c>
      <c r="G2238" s="4" t="str">
        <f aca="false">IF(LEFT(I2238,3)="R1 ","L6",IF(D2238&gt;=2014,"L1",IF(D2238&gt;=1998,"L2",IF(D2238&gt;=1987,"L3",IF(D2238&gt;=1978,"L4",IF(D2238&gt;=1965,"L5","L6"))))))</f>
        <v>L1</v>
      </c>
      <c r="H2238" s="4" t="str">
        <f aca="false">IFERROR(INDEX(Lanes!$C$2:$C$60,MATCH(LEFT(I2238,FIND(" ",I2238)-1),Lanes!$A$2:$A$60,0)),"?")</f>
        <v>V</v>
      </c>
      <c r="I2238" s="4" t="s">
        <v>16344</v>
      </c>
      <c r="J2238" s="4"/>
      <c r="K2238" s="4" t="s">
        <v>364</v>
      </c>
      <c r="L2238" s="4" t="s">
        <v>257</v>
      </c>
      <c r="M2238" s="4" t="s">
        <v>16345</v>
      </c>
      <c r="N2238" s="4"/>
      <c r="O2238" s="4" t="s">
        <v>16735</v>
      </c>
      <c r="P2238" s="2" t="s">
        <v>16736</v>
      </c>
      <c r="Q2238" s="2" t="s">
        <v>16737</v>
      </c>
      <c r="R2238" s="4" t="s">
        <v>65</v>
      </c>
      <c r="S2238" s="4" t="s">
        <v>16738</v>
      </c>
      <c r="T2238" s="4" t="s">
        <v>84</v>
      </c>
      <c r="U2238" s="4"/>
      <c r="V2238" s="4"/>
      <c r="W2238" s="4" t="s">
        <v>53</v>
      </c>
      <c r="X2238" s="2" t="s">
        <v>16739</v>
      </c>
      <c r="Y2238" s="4" t="s">
        <v>69</v>
      </c>
      <c r="Z2238" s="4"/>
      <c r="AA2238" s="4"/>
      <c r="AB2238" s="4"/>
    </row>
    <row r="2239" customFormat="false" ht="75" hidden="false" customHeight="true" outlineLevel="0" collapsed="false">
      <c r="A2239" s="4" t="s">
        <v>16740</v>
      </c>
      <c r="B2239" s="4" t="s">
        <v>16439</v>
      </c>
      <c r="C2239" s="4" t="s">
        <v>16741</v>
      </c>
      <c r="D2239" s="4" t="n">
        <v>2024</v>
      </c>
      <c r="E2239" s="4" t="s">
        <v>41</v>
      </c>
      <c r="F2239" s="4" t="s">
        <v>16123</v>
      </c>
      <c r="G2239" s="4" t="str">
        <f aca="false">IF(LEFT(I2239,3)="R1 ","L6",IF(D2239&gt;=2014,"L1",IF(D2239&gt;=1998,"L2",IF(D2239&gt;=1987,"L3",IF(D2239&gt;=1978,"L4",IF(D2239&gt;=1965,"L5","L6"))))))</f>
        <v>L1</v>
      </c>
      <c r="H2239" s="4" t="str">
        <f aca="false">IFERROR(INDEX(Lanes!$C$2:$C$60,MATCH(LEFT(I2239,FIND(" ",I2239)-1),Lanes!$A$2:$A$60,0)),"?")</f>
        <v>V</v>
      </c>
      <c r="I2239" s="4" t="s">
        <v>16344</v>
      </c>
      <c r="J2239" s="4"/>
      <c r="K2239" s="4" t="s">
        <v>60</v>
      </c>
      <c r="L2239" s="4" t="s">
        <v>257</v>
      </c>
      <c r="M2239" s="4" t="s">
        <v>16345</v>
      </c>
      <c r="N2239" s="4"/>
      <c r="O2239" s="4" t="s">
        <v>16481</v>
      </c>
      <c r="P2239" s="2" t="s">
        <v>16742</v>
      </c>
      <c r="Q2239" s="2" t="s">
        <v>16743</v>
      </c>
      <c r="R2239" s="4" t="s">
        <v>65</v>
      </c>
      <c r="S2239" s="4" t="s">
        <v>16744</v>
      </c>
      <c r="T2239" s="4" t="s">
        <v>52</v>
      </c>
      <c r="U2239" s="4"/>
      <c r="V2239" s="4"/>
      <c r="W2239" s="4" t="s">
        <v>53</v>
      </c>
      <c r="X2239" s="2" t="s">
        <v>16745</v>
      </c>
      <c r="Y2239" s="4" t="s">
        <v>69</v>
      </c>
      <c r="Z2239" s="4"/>
      <c r="AA2239" s="4"/>
      <c r="AB2239" s="4"/>
    </row>
    <row r="2240" customFormat="false" ht="75" hidden="false" customHeight="true" outlineLevel="0" collapsed="false">
      <c r="A2240" s="4" t="s">
        <v>16746</v>
      </c>
      <c r="B2240" s="4" t="s">
        <v>16747</v>
      </c>
      <c r="C2240" s="4" t="s">
        <v>16748</v>
      </c>
      <c r="D2240" s="4" t="n">
        <v>2024</v>
      </c>
      <c r="E2240" s="4" t="s">
        <v>227</v>
      </c>
      <c r="F2240" s="4" t="s">
        <v>16123</v>
      </c>
      <c r="G2240" s="4" t="str">
        <f aca="false">IF(LEFT(I2240,3)="R1 ","L6",IF(D2240&gt;=2014,"L1",IF(D2240&gt;=1998,"L2",IF(D2240&gt;=1987,"L3",IF(D2240&gt;=1978,"L4",IF(D2240&gt;=1965,"L5","L6"))))))</f>
        <v>L1</v>
      </c>
      <c r="H2240" s="4" t="str">
        <f aca="false">IFERROR(INDEX(Lanes!$C$2:$C$60,MATCH(LEFT(I2240,FIND(" ",I2240)-1),Lanes!$A$2:$A$60,0)),"?")</f>
        <v>V</v>
      </c>
      <c r="I2240" s="4" t="s">
        <v>16344</v>
      </c>
      <c r="J2240" s="4"/>
      <c r="K2240" s="4" t="s">
        <v>60</v>
      </c>
      <c r="L2240" s="4" t="s">
        <v>257</v>
      </c>
      <c r="M2240" s="4" t="s">
        <v>16345</v>
      </c>
      <c r="N2240" s="4"/>
      <c r="O2240" s="4" t="s">
        <v>16749</v>
      </c>
      <c r="P2240" s="2" t="s">
        <v>16750</v>
      </c>
      <c r="Q2240" s="2" t="s">
        <v>16751</v>
      </c>
      <c r="R2240" s="4" t="s">
        <v>65</v>
      </c>
      <c r="S2240" s="4" t="s">
        <v>16565</v>
      </c>
      <c r="T2240" s="4" t="s">
        <v>52</v>
      </c>
      <c r="U2240" s="4"/>
      <c r="V2240" s="4"/>
      <c r="W2240" s="4"/>
      <c r="X2240" s="2" t="s">
        <v>16752</v>
      </c>
      <c r="Y2240" s="4" t="s">
        <v>69</v>
      </c>
      <c r="Z2240" s="4"/>
      <c r="AA2240" s="4"/>
      <c r="AB2240" s="4"/>
    </row>
    <row r="2241" customFormat="false" ht="75" hidden="false" customHeight="true" outlineLevel="0" collapsed="false">
      <c r="A2241" s="4" t="s">
        <v>16753</v>
      </c>
      <c r="B2241" s="4" t="s">
        <v>16365</v>
      </c>
      <c r="C2241" s="4" t="s">
        <v>16754</v>
      </c>
      <c r="D2241" s="4" t="n">
        <v>2025</v>
      </c>
      <c r="E2241" s="4" t="s">
        <v>41</v>
      </c>
      <c r="F2241" s="4" t="s">
        <v>16123</v>
      </c>
      <c r="G2241" s="4" t="str">
        <f aca="false">IF(LEFT(I2241,3)="R1 ","L6",IF(D2241&gt;=2014,"L1",IF(D2241&gt;=1998,"L2",IF(D2241&gt;=1987,"L3",IF(D2241&gt;=1978,"L4",IF(D2241&gt;=1965,"L5","L6"))))))</f>
        <v>L1</v>
      </c>
      <c r="H2241" s="4" t="str">
        <f aca="false">IFERROR(INDEX(Lanes!$C$2:$C$60,MATCH(LEFT(I2241,FIND(" ",I2241)-1),Lanes!$A$2:$A$60,0)),"?")</f>
        <v>V</v>
      </c>
      <c r="I2241" s="4" t="s">
        <v>16344</v>
      </c>
      <c r="J2241" s="4"/>
      <c r="K2241" s="4" t="s">
        <v>364</v>
      </c>
      <c r="L2241" s="4" t="s">
        <v>257</v>
      </c>
      <c r="M2241" s="4" t="s">
        <v>16345</v>
      </c>
      <c r="N2241" s="4"/>
      <c r="O2241" s="4" t="s">
        <v>16755</v>
      </c>
      <c r="P2241" s="2" t="s">
        <v>16756</v>
      </c>
      <c r="Q2241" s="2" t="s">
        <v>16757</v>
      </c>
      <c r="R2241" s="4" t="s">
        <v>65</v>
      </c>
      <c r="S2241" s="4" t="s">
        <v>16758</v>
      </c>
      <c r="T2241" s="4" t="s">
        <v>52</v>
      </c>
      <c r="U2241" s="4"/>
      <c r="V2241" s="4"/>
      <c r="W2241" s="4" t="s">
        <v>53</v>
      </c>
      <c r="X2241" s="2" t="s">
        <v>16759</v>
      </c>
      <c r="Y2241" s="4" t="s">
        <v>69</v>
      </c>
      <c r="Z2241" s="4"/>
      <c r="AA2241" s="4"/>
      <c r="AB2241" s="4"/>
    </row>
    <row r="2242" customFormat="false" ht="75" hidden="false" customHeight="true" outlineLevel="0" collapsed="false">
      <c r="A2242" s="4" t="s">
        <v>16760</v>
      </c>
      <c r="B2242" s="4" t="s">
        <v>16761</v>
      </c>
      <c r="C2242" s="4" t="s">
        <v>16762</v>
      </c>
      <c r="D2242" s="4" t="n">
        <v>2025</v>
      </c>
      <c r="E2242" s="4" t="s">
        <v>41</v>
      </c>
      <c r="F2242" s="4" t="s">
        <v>16123</v>
      </c>
      <c r="G2242" s="4" t="str">
        <f aca="false">IF(LEFT(I2242,3)="R1 ","L6",IF(D2242&gt;=2014,"L1",IF(D2242&gt;=1998,"L2",IF(D2242&gt;=1987,"L3",IF(D2242&gt;=1978,"L4",IF(D2242&gt;=1965,"L5","L6"))))))</f>
        <v>L1</v>
      </c>
      <c r="H2242" s="4" t="str">
        <f aca="false">IFERROR(INDEX(Lanes!$C$2:$C$60,MATCH(LEFT(I2242,FIND(" ",I2242)-1),Lanes!$A$2:$A$60,0)),"?")</f>
        <v>V</v>
      </c>
      <c r="I2242" s="4" t="s">
        <v>16344</v>
      </c>
      <c r="J2242" s="4"/>
      <c r="K2242" s="4" t="s">
        <v>60</v>
      </c>
      <c r="L2242" s="4" t="s">
        <v>257</v>
      </c>
      <c r="M2242" s="4" t="s">
        <v>16345</v>
      </c>
      <c r="N2242" s="4"/>
      <c r="O2242" s="4" t="s">
        <v>16763</v>
      </c>
      <c r="P2242" s="2" t="s">
        <v>16764</v>
      </c>
      <c r="Q2242" s="2" t="s">
        <v>16765</v>
      </c>
      <c r="R2242" s="4" t="s">
        <v>50</v>
      </c>
      <c r="S2242" s="4" t="s">
        <v>16766</v>
      </c>
      <c r="T2242" s="4" t="s">
        <v>84</v>
      </c>
      <c r="U2242" s="4"/>
      <c r="V2242" s="4"/>
      <c r="W2242" s="4"/>
      <c r="X2242" s="2" t="s">
        <v>16767</v>
      </c>
      <c r="Y2242" s="4" t="s">
        <v>69</v>
      </c>
      <c r="Z2242" s="4"/>
      <c r="AA2242" s="4"/>
      <c r="AB2242" s="4"/>
    </row>
    <row r="2243" customFormat="false" ht="75" hidden="false" customHeight="true" outlineLevel="0" collapsed="false">
      <c r="A2243" s="4" t="s">
        <v>16768</v>
      </c>
      <c r="B2243" s="4" t="s">
        <v>16769</v>
      </c>
      <c r="C2243" s="4" t="s">
        <v>16770</v>
      </c>
      <c r="D2243" s="4" t="n">
        <v>1965</v>
      </c>
      <c r="E2243" s="4" t="s">
        <v>41</v>
      </c>
      <c r="F2243" s="4" t="s">
        <v>14248</v>
      </c>
      <c r="G2243" s="4" t="str">
        <f aca="false">IF(LEFT(I2243,3)="R1 ","L6",IF(D2243&gt;=2014,"L1",IF(D2243&gt;=1998,"L2",IF(D2243&gt;=1987,"L3",IF(D2243&gt;=1978,"L4",IF(D2243&gt;=1965,"L5","L6"))))))</f>
        <v>L5</v>
      </c>
      <c r="H2243" s="4" t="str">
        <f aca="false">IFERROR(INDEX(Lanes!$C$2:$C$60,MATCH(LEFT(I2243,FIND(" ",I2243)-1),Lanes!$A$2:$A$60,0)),"?")</f>
        <v>V</v>
      </c>
      <c r="I2243" s="4" t="s">
        <v>16771</v>
      </c>
      <c r="J2243" s="4"/>
      <c r="K2243" s="4" t="s">
        <v>787</v>
      </c>
      <c r="L2243" s="4" t="s">
        <v>603</v>
      </c>
      <c r="M2243" s="4" t="s">
        <v>1205</v>
      </c>
      <c r="N2243" s="4"/>
      <c r="O2243" s="4" t="s">
        <v>16772</v>
      </c>
      <c r="P2243" s="2" t="s">
        <v>16773</v>
      </c>
      <c r="Q2243" s="2" t="s">
        <v>16774</v>
      </c>
      <c r="R2243" s="4" t="s">
        <v>122</v>
      </c>
      <c r="S2243" s="4" t="s">
        <v>16775</v>
      </c>
      <c r="T2243" s="4" t="s">
        <v>110</v>
      </c>
      <c r="U2243" s="4"/>
      <c r="V2243" s="4"/>
      <c r="W2243" s="4"/>
      <c r="X2243" s="2" t="s">
        <v>16776</v>
      </c>
      <c r="Y2243" s="4" t="s">
        <v>69</v>
      </c>
      <c r="Z2243" s="4"/>
      <c r="AA2243" s="4"/>
      <c r="AB2243" s="4"/>
    </row>
    <row r="2244" customFormat="false" ht="75" hidden="false" customHeight="true" outlineLevel="0" collapsed="false">
      <c r="A2244" s="4" t="s">
        <v>16777</v>
      </c>
      <c r="B2244" s="4" t="s">
        <v>16769</v>
      </c>
      <c r="C2244" s="4" t="s">
        <v>16778</v>
      </c>
      <c r="D2244" s="4" t="n">
        <v>1967</v>
      </c>
      <c r="E2244" s="4" t="s">
        <v>41</v>
      </c>
      <c r="F2244" s="4" t="s">
        <v>14248</v>
      </c>
      <c r="G2244" s="4" t="str">
        <f aca="false">IF(LEFT(I2244,3)="R1 ","L6",IF(D2244&gt;=2014,"L1",IF(D2244&gt;=1998,"L2",IF(D2244&gt;=1987,"L3",IF(D2244&gt;=1978,"L4",IF(D2244&gt;=1965,"L5","L6"))))))</f>
        <v>L5</v>
      </c>
      <c r="H2244" s="4" t="str">
        <f aca="false">IFERROR(INDEX(Lanes!$C$2:$C$60,MATCH(LEFT(I2244,FIND(" ",I2244)-1),Lanes!$A$2:$A$60,0)),"?")</f>
        <v>V</v>
      </c>
      <c r="I2244" s="4" t="s">
        <v>16771</v>
      </c>
      <c r="J2244" s="4"/>
      <c r="K2244" s="4" t="s">
        <v>787</v>
      </c>
      <c r="L2244" s="4" t="s">
        <v>603</v>
      </c>
      <c r="M2244" s="4" t="s">
        <v>1205</v>
      </c>
      <c r="N2244" s="4"/>
      <c r="O2244" s="4" t="s">
        <v>16779</v>
      </c>
      <c r="P2244" s="2" t="s">
        <v>16780</v>
      </c>
      <c r="Q2244" s="2" t="s">
        <v>16781</v>
      </c>
      <c r="R2244" s="4" t="s">
        <v>122</v>
      </c>
      <c r="S2244" s="4" t="s">
        <v>16782</v>
      </c>
      <c r="T2244" s="4" t="s">
        <v>84</v>
      </c>
      <c r="U2244" s="4"/>
      <c r="V2244" s="4"/>
      <c r="W2244" s="4"/>
      <c r="X2244" s="2" t="s">
        <v>16776</v>
      </c>
      <c r="Y2244" s="4" t="s">
        <v>69</v>
      </c>
      <c r="Z2244" s="4"/>
      <c r="AA2244" s="4"/>
      <c r="AB2244" s="4"/>
    </row>
    <row r="2245" customFormat="false" ht="75" hidden="false" customHeight="true" outlineLevel="0" collapsed="false">
      <c r="A2245" s="4" t="s">
        <v>16783</v>
      </c>
      <c r="B2245" s="4" t="s">
        <v>16784</v>
      </c>
      <c r="C2245" s="4" t="s">
        <v>16785</v>
      </c>
      <c r="D2245" s="4" t="n">
        <v>1967</v>
      </c>
      <c r="E2245" s="4" t="s">
        <v>41</v>
      </c>
      <c r="F2245" s="4" t="s">
        <v>13299</v>
      </c>
      <c r="G2245" s="4" t="str">
        <f aca="false">IF(LEFT(I2245,3)="R1 ","L6",IF(D2245&gt;=2014,"L1",IF(D2245&gt;=1998,"L2",IF(D2245&gt;=1987,"L3",IF(D2245&gt;=1978,"L4",IF(D2245&gt;=1965,"L5","L6"))))))</f>
        <v>L5</v>
      </c>
      <c r="H2245" s="4" t="str">
        <f aca="false">IFERROR(INDEX(Lanes!$C$2:$C$60,MATCH(LEFT(I2245,FIND(" ",I2245)-1),Lanes!$A$2:$A$60,0)),"?")</f>
        <v>V</v>
      </c>
      <c r="I2245" s="4" t="s">
        <v>16771</v>
      </c>
      <c r="J2245" s="4"/>
      <c r="K2245" s="4" t="s">
        <v>787</v>
      </c>
      <c r="L2245" s="4" t="s">
        <v>603</v>
      </c>
      <c r="M2245" s="4" t="s">
        <v>1205</v>
      </c>
      <c r="N2245" s="4"/>
      <c r="O2245" s="4" t="s">
        <v>16786</v>
      </c>
      <c r="P2245" s="2" t="s">
        <v>16787</v>
      </c>
      <c r="Q2245" s="2" t="s">
        <v>16788</v>
      </c>
      <c r="R2245" s="4" t="s">
        <v>65</v>
      </c>
      <c r="S2245" s="4" t="s">
        <v>16789</v>
      </c>
      <c r="T2245" s="4" t="s">
        <v>84</v>
      </c>
      <c r="U2245" s="4"/>
      <c r="V2245" s="4"/>
      <c r="W2245" s="4"/>
      <c r="X2245" s="2" t="s">
        <v>16790</v>
      </c>
      <c r="Y2245" s="4" t="s">
        <v>69</v>
      </c>
      <c r="Z2245" s="4"/>
      <c r="AA2245" s="4"/>
      <c r="AB2245" s="4"/>
    </row>
    <row r="2246" customFormat="false" ht="75" hidden="false" customHeight="true" outlineLevel="0" collapsed="false">
      <c r="A2246" s="4" t="s">
        <v>16791</v>
      </c>
      <c r="B2246" s="4" t="s">
        <v>16792</v>
      </c>
      <c r="C2246" s="4" t="s">
        <v>16793</v>
      </c>
      <c r="D2246" s="4" t="n">
        <v>1967</v>
      </c>
      <c r="E2246" s="4" t="s">
        <v>41</v>
      </c>
      <c r="F2246" s="4" t="s">
        <v>12443</v>
      </c>
      <c r="G2246" s="4" t="str">
        <f aca="false">IF(LEFT(I2246,3)="R1 ","L6",IF(D2246&gt;=2014,"L1",IF(D2246&gt;=1998,"L2",IF(D2246&gt;=1987,"L3",IF(D2246&gt;=1978,"L4",IF(D2246&gt;=1965,"L5","L6"))))))</f>
        <v>L5</v>
      </c>
      <c r="H2246" s="4" t="str">
        <f aca="false">IFERROR(INDEX(Lanes!$C$2:$C$60,MATCH(LEFT(I2246,FIND(" ",I2246)-1),Lanes!$A$2:$A$60,0)),"?")</f>
        <v>V</v>
      </c>
      <c r="I2246" s="4" t="s">
        <v>16771</v>
      </c>
      <c r="J2246" s="4"/>
      <c r="K2246" s="4" t="s">
        <v>787</v>
      </c>
      <c r="L2246" s="4" t="s">
        <v>603</v>
      </c>
      <c r="M2246" s="4" t="s">
        <v>1205</v>
      </c>
      <c r="N2246" s="4"/>
      <c r="O2246" s="4" t="s">
        <v>16794</v>
      </c>
      <c r="P2246" s="2" t="s">
        <v>16795</v>
      </c>
      <c r="Q2246" s="2" t="s">
        <v>16796</v>
      </c>
      <c r="R2246" s="4" t="s">
        <v>50</v>
      </c>
      <c r="S2246" s="4" t="s">
        <v>16797</v>
      </c>
      <c r="T2246" s="4" t="s">
        <v>52</v>
      </c>
      <c r="U2246" s="4"/>
      <c r="V2246" s="4"/>
      <c r="W2246" s="4"/>
      <c r="X2246" s="2" t="s">
        <v>16798</v>
      </c>
      <c r="Y2246" s="4" t="s">
        <v>69</v>
      </c>
      <c r="Z2246" s="4"/>
      <c r="AA2246" s="4"/>
      <c r="AB2246" s="4"/>
    </row>
    <row r="2247" customFormat="false" ht="75" hidden="false" customHeight="true" outlineLevel="0" collapsed="false">
      <c r="A2247" s="4" t="s">
        <v>16799</v>
      </c>
      <c r="B2247" s="4" t="s">
        <v>16769</v>
      </c>
      <c r="C2247" s="4" t="s">
        <v>16800</v>
      </c>
      <c r="D2247" s="4" t="n">
        <v>1968</v>
      </c>
      <c r="E2247" s="4" t="s">
        <v>41</v>
      </c>
      <c r="F2247" s="4" t="s">
        <v>14248</v>
      </c>
      <c r="G2247" s="4" t="str">
        <f aca="false">IF(LEFT(I2247,3)="R1 ","L6",IF(D2247&gt;=2014,"L1",IF(D2247&gt;=1998,"L2",IF(D2247&gt;=1987,"L3",IF(D2247&gt;=1978,"L4",IF(D2247&gt;=1965,"L5","L6"))))))</f>
        <v>L5</v>
      </c>
      <c r="H2247" s="4" t="str">
        <f aca="false">IFERROR(INDEX(Lanes!$C$2:$C$60,MATCH(LEFT(I2247,FIND(" ",I2247)-1),Lanes!$A$2:$A$60,0)),"?")</f>
        <v>V</v>
      </c>
      <c r="I2247" s="4" t="s">
        <v>16771</v>
      </c>
      <c r="J2247" s="4" t="s">
        <v>12717</v>
      </c>
      <c r="K2247" s="4" t="s">
        <v>268</v>
      </c>
      <c r="L2247" s="4" t="s">
        <v>603</v>
      </c>
      <c r="M2247" s="4" t="s">
        <v>1205</v>
      </c>
      <c r="N2247" s="4"/>
      <c r="O2247" s="4" t="s">
        <v>16801</v>
      </c>
      <c r="P2247" s="2" t="s">
        <v>16802</v>
      </c>
      <c r="Q2247" s="2" t="s">
        <v>16803</v>
      </c>
      <c r="R2247" s="4" t="s">
        <v>65</v>
      </c>
      <c r="S2247" s="4" t="s">
        <v>16804</v>
      </c>
      <c r="T2247" s="4" t="s">
        <v>110</v>
      </c>
      <c r="U2247" s="4" t="s">
        <v>53</v>
      </c>
      <c r="V2247" s="4"/>
      <c r="W2247" s="4"/>
      <c r="X2247" s="2" t="s">
        <v>16805</v>
      </c>
      <c r="Y2247" s="4" t="s">
        <v>69</v>
      </c>
      <c r="Z2247" s="4"/>
      <c r="AA2247" s="4"/>
      <c r="AB2247" s="4"/>
    </row>
    <row r="2248" customFormat="false" ht="75" hidden="false" customHeight="true" outlineLevel="0" collapsed="false">
      <c r="A2248" s="4" t="s">
        <v>16806</v>
      </c>
      <c r="B2248" s="4" t="s">
        <v>16769</v>
      </c>
      <c r="C2248" s="4" t="s">
        <v>16807</v>
      </c>
      <c r="D2248" s="4" t="n">
        <v>1968</v>
      </c>
      <c r="E2248" s="4" t="s">
        <v>41</v>
      </c>
      <c r="F2248" s="4" t="s">
        <v>14248</v>
      </c>
      <c r="G2248" s="4" t="str">
        <f aca="false">IF(LEFT(I2248,3)="R1 ","L6",IF(D2248&gt;=2014,"L1",IF(D2248&gt;=1998,"L2",IF(D2248&gt;=1987,"L3",IF(D2248&gt;=1978,"L4",IF(D2248&gt;=1965,"L5","L6"))))))</f>
        <v>L5</v>
      </c>
      <c r="H2248" s="4" t="str">
        <f aca="false">IFERROR(INDEX(Lanes!$C$2:$C$60,MATCH(LEFT(I2248,FIND(" ",I2248)-1),Lanes!$A$2:$A$60,0)),"?")</f>
        <v>V</v>
      </c>
      <c r="I2248" s="4" t="s">
        <v>16771</v>
      </c>
      <c r="J2248" s="4"/>
      <c r="K2248" s="4" t="s">
        <v>268</v>
      </c>
      <c r="L2248" s="4" t="s">
        <v>603</v>
      </c>
      <c r="M2248" s="4" t="s">
        <v>1205</v>
      </c>
      <c r="N2248" s="4"/>
      <c r="O2248" s="4" t="s">
        <v>16808</v>
      </c>
      <c r="P2248" s="2" t="s">
        <v>16809</v>
      </c>
      <c r="Q2248" s="2" t="s">
        <v>16810</v>
      </c>
      <c r="R2248" s="4" t="s">
        <v>65</v>
      </c>
      <c r="S2248" s="4" t="s">
        <v>16811</v>
      </c>
      <c r="T2248" s="4" t="s">
        <v>84</v>
      </c>
      <c r="U2248" s="4"/>
      <c r="V2248" s="4"/>
      <c r="W2248" s="4"/>
      <c r="X2248" s="2" t="s">
        <v>16776</v>
      </c>
      <c r="Y2248" s="4" t="s">
        <v>69</v>
      </c>
      <c r="Z2248" s="4"/>
      <c r="AA2248" s="4"/>
      <c r="AB2248" s="4"/>
    </row>
    <row r="2249" customFormat="false" ht="75" hidden="false" customHeight="true" outlineLevel="0" collapsed="false">
      <c r="A2249" s="4" t="s">
        <v>16812</v>
      </c>
      <c r="B2249" s="4" t="s">
        <v>16813</v>
      </c>
      <c r="C2249" s="4" t="s">
        <v>16814</v>
      </c>
      <c r="D2249" s="4" t="n">
        <v>1968</v>
      </c>
      <c r="E2249" s="4" t="s">
        <v>41</v>
      </c>
      <c r="F2249" s="4" t="s">
        <v>11138</v>
      </c>
      <c r="G2249" s="4" t="str">
        <f aca="false">IF(LEFT(I2249,3)="R1 ","L6",IF(D2249&gt;=2014,"L1",IF(D2249&gt;=1998,"L2",IF(D2249&gt;=1987,"L3",IF(D2249&gt;=1978,"L4",IF(D2249&gt;=1965,"L5","L6"))))))</f>
        <v>L5</v>
      </c>
      <c r="H2249" s="4" t="str">
        <f aca="false">IFERROR(INDEX(Lanes!$C$2:$C$60,MATCH(LEFT(I2249,FIND(" ",I2249)-1),Lanes!$A$2:$A$60,0)),"?")</f>
        <v>V</v>
      </c>
      <c r="I2249" s="4" t="s">
        <v>16771</v>
      </c>
      <c r="J2249" s="4"/>
      <c r="K2249" s="4" t="s">
        <v>364</v>
      </c>
      <c r="L2249" s="4" t="s">
        <v>603</v>
      </c>
      <c r="M2249" s="4" t="s">
        <v>1205</v>
      </c>
      <c r="N2249" s="4"/>
      <c r="O2249" s="4" t="s">
        <v>16815</v>
      </c>
      <c r="P2249" s="2" t="s">
        <v>16816</v>
      </c>
      <c r="Q2249" s="2" t="s">
        <v>16817</v>
      </c>
      <c r="R2249" s="4" t="s">
        <v>65</v>
      </c>
      <c r="S2249" s="4" t="s">
        <v>16818</v>
      </c>
      <c r="T2249" s="4" t="s">
        <v>110</v>
      </c>
      <c r="U2249" s="4"/>
      <c r="V2249" s="4"/>
      <c r="W2249" s="4"/>
      <c r="X2249" s="2" t="s">
        <v>16819</v>
      </c>
      <c r="Y2249" s="4" t="s">
        <v>69</v>
      </c>
      <c r="Z2249" s="4"/>
      <c r="AA2249" s="4"/>
      <c r="AB2249" s="4"/>
    </row>
    <row r="2250" customFormat="false" ht="75" hidden="false" customHeight="true" outlineLevel="0" collapsed="false">
      <c r="A2250" s="4" t="s">
        <v>16820</v>
      </c>
      <c r="B2250" s="4" t="s">
        <v>16821</v>
      </c>
      <c r="C2250" s="4" t="s">
        <v>16822</v>
      </c>
      <c r="D2250" s="4" t="n">
        <v>1968</v>
      </c>
      <c r="E2250" s="4" t="s">
        <v>41</v>
      </c>
      <c r="F2250" s="4" t="s">
        <v>8938</v>
      </c>
      <c r="G2250" s="4" t="str">
        <f aca="false">IF(LEFT(I2250,3)="R1 ","L6",IF(D2250&gt;=2014,"L1",IF(D2250&gt;=1998,"L2",IF(D2250&gt;=1987,"L3",IF(D2250&gt;=1978,"L4",IF(D2250&gt;=1965,"L5","L6"))))))</f>
        <v>L5</v>
      </c>
      <c r="H2250" s="4" t="str">
        <f aca="false">IFERROR(INDEX(Lanes!$C$2:$C$60,MATCH(LEFT(I2250,FIND(" ",I2250)-1),Lanes!$A$2:$A$60,0)),"?")</f>
        <v>V</v>
      </c>
      <c r="I2250" s="4" t="s">
        <v>16771</v>
      </c>
      <c r="J2250" s="4"/>
      <c r="K2250" s="4" t="s">
        <v>364</v>
      </c>
      <c r="L2250" s="4" t="s">
        <v>603</v>
      </c>
      <c r="M2250" s="4" t="s">
        <v>1205</v>
      </c>
      <c r="N2250" s="4"/>
      <c r="O2250" s="4" t="s">
        <v>16823</v>
      </c>
      <c r="P2250" s="2" t="s">
        <v>16824</v>
      </c>
      <c r="Q2250" s="2" t="s">
        <v>16825</v>
      </c>
      <c r="R2250" s="4" t="s">
        <v>65</v>
      </c>
      <c r="S2250" s="4" t="s">
        <v>16826</v>
      </c>
      <c r="T2250" s="4" t="s">
        <v>84</v>
      </c>
      <c r="U2250" s="4"/>
      <c r="V2250" s="4"/>
      <c r="W2250" s="4"/>
      <c r="X2250" s="2" t="s">
        <v>16827</v>
      </c>
      <c r="Y2250" s="4" t="s">
        <v>69</v>
      </c>
      <c r="Z2250" s="4"/>
      <c r="AA2250" s="4"/>
      <c r="AB2250" s="4"/>
    </row>
    <row r="2251" customFormat="false" ht="75" hidden="false" customHeight="true" outlineLevel="0" collapsed="false">
      <c r="A2251" s="4" t="s">
        <v>16828</v>
      </c>
      <c r="B2251" s="4" t="s">
        <v>16829</v>
      </c>
      <c r="C2251" s="4" t="s">
        <v>16830</v>
      </c>
      <c r="D2251" s="4" t="n">
        <v>1968</v>
      </c>
      <c r="E2251" s="4" t="s">
        <v>41</v>
      </c>
      <c r="F2251" s="4" t="s">
        <v>11098</v>
      </c>
      <c r="G2251" s="4" t="str">
        <f aca="false">IF(LEFT(I2251,3)="R1 ","L6",IF(D2251&gt;=2014,"L1",IF(D2251&gt;=1998,"L2",IF(D2251&gt;=1987,"L3",IF(D2251&gt;=1978,"L4",IF(D2251&gt;=1965,"L5","L6"))))))</f>
        <v>L5</v>
      </c>
      <c r="H2251" s="4" t="str">
        <f aca="false">IFERROR(INDEX(Lanes!$C$2:$C$60,MATCH(LEFT(I2251,FIND(" ",I2251)-1),Lanes!$A$2:$A$60,0)),"?")</f>
        <v>V</v>
      </c>
      <c r="I2251" s="4" t="s">
        <v>16771</v>
      </c>
      <c r="J2251" s="4"/>
      <c r="K2251" s="4" t="s">
        <v>268</v>
      </c>
      <c r="L2251" s="4" t="s">
        <v>603</v>
      </c>
      <c r="M2251" s="4" t="s">
        <v>1205</v>
      </c>
      <c r="N2251" s="4"/>
      <c r="O2251" s="4" t="s">
        <v>16831</v>
      </c>
      <c r="P2251" s="2" t="s">
        <v>16832</v>
      </c>
      <c r="Q2251" s="2" t="s">
        <v>16833</v>
      </c>
      <c r="R2251" s="4" t="s">
        <v>65</v>
      </c>
      <c r="S2251" s="4" t="s">
        <v>16834</v>
      </c>
      <c r="T2251" s="4" t="s">
        <v>84</v>
      </c>
      <c r="U2251" s="4"/>
      <c r="V2251" s="4"/>
      <c r="W2251" s="4"/>
      <c r="X2251" s="2" t="s">
        <v>16835</v>
      </c>
      <c r="Y2251" s="4" t="s">
        <v>69</v>
      </c>
      <c r="Z2251" s="4"/>
      <c r="AA2251" s="4"/>
      <c r="AB2251" s="4"/>
    </row>
    <row r="2252" customFormat="false" ht="75" hidden="false" customHeight="true" outlineLevel="0" collapsed="false">
      <c r="A2252" s="4" t="s">
        <v>16836</v>
      </c>
      <c r="B2252" s="4" t="s">
        <v>16792</v>
      </c>
      <c r="C2252" s="4" t="s">
        <v>16837</v>
      </c>
      <c r="D2252" s="4" t="n">
        <v>1968</v>
      </c>
      <c r="E2252" s="4" t="s">
        <v>41</v>
      </c>
      <c r="F2252" s="4" t="s">
        <v>12443</v>
      </c>
      <c r="G2252" s="4" t="str">
        <f aca="false">IF(LEFT(I2252,3)="R1 ","L6",IF(D2252&gt;=2014,"L1",IF(D2252&gt;=1998,"L2",IF(D2252&gt;=1987,"L3",IF(D2252&gt;=1978,"L4",IF(D2252&gt;=1965,"L5","L6"))))))</f>
        <v>L5</v>
      </c>
      <c r="H2252" s="4" t="str">
        <f aca="false">IFERROR(INDEX(Lanes!$C$2:$C$60,MATCH(LEFT(I2252,FIND(" ",I2252)-1),Lanes!$A$2:$A$60,0)),"?")</f>
        <v>V</v>
      </c>
      <c r="I2252" s="4" t="s">
        <v>16771</v>
      </c>
      <c r="J2252" s="4"/>
      <c r="K2252" s="4" t="s">
        <v>364</v>
      </c>
      <c r="L2252" s="4" t="s">
        <v>603</v>
      </c>
      <c r="M2252" s="4" t="s">
        <v>1205</v>
      </c>
      <c r="N2252" s="4"/>
      <c r="O2252" s="4" t="s">
        <v>16838</v>
      </c>
      <c r="P2252" s="2" t="s">
        <v>16839</v>
      </c>
      <c r="Q2252" s="2" t="s">
        <v>16840</v>
      </c>
      <c r="R2252" s="4" t="s">
        <v>65</v>
      </c>
      <c r="S2252" s="4" t="s">
        <v>16841</v>
      </c>
      <c r="T2252" s="4" t="s">
        <v>52</v>
      </c>
      <c r="U2252" s="4"/>
      <c r="V2252" s="4"/>
      <c r="W2252" s="4"/>
      <c r="X2252" s="2" t="s">
        <v>16842</v>
      </c>
      <c r="Y2252" s="4" t="s">
        <v>55</v>
      </c>
      <c r="Z2252" s="4"/>
      <c r="AA2252" s="4"/>
      <c r="AB2252" s="4"/>
    </row>
    <row r="2253" customFormat="false" ht="75" hidden="false" customHeight="true" outlineLevel="0" collapsed="false">
      <c r="A2253" s="4" t="s">
        <v>16843</v>
      </c>
      <c r="B2253" s="4" t="s">
        <v>16844</v>
      </c>
      <c r="C2253" s="4" t="s">
        <v>16845</v>
      </c>
      <c r="D2253" s="4" t="n">
        <v>1968</v>
      </c>
      <c r="E2253" s="4" t="s">
        <v>41</v>
      </c>
      <c r="F2253" s="4" t="s">
        <v>16846</v>
      </c>
      <c r="G2253" s="4" t="str">
        <f aca="false">IF(LEFT(I2253,3)="R1 ","L6",IF(D2253&gt;=2014,"L1",IF(D2253&gt;=1998,"L2",IF(D2253&gt;=1987,"L3",IF(D2253&gt;=1978,"L4",IF(D2253&gt;=1965,"L5","L6"))))))</f>
        <v>L5</v>
      </c>
      <c r="H2253" s="4" t="str">
        <f aca="false">IFERROR(INDEX(Lanes!$C$2:$C$60,MATCH(LEFT(I2253,FIND(" ",I2253)-1),Lanes!$A$2:$A$60,0)),"?")</f>
        <v>V</v>
      </c>
      <c r="I2253" s="4" t="s">
        <v>16771</v>
      </c>
      <c r="J2253" s="4"/>
      <c r="K2253" s="4" t="s">
        <v>268</v>
      </c>
      <c r="L2253" s="4" t="s">
        <v>603</v>
      </c>
      <c r="M2253" s="4" t="s">
        <v>1205</v>
      </c>
      <c r="N2253" s="4"/>
      <c r="O2253" s="4" t="s">
        <v>16847</v>
      </c>
      <c r="P2253" s="2" t="s">
        <v>16848</v>
      </c>
      <c r="Q2253" s="2" t="s">
        <v>16849</v>
      </c>
      <c r="R2253" s="4" t="s">
        <v>65</v>
      </c>
      <c r="S2253" s="4" t="s">
        <v>16850</v>
      </c>
      <c r="T2253" s="4" t="s">
        <v>110</v>
      </c>
      <c r="U2253" s="4"/>
      <c r="V2253" s="4"/>
      <c r="W2253" s="4"/>
      <c r="X2253" s="2" t="s">
        <v>16851</v>
      </c>
      <c r="Y2253" s="4" t="s">
        <v>69</v>
      </c>
      <c r="Z2253" s="4"/>
      <c r="AA2253" s="4"/>
      <c r="AB2253" s="4"/>
    </row>
    <row r="2254" customFormat="false" ht="75" hidden="false" customHeight="true" outlineLevel="0" collapsed="false">
      <c r="A2254" s="4" t="s">
        <v>16852</v>
      </c>
      <c r="B2254" s="4" t="s">
        <v>16769</v>
      </c>
      <c r="C2254" s="4" t="s">
        <v>16853</v>
      </c>
      <c r="D2254" s="4" t="n">
        <v>1969</v>
      </c>
      <c r="E2254" s="4" t="s">
        <v>41</v>
      </c>
      <c r="F2254" s="4" t="s">
        <v>14248</v>
      </c>
      <c r="G2254" s="4" t="str">
        <f aca="false">IF(LEFT(I2254,3)="R1 ","L6",IF(D2254&gt;=2014,"L1",IF(D2254&gt;=1998,"L2",IF(D2254&gt;=1987,"L3",IF(D2254&gt;=1978,"L4",IF(D2254&gt;=1965,"L5","L6"))))))</f>
        <v>L5</v>
      </c>
      <c r="H2254" s="4" t="str">
        <f aca="false">IFERROR(INDEX(Lanes!$C$2:$C$60,MATCH(LEFT(I2254,FIND(" ",I2254)-1),Lanes!$A$2:$A$60,0)),"?")</f>
        <v>V</v>
      </c>
      <c r="I2254" s="4" t="s">
        <v>16771</v>
      </c>
      <c r="J2254" s="4"/>
      <c r="K2254" s="4" t="s">
        <v>268</v>
      </c>
      <c r="L2254" s="4" t="s">
        <v>603</v>
      </c>
      <c r="M2254" s="4" t="s">
        <v>1205</v>
      </c>
      <c r="N2254" s="4"/>
      <c r="O2254" s="4" t="s">
        <v>16854</v>
      </c>
      <c r="P2254" s="2" t="s">
        <v>16855</v>
      </c>
      <c r="Q2254" s="2" t="s">
        <v>16856</v>
      </c>
      <c r="R2254" s="4" t="s">
        <v>65</v>
      </c>
      <c r="S2254" s="4" t="s">
        <v>16857</v>
      </c>
      <c r="T2254" s="4" t="s">
        <v>84</v>
      </c>
      <c r="U2254" s="4"/>
      <c r="V2254" s="4"/>
      <c r="W2254" s="4"/>
      <c r="X2254" s="2" t="s">
        <v>16776</v>
      </c>
      <c r="Y2254" s="4" t="s">
        <v>69</v>
      </c>
      <c r="Z2254" s="4"/>
      <c r="AA2254" s="4"/>
      <c r="AB2254" s="4"/>
    </row>
    <row r="2255" customFormat="false" ht="75" hidden="false" customHeight="true" outlineLevel="0" collapsed="false">
      <c r="A2255" s="4" t="s">
        <v>16858</v>
      </c>
      <c r="B2255" s="4" t="s">
        <v>16769</v>
      </c>
      <c r="C2255" s="4" t="s">
        <v>16859</v>
      </c>
      <c r="D2255" s="4" t="n">
        <v>1969</v>
      </c>
      <c r="E2255" s="4" t="s">
        <v>41</v>
      </c>
      <c r="F2255" s="4" t="s">
        <v>14248</v>
      </c>
      <c r="G2255" s="4" t="str">
        <f aca="false">IF(LEFT(I2255,3)="R1 ","L6",IF(D2255&gt;=2014,"L1",IF(D2255&gt;=1998,"L2",IF(D2255&gt;=1987,"L3",IF(D2255&gt;=1978,"L4",IF(D2255&gt;=1965,"L5","L6"))))))</f>
        <v>L5</v>
      </c>
      <c r="H2255" s="4" t="str">
        <f aca="false">IFERROR(INDEX(Lanes!$C$2:$C$60,MATCH(LEFT(I2255,FIND(" ",I2255)-1),Lanes!$A$2:$A$60,0)),"?")</f>
        <v>V</v>
      </c>
      <c r="I2255" s="4" t="s">
        <v>16771</v>
      </c>
      <c r="J2255" s="4"/>
      <c r="K2255" s="4" t="s">
        <v>268</v>
      </c>
      <c r="L2255" s="4" t="s">
        <v>603</v>
      </c>
      <c r="M2255" s="4" t="s">
        <v>1205</v>
      </c>
      <c r="N2255" s="4"/>
      <c r="O2255" s="4" t="s">
        <v>16860</v>
      </c>
      <c r="P2255" s="2" t="s">
        <v>16861</v>
      </c>
      <c r="Q2255" s="2" t="s">
        <v>16862</v>
      </c>
      <c r="R2255" s="4" t="s">
        <v>65</v>
      </c>
      <c r="S2255" s="4" t="s">
        <v>16863</v>
      </c>
      <c r="T2255" s="4" t="s">
        <v>52</v>
      </c>
      <c r="U2255" s="4"/>
      <c r="V2255" s="4"/>
      <c r="W2255" s="4"/>
      <c r="X2255" s="2" t="s">
        <v>16776</v>
      </c>
      <c r="Y2255" s="4" t="s">
        <v>69</v>
      </c>
      <c r="Z2255" s="4"/>
      <c r="AA2255" s="4"/>
      <c r="AB2255" s="4"/>
    </row>
    <row r="2256" customFormat="false" ht="75" hidden="false" customHeight="true" outlineLevel="0" collapsed="false">
      <c r="A2256" s="4" t="s">
        <v>16864</v>
      </c>
      <c r="B2256" s="4" t="s">
        <v>16813</v>
      </c>
      <c r="C2256" s="4" t="s">
        <v>16865</v>
      </c>
      <c r="D2256" s="4" t="n">
        <v>1969</v>
      </c>
      <c r="E2256" s="4" t="s">
        <v>41</v>
      </c>
      <c r="F2256" s="4" t="s">
        <v>11138</v>
      </c>
      <c r="G2256" s="4" t="str">
        <f aca="false">IF(LEFT(I2256,3)="R1 ","L6",IF(D2256&gt;=2014,"L1",IF(D2256&gt;=1998,"L2",IF(D2256&gt;=1987,"L3",IF(D2256&gt;=1978,"L4",IF(D2256&gt;=1965,"L5","L6"))))))</f>
        <v>L5</v>
      </c>
      <c r="H2256" s="4" t="str">
        <f aca="false">IFERROR(INDEX(Lanes!$C$2:$C$60,MATCH(LEFT(I2256,FIND(" ",I2256)-1),Lanes!$A$2:$A$60,0)),"?")</f>
        <v>V</v>
      </c>
      <c r="I2256" s="4" t="s">
        <v>16771</v>
      </c>
      <c r="J2256" s="4"/>
      <c r="K2256" s="4" t="s">
        <v>364</v>
      </c>
      <c r="L2256" s="4" t="s">
        <v>603</v>
      </c>
      <c r="M2256" s="4" t="s">
        <v>1205</v>
      </c>
      <c r="N2256" s="4"/>
      <c r="O2256" s="4" t="s">
        <v>16866</v>
      </c>
      <c r="P2256" s="2" t="s">
        <v>16867</v>
      </c>
      <c r="Q2256" s="2" t="s">
        <v>16868</v>
      </c>
      <c r="R2256" s="4" t="s">
        <v>65</v>
      </c>
      <c r="S2256" s="4" t="s">
        <v>16869</v>
      </c>
      <c r="T2256" s="4" t="s">
        <v>84</v>
      </c>
      <c r="U2256" s="4"/>
      <c r="V2256" s="4"/>
      <c r="W2256" s="4"/>
      <c r="X2256" s="2" t="s">
        <v>16819</v>
      </c>
      <c r="Y2256" s="4" t="s">
        <v>69</v>
      </c>
      <c r="Z2256" s="4"/>
      <c r="AA2256" s="4"/>
      <c r="AB2256" s="4"/>
    </row>
    <row r="2257" customFormat="false" ht="75" hidden="false" customHeight="true" outlineLevel="0" collapsed="false">
      <c r="A2257" s="4" t="s">
        <v>16870</v>
      </c>
      <c r="B2257" s="4" t="s">
        <v>16871</v>
      </c>
      <c r="C2257" s="4" t="s">
        <v>16872</v>
      </c>
      <c r="D2257" s="4" t="n">
        <v>1969</v>
      </c>
      <c r="E2257" s="4" t="s">
        <v>41</v>
      </c>
      <c r="F2257" s="4" t="s">
        <v>11138</v>
      </c>
      <c r="G2257" s="4" t="str">
        <f aca="false">IF(LEFT(I2257,3)="R1 ","L6",IF(D2257&gt;=2014,"L1",IF(D2257&gt;=1998,"L2",IF(D2257&gt;=1987,"L3",IF(D2257&gt;=1978,"L4",IF(D2257&gt;=1965,"L5","L6"))))))</f>
        <v>L5</v>
      </c>
      <c r="H2257" s="4" t="str">
        <f aca="false">IFERROR(INDEX(Lanes!$C$2:$C$60,MATCH(LEFT(I2257,FIND(" ",I2257)-1),Lanes!$A$2:$A$60,0)),"?")</f>
        <v>V</v>
      </c>
      <c r="I2257" s="4" t="s">
        <v>16771</v>
      </c>
      <c r="J2257" s="4"/>
      <c r="K2257" s="4" t="s">
        <v>996</v>
      </c>
      <c r="L2257" s="4" t="s">
        <v>603</v>
      </c>
      <c r="M2257" s="4" t="s">
        <v>1205</v>
      </c>
      <c r="N2257" s="4"/>
      <c r="O2257" s="4" t="s">
        <v>16873</v>
      </c>
      <c r="P2257" s="2" t="s">
        <v>16874</v>
      </c>
      <c r="Q2257" s="2" t="s">
        <v>16875</v>
      </c>
      <c r="R2257" s="4" t="s">
        <v>65</v>
      </c>
      <c r="S2257" s="4" t="s">
        <v>16876</v>
      </c>
      <c r="T2257" s="4" t="s">
        <v>110</v>
      </c>
      <c r="U2257" s="4"/>
      <c r="V2257" s="4"/>
      <c r="W2257" s="4" t="s">
        <v>53</v>
      </c>
      <c r="X2257" s="2" t="s">
        <v>16877</v>
      </c>
      <c r="Y2257" s="4" t="s">
        <v>69</v>
      </c>
      <c r="Z2257" s="4"/>
      <c r="AA2257" s="4"/>
      <c r="AB2257" s="4"/>
    </row>
    <row r="2258" customFormat="false" ht="75" hidden="false" customHeight="true" outlineLevel="0" collapsed="false">
      <c r="A2258" s="4" t="s">
        <v>16878</v>
      </c>
      <c r="B2258" s="4" t="s">
        <v>16879</v>
      </c>
      <c r="C2258" s="4" t="s">
        <v>16880</v>
      </c>
      <c r="D2258" s="4" t="n">
        <v>1969</v>
      </c>
      <c r="E2258" s="4" t="s">
        <v>41</v>
      </c>
      <c r="F2258" s="4" t="s">
        <v>16881</v>
      </c>
      <c r="G2258" s="4" t="str">
        <f aca="false">IF(LEFT(I2258,3)="R1 ","L6",IF(D2258&gt;=2014,"L1",IF(D2258&gt;=1998,"L2",IF(D2258&gt;=1987,"L3",IF(D2258&gt;=1978,"L4",IF(D2258&gt;=1965,"L5","L6"))))))</f>
        <v>L5</v>
      </c>
      <c r="H2258" s="4" t="str">
        <f aca="false">IFERROR(INDEX(Lanes!$C$2:$C$60,MATCH(LEFT(I2258,FIND(" ",I2258)-1),Lanes!$A$2:$A$60,0)),"?")</f>
        <v>V</v>
      </c>
      <c r="I2258" s="4" t="s">
        <v>16771</v>
      </c>
      <c r="J2258" s="4"/>
      <c r="K2258" s="4" t="s">
        <v>268</v>
      </c>
      <c r="L2258" s="4" t="s">
        <v>45</v>
      </c>
      <c r="M2258" s="4" t="s">
        <v>61</v>
      </c>
      <c r="N2258" s="4"/>
      <c r="O2258" s="4" t="s">
        <v>16882</v>
      </c>
      <c r="P2258" s="2" t="s">
        <v>16883</v>
      </c>
      <c r="Q2258" s="2" t="s">
        <v>16884</v>
      </c>
      <c r="R2258" s="4" t="s">
        <v>50</v>
      </c>
      <c r="S2258" s="4" t="s">
        <v>16885</v>
      </c>
      <c r="T2258" s="4" t="s">
        <v>52</v>
      </c>
      <c r="U2258" s="4"/>
      <c r="V2258" s="4"/>
      <c r="W2258" s="4"/>
      <c r="X2258" s="2" t="s">
        <v>16886</v>
      </c>
      <c r="Y2258" s="4" t="s">
        <v>69</v>
      </c>
      <c r="Z2258" s="4"/>
      <c r="AA2258" s="4"/>
      <c r="AB2258" s="4"/>
    </row>
    <row r="2259" customFormat="false" ht="75" hidden="false" customHeight="true" outlineLevel="0" collapsed="false">
      <c r="A2259" s="4" t="s">
        <v>16887</v>
      </c>
      <c r="B2259" s="4" t="s">
        <v>16888</v>
      </c>
      <c r="C2259" s="4" t="s">
        <v>16889</v>
      </c>
      <c r="D2259" s="4" t="n">
        <v>1969</v>
      </c>
      <c r="E2259" s="4" t="s">
        <v>41</v>
      </c>
      <c r="F2259" s="4" t="s">
        <v>12105</v>
      </c>
      <c r="G2259" s="4" t="str">
        <f aca="false">IF(LEFT(I2259,3)="R1 ","L6",IF(D2259&gt;=2014,"L1",IF(D2259&gt;=1998,"L2",IF(D2259&gt;=1987,"L3",IF(D2259&gt;=1978,"L4",IF(D2259&gt;=1965,"L5","L6"))))))</f>
        <v>L5</v>
      </c>
      <c r="H2259" s="4" t="str">
        <f aca="false">IFERROR(INDEX(Lanes!$C$2:$C$60,MATCH(LEFT(I2259,FIND(" ",I2259)-1),Lanes!$A$2:$A$60,0)),"?")</f>
        <v>V</v>
      </c>
      <c r="I2259" s="4" t="s">
        <v>16771</v>
      </c>
      <c r="J2259" s="4"/>
      <c r="K2259" s="4" t="s">
        <v>268</v>
      </c>
      <c r="L2259" s="4" t="s">
        <v>603</v>
      </c>
      <c r="M2259" s="4" t="s">
        <v>1205</v>
      </c>
      <c r="N2259" s="4"/>
      <c r="O2259" s="4" t="s">
        <v>16890</v>
      </c>
      <c r="P2259" s="2" t="s">
        <v>16891</v>
      </c>
      <c r="Q2259" s="2" t="s">
        <v>16892</v>
      </c>
      <c r="R2259" s="4" t="s">
        <v>122</v>
      </c>
      <c r="S2259" s="4" t="s">
        <v>16893</v>
      </c>
      <c r="T2259" s="4" t="s">
        <v>110</v>
      </c>
      <c r="U2259" s="4"/>
      <c r="V2259" s="4"/>
      <c r="W2259" s="4"/>
      <c r="X2259" s="2" t="s">
        <v>16894</v>
      </c>
      <c r="Y2259" s="4" t="s">
        <v>69</v>
      </c>
      <c r="Z2259" s="4"/>
      <c r="AA2259" s="4"/>
      <c r="AB2259" s="4"/>
    </row>
    <row r="2260" customFormat="false" ht="75" hidden="false" customHeight="true" outlineLevel="0" collapsed="false">
      <c r="A2260" s="4" t="s">
        <v>16895</v>
      </c>
      <c r="B2260" s="4" t="s">
        <v>16769</v>
      </c>
      <c r="C2260" s="4" t="s">
        <v>16896</v>
      </c>
      <c r="D2260" s="4" t="n">
        <v>1970</v>
      </c>
      <c r="E2260" s="4" t="s">
        <v>41</v>
      </c>
      <c r="F2260" s="4" t="s">
        <v>14248</v>
      </c>
      <c r="G2260" s="4" t="str">
        <f aca="false">IF(LEFT(I2260,3)="R1 ","L6",IF(D2260&gt;=2014,"L1",IF(D2260&gt;=1998,"L2",IF(D2260&gt;=1987,"L3",IF(D2260&gt;=1978,"L4",IF(D2260&gt;=1965,"L5","L6"))))))</f>
        <v>L5</v>
      </c>
      <c r="H2260" s="4" t="str">
        <f aca="false">IFERROR(INDEX(Lanes!$C$2:$C$60,MATCH(LEFT(I2260,FIND(" ",I2260)-1),Lanes!$A$2:$A$60,0)),"?")</f>
        <v>V</v>
      </c>
      <c r="I2260" s="4" t="s">
        <v>16771</v>
      </c>
      <c r="J2260" s="4"/>
      <c r="K2260" s="4" t="s">
        <v>268</v>
      </c>
      <c r="L2260" s="4" t="s">
        <v>603</v>
      </c>
      <c r="M2260" s="4" t="s">
        <v>1205</v>
      </c>
      <c r="N2260" s="4"/>
      <c r="O2260" s="4" t="s">
        <v>16897</v>
      </c>
      <c r="P2260" s="2" t="s">
        <v>16898</v>
      </c>
      <c r="Q2260" s="2" t="s">
        <v>16899</v>
      </c>
      <c r="R2260" s="4" t="s">
        <v>65</v>
      </c>
      <c r="S2260" s="4" t="s">
        <v>16900</v>
      </c>
      <c r="T2260" s="4" t="s">
        <v>84</v>
      </c>
      <c r="U2260" s="4"/>
      <c r="V2260" s="4"/>
      <c r="W2260" s="4"/>
      <c r="X2260" s="2" t="s">
        <v>16776</v>
      </c>
      <c r="Y2260" s="4" t="s">
        <v>69</v>
      </c>
      <c r="Z2260" s="4"/>
      <c r="AA2260" s="4"/>
      <c r="AB2260" s="4"/>
    </row>
    <row r="2261" customFormat="false" ht="75" hidden="false" customHeight="true" outlineLevel="0" collapsed="false">
      <c r="A2261" s="4" t="s">
        <v>16901</v>
      </c>
      <c r="B2261" s="4" t="s">
        <v>16871</v>
      </c>
      <c r="C2261" s="4" t="s">
        <v>16902</v>
      </c>
      <c r="D2261" s="4" t="n">
        <v>1970</v>
      </c>
      <c r="E2261" s="4" t="s">
        <v>41</v>
      </c>
      <c r="F2261" s="4" t="s">
        <v>11138</v>
      </c>
      <c r="G2261" s="4" t="str">
        <f aca="false">IF(LEFT(I2261,3)="R1 ","L6",IF(D2261&gt;=2014,"L1",IF(D2261&gt;=1998,"L2",IF(D2261&gt;=1987,"L3",IF(D2261&gt;=1978,"L4",IF(D2261&gt;=1965,"L5","L6"))))))</f>
        <v>L5</v>
      </c>
      <c r="H2261" s="4" t="str">
        <f aca="false">IFERROR(INDEX(Lanes!$C$2:$C$60,MATCH(LEFT(I2261,FIND(" ",I2261)-1),Lanes!$A$2:$A$60,0)),"?")</f>
        <v>V</v>
      </c>
      <c r="I2261" s="4" t="s">
        <v>16771</v>
      </c>
      <c r="J2261" s="4"/>
      <c r="K2261" s="4" t="s">
        <v>268</v>
      </c>
      <c r="L2261" s="4" t="s">
        <v>603</v>
      </c>
      <c r="M2261" s="4" t="s">
        <v>1205</v>
      </c>
      <c r="N2261" s="4"/>
      <c r="O2261" s="4" t="s">
        <v>8232</v>
      </c>
      <c r="P2261" s="2" t="s">
        <v>16903</v>
      </c>
      <c r="Q2261" s="2" t="s">
        <v>16904</v>
      </c>
      <c r="R2261" s="4" t="s">
        <v>65</v>
      </c>
      <c r="S2261" s="4" t="s">
        <v>16905</v>
      </c>
      <c r="T2261" s="4" t="s">
        <v>84</v>
      </c>
      <c r="U2261" s="4"/>
      <c r="V2261" s="4"/>
      <c r="W2261" s="4" t="s">
        <v>53</v>
      </c>
      <c r="X2261" s="2" t="s">
        <v>16906</v>
      </c>
      <c r="Y2261" s="4" t="s">
        <v>69</v>
      </c>
      <c r="Z2261" s="4"/>
      <c r="AA2261" s="4"/>
      <c r="AB2261" s="4"/>
    </row>
    <row r="2262" customFormat="false" ht="75" hidden="false" customHeight="true" outlineLevel="0" collapsed="false">
      <c r="A2262" s="4" t="s">
        <v>16907</v>
      </c>
      <c r="B2262" s="4" t="s">
        <v>16908</v>
      </c>
      <c r="C2262" s="4" t="s">
        <v>16909</v>
      </c>
      <c r="D2262" s="4" t="n">
        <v>1970</v>
      </c>
      <c r="E2262" s="4" t="s">
        <v>41</v>
      </c>
      <c r="F2262" s="4" t="s">
        <v>12443</v>
      </c>
      <c r="G2262" s="4" t="str">
        <f aca="false">IF(LEFT(I2262,3)="R1 ","L6",IF(D2262&gt;=2014,"L1",IF(D2262&gt;=1998,"L2",IF(D2262&gt;=1987,"L3",IF(D2262&gt;=1978,"L4",IF(D2262&gt;=1965,"L5","L6"))))))</f>
        <v>L5</v>
      </c>
      <c r="H2262" s="4" t="str">
        <f aca="false">IFERROR(INDEX(Lanes!$C$2:$C$60,MATCH(LEFT(I2262,FIND(" ",I2262)-1),Lanes!$A$2:$A$60,0)),"?")</f>
        <v>V</v>
      </c>
      <c r="I2262" s="4" t="s">
        <v>16771</v>
      </c>
      <c r="J2262" s="4"/>
      <c r="K2262" s="4" t="s">
        <v>268</v>
      </c>
      <c r="L2262" s="4" t="s">
        <v>603</v>
      </c>
      <c r="M2262" s="4" t="s">
        <v>1674</v>
      </c>
      <c r="N2262" s="4"/>
      <c r="O2262" s="4" t="s">
        <v>16910</v>
      </c>
      <c r="P2262" s="2" t="s">
        <v>16911</v>
      </c>
      <c r="Q2262" s="2" t="s">
        <v>16912</v>
      </c>
      <c r="R2262" s="4" t="s">
        <v>50</v>
      </c>
      <c r="S2262" s="4" t="s">
        <v>16913</v>
      </c>
      <c r="T2262" s="4" t="s">
        <v>52</v>
      </c>
      <c r="U2262" s="4"/>
      <c r="V2262" s="4"/>
      <c r="W2262" s="4"/>
      <c r="X2262" s="2" t="s">
        <v>16914</v>
      </c>
      <c r="Y2262" s="4" t="s">
        <v>55</v>
      </c>
      <c r="Z2262" s="4"/>
      <c r="AA2262" s="4"/>
      <c r="AB2262" s="4"/>
    </row>
    <row r="2263" customFormat="false" ht="75" hidden="false" customHeight="true" outlineLevel="0" collapsed="false">
      <c r="A2263" s="4" t="s">
        <v>16915</v>
      </c>
      <c r="B2263" s="4" t="s">
        <v>16916</v>
      </c>
      <c r="C2263" s="4" t="s">
        <v>16917</v>
      </c>
      <c r="D2263" s="4" t="n">
        <v>1970</v>
      </c>
      <c r="E2263" s="4" t="s">
        <v>41</v>
      </c>
      <c r="F2263" s="4" t="s">
        <v>16918</v>
      </c>
      <c r="G2263" s="4" t="str">
        <f aca="false">IF(LEFT(I2263,3)="R1 ","L6",IF(D2263&gt;=2014,"L1",IF(D2263&gt;=1998,"L2",IF(D2263&gt;=1987,"L3",IF(D2263&gt;=1978,"L4",IF(D2263&gt;=1965,"L5","L6"))))))</f>
        <v>L5</v>
      </c>
      <c r="H2263" s="4" t="str">
        <f aca="false">IFERROR(INDEX(Lanes!$C$2:$C$60,MATCH(LEFT(I2263,FIND(" ",I2263)-1),Lanes!$A$2:$A$60,0)),"?")</f>
        <v>V</v>
      </c>
      <c r="I2263" s="4" t="s">
        <v>16771</v>
      </c>
      <c r="J2263" s="4"/>
      <c r="K2263" s="4" t="s">
        <v>268</v>
      </c>
      <c r="L2263" s="4" t="s">
        <v>603</v>
      </c>
      <c r="M2263" s="4" t="s">
        <v>1205</v>
      </c>
      <c r="N2263" s="4"/>
      <c r="O2263" s="4" t="s">
        <v>16919</v>
      </c>
      <c r="P2263" s="2" t="s">
        <v>16920</v>
      </c>
      <c r="Q2263" s="2" t="s">
        <v>16921</v>
      </c>
      <c r="R2263" s="4" t="s">
        <v>65</v>
      </c>
      <c r="S2263" s="4" t="s">
        <v>16922</v>
      </c>
      <c r="T2263" s="4" t="s">
        <v>84</v>
      </c>
      <c r="U2263" s="4"/>
      <c r="V2263" s="4"/>
      <c r="W2263" s="4"/>
      <c r="X2263" s="2" t="s">
        <v>16923</v>
      </c>
      <c r="Y2263" s="4" t="s">
        <v>69</v>
      </c>
      <c r="Z2263" s="4"/>
      <c r="AA2263" s="4"/>
      <c r="AB2263" s="4"/>
    </row>
    <row r="2264" customFormat="false" ht="75" hidden="false" customHeight="true" outlineLevel="0" collapsed="false">
      <c r="A2264" s="4" t="s">
        <v>16924</v>
      </c>
      <c r="B2264" s="4" t="s">
        <v>16916</v>
      </c>
      <c r="C2264" s="4" t="s">
        <v>16925</v>
      </c>
      <c r="D2264" s="4" t="n">
        <v>1970</v>
      </c>
      <c r="E2264" s="4" t="s">
        <v>41</v>
      </c>
      <c r="F2264" s="4" t="s">
        <v>16918</v>
      </c>
      <c r="G2264" s="4" t="str">
        <f aca="false">IF(LEFT(I2264,3)="R1 ","L6",IF(D2264&gt;=2014,"L1",IF(D2264&gt;=1998,"L2",IF(D2264&gt;=1987,"L3",IF(D2264&gt;=1978,"L4",IF(D2264&gt;=1965,"L5","L6"))))))</f>
        <v>L5</v>
      </c>
      <c r="H2264" s="4" t="str">
        <f aca="false">IFERROR(INDEX(Lanes!$C$2:$C$60,MATCH(LEFT(I2264,FIND(" ",I2264)-1),Lanes!$A$2:$A$60,0)),"?")</f>
        <v>V</v>
      </c>
      <c r="I2264" s="4" t="s">
        <v>16771</v>
      </c>
      <c r="J2264" s="4"/>
      <c r="K2264" s="4" t="s">
        <v>268</v>
      </c>
      <c r="L2264" s="4" t="s">
        <v>603</v>
      </c>
      <c r="M2264" s="4" t="s">
        <v>1205</v>
      </c>
      <c r="N2264" s="4"/>
      <c r="O2264" s="4" t="s">
        <v>16926</v>
      </c>
      <c r="P2264" s="2" t="s">
        <v>16927</v>
      </c>
      <c r="Q2264" s="2" t="s">
        <v>16928</v>
      </c>
      <c r="R2264" s="4" t="s">
        <v>65</v>
      </c>
      <c r="S2264" s="4" t="s">
        <v>16929</v>
      </c>
      <c r="T2264" s="4" t="s">
        <v>110</v>
      </c>
      <c r="U2264" s="4"/>
      <c r="V2264" s="4"/>
      <c r="W2264" s="4"/>
      <c r="X2264" s="2" t="s">
        <v>16923</v>
      </c>
      <c r="Y2264" s="4" t="s">
        <v>69</v>
      </c>
      <c r="Z2264" s="4"/>
      <c r="AA2264" s="4"/>
      <c r="AB2264" s="4"/>
    </row>
    <row r="2265" customFormat="false" ht="75" hidden="false" customHeight="true" outlineLevel="0" collapsed="false">
      <c r="A2265" s="4" t="s">
        <v>16930</v>
      </c>
      <c r="B2265" s="4" t="s">
        <v>16888</v>
      </c>
      <c r="C2265" s="4" t="s">
        <v>16888</v>
      </c>
      <c r="D2265" s="4" t="n">
        <v>1970</v>
      </c>
      <c r="E2265" s="4" t="s">
        <v>41</v>
      </c>
      <c r="F2265" s="4" t="s">
        <v>12105</v>
      </c>
      <c r="G2265" s="4" t="str">
        <f aca="false">IF(LEFT(I2265,3)="R1 ","L6",IF(D2265&gt;=2014,"L1",IF(D2265&gt;=1998,"L2",IF(D2265&gt;=1987,"L3",IF(D2265&gt;=1978,"L4",IF(D2265&gt;=1965,"L5","L6"))))))</f>
        <v>L5</v>
      </c>
      <c r="H2265" s="4" t="str">
        <f aca="false">IFERROR(INDEX(Lanes!$C$2:$C$60,MATCH(LEFT(I2265,FIND(" ",I2265)-1),Lanes!$A$2:$A$60,0)),"?")</f>
        <v>V</v>
      </c>
      <c r="I2265" s="4" t="s">
        <v>16771</v>
      </c>
      <c r="J2265" s="4"/>
      <c r="K2265" s="4" t="s">
        <v>268</v>
      </c>
      <c r="L2265" s="4" t="s">
        <v>603</v>
      </c>
      <c r="M2265" s="4" t="s">
        <v>1205</v>
      </c>
      <c r="N2265" s="4"/>
      <c r="O2265" s="4" t="s">
        <v>16931</v>
      </c>
      <c r="P2265" s="2" t="s">
        <v>16932</v>
      </c>
      <c r="Q2265" s="2" t="s">
        <v>16933</v>
      </c>
      <c r="R2265" s="4" t="s">
        <v>65</v>
      </c>
      <c r="S2265" s="4" t="s">
        <v>16934</v>
      </c>
      <c r="T2265" s="4" t="s">
        <v>84</v>
      </c>
      <c r="U2265" s="4"/>
      <c r="V2265" s="4"/>
      <c r="W2265" s="4"/>
      <c r="X2265" s="2" t="s">
        <v>16894</v>
      </c>
      <c r="Y2265" s="4" t="s">
        <v>69</v>
      </c>
      <c r="Z2265" s="4"/>
      <c r="AA2265" s="4"/>
      <c r="AB2265" s="4"/>
    </row>
    <row r="2266" customFormat="false" ht="75" hidden="false" customHeight="true" outlineLevel="0" collapsed="false">
      <c r="A2266" s="4" t="s">
        <v>16935</v>
      </c>
      <c r="B2266" s="4" t="s">
        <v>16936</v>
      </c>
      <c r="C2266" s="4" t="s">
        <v>16937</v>
      </c>
      <c r="D2266" s="4" t="n">
        <v>1970</v>
      </c>
      <c r="E2266" s="4" t="s">
        <v>41</v>
      </c>
      <c r="F2266" s="4" t="s">
        <v>13654</v>
      </c>
      <c r="G2266" s="4" t="str">
        <f aca="false">IF(LEFT(I2266,3)="R1 ","L6",IF(D2266&gt;=2014,"L1",IF(D2266&gt;=1998,"L2",IF(D2266&gt;=1987,"L3",IF(D2266&gt;=1978,"L4",IF(D2266&gt;=1965,"L5","L6"))))))</f>
        <v>L5</v>
      </c>
      <c r="H2266" s="4" t="str">
        <f aca="false">IFERROR(INDEX(Lanes!$C$2:$C$60,MATCH(LEFT(I2266,FIND(" ",I2266)-1),Lanes!$A$2:$A$60,0)),"?")</f>
        <v>V</v>
      </c>
      <c r="I2266" s="4" t="s">
        <v>16771</v>
      </c>
      <c r="J2266" s="4"/>
      <c r="K2266" s="4" t="s">
        <v>268</v>
      </c>
      <c r="L2266" s="4" t="s">
        <v>603</v>
      </c>
      <c r="M2266" s="4" t="s">
        <v>1205</v>
      </c>
      <c r="N2266" s="4"/>
      <c r="O2266" s="4" t="s">
        <v>16926</v>
      </c>
      <c r="P2266" s="2" t="s">
        <v>16938</v>
      </c>
      <c r="Q2266" s="2" t="s">
        <v>16939</v>
      </c>
      <c r="R2266" s="4" t="s">
        <v>65</v>
      </c>
      <c r="S2266" s="4" t="s">
        <v>16940</v>
      </c>
      <c r="T2266" s="4" t="s">
        <v>84</v>
      </c>
      <c r="U2266" s="4"/>
      <c r="V2266" s="4"/>
      <c r="W2266" s="4"/>
      <c r="X2266" s="2" t="s">
        <v>16941</v>
      </c>
      <c r="Y2266" s="4" t="s">
        <v>69</v>
      </c>
      <c r="Z2266" s="4"/>
      <c r="AA2266" s="4"/>
      <c r="AB2266" s="4"/>
    </row>
    <row r="2267" customFormat="false" ht="75" hidden="false" customHeight="true" outlineLevel="0" collapsed="false">
      <c r="A2267" s="4" t="s">
        <v>16942</v>
      </c>
      <c r="B2267" s="4" t="s">
        <v>16943</v>
      </c>
      <c r="C2267" s="4" t="s">
        <v>16944</v>
      </c>
      <c r="D2267" s="4" t="n">
        <v>1971</v>
      </c>
      <c r="E2267" s="4" t="s">
        <v>41</v>
      </c>
      <c r="F2267" s="4" t="s">
        <v>16945</v>
      </c>
      <c r="G2267" s="4" t="str">
        <f aca="false">IF(LEFT(I2267,3)="R1 ","L6",IF(D2267&gt;=2014,"L1",IF(D2267&gt;=1998,"L2",IF(D2267&gt;=1987,"L3",IF(D2267&gt;=1978,"L4",IF(D2267&gt;=1965,"L5","L6"))))))</f>
        <v>L5</v>
      </c>
      <c r="H2267" s="4" t="str">
        <f aca="false">IFERROR(INDEX(Lanes!$C$2:$C$60,MATCH(LEFT(I2267,FIND(" ",I2267)-1),Lanes!$A$2:$A$60,0)),"?")</f>
        <v>V</v>
      </c>
      <c r="I2267" s="4" t="s">
        <v>16771</v>
      </c>
      <c r="J2267" s="4"/>
      <c r="K2267" s="4" t="s">
        <v>268</v>
      </c>
      <c r="L2267" s="4" t="s">
        <v>603</v>
      </c>
      <c r="M2267" s="4" t="s">
        <v>3596</v>
      </c>
      <c r="N2267" s="4"/>
      <c r="O2267" s="4" t="s">
        <v>16946</v>
      </c>
      <c r="P2267" s="2" t="s">
        <v>16947</v>
      </c>
      <c r="Q2267" s="2" t="s">
        <v>16948</v>
      </c>
      <c r="R2267" s="4" t="s">
        <v>50</v>
      </c>
      <c r="S2267" s="4" t="s">
        <v>16949</v>
      </c>
      <c r="T2267" s="4" t="s">
        <v>52</v>
      </c>
      <c r="U2267" s="4"/>
      <c r="V2267" s="4"/>
      <c r="W2267" s="4"/>
      <c r="X2267" s="2" t="s">
        <v>16950</v>
      </c>
      <c r="Y2267" s="4" t="s">
        <v>69</v>
      </c>
      <c r="Z2267" s="4"/>
      <c r="AA2267" s="4"/>
      <c r="AB2267" s="4"/>
    </row>
    <row r="2268" customFormat="false" ht="75" hidden="false" customHeight="true" outlineLevel="0" collapsed="false">
      <c r="A2268" s="4" t="s">
        <v>16951</v>
      </c>
      <c r="B2268" s="4" t="s">
        <v>16871</v>
      </c>
      <c r="C2268" s="4" t="s">
        <v>16952</v>
      </c>
      <c r="D2268" s="4" t="n">
        <v>1971</v>
      </c>
      <c r="E2268" s="4" t="s">
        <v>41</v>
      </c>
      <c r="F2268" s="4" t="s">
        <v>11138</v>
      </c>
      <c r="G2268" s="4" t="str">
        <f aca="false">IF(LEFT(I2268,3)="R1 ","L6",IF(D2268&gt;=2014,"L1",IF(D2268&gt;=1998,"L2",IF(D2268&gt;=1987,"L3",IF(D2268&gt;=1978,"L4",IF(D2268&gt;=1965,"L5","L6"))))))</f>
        <v>L5</v>
      </c>
      <c r="H2268" s="4" t="str">
        <f aca="false">IFERROR(INDEX(Lanes!$C$2:$C$60,MATCH(LEFT(I2268,FIND(" ",I2268)-1),Lanes!$A$2:$A$60,0)),"?")</f>
        <v>V</v>
      </c>
      <c r="I2268" s="4" t="s">
        <v>16771</v>
      </c>
      <c r="J2268" s="4"/>
      <c r="K2268" s="4" t="s">
        <v>268</v>
      </c>
      <c r="L2268" s="4" t="s">
        <v>603</v>
      </c>
      <c r="M2268" s="4" t="s">
        <v>1205</v>
      </c>
      <c r="N2268" s="4"/>
      <c r="O2268" s="4" t="s">
        <v>16953</v>
      </c>
      <c r="P2268" s="2" t="s">
        <v>16954</v>
      </c>
      <c r="Q2268" s="2" t="s">
        <v>16955</v>
      </c>
      <c r="R2268" s="4" t="s">
        <v>65</v>
      </c>
      <c r="S2268" s="4" t="s">
        <v>16956</v>
      </c>
      <c r="T2268" s="4" t="s">
        <v>52</v>
      </c>
      <c r="U2268" s="4"/>
      <c r="V2268" s="4"/>
      <c r="W2268" s="4" t="s">
        <v>53</v>
      </c>
      <c r="X2268" s="2" t="s">
        <v>16906</v>
      </c>
      <c r="Y2268" s="4" t="s">
        <v>69</v>
      </c>
      <c r="Z2268" s="4"/>
      <c r="AA2268" s="4"/>
      <c r="AB2268" s="4"/>
    </row>
    <row r="2269" customFormat="false" ht="75" hidden="false" customHeight="true" outlineLevel="0" collapsed="false">
      <c r="A2269" s="4" t="s">
        <v>16957</v>
      </c>
      <c r="B2269" s="4" t="s">
        <v>16784</v>
      </c>
      <c r="C2269" s="4" t="s">
        <v>16958</v>
      </c>
      <c r="D2269" s="4" t="n">
        <v>1971</v>
      </c>
      <c r="E2269" s="4" t="s">
        <v>41</v>
      </c>
      <c r="F2269" s="4" t="s">
        <v>11138</v>
      </c>
      <c r="G2269" s="4" t="str">
        <f aca="false">IF(LEFT(I2269,3)="R1 ","L6",IF(D2269&gt;=2014,"L1",IF(D2269&gt;=1998,"L2",IF(D2269&gt;=1987,"L3",IF(D2269&gt;=1978,"L4",IF(D2269&gt;=1965,"L5","L6"))))))</f>
        <v>L5</v>
      </c>
      <c r="H2269" s="4" t="str">
        <f aca="false">IFERROR(INDEX(Lanes!$C$2:$C$60,MATCH(LEFT(I2269,FIND(" ",I2269)-1),Lanes!$A$2:$A$60,0)),"?")</f>
        <v>V</v>
      </c>
      <c r="I2269" s="4" t="s">
        <v>16771</v>
      </c>
      <c r="J2269" s="4"/>
      <c r="K2269" s="4" t="s">
        <v>364</v>
      </c>
      <c r="L2269" s="4" t="s">
        <v>603</v>
      </c>
      <c r="M2269" s="4" t="s">
        <v>1205</v>
      </c>
      <c r="N2269" s="4"/>
      <c r="O2269" s="4" t="s">
        <v>2514</v>
      </c>
      <c r="P2269" s="2" t="s">
        <v>16959</v>
      </c>
      <c r="Q2269" s="2" t="s">
        <v>16960</v>
      </c>
      <c r="R2269" s="4" t="s">
        <v>65</v>
      </c>
      <c r="S2269" s="4" t="s">
        <v>16961</v>
      </c>
      <c r="T2269" s="4" t="s">
        <v>84</v>
      </c>
      <c r="U2269" s="4"/>
      <c r="V2269" s="4"/>
      <c r="W2269" s="4"/>
      <c r="X2269" s="2" t="s">
        <v>16962</v>
      </c>
      <c r="Y2269" s="4" t="s">
        <v>69</v>
      </c>
      <c r="Z2269" s="4"/>
      <c r="AA2269" s="4"/>
      <c r="AB2269" s="4"/>
    </row>
    <row r="2270" customFormat="false" ht="75" hidden="false" customHeight="true" outlineLevel="0" collapsed="false">
      <c r="A2270" s="4" t="s">
        <v>16963</v>
      </c>
      <c r="B2270" s="4" t="s">
        <v>16879</v>
      </c>
      <c r="C2270" s="4" t="s">
        <v>16964</v>
      </c>
      <c r="D2270" s="4" t="n">
        <v>1971</v>
      </c>
      <c r="E2270" s="4" t="s">
        <v>41</v>
      </c>
      <c r="F2270" s="4" t="s">
        <v>16881</v>
      </c>
      <c r="G2270" s="4" t="str">
        <f aca="false">IF(LEFT(I2270,3)="R1 ","L6",IF(D2270&gt;=2014,"L1",IF(D2270&gt;=1998,"L2",IF(D2270&gt;=1987,"L3",IF(D2270&gt;=1978,"L4",IF(D2270&gt;=1965,"L5","L6"))))))</f>
        <v>L5</v>
      </c>
      <c r="H2270" s="4" t="str">
        <f aca="false">IFERROR(INDEX(Lanes!$C$2:$C$60,MATCH(LEFT(I2270,FIND(" ",I2270)-1),Lanes!$A$2:$A$60,0)),"?")</f>
        <v>V</v>
      </c>
      <c r="I2270" s="4" t="s">
        <v>16771</v>
      </c>
      <c r="J2270" s="4"/>
      <c r="K2270" s="4" t="s">
        <v>268</v>
      </c>
      <c r="L2270" s="4" t="s">
        <v>45</v>
      </c>
      <c r="M2270" s="4" t="s">
        <v>61</v>
      </c>
      <c r="N2270" s="4"/>
      <c r="O2270" s="4" t="s">
        <v>16965</v>
      </c>
      <c r="P2270" s="2" t="s">
        <v>16966</v>
      </c>
      <c r="Q2270" s="2" t="s">
        <v>16967</v>
      </c>
      <c r="R2270" s="4" t="s">
        <v>50</v>
      </c>
      <c r="S2270" s="4" t="s">
        <v>16968</v>
      </c>
      <c r="T2270" s="4" t="s">
        <v>52</v>
      </c>
      <c r="U2270" s="4"/>
      <c r="V2270" s="4"/>
      <c r="W2270" s="4"/>
      <c r="X2270" s="2" t="s">
        <v>16886</v>
      </c>
      <c r="Y2270" s="4" t="s">
        <v>69</v>
      </c>
      <c r="Z2270" s="4"/>
      <c r="AA2270" s="4"/>
      <c r="AB2270" s="4"/>
    </row>
    <row r="2271" customFormat="false" ht="75" hidden="false" customHeight="true" outlineLevel="0" collapsed="false">
      <c r="A2271" s="4" t="s">
        <v>16969</v>
      </c>
      <c r="B2271" s="4" t="s">
        <v>16916</v>
      </c>
      <c r="C2271" s="4" t="s">
        <v>16970</v>
      </c>
      <c r="D2271" s="4" t="n">
        <v>1971</v>
      </c>
      <c r="E2271" s="4" t="s">
        <v>41</v>
      </c>
      <c r="F2271" s="4" t="s">
        <v>16918</v>
      </c>
      <c r="G2271" s="4" t="str">
        <f aca="false">IF(LEFT(I2271,3)="R1 ","L6",IF(D2271&gt;=2014,"L1",IF(D2271&gt;=1998,"L2",IF(D2271&gt;=1987,"L3",IF(D2271&gt;=1978,"L4",IF(D2271&gt;=1965,"L5","L6"))))))</f>
        <v>L5</v>
      </c>
      <c r="H2271" s="4" t="str">
        <f aca="false">IFERROR(INDEX(Lanes!$C$2:$C$60,MATCH(LEFT(I2271,FIND(" ",I2271)-1),Lanes!$A$2:$A$60,0)),"?")</f>
        <v>V</v>
      </c>
      <c r="I2271" s="4" t="s">
        <v>16771</v>
      </c>
      <c r="J2271" s="4"/>
      <c r="K2271" s="4" t="s">
        <v>268</v>
      </c>
      <c r="L2271" s="4" t="s">
        <v>603</v>
      </c>
      <c r="M2271" s="4" t="s">
        <v>1205</v>
      </c>
      <c r="N2271" s="4"/>
      <c r="O2271" s="4" t="s">
        <v>16926</v>
      </c>
      <c r="P2271" s="2" t="s">
        <v>16971</v>
      </c>
      <c r="Q2271" s="2" t="s">
        <v>16972</v>
      </c>
      <c r="R2271" s="4" t="s">
        <v>65</v>
      </c>
      <c r="S2271" s="4" t="s">
        <v>16973</v>
      </c>
      <c r="T2271" s="4" t="s">
        <v>84</v>
      </c>
      <c r="U2271" s="4"/>
      <c r="V2271" s="4"/>
      <c r="W2271" s="4"/>
      <c r="X2271" s="2" t="s">
        <v>16923</v>
      </c>
      <c r="Y2271" s="4" t="s">
        <v>69</v>
      </c>
      <c r="Z2271" s="4"/>
      <c r="AA2271" s="4"/>
      <c r="AB2271" s="4"/>
    </row>
    <row r="2272" customFormat="false" ht="75" hidden="false" customHeight="true" outlineLevel="0" collapsed="false">
      <c r="A2272" s="4" t="s">
        <v>16974</v>
      </c>
      <c r="B2272" s="4" t="s">
        <v>16888</v>
      </c>
      <c r="C2272" s="4" t="s">
        <v>16975</v>
      </c>
      <c r="D2272" s="4" t="n">
        <v>1971</v>
      </c>
      <c r="E2272" s="4" t="s">
        <v>41</v>
      </c>
      <c r="F2272" s="4" t="s">
        <v>12105</v>
      </c>
      <c r="G2272" s="4" t="str">
        <f aca="false">IF(LEFT(I2272,3)="R1 ","L6",IF(D2272&gt;=2014,"L1",IF(D2272&gt;=1998,"L2",IF(D2272&gt;=1987,"L3",IF(D2272&gt;=1978,"L4",IF(D2272&gt;=1965,"L5","L6"))))))</f>
        <v>L5</v>
      </c>
      <c r="H2272" s="4" t="str">
        <f aca="false">IFERROR(INDEX(Lanes!$C$2:$C$60,MATCH(LEFT(I2272,FIND(" ",I2272)-1),Lanes!$A$2:$A$60,0)),"?")</f>
        <v>V</v>
      </c>
      <c r="I2272" s="4" t="s">
        <v>16771</v>
      </c>
      <c r="J2272" s="4"/>
      <c r="K2272" s="4" t="s">
        <v>268</v>
      </c>
      <c r="L2272" s="4" t="s">
        <v>603</v>
      </c>
      <c r="M2272" s="4" t="s">
        <v>1205</v>
      </c>
      <c r="N2272" s="4"/>
      <c r="O2272" s="4" t="s">
        <v>16890</v>
      </c>
      <c r="P2272" s="2" t="s">
        <v>16976</v>
      </c>
      <c r="Q2272" s="2" t="s">
        <v>16977</v>
      </c>
      <c r="R2272" s="4" t="s">
        <v>65</v>
      </c>
      <c r="S2272" s="4" t="s">
        <v>16978</v>
      </c>
      <c r="T2272" s="4" t="s">
        <v>52</v>
      </c>
      <c r="U2272" s="4"/>
      <c r="V2272" s="4"/>
      <c r="W2272" s="4"/>
      <c r="X2272" s="2" t="s">
        <v>16894</v>
      </c>
      <c r="Y2272" s="4" t="s">
        <v>69</v>
      </c>
      <c r="Z2272" s="4"/>
      <c r="AA2272" s="4"/>
      <c r="AB2272" s="4"/>
    </row>
    <row r="2273" customFormat="false" ht="75" hidden="false" customHeight="true" outlineLevel="0" collapsed="false">
      <c r="A2273" s="4" t="s">
        <v>16979</v>
      </c>
      <c r="B2273" s="4" t="s">
        <v>16980</v>
      </c>
      <c r="C2273" s="4" t="s">
        <v>16980</v>
      </c>
      <c r="D2273" s="4" t="n">
        <v>1971</v>
      </c>
      <c r="E2273" s="4" t="s">
        <v>41</v>
      </c>
      <c r="F2273" s="4" t="s">
        <v>16918</v>
      </c>
      <c r="G2273" s="4" t="str">
        <f aca="false">IF(LEFT(I2273,3)="R1 ","L6",IF(D2273&gt;=2014,"L1",IF(D2273&gt;=1998,"L2",IF(D2273&gt;=1987,"L3",IF(D2273&gt;=1978,"L4",IF(D2273&gt;=1965,"L5","L6"))))))</f>
        <v>L5</v>
      </c>
      <c r="H2273" s="4" t="str">
        <f aca="false">IFERROR(INDEX(Lanes!$C$2:$C$60,MATCH(LEFT(I2273,FIND(" ",I2273)-1),Lanes!$A$2:$A$60,0)),"?")</f>
        <v>V</v>
      </c>
      <c r="I2273" s="4" t="s">
        <v>16771</v>
      </c>
      <c r="J2273" s="4"/>
      <c r="K2273" s="4" t="s">
        <v>268</v>
      </c>
      <c r="L2273" s="4" t="s">
        <v>603</v>
      </c>
      <c r="M2273" s="4" t="s">
        <v>1205</v>
      </c>
      <c r="N2273" s="4"/>
      <c r="O2273" s="4" t="s">
        <v>16981</v>
      </c>
      <c r="P2273" s="2" t="s">
        <v>16982</v>
      </c>
      <c r="Q2273" s="2" t="s">
        <v>16983</v>
      </c>
      <c r="R2273" s="4" t="s">
        <v>65</v>
      </c>
      <c r="S2273" s="4" t="s">
        <v>16984</v>
      </c>
      <c r="T2273" s="4" t="s">
        <v>52</v>
      </c>
      <c r="U2273" s="4"/>
      <c r="V2273" s="4"/>
      <c r="W2273" s="4"/>
      <c r="X2273" s="2" t="s">
        <v>16985</v>
      </c>
      <c r="Y2273" s="4" t="s">
        <v>69</v>
      </c>
      <c r="Z2273" s="4"/>
      <c r="AA2273" s="4"/>
      <c r="AB2273" s="4"/>
    </row>
    <row r="2274" customFormat="false" ht="75" hidden="false" customHeight="true" outlineLevel="0" collapsed="false">
      <c r="A2274" s="4" t="s">
        <v>16986</v>
      </c>
      <c r="B2274" s="4" t="s">
        <v>16987</v>
      </c>
      <c r="C2274" s="4" t="s">
        <v>16987</v>
      </c>
      <c r="D2274" s="4" t="n">
        <v>1972</v>
      </c>
      <c r="E2274" s="4" t="s">
        <v>41</v>
      </c>
      <c r="F2274" s="4" t="s">
        <v>15373</v>
      </c>
      <c r="G2274" s="4" t="str">
        <f aca="false">IF(LEFT(I2274,3)="R1 ","L6",IF(D2274&gt;=2014,"L1",IF(D2274&gt;=1998,"L2",IF(D2274&gt;=1987,"L3",IF(D2274&gt;=1978,"L4",IF(D2274&gt;=1965,"L5","L6"))))))</f>
        <v>L5</v>
      </c>
      <c r="H2274" s="4" t="str">
        <f aca="false">IFERROR(INDEX(Lanes!$C$2:$C$60,MATCH(LEFT(I2274,FIND(" ",I2274)-1),Lanes!$A$2:$A$60,0)),"?")</f>
        <v>V</v>
      </c>
      <c r="I2274" s="4" t="s">
        <v>16771</v>
      </c>
      <c r="J2274" s="4"/>
      <c r="K2274" s="4" t="s">
        <v>364</v>
      </c>
      <c r="L2274" s="4" t="s">
        <v>193</v>
      </c>
      <c r="M2274" s="4" t="s">
        <v>16988</v>
      </c>
      <c r="N2274" s="4" t="s">
        <v>16989</v>
      </c>
      <c r="O2274" s="4" t="s">
        <v>16990</v>
      </c>
      <c r="P2274" s="2" t="s">
        <v>16991</v>
      </c>
      <c r="Q2274" s="2" t="s">
        <v>16992</v>
      </c>
      <c r="R2274" s="4" t="s">
        <v>65</v>
      </c>
      <c r="S2274" s="4" t="s">
        <v>16993</v>
      </c>
      <c r="T2274" s="4" t="s">
        <v>84</v>
      </c>
      <c r="U2274" s="4"/>
      <c r="V2274" s="4"/>
      <c r="W2274" s="4"/>
      <c r="X2274" s="2" t="s">
        <v>16994</v>
      </c>
      <c r="Y2274" s="4" t="s">
        <v>69</v>
      </c>
      <c r="Z2274" s="4"/>
      <c r="AA2274" s="4"/>
      <c r="AB2274" s="4"/>
    </row>
    <row r="2275" customFormat="false" ht="75" hidden="false" customHeight="true" outlineLevel="0" collapsed="false">
      <c r="A2275" s="4" t="s">
        <v>16995</v>
      </c>
      <c r="B2275" s="4" t="s">
        <v>16996</v>
      </c>
      <c r="C2275" s="4" t="s">
        <v>16997</v>
      </c>
      <c r="D2275" s="4" t="n">
        <v>1972</v>
      </c>
      <c r="E2275" s="4" t="s">
        <v>41</v>
      </c>
      <c r="F2275" s="4" t="s">
        <v>16998</v>
      </c>
      <c r="G2275" s="4" t="str">
        <f aca="false">IF(LEFT(I2275,3)="R1 ","L6",IF(D2275&gt;=2014,"L1",IF(D2275&gt;=1998,"L2",IF(D2275&gt;=1987,"L3",IF(D2275&gt;=1978,"L4",IF(D2275&gt;=1965,"L5","L6"))))))</f>
        <v>L5</v>
      </c>
      <c r="H2275" s="4" t="str">
        <f aca="false">IFERROR(INDEX(Lanes!$C$2:$C$60,MATCH(LEFT(I2275,FIND(" ",I2275)-1),Lanes!$A$2:$A$60,0)),"?")</f>
        <v>V</v>
      </c>
      <c r="I2275" s="4" t="s">
        <v>16771</v>
      </c>
      <c r="J2275" s="4"/>
      <c r="K2275" s="4" t="s">
        <v>950</v>
      </c>
      <c r="L2275" s="4" t="s">
        <v>603</v>
      </c>
      <c r="M2275" s="4" t="s">
        <v>1205</v>
      </c>
      <c r="N2275" s="4"/>
      <c r="O2275" s="4" t="s">
        <v>16999</v>
      </c>
      <c r="P2275" s="2" t="s">
        <v>17000</v>
      </c>
      <c r="Q2275" s="2" t="s">
        <v>17001</v>
      </c>
      <c r="R2275" s="4" t="s">
        <v>65</v>
      </c>
      <c r="S2275" s="4" t="s">
        <v>17002</v>
      </c>
      <c r="T2275" s="4" t="s">
        <v>52</v>
      </c>
      <c r="U2275" s="4"/>
      <c r="V2275" s="4"/>
      <c r="W2275" s="4"/>
      <c r="X2275" s="2" t="s">
        <v>17003</v>
      </c>
      <c r="Y2275" s="4" t="s">
        <v>55</v>
      </c>
      <c r="Z2275" s="4"/>
      <c r="AA2275" s="4"/>
      <c r="AB2275" s="4"/>
    </row>
    <row r="2276" customFormat="false" ht="75" hidden="false" customHeight="true" outlineLevel="0" collapsed="false">
      <c r="A2276" s="4" t="s">
        <v>17004</v>
      </c>
      <c r="B2276" s="4" t="s">
        <v>16871</v>
      </c>
      <c r="C2276" s="4" t="s">
        <v>17005</v>
      </c>
      <c r="D2276" s="4" t="n">
        <v>1972</v>
      </c>
      <c r="E2276" s="4" t="s">
        <v>227</v>
      </c>
      <c r="F2276" s="4" t="s">
        <v>11138</v>
      </c>
      <c r="G2276" s="4" t="str">
        <f aca="false">IF(LEFT(I2276,3)="R1 ","L6",IF(D2276&gt;=2014,"L1",IF(D2276&gt;=1998,"L2",IF(D2276&gt;=1987,"L3",IF(D2276&gt;=1978,"L4",IF(D2276&gt;=1965,"L5","L6"))))))</f>
        <v>L5</v>
      </c>
      <c r="H2276" s="4" t="str">
        <f aca="false">IFERROR(INDEX(Lanes!$C$2:$C$60,MATCH(LEFT(I2276,FIND(" ",I2276)-1),Lanes!$A$2:$A$60,0)),"?")</f>
        <v>V</v>
      </c>
      <c r="I2276" s="4" t="s">
        <v>16771</v>
      </c>
      <c r="J2276" s="4"/>
      <c r="K2276" s="4" t="s">
        <v>268</v>
      </c>
      <c r="L2276" s="4" t="s">
        <v>603</v>
      </c>
      <c r="M2276" s="4" t="s">
        <v>1205</v>
      </c>
      <c r="N2276" s="4"/>
      <c r="O2276" s="4" t="s">
        <v>17006</v>
      </c>
      <c r="P2276" s="2" t="s">
        <v>17007</v>
      </c>
      <c r="Q2276" s="2" t="s">
        <v>17008</v>
      </c>
      <c r="R2276" s="4" t="s">
        <v>65</v>
      </c>
      <c r="S2276" s="4" t="s">
        <v>17009</v>
      </c>
      <c r="T2276" s="4" t="s">
        <v>52</v>
      </c>
      <c r="U2276" s="4"/>
      <c r="V2276" s="4"/>
      <c r="W2276" s="4" t="s">
        <v>53</v>
      </c>
      <c r="X2276" s="2" t="s">
        <v>16906</v>
      </c>
      <c r="Y2276" s="4" t="s">
        <v>69</v>
      </c>
      <c r="Z2276" s="4"/>
      <c r="AA2276" s="4"/>
      <c r="AB2276" s="4"/>
    </row>
    <row r="2277" customFormat="false" ht="75" hidden="false" customHeight="true" outlineLevel="0" collapsed="false">
      <c r="A2277" s="4" t="s">
        <v>17010</v>
      </c>
      <c r="B2277" s="4" t="s">
        <v>17011</v>
      </c>
      <c r="C2277" s="4" t="s">
        <v>17012</v>
      </c>
      <c r="D2277" s="4" t="n">
        <v>1972</v>
      </c>
      <c r="E2277" s="4" t="s">
        <v>41</v>
      </c>
      <c r="F2277" s="4" t="s">
        <v>16918</v>
      </c>
      <c r="G2277" s="4" t="str">
        <f aca="false">IF(LEFT(I2277,3)="R1 ","L6",IF(D2277&gt;=2014,"L1",IF(D2277&gt;=1998,"L2",IF(D2277&gt;=1987,"L3",IF(D2277&gt;=1978,"L4",IF(D2277&gt;=1965,"L5","L6"))))))</f>
        <v>L5</v>
      </c>
      <c r="H2277" s="4" t="str">
        <f aca="false">IFERROR(INDEX(Lanes!$C$2:$C$60,MATCH(LEFT(I2277,FIND(" ",I2277)-1),Lanes!$A$2:$A$60,0)),"?")</f>
        <v>V</v>
      </c>
      <c r="I2277" s="4" t="s">
        <v>16771</v>
      </c>
      <c r="J2277" s="4"/>
      <c r="K2277" s="4" t="s">
        <v>268</v>
      </c>
      <c r="L2277" s="4" t="s">
        <v>603</v>
      </c>
      <c r="M2277" s="4" t="s">
        <v>1205</v>
      </c>
      <c r="N2277" s="4"/>
      <c r="O2277" s="4" t="s">
        <v>17013</v>
      </c>
      <c r="P2277" s="2" t="s">
        <v>17014</v>
      </c>
      <c r="Q2277" s="2" t="s">
        <v>17015</v>
      </c>
      <c r="R2277" s="4" t="s">
        <v>65</v>
      </c>
      <c r="S2277" s="4" t="s">
        <v>17016</v>
      </c>
      <c r="T2277" s="4" t="s">
        <v>84</v>
      </c>
      <c r="U2277" s="4"/>
      <c r="V2277" s="4"/>
      <c r="W2277" s="4"/>
      <c r="X2277" s="2" t="s">
        <v>17017</v>
      </c>
      <c r="Y2277" s="4" t="s">
        <v>69</v>
      </c>
      <c r="Z2277" s="4"/>
      <c r="AA2277" s="4"/>
      <c r="AB2277" s="4"/>
    </row>
    <row r="2278" customFormat="false" ht="75" hidden="false" customHeight="true" outlineLevel="0" collapsed="false">
      <c r="A2278" s="4" t="s">
        <v>17018</v>
      </c>
      <c r="B2278" s="4" t="s">
        <v>16888</v>
      </c>
      <c r="C2278" s="4" t="s">
        <v>17019</v>
      </c>
      <c r="D2278" s="4" t="n">
        <v>1972</v>
      </c>
      <c r="E2278" s="4" t="s">
        <v>41</v>
      </c>
      <c r="F2278" s="4" t="s">
        <v>12105</v>
      </c>
      <c r="G2278" s="4" t="str">
        <f aca="false">IF(LEFT(I2278,3)="R1 ","L6",IF(D2278&gt;=2014,"L1",IF(D2278&gt;=1998,"L2",IF(D2278&gt;=1987,"L3",IF(D2278&gt;=1978,"L4",IF(D2278&gt;=1965,"L5","L6"))))))</f>
        <v>L5</v>
      </c>
      <c r="H2278" s="4" t="str">
        <f aca="false">IFERROR(INDEX(Lanes!$C$2:$C$60,MATCH(LEFT(I2278,FIND(" ",I2278)-1),Lanes!$A$2:$A$60,0)),"?")</f>
        <v>V</v>
      </c>
      <c r="I2278" s="4" t="s">
        <v>16771</v>
      </c>
      <c r="J2278" s="4"/>
      <c r="K2278" s="4" t="s">
        <v>268</v>
      </c>
      <c r="L2278" s="4" t="s">
        <v>603</v>
      </c>
      <c r="M2278" s="4" t="s">
        <v>1205</v>
      </c>
      <c r="N2278" s="4"/>
      <c r="O2278" s="4" t="s">
        <v>17020</v>
      </c>
      <c r="P2278" s="2" t="s">
        <v>17021</v>
      </c>
      <c r="Q2278" s="2" t="s">
        <v>17022</v>
      </c>
      <c r="R2278" s="4" t="s">
        <v>65</v>
      </c>
      <c r="S2278" s="4" t="s">
        <v>17023</v>
      </c>
      <c r="T2278" s="4" t="s">
        <v>84</v>
      </c>
      <c r="U2278" s="4"/>
      <c r="V2278" s="4"/>
      <c r="W2278" s="4"/>
      <c r="X2278" s="2" t="s">
        <v>16894</v>
      </c>
      <c r="Y2278" s="4" t="s">
        <v>69</v>
      </c>
      <c r="Z2278" s="4"/>
      <c r="AA2278" s="4"/>
      <c r="AB2278" s="4"/>
    </row>
    <row r="2279" customFormat="false" ht="75" hidden="false" customHeight="true" outlineLevel="0" collapsed="false">
      <c r="A2279" s="4" t="s">
        <v>17024</v>
      </c>
      <c r="B2279" s="4" t="s">
        <v>17025</v>
      </c>
      <c r="C2279" s="4" t="s">
        <v>17026</v>
      </c>
      <c r="D2279" s="4" t="n">
        <v>1972</v>
      </c>
      <c r="E2279" s="4" t="s">
        <v>41</v>
      </c>
      <c r="F2279" s="4" t="s">
        <v>5143</v>
      </c>
      <c r="G2279" s="4" t="str">
        <f aca="false">IF(LEFT(I2279,3)="R1 ","L6",IF(D2279&gt;=2014,"L1",IF(D2279&gt;=1998,"L2",IF(D2279&gt;=1987,"L3",IF(D2279&gt;=1978,"L4",IF(D2279&gt;=1965,"L5","L6"))))))</f>
        <v>L5</v>
      </c>
      <c r="H2279" s="4" t="str">
        <f aca="false">IFERROR(INDEX(Lanes!$C$2:$C$60,MATCH(LEFT(I2279,FIND(" ",I2279)-1),Lanes!$A$2:$A$60,0)),"?")</f>
        <v>V</v>
      </c>
      <c r="I2279" s="4" t="s">
        <v>16771</v>
      </c>
      <c r="J2279" s="4"/>
      <c r="K2279" s="4" t="s">
        <v>268</v>
      </c>
      <c r="L2279" s="4" t="s">
        <v>45</v>
      </c>
      <c r="M2279" s="4" t="s">
        <v>346</v>
      </c>
      <c r="N2279" s="4"/>
      <c r="O2279" s="4" t="s">
        <v>17027</v>
      </c>
      <c r="P2279" s="2" t="s">
        <v>17028</v>
      </c>
      <c r="Q2279" s="2" t="s">
        <v>17029</v>
      </c>
      <c r="R2279" s="4" t="s">
        <v>50</v>
      </c>
      <c r="S2279" s="4" t="s">
        <v>17030</v>
      </c>
      <c r="T2279" s="4" t="s">
        <v>84</v>
      </c>
      <c r="U2279" s="4"/>
      <c r="V2279" s="4"/>
      <c r="W2279" s="4"/>
      <c r="X2279" s="2" t="s">
        <v>17031</v>
      </c>
      <c r="Y2279" s="4" t="s">
        <v>69</v>
      </c>
      <c r="Z2279" s="4"/>
      <c r="AA2279" s="4"/>
      <c r="AB2279" s="4"/>
    </row>
    <row r="2280" customFormat="false" ht="75" hidden="false" customHeight="true" outlineLevel="0" collapsed="false">
      <c r="A2280" s="4" t="s">
        <v>17032</v>
      </c>
      <c r="B2280" s="4" t="s">
        <v>17025</v>
      </c>
      <c r="C2280" s="4" t="s">
        <v>17025</v>
      </c>
      <c r="D2280" s="4" t="n">
        <v>1972</v>
      </c>
      <c r="E2280" s="4" t="s">
        <v>41</v>
      </c>
      <c r="F2280" s="4" t="s">
        <v>5143</v>
      </c>
      <c r="G2280" s="4" t="str">
        <f aca="false">IF(LEFT(I2280,3)="R1 ","L6",IF(D2280&gt;=2014,"L1",IF(D2280&gt;=1998,"L2",IF(D2280&gt;=1987,"L3",IF(D2280&gt;=1978,"L4",IF(D2280&gt;=1965,"L5","L6"))))))</f>
        <v>L5</v>
      </c>
      <c r="H2280" s="4" t="str">
        <f aca="false">IFERROR(INDEX(Lanes!$C$2:$C$60,MATCH(LEFT(I2280,FIND(" ",I2280)-1),Lanes!$A$2:$A$60,0)),"?")</f>
        <v>V</v>
      </c>
      <c r="I2280" s="4" t="s">
        <v>16771</v>
      </c>
      <c r="J2280" s="4"/>
      <c r="K2280" s="4" t="s">
        <v>268</v>
      </c>
      <c r="L2280" s="4" t="s">
        <v>45</v>
      </c>
      <c r="M2280" s="4" t="s">
        <v>346</v>
      </c>
      <c r="N2280" s="4"/>
      <c r="O2280" s="4" t="s">
        <v>17027</v>
      </c>
      <c r="P2280" s="2" t="s">
        <v>17033</v>
      </c>
      <c r="Q2280" s="2" t="s">
        <v>17034</v>
      </c>
      <c r="R2280" s="4" t="s">
        <v>50</v>
      </c>
      <c r="S2280" s="4" t="s">
        <v>17035</v>
      </c>
      <c r="T2280" s="4" t="s">
        <v>52</v>
      </c>
      <c r="U2280" s="4"/>
      <c r="V2280" s="4"/>
      <c r="W2280" s="4"/>
      <c r="X2280" s="2" t="s">
        <v>17031</v>
      </c>
      <c r="Y2280" s="4" t="s">
        <v>69</v>
      </c>
      <c r="Z2280" s="4"/>
      <c r="AA2280" s="4"/>
      <c r="AB2280" s="4"/>
    </row>
    <row r="2281" customFormat="false" ht="75" hidden="false" customHeight="true" outlineLevel="0" collapsed="false">
      <c r="A2281" s="4" t="s">
        <v>17036</v>
      </c>
      <c r="B2281" s="4" t="s">
        <v>16936</v>
      </c>
      <c r="C2281" s="4" t="s">
        <v>3618</v>
      </c>
      <c r="D2281" s="4" t="n">
        <v>1972</v>
      </c>
      <c r="E2281" s="4" t="s">
        <v>41</v>
      </c>
      <c r="F2281" s="4" t="s">
        <v>13654</v>
      </c>
      <c r="G2281" s="4" t="str">
        <f aca="false">IF(LEFT(I2281,3)="R1 ","L6",IF(D2281&gt;=2014,"L1",IF(D2281&gt;=1998,"L2",IF(D2281&gt;=1987,"L3",IF(D2281&gt;=1978,"L4",IF(D2281&gt;=1965,"L5","L6"))))))</f>
        <v>L5</v>
      </c>
      <c r="H2281" s="4" t="str">
        <f aca="false">IFERROR(INDEX(Lanes!$C$2:$C$60,MATCH(LEFT(I2281,FIND(" ",I2281)-1),Lanes!$A$2:$A$60,0)),"?")</f>
        <v>V</v>
      </c>
      <c r="I2281" s="4" t="s">
        <v>16771</v>
      </c>
      <c r="J2281" s="4"/>
      <c r="K2281" s="4" t="s">
        <v>268</v>
      </c>
      <c r="L2281" s="4" t="s">
        <v>603</v>
      </c>
      <c r="M2281" s="4" t="s">
        <v>1205</v>
      </c>
      <c r="N2281" s="4"/>
      <c r="O2281" s="4" t="s">
        <v>17037</v>
      </c>
      <c r="P2281" s="2" t="s">
        <v>17038</v>
      </c>
      <c r="Q2281" s="2" t="s">
        <v>17039</v>
      </c>
      <c r="R2281" s="4" t="s">
        <v>65</v>
      </c>
      <c r="S2281" s="4" t="s">
        <v>17040</v>
      </c>
      <c r="T2281" s="4" t="s">
        <v>110</v>
      </c>
      <c r="U2281" s="4"/>
      <c r="V2281" s="4"/>
      <c r="W2281" s="4"/>
      <c r="X2281" s="2" t="s">
        <v>17041</v>
      </c>
      <c r="Y2281" s="4" t="s">
        <v>69</v>
      </c>
      <c r="Z2281" s="4"/>
      <c r="AA2281" s="4"/>
      <c r="AB2281" s="4"/>
    </row>
    <row r="2282" customFormat="false" ht="75" hidden="false" customHeight="true" outlineLevel="0" collapsed="false">
      <c r="A2282" s="4" t="s">
        <v>17042</v>
      </c>
      <c r="B2282" s="4" t="s">
        <v>16784</v>
      </c>
      <c r="C2282" s="4" t="s">
        <v>17043</v>
      </c>
      <c r="D2282" s="4" t="n">
        <v>1973</v>
      </c>
      <c r="E2282" s="4" t="s">
        <v>41</v>
      </c>
      <c r="F2282" s="4" t="s">
        <v>11138</v>
      </c>
      <c r="G2282" s="4" t="str">
        <f aca="false">IF(LEFT(I2282,3)="R1 ","L6",IF(D2282&gt;=2014,"L1",IF(D2282&gt;=1998,"L2",IF(D2282&gt;=1987,"L3",IF(D2282&gt;=1978,"L4",IF(D2282&gt;=1965,"L5","L6"))))))</f>
        <v>L5</v>
      </c>
      <c r="H2282" s="4" t="str">
        <f aca="false">IFERROR(INDEX(Lanes!$C$2:$C$60,MATCH(LEFT(I2282,FIND(" ",I2282)-1),Lanes!$A$2:$A$60,0)),"?")</f>
        <v>V</v>
      </c>
      <c r="I2282" s="4" t="s">
        <v>16771</v>
      </c>
      <c r="J2282" s="4"/>
      <c r="K2282" s="4" t="s">
        <v>268</v>
      </c>
      <c r="L2282" s="4" t="s">
        <v>603</v>
      </c>
      <c r="M2282" s="4" t="s">
        <v>1205</v>
      </c>
      <c r="N2282" s="4"/>
      <c r="O2282" s="4" t="s">
        <v>17044</v>
      </c>
      <c r="P2282" s="2" t="s">
        <v>17045</v>
      </c>
      <c r="Q2282" s="2" t="s">
        <v>17046</v>
      </c>
      <c r="R2282" s="4" t="s">
        <v>65</v>
      </c>
      <c r="S2282" s="4" t="s">
        <v>17047</v>
      </c>
      <c r="T2282" s="4" t="s">
        <v>52</v>
      </c>
      <c r="U2282" s="4"/>
      <c r="V2282" s="4"/>
      <c r="W2282" s="4"/>
      <c r="X2282" s="2" t="s">
        <v>17048</v>
      </c>
      <c r="Y2282" s="4" t="s">
        <v>69</v>
      </c>
      <c r="Z2282" s="4"/>
      <c r="AA2282" s="4"/>
      <c r="AB2282" s="4"/>
    </row>
    <row r="2283" customFormat="false" ht="75" hidden="false" customHeight="true" outlineLevel="0" collapsed="false">
      <c r="A2283" s="4" t="s">
        <v>17049</v>
      </c>
      <c r="B2283" s="4" t="s">
        <v>17050</v>
      </c>
      <c r="C2283" s="4" t="s">
        <v>17051</v>
      </c>
      <c r="D2283" s="4" t="n">
        <v>1973</v>
      </c>
      <c r="E2283" s="4" t="s">
        <v>41</v>
      </c>
      <c r="F2283" s="4" t="s">
        <v>11098</v>
      </c>
      <c r="G2283" s="4" t="str">
        <f aca="false">IF(LEFT(I2283,3)="R1 ","L6",IF(D2283&gt;=2014,"L1",IF(D2283&gt;=1998,"L2",IF(D2283&gt;=1987,"L3",IF(D2283&gt;=1978,"L4",IF(D2283&gt;=1965,"L5","L6"))))))</f>
        <v>L5</v>
      </c>
      <c r="H2283" s="4" t="str">
        <f aca="false">IFERROR(INDEX(Lanes!$C$2:$C$60,MATCH(LEFT(I2283,FIND(" ",I2283)-1),Lanes!$A$2:$A$60,0)),"?")</f>
        <v>V</v>
      </c>
      <c r="I2283" s="4" t="s">
        <v>16771</v>
      </c>
      <c r="J2283" s="4"/>
      <c r="K2283" s="4" t="s">
        <v>268</v>
      </c>
      <c r="L2283" s="4" t="s">
        <v>603</v>
      </c>
      <c r="M2283" s="4" t="s">
        <v>1205</v>
      </c>
      <c r="N2283" s="4"/>
      <c r="O2283" s="4" t="s">
        <v>17052</v>
      </c>
      <c r="P2283" s="2" t="s">
        <v>17053</v>
      </c>
      <c r="Q2283" s="2" t="s">
        <v>17054</v>
      </c>
      <c r="R2283" s="4" t="s">
        <v>65</v>
      </c>
      <c r="S2283" s="4" t="s">
        <v>17055</v>
      </c>
      <c r="T2283" s="4" t="s">
        <v>52</v>
      </c>
      <c r="U2283" s="4"/>
      <c r="V2283" s="4"/>
      <c r="W2283" s="4"/>
      <c r="X2283" s="2" t="s">
        <v>17056</v>
      </c>
      <c r="Y2283" s="4" t="s">
        <v>69</v>
      </c>
      <c r="Z2283" s="4"/>
      <c r="AA2283" s="4"/>
      <c r="AB2283" s="4"/>
    </row>
    <row r="2284" customFormat="false" ht="75" hidden="false" customHeight="true" outlineLevel="0" collapsed="false">
      <c r="A2284" s="4" t="s">
        <v>17057</v>
      </c>
      <c r="B2284" s="4" t="s">
        <v>17058</v>
      </c>
      <c r="C2284" s="4" t="s">
        <v>17059</v>
      </c>
      <c r="D2284" s="4" t="n">
        <v>1973</v>
      </c>
      <c r="E2284" s="4" t="s">
        <v>41</v>
      </c>
      <c r="F2284" s="4" t="s">
        <v>7627</v>
      </c>
      <c r="G2284" s="4" t="str">
        <f aca="false">IF(LEFT(I2284,3)="R1 ","L6",IF(D2284&gt;=2014,"L1",IF(D2284&gt;=1998,"L2",IF(D2284&gt;=1987,"L3",IF(D2284&gt;=1978,"L4",IF(D2284&gt;=1965,"L5","L6"))))))</f>
        <v>L5</v>
      </c>
      <c r="H2284" s="4" t="str">
        <f aca="false">IFERROR(INDEX(Lanes!$C$2:$C$60,MATCH(LEFT(I2284,FIND(" ",I2284)-1),Lanes!$A$2:$A$60,0)),"?")</f>
        <v>V</v>
      </c>
      <c r="I2284" s="4" t="s">
        <v>16771</v>
      </c>
      <c r="J2284" s="4"/>
      <c r="K2284" s="4" t="s">
        <v>996</v>
      </c>
      <c r="L2284" s="4" t="s">
        <v>603</v>
      </c>
      <c r="M2284" s="4" t="s">
        <v>1205</v>
      </c>
      <c r="N2284" s="4"/>
      <c r="O2284" s="4" t="s">
        <v>17060</v>
      </c>
      <c r="P2284" s="2" t="s">
        <v>17061</v>
      </c>
      <c r="Q2284" s="2" t="s">
        <v>17062</v>
      </c>
      <c r="R2284" s="4" t="s">
        <v>65</v>
      </c>
      <c r="S2284" s="4" t="s">
        <v>17063</v>
      </c>
      <c r="T2284" s="4" t="s">
        <v>110</v>
      </c>
      <c r="U2284" s="4"/>
      <c r="V2284" s="4"/>
      <c r="W2284" s="4" t="s">
        <v>53</v>
      </c>
      <c r="X2284" s="2" t="s">
        <v>17064</v>
      </c>
      <c r="Y2284" s="4" t="s">
        <v>69</v>
      </c>
      <c r="Z2284" s="4"/>
      <c r="AA2284" s="4"/>
      <c r="AB2284" s="4"/>
    </row>
    <row r="2285" customFormat="false" ht="75" hidden="false" customHeight="true" outlineLevel="0" collapsed="false">
      <c r="A2285" s="4" t="s">
        <v>17065</v>
      </c>
      <c r="B2285" s="4" t="s">
        <v>16888</v>
      </c>
      <c r="C2285" s="4" t="s">
        <v>17066</v>
      </c>
      <c r="D2285" s="4" t="n">
        <v>1973</v>
      </c>
      <c r="E2285" s="4" t="s">
        <v>41</v>
      </c>
      <c r="F2285" s="4" t="s">
        <v>12105</v>
      </c>
      <c r="G2285" s="4" t="str">
        <f aca="false">IF(LEFT(I2285,3)="R1 ","L6",IF(D2285&gt;=2014,"L1",IF(D2285&gt;=1998,"L2",IF(D2285&gt;=1987,"L3",IF(D2285&gt;=1978,"L4",IF(D2285&gt;=1965,"L5","L6"))))))</f>
        <v>L5</v>
      </c>
      <c r="H2285" s="4" t="str">
        <f aca="false">IFERROR(INDEX(Lanes!$C$2:$C$60,MATCH(LEFT(I2285,FIND(" ",I2285)-1),Lanes!$A$2:$A$60,0)),"?")</f>
        <v>V</v>
      </c>
      <c r="I2285" s="4" t="s">
        <v>16771</v>
      </c>
      <c r="J2285" s="4"/>
      <c r="K2285" s="4" t="s">
        <v>268</v>
      </c>
      <c r="L2285" s="4" t="s">
        <v>603</v>
      </c>
      <c r="M2285" s="4" t="s">
        <v>1205</v>
      </c>
      <c r="N2285" s="4"/>
      <c r="O2285" s="4" t="s">
        <v>17067</v>
      </c>
      <c r="P2285" s="2" t="s">
        <v>17068</v>
      </c>
      <c r="Q2285" s="2" t="s">
        <v>17069</v>
      </c>
      <c r="R2285" s="4" t="s">
        <v>65</v>
      </c>
      <c r="S2285" s="4" t="s">
        <v>17070</v>
      </c>
      <c r="T2285" s="4" t="s">
        <v>84</v>
      </c>
      <c r="U2285" s="4"/>
      <c r="V2285" s="4"/>
      <c r="W2285" s="4"/>
      <c r="X2285" s="2" t="s">
        <v>16894</v>
      </c>
      <c r="Y2285" s="4" t="s">
        <v>69</v>
      </c>
      <c r="Z2285" s="4"/>
      <c r="AA2285" s="4"/>
      <c r="AB2285" s="4"/>
    </row>
    <row r="2286" customFormat="false" ht="75" hidden="false" customHeight="true" outlineLevel="0" collapsed="false">
      <c r="A2286" s="4" t="s">
        <v>17071</v>
      </c>
      <c r="B2286" s="4" t="s">
        <v>16784</v>
      </c>
      <c r="C2286" s="4" t="s">
        <v>17072</v>
      </c>
      <c r="D2286" s="4" t="n">
        <v>1974</v>
      </c>
      <c r="E2286" s="4" t="s">
        <v>41</v>
      </c>
      <c r="F2286" s="4" t="s">
        <v>17073</v>
      </c>
      <c r="G2286" s="4" t="str">
        <f aca="false">IF(LEFT(I2286,3)="R1 ","L6",IF(D2286&gt;=2014,"L1",IF(D2286&gt;=1998,"L2",IF(D2286&gt;=1987,"L3",IF(D2286&gt;=1978,"L4",IF(D2286&gt;=1965,"L5","L6"))))))</f>
        <v>L5</v>
      </c>
      <c r="H2286" s="4" t="str">
        <f aca="false">IFERROR(INDEX(Lanes!$C$2:$C$60,MATCH(LEFT(I2286,FIND(" ",I2286)-1),Lanes!$A$2:$A$60,0)),"?")</f>
        <v>V</v>
      </c>
      <c r="I2286" s="4" t="s">
        <v>16771</v>
      </c>
      <c r="J2286" s="4"/>
      <c r="K2286" s="4" t="s">
        <v>996</v>
      </c>
      <c r="L2286" s="4" t="s">
        <v>603</v>
      </c>
      <c r="M2286" s="4" t="s">
        <v>1205</v>
      </c>
      <c r="N2286" s="4"/>
      <c r="O2286" s="4" t="s">
        <v>17074</v>
      </c>
      <c r="P2286" s="2" t="s">
        <v>17075</v>
      </c>
      <c r="Q2286" s="2" t="s">
        <v>17076</v>
      </c>
      <c r="R2286" s="4" t="s">
        <v>122</v>
      </c>
      <c r="S2286" s="4" t="s">
        <v>17077</v>
      </c>
      <c r="T2286" s="4" t="s">
        <v>110</v>
      </c>
      <c r="U2286" s="4"/>
      <c r="V2286" s="4"/>
      <c r="W2286" s="4"/>
      <c r="X2286" s="2" t="s">
        <v>17078</v>
      </c>
      <c r="Y2286" s="4" t="s">
        <v>69</v>
      </c>
      <c r="Z2286" s="4"/>
      <c r="AA2286" s="4"/>
      <c r="AB2286" s="4"/>
    </row>
    <row r="2287" customFormat="false" ht="75" hidden="false" customHeight="true" outlineLevel="0" collapsed="false">
      <c r="A2287" s="4" t="s">
        <v>17079</v>
      </c>
      <c r="B2287" s="4" t="s">
        <v>17058</v>
      </c>
      <c r="C2287" s="4" t="s">
        <v>17080</v>
      </c>
      <c r="D2287" s="4" t="n">
        <v>1974</v>
      </c>
      <c r="E2287" s="4" t="s">
        <v>41</v>
      </c>
      <c r="F2287" s="4" t="s">
        <v>7627</v>
      </c>
      <c r="G2287" s="4" t="str">
        <f aca="false">IF(LEFT(I2287,3)="R1 ","L6",IF(D2287&gt;=2014,"L1",IF(D2287&gt;=1998,"L2",IF(D2287&gt;=1987,"L3",IF(D2287&gt;=1978,"L4",IF(D2287&gt;=1965,"L5","L6"))))))</f>
        <v>L5</v>
      </c>
      <c r="H2287" s="4" t="str">
        <f aca="false">IFERROR(INDEX(Lanes!$C$2:$C$60,MATCH(LEFT(I2287,FIND(" ",I2287)-1),Lanes!$A$2:$A$60,0)),"?")</f>
        <v>V</v>
      </c>
      <c r="I2287" s="4" t="s">
        <v>16771</v>
      </c>
      <c r="J2287" s="4"/>
      <c r="K2287" s="4" t="s">
        <v>996</v>
      </c>
      <c r="L2287" s="4" t="s">
        <v>603</v>
      </c>
      <c r="M2287" s="4" t="s">
        <v>1205</v>
      </c>
      <c r="N2287" s="4"/>
      <c r="O2287" s="4" t="s">
        <v>17060</v>
      </c>
      <c r="P2287" s="2" t="s">
        <v>17081</v>
      </c>
      <c r="Q2287" s="2" t="s">
        <v>17082</v>
      </c>
      <c r="R2287" s="4" t="s">
        <v>65</v>
      </c>
      <c r="S2287" s="4" t="s">
        <v>17083</v>
      </c>
      <c r="T2287" s="4" t="s">
        <v>110</v>
      </c>
      <c r="U2287" s="4" t="s">
        <v>53</v>
      </c>
      <c r="V2287" s="4"/>
      <c r="W2287" s="4" t="s">
        <v>53</v>
      </c>
      <c r="X2287" s="2" t="s">
        <v>17084</v>
      </c>
      <c r="Y2287" s="4" t="s">
        <v>69</v>
      </c>
      <c r="Z2287" s="4"/>
      <c r="AA2287" s="4"/>
      <c r="AB2287" s="4"/>
    </row>
    <row r="2288" customFormat="false" ht="75" hidden="false" customHeight="true" outlineLevel="0" collapsed="false">
      <c r="A2288" s="4" t="s">
        <v>17085</v>
      </c>
      <c r="B2288" s="4" t="s">
        <v>17086</v>
      </c>
      <c r="C2288" s="4" t="s">
        <v>17087</v>
      </c>
      <c r="D2288" s="4" t="n">
        <v>1974</v>
      </c>
      <c r="E2288" s="4" t="s">
        <v>41</v>
      </c>
      <c r="F2288" s="4" t="s">
        <v>17073</v>
      </c>
      <c r="G2288" s="4" t="str">
        <f aca="false">IF(LEFT(I2288,3)="R1 ","L6",IF(D2288&gt;=2014,"L1",IF(D2288&gt;=1998,"L2",IF(D2288&gt;=1987,"L3",IF(D2288&gt;=1978,"L4",IF(D2288&gt;=1965,"L5","L6"))))))</f>
        <v>L5</v>
      </c>
      <c r="H2288" s="4" t="str">
        <f aca="false">IFERROR(INDEX(Lanes!$C$2:$C$60,MATCH(LEFT(I2288,FIND(" ",I2288)-1),Lanes!$A$2:$A$60,0)),"?")</f>
        <v>V</v>
      </c>
      <c r="I2288" s="4" t="s">
        <v>16771</v>
      </c>
      <c r="J2288" s="4" t="s">
        <v>3913</v>
      </c>
      <c r="K2288" s="4" t="s">
        <v>268</v>
      </c>
      <c r="L2288" s="4" t="s">
        <v>603</v>
      </c>
      <c r="M2288" s="4" t="s">
        <v>1205</v>
      </c>
      <c r="N2288" s="4"/>
      <c r="O2288" s="4" t="s">
        <v>17027</v>
      </c>
      <c r="P2288" s="2" t="s">
        <v>17088</v>
      </c>
      <c r="Q2288" s="2" t="s">
        <v>17089</v>
      </c>
      <c r="R2288" s="4" t="s">
        <v>65</v>
      </c>
      <c r="S2288" s="4" t="s">
        <v>17090</v>
      </c>
      <c r="T2288" s="4" t="s">
        <v>84</v>
      </c>
      <c r="U2288" s="4"/>
      <c r="V2288" s="4"/>
      <c r="W2288" s="4"/>
      <c r="X2288" s="2" t="s">
        <v>17091</v>
      </c>
      <c r="Y2288" s="4" t="s">
        <v>69</v>
      </c>
      <c r="Z2288" s="4"/>
      <c r="AA2288" s="4"/>
      <c r="AB2288" s="4"/>
    </row>
    <row r="2289" customFormat="false" ht="75" hidden="false" customHeight="true" outlineLevel="0" collapsed="false">
      <c r="A2289" s="4" t="s">
        <v>17092</v>
      </c>
      <c r="B2289" s="4" t="s">
        <v>13549</v>
      </c>
      <c r="C2289" s="4" t="s">
        <v>17093</v>
      </c>
      <c r="D2289" s="4" t="n">
        <v>1975</v>
      </c>
      <c r="E2289" s="4" t="s">
        <v>41</v>
      </c>
      <c r="F2289" s="4" t="s">
        <v>7627</v>
      </c>
      <c r="G2289" s="4" t="str">
        <f aca="false">IF(LEFT(I2289,3)="R1 ","L6",IF(D2289&gt;=2014,"L1",IF(D2289&gt;=1998,"L2",IF(D2289&gt;=1987,"L3",IF(D2289&gt;=1978,"L4",IF(D2289&gt;=1965,"L5","L6"))))))</f>
        <v>L5</v>
      </c>
      <c r="H2289" s="4" t="str">
        <f aca="false">IFERROR(INDEX(Lanes!$C$2:$C$60,MATCH(LEFT(I2289,FIND(" ",I2289)-1),Lanes!$A$2:$A$60,0)),"?")</f>
        <v>V</v>
      </c>
      <c r="I2289" s="4" t="s">
        <v>16771</v>
      </c>
      <c r="J2289" s="4"/>
      <c r="K2289" s="4" t="s">
        <v>268</v>
      </c>
      <c r="L2289" s="4" t="s">
        <v>603</v>
      </c>
      <c r="M2289" s="4" t="s">
        <v>1205</v>
      </c>
      <c r="N2289" s="4"/>
      <c r="O2289" s="4" t="s">
        <v>17094</v>
      </c>
      <c r="P2289" s="2" t="s">
        <v>17095</v>
      </c>
      <c r="Q2289" s="2" t="s">
        <v>17096</v>
      </c>
      <c r="R2289" s="4" t="s">
        <v>65</v>
      </c>
      <c r="S2289" s="4" t="s">
        <v>17097</v>
      </c>
      <c r="T2289" s="4" t="s">
        <v>110</v>
      </c>
      <c r="U2289" s="4"/>
      <c r="V2289" s="4"/>
      <c r="W2289" s="4"/>
      <c r="X2289" s="2" t="s">
        <v>17098</v>
      </c>
      <c r="Y2289" s="4" t="s">
        <v>69</v>
      </c>
      <c r="Z2289" s="4"/>
      <c r="AA2289" s="4"/>
      <c r="AB2289" s="4"/>
    </row>
    <row r="2290" customFormat="false" ht="75" hidden="false" customHeight="true" outlineLevel="0" collapsed="false">
      <c r="A2290" s="4" t="s">
        <v>17099</v>
      </c>
      <c r="B2290" s="4" t="s">
        <v>13549</v>
      </c>
      <c r="C2290" s="4" t="s">
        <v>17100</v>
      </c>
      <c r="D2290" s="4" t="n">
        <v>1975</v>
      </c>
      <c r="E2290" s="4" t="s">
        <v>41</v>
      </c>
      <c r="F2290" s="4" t="s">
        <v>7627</v>
      </c>
      <c r="G2290" s="4" t="str">
        <f aca="false">IF(LEFT(I2290,3)="R1 ","L6",IF(D2290&gt;=2014,"L1",IF(D2290&gt;=1998,"L2",IF(D2290&gt;=1987,"L3",IF(D2290&gt;=1978,"L4",IF(D2290&gt;=1965,"L5","L6"))))))</f>
        <v>L5</v>
      </c>
      <c r="H2290" s="4" t="str">
        <f aca="false">IFERROR(INDEX(Lanes!$C$2:$C$60,MATCH(LEFT(I2290,FIND(" ",I2290)-1),Lanes!$A$2:$A$60,0)),"?")</f>
        <v>V</v>
      </c>
      <c r="I2290" s="4" t="s">
        <v>16771</v>
      </c>
      <c r="J2290" s="4"/>
      <c r="K2290" s="4" t="s">
        <v>268</v>
      </c>
      <c r="L2290" s="4" t="s">
        <v>603</v>
      </c>
      <c r="M2290" s="4" t="s">
        <v>1205</v>
      </c>
      <c r="N2290" s="4"/>
      <c r="O2290" s="4" t="s">
        <v>17094</v>
      </c>
      <c r="P2290" s="2" t="s">
        <v>17101</v>
      </c>
      <c r="Q2290" s="2" t="s">
        <v>17102</v>
      </c>
      <c r="R2290" s="4" t="s">
        <v>65</v>
      </c>
      <c r="S2290" s="4" t="s">
        <v>17103</v>
      </c>
      <c r="T2290" s="4" t="s">
        <v>110</v>
      </c>
      <c r="U2290" s="4"/>
      <c r="V2290" s="4"/>
      <c r="W2290" s="4"/>
      <c r="X2290" s="2" t="s">
        <v>17104</v>
      </c>
      <c r="Y2290" s="4" t="s">
        <v>69</v>
      </c>
      <c r="Z2290" s="4"/>
      <c r="AA2290" s="4"/>
      <c r="AB2290" s="4"/>
    </row>
    <row r="2291" customFormat="false" ht="75" hidden="false" customHeight="true" outlineLevel="0" collapsed="false">
      <c r="A2291" s="4" t="s">
        <v>17105</v>
      </c>
      <c r="B2291" s="4" t="s">
        <v>17086</v>
      </c>
      <c r="C2291" s="4" t="s">
        <v>17106</v>
      </c>
      <c r="D2291" s="4" t="n">
        <v>1975</v>
      </c>
      <c r="E2291" s="4" t="s">
        <v>41</v>
      </c>
      <c r="F2291" s="4" t="s">
        <v>17073</v>
      </c>
      <c r="G2291" s="4" t="str">
        <f aca="false">IF(LEFT(I2291,3)="R1 ","L6",IF(D2291&gt;=2014,"L1",IF(D2291&gt;=1998,"L2",IF(D2291&gt;=1987,"L3",IF(D2291&gt;=1978,"L4",IF(D2291&gt;=1965,"L5","L6"))))))</f>
        <v>L5</v>
      </c>
      <c r="H2291" s="4" t="str">
        <f aca="false">IFERROR(INDEX(Lanes!$C$2:$C$60,MATCH(LEFT(I2291,FIND(" ",I2291)-1),Lanes!$A$2:$A$60,0)),"?")</f>
        <v>V</v>
      </c>
      <c r="I2291" s="4" t="s">
        <v>16771</v>
      </c>
      <c r="J2291" s="4" t="s">
        <v>3913</v>
      </c>
      <c r="K2291" s="4" t="s">
        <v>268</v>
      </c>
      <c r="L2291" s="4" t="s">
        <v>603</v>
      </c>
      <c r="M2291" s="4" t="s">
        <v>1205</v>
      </c>
      <c r="N2291" s="4"/>
      <c r="O2291" s="4" t="s">
        <v>17027</v>
      </c>
      <c r="P2291" s="2" t="s">
        <v>17107</v>
      </c>
      <c r="Q2291" s="2" t="s">
        <v>17108</v>
      </c>
      <c r="R2291" s="4" t="s">
        <v>65</v>
      </c>
      <c r="S2291" s="4" t="s">
        <v>17109</v>
      </c>
      <c r="T2291" s="4" t="s">
        <v>52</v>
      </c>
      <c r="U2291" s="4"/>
      <c r="V2291" s="4"/>
      <c r="W2291" s="4"/>
      <c r="X2291" s="2" t="s">
        <v>17091</v>
      </c>
      <c r="Y2291" s="4" t="s">
        <v>69</v>
      </c>
      <c r="Z2291" s="4"/>
      <c r="AA2291" s="4"/>
      <c r="AB2291" s="4"/>
    </row>
    <row r="2292" customFormat="false" ht="75" hidden="false" customHeight="true" outlineLevel="0" collapsed="false">
      <c r="A2292" s="4" t="s">
        <v>17110</v>
      </c>
      <c r="B2292" s="4" t="s">
        <v>17111</v>
      </c>
      <c r="C2292" s="4" t="s">
        <v>17112</v>
      </c>
      <c r="D2292" s="4" t="n">
        <v>1976</v>
      </c>
      <c r="E2292" s="4" t="s">
        <v>41</v>
      </c>
      <c r="F2292" s="4" t="s">
        <v>17073</v>
      </c>
      <c r="G2292" s="4" t="str">
        <f aca="false">IF(LEFT(I2292,3)="R1 ","L6",IF(D2292&gt;=2014,"L1",IF(D2292&gt;=1998,"L2",IF(D2292&gt;=1987,"L3",IF(D2292&gt;=1978,"L4",IF(D2292&gt;=1965,"L5","L6"))))))</f>
        <v>L5</v>
      </c>
      <c r="H2292" s="4" t="str">
        <f aca="false">IFERROR(INDEX(Lanes!$C$2:$C$60,MATCH(LEFT(I2292,FIND(" ",I2292)-1),Lanes!$A$2:$A$60,0)),"?")</f>
        <v>V</v>
      </c>
      <c r="I2292" s="4" t="s">
        <v>16771</v>
      </c>
      <c r="J2292" s="4"/>
      <c r="K2292" s="4" t="s">
        <v>268</v>
      </c>
      <c r="L2292" s="4" t="s">
        <v>603</v>
      </c>
      <c r="M2292" s="4" t="s">
        <v>1205</v>
      </c>
      <c r="N2292" s="4"/>
      <c r="O2292" s="4" t="s">
        <v>16953</v>
      </c>
      <c r="P2292" s="2" t="s">
        <v>17113</v>
      </c>
      <c r="Q2292" s="2" t="s">
        <v>17114</v>
      </c>
      <c r="R2292" s="4" t="s">
        <v>65</v>
      </c>
      <c r="S2292" s="4" t="s">
        <v>17115</v>
      </c>
      <c r="T2292" s="4" t="s">
        <v>84</v>
      </c>
      <c r="U2292" s="4"/>
      <c r="V2292" s="4"/>
      <c r="W2292" s="4"/>
      <c r="X2292" s="2" t="s">
        <v>17116</v>
      </c>
      <c r="Y2292" s="4" t="s">
        <v>69</v>
      </c>
      <c r="Z2292" s="4"/>
      <c r="AA2292" s="4"/>
      <c r="AB2292" s="4"/>
    </row>
    <row r="2293" customFormat="false" ht="75" hidden="false" customHeight="true" outlineLevel="0" collapsed="false">
      <c r="A2293" s="4" t="s">
        <v>17117</v>
      </c>
      <c r="B2293" s="4" t="s">
        <v>17111</v>
      </c>
      <c r="C2293" s="4" t="s">
        <v>17118</v>
      </c>
      <c r="D2293" s="4" t="n">
        <v>1977</v>
      </c>
      <c r="E2293" s="4" t="s">
        <v>41</v>
      </c>
      <c r="F2293" s="4" t="s">
        <v>17073</v>
      </c>
      <c r="G2293" s="4" t="str">
        <f aca="false">IF(LEFT(I2293,3)="R1 ","L6",IF(D2293&gt;=2014,"L1",IF(D2293&gt;=1998,"L2",IF(D2293&gt;=1987,"L3",IF(D2293&gt;=1978,"L4",IF(D2293&gt;=1965,"L5","L6"))))))</f>
        <v>L5</v>
      </c>
      <c r="H2293" s="4" t="str">
        <f aca="false">IFERROR(INDEX(Lanes!$C$2:$C$60,MATCH(LEFT(I2293,FIND(" ",I2293)-1),Lanes!$A$2:$A$60,0)),"?")</f>
        <v>V</v>
      </c>
      <c r="I2293" s="4" t="s">
        <v>16771</v>
      </c>
      <c r="J2293" s="4"/>
      <c r="K2293" s="4" t="s">
        <v>268</v>
      </c>
      <c r="L2293" s="4" t="s">
        <v>603</v>
      </c>
      <c r="M2293" s="4" t="s">
        <v>1205</v>
      </c>
      <c r="N2293" s="4"/>
      <c r="O2293" s="4" t="s">
        <v>16953</v>
      </c>
      <c r="P2293" s="2" t="s">
        <v>17119</v>
      </c>
      <c r="Q2293" s="2" t="s">
        <v>17120</v>
      </c>
      <c r="R2293" s="4" t="s">
        <v>65</v>
      </c>
      <c r="S2293" s="4" t="s">
        <v>17121</v>
      </c>
      <c r="T2293" s="4" t="s">
        <v>52</v>
      </c>
      <c r="U2293" s="4"/>
      <c r="V2293" s="4"/>
      <c r="W2293" s="4"/>
      <c r="X2293" s="2" t="s">
        <v>17122</v>
      </c>
      <c r="Y2293" s="4" t="s">
        <v>69</v>
      </c>
      <c r="Z2293" s="4"/>
      <c r="AA2293" s="4"/>
      <c r="AB2293" s="4"/>
    </row>
    <row r="2294" customFormat="false" ht="75" hidden="false" customHeight="true" outlineLevel="0" collapsed="false">
      <c r="A2294" s="4" t="s">
        <v>17123</v>
      </c>
      <c r="B2294" s="4" t="s">
        <v>13549</v>
      </c>
      <c r="C2294" s="4" t="s">
        <v>17124</v>
      </c>
      <c r="D2294" s="4" t="n">
        <v>1977</v>
      </c>
      <c r="E2294" s="4" t="s">
        <v>41</v>
      </c>
      <c r="F2294" s="4" t="s">
        <v>7627</v>
      </c>
      <c r="G2294" s="4" t="str">
        <f aca="false">IF(LEFT(I2294,3)="R1 ","L6",IF(D2294&gt;=2014,"L1",IF(D2294&gt;=1998,"L2",IF(D2294&gt;=1987,"L3",IF(D2294&gt;=1978,"L4",IF(D2294&gt;=1965,"L5","L6"))))))</f>
        <v>L5</v>
      </c>
      <c r="H2294" s="4" t="str">
        <f aca="false">IFERROR(INDEX(Lanes!$C$2:$C$60,MATCH(LEFT(I2294,FIND(" ",I2294)-1),Lanes!$A$2:$A$60,0)),"?")</f>
        <v>V</v>
      </c>
      <c r="I2294" s="4" t="s">
        <v>16771</v>
      </c>
      <c r="J2294" s="4"/>
      <c r="K2294" s="4" t="s">
        <v>268</v>
      </c>
      <c r="L2294" s="4" t="s">
        <v>603</v>
      </c>
      <c r="M2294" s="4" t="s">
        <v>1205</v>
      </c>
      <c r="N2294" s="4"/>
      <c r="O2294" s="4" t="s">
        <v>17125</v>
      </c>
      <c r="P2294" s="2" t="s">
        <v>17126</v>
      </c>
      <c r="Q2294" s="2" t="s">
        <v>17127</v>
      </c>
      <c r="R2294" s="4" t="s">
        <v>65</v>
      </c>
      <c r="S2294" s="4" t="s">
        <v>17128</v>
      </c>
      <c r="T2294" s="4" t="s">
        <v>110</v>
      </c>
      <c r="U2294" s="4"/>
      <c r="V2294" s="4"/>
      <c r="W2294" s="4"/>
      <c r="X2294" s="2" t="s">
        <v>17098</v>
      </c>
      <c r="Y2294" s="4" t="s">
        <v>69</v>
      </c>
      <c r="Z2294" s="4"/>
      <c r="AA2294" s="4"/>
      <c r="AB2294" s="4"/>
    </row>
    <row r="2295" customFormat="false" ht="75" hidden="false" customHeight="true" outlineLevel="0" collapsed="false">
      <c r="A2295" s="4" t="s">
        <v>17129</v>
      </c>
      <c r="B2295" s="4" t="s">
        <v>16784</v>
      </c>
      <c r="C2295" s="4" t="s">
        <v>17130</v>
      </c>
      <c r="D2295" s="4" t="n">
        <v>1977</v>
      </c>
      <c r="E2295" s="4" t="s">
        <v>41</v>
      </c>
      <c r="F2295" s="4" t="s">
        <v>17131</v>
      </c>
      <c r="G2295" s="4" t="str">
        <f aca="false">IF(LEFT(I2295,3)="R1 ","L6",IF(D2295&gt;=2014,"L1",IF(D2295&gt;=1998,"L2",IF(D2295&gt;=1987,"L3",IF(D2295&gt;=1978,"L4",IF(D2295&gt;=1965,"L5","L6"))))))</f>
        <v>L5</v>
      </c>
      <c r="H2295" s="4" t="str">
        <f aca="false">IFERROR(INDEX(Lanes!$C$2:$C$60,MATCH(LEFT(I2295,FIND(" ",I2295)-1),Lanes!$A$2:$A$60,0)),"?")</f>
        <v>V</v>
      </c>
      <c r="I2295" s="4" t="s">
        <v>16771</v>
      </c>
      <c r="J2295" s="4"/>
      <c r="K2295" s="4" t="s">
        <v>268</v>
      </c>
      <c r="L2295" s="4" t="s">
        <v>603</v>
      </c>
      <c r="M2295" s="4" t="s">
        <v>1205</v>
      </c>
      <c r="N2295" s="4"/>
      <c r="O2295" s="4" t="s">
        <v>17132</v>
      </c>
      <c r="P2295" s="2" t="s">
        <v>17133</v>
      </c>
      <c r="Q2295" s="2" t="s">
        <v>17134</v>
      </c>
      <c r="R2295" s="4" t="s">
        <v>65</v>
      </c>
      <c r="S2295" s="4" t="s">
        <v>17135</v>
      </c>
      <c r="T2295" s="4" t="s">
        <v>52</v>
      </c>
      <c r="U2295" s="4"/>
      <c r="V2295" s="4"/>
      <c r="W2295" s="4"/>
      <c r="X2295" s="2" t="s">
        <v>17136</v>
      </c>
      <c r="Y2295" s="4" t="s">
        <v>69</v>
      </c>
      <c r="Z2295" s="4"/>
      <c r="AA2295" s="4"/>
      <c r="AB2295" s="4"/>
    </row>
    <row r="2296" customFormat="false" ht="75" hidden="false" customHeight="true" outlineLevel="0" collapsed="false">
      <c r="A2296" s="4" t="s">
        <v>17137</v>
      </c>
      <c r="B2296" s="4" t="s">
        <v>13549</v>
      </c>
      <c r="C2296" s="4" t="s">
        <v>17138</v>
      </c>
      <c r="D2296" s="4" t="n">
        <v>1978</v>
      </c>
      <c r="E2296" s="4" t="s">
        <v>41</v>
      </c>
      <c r="F2296" s="4" t="s">
        <v>11098</v>
      </c>
      <c r="G2296" s="4" t="str">
        <f aca="false">IF(LEFT(I2296,3)="R1 ","L6",IF(D2296&gt;=2014,"L1",IF(D2296&gt;=1998,"L2",IF(D2296&gt;=1987,"L3",IF(D2296&gt;=1978,"L4",IF(D2296&gt;=1965,"L5","L6"))))))</f>
        <v>L4</v>
      </c>
      <c r="H2296" s="4" t="str">
        <f aca="false">IFERROR(INDEX(Lanes!$C$2:$C$60,MATCH(LEFT(I2296,FIND(" ",I2296)-1),Lanes!$A$2:$A$60,0)),"?")</f>
        <v>V</v>
      </c>
      <c r="I2296" s="4" t="s">
        <v>16771</v>
      </c>
      <c r="J2296" s="4"/>
      <c r="K2296" s="4" t="s">
        <v>268</v>
      </c>
      <c r="L2296" s="4" t="s">
        <v>603</v>
      </c>
      <c r="M2296" s="4" t="s">
        <v>1205</v>
      </c>
      <c r="N2296" s="4"/>
      <c r="O2296" s="4" t="s">
        <v>17094</v>
      </c>
      <c r="P2296" s="2" t="s">
        <v>17139</v>
      </c>
      <c r="Q2296" s="2" t="s">
        <v>17140</v>
      </c>
      <c r="R2296" s="4" t="s">
        <v>122</v>
      </c>
      <c r="S2296" s="4" t="s">
        <v>17141</v>
      </c>
      <c r="T2296" s="4" t="s">
        <v>84</v>
      </c>
      <c r="U2296" s="4"/>
      <c r="V2296" s="4"/>
      <c r="W2296" s="4"/>
      <c r="X2296" s="2" t="s">
        <v>17142</v>
      </c>
      <c r="Y2296" s="4" t="s">
        <v>69</v>
      </c>
      <c r="Z2296" s="4"/>
      <c r="AA2296" s="4"/>
      <c r="AB2296" s="4"/>
    </row>
    <row r="2297" customFormat="false" ht="75" hidden="false" customHeight="true" outlineLevel="0" collapsed="false">
      <c r="A2297" s="4" t="s">
        <v>17143</v>
      </c>
      <c r="B2297" s="4" t="s">
        <v>17144</v>
      </c>
      <c r="C2297" s="4" t="s">
        <v>17144</v>
      </c>
      <c r="D2297" s="4" t="n">
        <v>1978</v>
      </c>
      <c r="E2297" s="4" t="s">
        <v>227</v>
      </c>
      <c r="F2297" s="4" t="s">
        <v>17145</v>
      </c>
      <c r="G2297" s="4" t="str">
        <f aca="false">IF(LEFT(I2297,3)="R1 ","L6",IF(D2297&gt;=2014,"L1",IF(D2297&gt;=1998,"L2",IF(D2297&gt;=1987,"L3",IF(D2297&gt;=1978,"L4",IF(D2297&gt;=1965,"L5","L6"))))))</f>
        <v>L4</v>
      </c>
      <c r="H2297" s="4" t="str">
        <f aca="false">IFERROR(INDEX(Lanes!$C$2:$C$60,MATCH(LEFT(I2297,FIND(" ",I2297)-1),Lanes!$A$2:$A$60,0)),"?")</f>
        <v>V</v>
      </c>
      <c r="I2297" s="4" t="s">
        <v>16771</v>
      </c>
      <c r="J2297" s="4"/>
      <c r="K2297" s="4" t="s">
        <v>268</v>
      </c>
      <c r="L2297" s="4" t="s">
        <v>603</v>
      </c>
      <c r="M2297" s="4" t="s">
        <v>1205</v>
      </c>
      <c r="N2297" s="4"/>
      <c r="O2297" s="4" t="s">
        <v>17146</v>
      </c>
      <c r="P2297" s="2" t="s">
        <v>17147</v>
      </c>
      <c r="Q2297" s="2" t="s">
        <v>17148</v>
      </c>
      <c r="R2297" s="4" t="s">
        <v>65</v>
      </c>
      <c r="S2297" s="4" t="s">
        <v>17149</v>
      </c>
      <c r="T2297" s="4" t="s">
        <v>52</v>
      </c>
      <c r="U2297" s="4"/>
      <c r="V2297" s="4"/>
      <c r="W2297" s="4"/>
      <c r="X2297" s="2" t="s">
        <v>17150</v>
      </c>
      <c r="Y2297" s="4" t="s">
        <v>69</v>
      </c>
      <c r="Z2297" s="4"/>
      <c r="AA2297" s="4"/>
      <c r="AB2297" s="4"/>
    </row>
    <row r="2298" customFormat="false" ht="75" hidden="false" customHeight="true" outlineLevel="0" collapsed="false">
      <c r="A2298" s="4" t="s">
        <v>17151</v>
      </c>
      <c r="B2298" s="4" t="s">
        <v>17152</v>
      </c>
      <c r="C2298" s="4" t="s">
        <v>17153</v>
      </c>
      <c r="D2298" s="4" t="n">
        <v>1965</v>
      </c>
      <c r="E2298" s="4" t="s">
        <v>41</v>
      </c>
      <c r="F2298" s="4" t="s">
        <v>14248</v>
      </c>
      <c r="G2298" s="4" t="str">
        <f aca="false">IF(LEFT(I2298,3)="R1 ","L6",IF(D2298&gt;=2014,"L1",IF(D2298&gt;=1998,"L2",IF(D2298&gt;=1987,"L3",IF(D2298&gt;=1978,"L4",IF(D2298&gt;=1965,"L5","L6"))))))</f>
        <v>L5</v>
      </c>
      <c r="H2298" s="4" t="str">
        <f aca="false">IFERROR(INDEX(Lanes!$C$2:$C$60,MATCH(LEFT(I2298,FIND(" ",I2298)-1),Lanes!$A$2:$A$60,0)),"?")</f>
        <v>V</v>
      </c>
      <c r="I2298" s="4" t="s">
        <v>17154</v>
      </c>
      <c r="J2298" s="4"/>
      <c r="K2298" s="4" t="s">
        <v>787</v>
      </c>
      <c r="L2298" s="4" t="s">
        <v>152</v>
      </c>
      <c r="M2298" s="4" t="s">
        <v>17155</v>
      </c>
      <c r="N2298" s="4" t="s">
        <v>17156</v>
      </c>
      <c r="O2298" s="4" t="s">
        <v>17157</v>
      </c>
      <c r="P2298" s="2" t="s">
        <v>17158</v>
      </c>
      <c r="Q2298" s="2" t="s">
        <v>17159</v>
      </c>
      <c r="R2298" s="4" t="s">
        <v>65</v>
      </c>
      <c r="S2298" s="4" t="s">
        <v>17160</v>
      </c>
      <c r="T2298" s="4" t="s">
        <v>110</v>
      </c>
      <c r="U2298" s="4"/>
      <c r="V2298" s="4"/>
      <c r="W2298" s="4"/>
      <c r="X2298" s="2" t="s">
        <v>17161</v>
      </c>
      <c r="Y2298" s="4" t="s">
        <v>69</v>
      </c>
      <c r="Z2298" s="4"/>
      <c r="AA2298" s="4"/>
      <c r="AB2298" s="4"/>
    </row>
    <row r="2299" customFormat="false" ht="75" hidden="false" customHeight="true" outlineLevel="0" collapsed="false">
      <c r="A2299" s="4" t="s">
        <v>17162</v>
      </c>
      <c r="B2299" s="4" t="s">
        <v>17152</v>
      </c>
      <c r="C2299" s="4" t="s">
        <v>17163</v>
      </c>
      <c r="D2299" s="4" t="n">
        <v>1965</v>
      </c>
      <c r="E2299" s="4" t="s">
        <v>41</v>
      </c>
      <c r="F2299" s="4" t="s">
        <v>14248</v>
      </c>
      <c r="G2299" s="4" t="str">
        <f aca="false">IF(LEFT(I2299,3)="R1 ","L6",IF(D2299&gt;=2014,"L1",IF(D2299&gt;=1998,"L2",IF(D2299&gt;=1987,"L3",IF(D2299&gt;=1978,"L4",IF(D2299&gt;=1965,"L5","L6"))))))</f>
        <v>L5</v>
      </c>
      <c r="H2299" s="4" t="str">
        <f aca="false">IFERROR(INDEX(Lanes!$C$2:$C$60,MATCH(LEFT(I2299,FIND(" ",I2299)-1),Lanes!$A$2:$A$60,0)),"?")</f>
        <v>V</v>
      </c>
      <c r="I2299" s="4" t="s">
        <v>17154</v>
      </c>
      <c r="J2299" s="4"/>
      <c r="K2299" s="4" t="s">
        <v>787</v>
      </c>
      <c r="L2299" s="4" t="s">
        <v>152</v>
      </c>
      <c r="M2299" s="4" t="s">
        <v>17155</v>
      </c>
      <c r="N2299" s="4"/>
      <c r="O2299" s="4" t="s">
        <v>17164</v>
      </c>
      <c r="P2299" s="2" t="s">
        <v>17165</v>
      </c>
      <c r="Q2299" s="2" t="s">
        <v>17166</v>
      </c>
      <c r="R2299" s="4" t="s">
        <v>122</v>
      </c>
      <c r="S2299" s="4" t="s">
        <v>17167</v>
      </c>
      <c r="T2299" s="4" t="s">
        <v>110</v>
      </c>
      <c r="U2299" s="4"/>
      <c r="V2299" s="4"/>
      <c r="W2299" s="4"/>
      <c r="X2299" s="2" t="s">
        <v>17168</v>
      </c>
      <c r="Y2299" s="4" t="s">
        <v>69</v>
      </c>
      <c r="Z2299" s="4"/>
      <c r="AA2299" s="4"/>
      <c r="AB2299" s="4"/>
    </row>
    <row r="2300" customFormat="false" ht="75" hidden="false" customHeight="true" outlineLevel="0" collapsed="false">
      <c r="A2300" s="4" t="s">
        <v>17169</v>
      </c>
      <c r="B2300" s="4" t="s">
        <v>17152</v>
      </c>
      <c r="C2300" s="4" t="s">
        <v>17170</v>
      </c>
      <c r="D2300" s="4" t="n">
        <v>1966</v>
      </c>
      <c r="E2300" s="4" t="s">
        <v>41</v>
      </c>
      <c r="F2300" s="4" t="s">
        <v>14248</v>
      </c>
      <c r="G2300" s="4" t="str">
        <f aca="false">IF(LEFT(I2300,3)="R1 ","L6",IF(D2300&gt;=2014,"L1",IF(D2300&gt;=1998,"L2",IF(D2300&gt;=1987,"L3",IF(D2300&gt;=1978,"L4",IF(D2300&gt;=1965,"L5","L6"))))))</f>
        <v>L5</v>
      </c>
      <c r="H2300" s="4" t="str">
        <f aca="false">IFERROR(INDEX(Lanes!$C$2:$C$60,MATCH(LEFT(I2300,FIND(" ",I2300)-1),Lanes!$A$2:$A$60,0)),"?")</f>
        <v>V</v>
      </c>
      <c r="I2300" s="4" t="s">
        <v>17154</v>
      </c>
      <c r="J2300" s="4"/>
      <c r="K2300" s="4" t="s">
        <v>787</v>
      </c>
      <c r="L2300" s="4" t="s">
        <v>152</v>
      </c>
      <c r="M2300" s="4" t="s">
        <v>17155</v>
      </c>
      <c r="N2300" s="4"/>
      <c r="O2300" s="4" t="s">
        <v>17171</v>
      </c>
      <c r="P2300" s="2" t="s">
        <v>17172</v>
      </c>
      <c r="Q2300" s="2" t="s">
        <v>17173</v>
      </c>
      <c r="R2300" s="4" t="s">
        <v>65</v>
      </c>
      <c r="S2300" s="4" t="s">
        <v>17174</v>
      </c>
      <c r="T2300" s="4" t="s">
        <v>110</v>
      </c>
      <c r="U2300" s="4"/>
      <c r="V2300" s="4"/>
      <c r="W2300" s="4"/>
      <c r="X2300" s="2" t="s">
        <v>17175</v>
      </c>
      <c r="Y2300" s="4" t="s">
        <v>69</v>
      </c>
      <c r="Z2300" s="4"/>
      <c r="AA2300" s="4"/>
      <c r="AB2300" s="4"/>
    </row>
    <row r="2301" customFormat="false" ht="75" hidden="false" customHeight="true" outlineLevel="0" collapsed="false">
      <c r="A2301" s="4" t="s">
        <v>17176</v>
      </c>
      <c r="B2301" s="4" t="s">
        <v>17152</v>
      </c>
      <c r="C2301" s="4" t="s">
        <v>17177</v>
      </c>
      <c r="D2301" s="4" t="n">
        <v>1967</v>
      </c>
      <c r="E2301" s="4" t="s">
        <v>41</v>
      </c>
      <c r="F2301" s="4" t="s">
        <v>14248</v>
      </c>
      <c r="G2301" s="4" t="str">
        <f aca="false">IF(LEFT(I2301,3)="R1 ","L6",IF(D2301&gt;=2014,"L1",IF(D2301&gt;=1998,"L2",IF(D2301&gt;=1987,"L3",IF(D2301&gt;=1978,"L4",IF(D2301&gt;=1965,"L5","L6"))))))</f>
        <v>L5</v>
      </c>
      <c r="H2301" s="4" t="str">
        <f aca="false">IFERROR(INDEX(Lanes!$C$2:$C$60,MATCH(LEFT(I2301,FIND(" ",I2301)-1),Lanes!$A$2:$A$60,0)),"?")</f>
        <v>V</v>
      </c>
      <c r="I2301" s="4" t="s">
        <v>17154</v>
      </c>
      <c r="J2301" s="4" t="s">
        <v>16168</v>
      </c>
      <c r="K2301" s="4" t="s">
        <v>364</v>
      </c>
      <c r="L2301" s="4" t="s">
        <v>152</v>
      </c>
      <c r="M2301" s="4" t="s">
        <v>17155</v>
      </c>
      <c r="N2301" s="4" t="s">
        <v>16989</v>
      </c>
      <c r="O2301" s="4" t="s">
        <v>17178</v>
      </c>
      <c r="P2301" s="2" t="s">
        <v>17179</v>
      </c>
      <c r="Q2301" s="2" t="s">
        <v>17180</v>
      </c>
      <c r="R2301" s="4" t="s">
        <v>122</v>
      </c>
      <c r="S2301" s="4" t="s">
        <v>17181</v>
      </c>
      <c r="T2301" s="4" t="s">
        <v>110</v>
      </c>
      <c r="U2301" s="4"/>
      <c r="V2301" s="4" t="s">
        <v>17182</v>
      </c>
      <c r="W2301" s="4"/>
      <c r="X2301" s="2" t="s">
        <v>17183</v>
      </c>
      <c r="Y2301" s="4" t="s">
        <v>69</v>
      </c>
      <c r="Z2301" s="4"/>
      <c r="AA2301" s="4"/>
      <c r="AB2301" s="4"/>
    </row>
    <row r="2302" customFormat="false" ht="75" hidden="false" customHeight="true" outlineLevel="0" collapsed="false">
      <c r="A2302" s="4" t="s">
        <v>17184</v>
      </c>
      <c r="B2302" s="4" t="s">
        <v>17185</v>
      </c>
      <c r="C2302" s="4" t="s">
        <v>17186</v>
      </c>
      <c r="D2302" s="4" t="n">
        <v>1968</v>
      </c>
      <c r="E2302" s="4" t="s">
        <v>41</v>
      </c>
      <c r="F2302" s="4" t="s">
        <v>17187</v>
      </c>
      <c r="G2302" s="4" t="str">
        <f aca="false">IF(LEFT(I2302,3)="R1 ","L6",IF(D2302&gt;=2014,"L1",IF(D2302&gt;=1998,"L2",IF(D2302&gt;=1987,"L3",IF(D2302&gt;=1978,"L4",IF(D2302&gt;=1965,"L5","L6"))))))</f>
        <v>L5</v>
      </c>
      <c r="H2302" s="4" t="str">
        <f aca="false">IFERROR(INDEX(Lanes!$C$2:$C$60,MATCH(LEFT(I2302,FIND(" ",I2302)-1),Lanes!$A$2:$A$60,0)),"?")</f>
        <v>V</v>
      </c>
      <c r="I2302" s="4" t="s">
        <v>17154</v>
      </c>
      <c r="J2302" s="4"/>
      <c r="K2302" s="4" t="s">
        <v>268</v>
      </c>
      <c r="L2302" s="4" t="s">
        <v>257</v>
      </c>
      <c r="M2302" s="4" t="s">
        <v>17188</v>
      </c>
      <c r="N2302" s="4" t="s">
        <v>16989</v>
      </c>
      <c r="O2302" s="4" t="s">
        <v>17189</v>
      </c>
      <c r="P2302" s="2" t="s">
        <v>17190</v>
      </c>
      <c r="Q2302" s="2" t="s">
        <v>17191</v>
      </c>
      <c r="R2302" s="4" t="s">
        <v>65</v>
      </c>
      <c r="S2302" s="4" t="s">
        <v>17192</v>
      </c>
      <c r="T2302" s="4" t="s">
        <v>110</v>
      </c>
      <c r="U2302" s="4"/>
      <c r="V2302" s="4"/>
      <c r="W2302" s="4"/>
      <c r="X2302" s="2" t="s">
        <v>17193</v>
      </c>
      <c r="Y2302" s="4" t="s">
        <v>69</v>
      </c>
      <c r="Z2302" s="4"/>
      <c r="AA2302" s="4"/>
      <c r="AB2302" s="4"/>
    </row>
    <row r="2303" customFormat="false" ht="75" hidden="false" customHeight="true" outlineLevel="0" collapsed="false">
      <c r="A2303" s="4" t="s">
        <v>17194</v>
      </c>
      <c r="B2303" s="4" t="s">
        <v>17185</v>
      </c>
      <c r="C2303" s="4" t="s">
        <v>17185</v>
      </c>
      <c r="D2303" s="4" t="n">
        <v>1969</v>
      </c>
      <c r="E2303" s="4" t="s">
        <v>41</v>
      </c>
      <c r="F2303" s="4" t="s">
        <v>17187</v>
      </c>
      <c r="G2303" s="4" t="str">
        <f aca="false">IF(LEFT(I2303,3)="R1 ","L6",IF(D2303&gt;=2014,"L1",IF(D2303&gt;=1998,"L2",IF(D2303&gt;=1987,"L3",IF(D2303&gt;=1978,"L4",IF(D2303&gt;=1965,"L5","L6"))))))</f>
        <v>L5</v>
      </c>
      <c r="H2303" s="4" t="str">
        <f aca="false">IFERROR(INDEX(Lanes!$C$2:$C$60,MATCH(LEFT(I2303,FIND(" ",I2303)-1),Lanes!$A$2:$A$60,0)),"?")</f>
        <v>V</v>
      </c>
      <c r="I2303" s="4" t="s">
        <v>17154</v>
      </c>
      <c r="J2303" s="4"/>
      <c r="K2303" s="4" t="s">
        <v>268</v>
      </c>
      <c r="L2303" s="4" t="s">
        <v>257</v>
      </c>
      <c r="M2303" s="4" t="s">
        <v>17188</v>
      </c>
      <c r="N2303" s="4" t="s">
        <v>16989</v>
      </c>
      <c r="O2303" s="4" t="s">
        <v>17195</v>
      </c>
      <c r="P2303" s="2" t="s">
        <v>17196</v>
      </c>
      <c r="Q2303" s="2" t="s">
        <v>17197</v>
      </c>
      <c r="R2303" s="4" t="s">
        <v>122</v>
      </c>
      <c r="S2303" s="4" t="s">
        <v>17198</v>
      </c>
      <c r="T2303" s="4" t="s">
        <v>110</v>
      </c>
      <c r="U2303" s="4" t="s">
        <v>53</v>
      </c>
      <c r="V2303" s="4"/>
      <c r="W2303" s="4"/>
      <c r="X2303" s="2" t="s">
        <v>17199</v>
      </c>
      <c r="Y2303" s="4" t="s">
        <v>69</v>
      </c>
      <c r="Z2303" s="4"/>
      <c r="AA2303" s="4"/>
      <c r="AB2303" s="4"/>
    </row>
    <row r="2304" customFormat="false" ht="75" hidden="false" customHeight="true" outlineLevel="0" collapsed="false">
      <c r="A2304" s="4" t="s">
        <v>17200</v>
      </c>
      <c r="B2304" s="4" t="s">
        <v>17152</v>
      </c>
      <c r="C2304" s="4" t="s">
        <v>17201</v>
      </c>
      <c r="D2304" s="4" t="n">
        <v>1969</v>
      </c>
      <c r="E2304" s="4" t="s">
        <v>41</v>
      </c>
      <c r="F2304" s="4" t="s">
        <v>14248</v>
      </c>
      <c r="G2304" s="4" t="str">
        <f aca="false">IF(LEFT(I2304,3)="R1 ","L6",IF(D2304&gt;=2014,"L1",IF(D2304&gt;=1998,"L2",IF(D2304&gt;=1987,"L3",IF(D2304&gt;=1978,"L4",IF(D2304&gt;=1965,"L5","L6"))))))</f>
        <v>L5</v>
      </c>
      <c r="H2304" s="4" t="str">
        <f aca="false">IFERROR(INDEX(Lanes!$C$2:$C$60,MATCH(LEFT(I2304,FIND(" ",I2304)-1),Lanes!$A$2:$A$60,0)),"?")</f>
        <v>V</v>
      </c>
      <c r="I2304" s="4" t="s">
        <v>17154</v>
      </c>
      <c r="J2304" s="4" t="s">
        <v>16168</v>
      </c>
      <c r="K2304" s="4" t="s">
        <v>268</v>
      </c>
      <c r="L2304" s="4" t="s">
        <v>152</v>
      </c>
      <c r="M2304" s="4" t="s">
        <v>17155</v>
      </c>
      <c r="N2304" s="4"/>
      <c r="O2304" s="4" t="s">
        <v>17202</v>
      </c>
      <c r="P2304" s="2" t="s">
        <v>17203</v>
      </c>
      <c r="Q2304" s="2" t="s">
        <v>17204</v>
      </c>
      <c r="R2304" s="4" t="s">
        <v>122</v>
      </c>
      <c r="S2304" s="4" t="s">
        <v>17205</v>
      </c>
      <c r="T2304" s="4" t="s">
        <v>110</v>
      </c>
      <c r="U2304" s="4"/>
      <c r="V2304" s="4" t="s">
        <v>728</v>
      </c>
      <c r="W2304" s="4"/>
      <c r="X2304" s="2" t="s">
        <v>17206</v>
      </c>
      <c r="Y2304" s="4" t="s">
        <v>69</v>
      </c>
      <c r="Z2304" s="4"/>
      <c r="AA2304" s="4"/>
      <c r="AB2304" s="4"/>
    </row>
    <row r="2305" customFormat="false" ht="75" hidden="false" customHeight="true" outlineLevel="0" collapsed="false">
      <c r="A2305" s="4" t="s">
        <v>17207</v>
      </c>
      <c r="B2305" s="4" t="s">
        <v>17185</v>
      </c>
      <c r="C2305" s="4" t="s">
        <v>17208</v>
      </c>
      <c r="D2305" s="4" t="n">
        <v>1970</v>
      </c>
      <c r="E2305" s="4" t="s">
        <v>41</v>
      </c>
      <c r="F2305" s="4" t="s">
        <v>17187</v>
      </c>
      <c r="G2305" s="4" t="str">
        <f aca="false">IF(LEFT(I2305,3)="R1 ","L6",IF(D2305&gt;=2014,"L1",IF(D2305&gt;=1998,"L2",IF(D2305&gt;=1987,"L3",IF(D2305&gt;=1978,"L4",IF(D2305&gt;=1965,"L5","L6"))))))</f>
        <v>L5</v>
      </c>
      <c r="H2305" s="4" t="str">
        <f aca="false">IFERROR(INDEX(Lanes!$C$2:$C$60,MATCH(LEFT(I2305,FIND(" ",I2305)-1),Lanes!$A$2:$A$60,0)),"?")</f>
        <v>V</v>
      </c>
      <c r="I2305" s="4" t="s">
        <v>17154</v>
      </c>
      <c r="J2305" s="4"/>
      <c r="K2305" s="4" t="s">
        <v>268</v>
      </c>
      <c r="L2305" s="4" t="s">
        <v>257</v>
      </c>
      <c r="M2305" s="4" t="s">
        <v>17188</v>
      </c>
      <c r="N2305" s="4" t="s">
        <v>16989</v>
      </c>
      <c r="O2305" s="4" t="s">
        <v>17209</v>
      </c>
      <c r="P2305" s="2" t="s">
        <v>17210</v>
      </c>
      <c r="Q2305" s="2" t="s">
        <v>17211</v>
      </c>
      <c r="R2305" s="4" t="s">
        <v>50</v>
      </c>
      <c r="S2305" s="4" t="s">
        <v>17212</v>
      </c>
      <c r="T2305" s="4" t="s">
        <v>84</v>
      </c>
      <c r="U2305" s="4"/>
      <c r="V2305" s="4"/>
      <c r="W2305" s="4"/>
      <c r="X2305" s="2" t="s">
        <v>17213</v>
      </c>
      <c r="Y2305" s="4" t="s">
        <v>69</v>
      </c>
      <c r="Z2305" s="4"/>
      <c r="AA2305" s="4"/>
      <c r="AB2305" s="4"/>
    </row>
    <row r="2306" customFormat="false" ht="75" hidden="false" customHeight="true" outlineLevel="0" collapsed="false">
      <c r="A2306" s="4" t="s">
        <v>17214</v>
      </c>
      <c r="B2306" s="4" t="s">
        <v>17152</v>
      </c>
      <c r="C2306" s="4" t="s">
        <v>17215</v>
      </c>
      <c r="D2306" s="4" t="n">
        <v>1970</v>
      </c>
      <c r="E2306" s="4" t="s">
        <v>41</v>
      </c>
      <c r="F2306" s="4" t="s">
        <v>14248</v>
      </c>
      <c r="G2306" s="4" t="str">
        <f aca="false">IF(LEFT(I2306,3)="R1 ","L6",IF(D2306&gt;=2014,"L1",IF(D2306&gt;=1998,"L2",IF(D2306&gt;=1987,"L3",IF(D2306&gt;=1978,"L4",IF(D2306&gt;=1965,"L5","L6"))))))</f>
        <v>L5</v>
      </c>
      <c r="H2306" s="4" t="str">
        <f aca="false">IFERROR(INDEX(Lanes!$C$2:$C$60,MATCH(LEFT(I2306,FIND(" ",I2306)-1),Lanes!$A$2:$A$60,0)),"?")</f>
        <v>V</v>
      </c>
      <c r="I2306" s="4" t="s">
        <v>17154</v>
      </c>
      <c r="J2306" s="4"/>
      <c r="K2306" s="4" t="s">
        <v>787</v>
      </c>
      <c r="L2306" s="4" t="s">
        <v>152</v>
      </c>
      <c r="M2306" s="4" t="s">
        <v>17155</v>
      </c>
      <c r="N2306" s="4"/>
      <c r="O2306" s="4" t="s">
        <v>17216</v>
      </c>
      <c r="P2306" s="2" t="s">
        <v>17217</v>
      </c>
      <c r="Q2306" s="2" t="s">
        <v>17218</v>
      </c>
      <c r="R2306" s="4" t="s">
        <v>50</v>
      </c>
      <c r="S2306" s="4" t="s">
        <v>17219</v>
      </c>
      <c r="T2306" s="4" t="s">
        <v>84</v>
      </c>
      <c r="U2306" s="4"/>
      <c r="V2306" s="4" t="s">
        <v>17220</v>
      </c>
      <c r="W2306" s="4"/>
      <c r="X2306" s="2" t="s">
        <v>17221</v>
      </c>
      <c r="Y2306" s="4" t="s">
        <v>69</v>
      </c>
      <c r="Z2306" s="4"/>
      <c r="AA2306" s="4"/>
      <c r="AB2306" s="4"/>
    </row>
    <row r="2307" customFormat="false" ht="75" hidden="false" customHeight="true" outlineLevel="0" collapsed="false">
      <c r="A2307" s="4" t="s">
        <v>17222</v>
      </c>
      <c r="B2307" s="4" t="s">
        <v>17152</v>
      </c>
      <c r="C2307" s="4" t="s">
        <v>17223</v>
      </c>
      <c r="D2307" s="4" t="n">
        <v>1970</v>
      </c>
      <c r="E2307" s="4" t="s">
        <v>41</v>
      </c>
      <c r="F2307" s="4" t="s">
        <v>14248</v>
      </c>
      <c r="G2307" s="4" t="str">
        <f aca="false">IF(LEFT(I2307,3)="R1 ","L6",IF(D2307&gt;=2014,"L1",IF(D2307&gt;=1998,"L2",IF(D2307&gt;=1987,"L3",IF(D2307&gt;=1978,"L4",IF(D2307&gt;=1965,"L5","L6"))))))</f>
        <v>L5</v>
      </c>
      <c r="H2307" s="4" t="str">
        <f aca="false">IFERROR(INDEX(Lanes!$C$2:$C$60,MATCH(LEFT(I2307,FIND(" ",I2307)-1),Lanes!$A$2:$A$60,0)),"?")</f>
        <v>V</v>
      </c>
      <c r="I2307" s="4" t="s">
        <v>17154</v>
      </c>
      <c r="J2307" s="4"/>
      <c r="K2307" s="4" t="s">
        <v>268</v>
      </c>
      <c r="L2307" s="4" t="s">
        <v>152</v>
      </c>
      <c r="M2307" s="4" t="s">
        <v>17155</v>
      </c>
      <c r="N2307" s="4"/>
      <c r="O2307" s="4" t="s">
        <v>17224</v>
      </c>
      <c r="P2307" s="2" t="s">
        <v>17225</v>
      </c>
      <c r="Q2307" s="2" t="s">
        <v>17226</v>
      </c>
      <c r="R2307" s="4" t="s">
        <v>50</v>
      </c>
      <c r="S2307" s="4" t="s">
        <v>17227</v>
      </c>
      <c r="T2307" s="4" t="s">
        <v>52</v>
      </c>
      <c r="U2307" s="4"/>
      <c r="V2307" s="4"/>
      <c r="W2307" s="4"/>
      <c r="X2307" s="2" t="s">
        <v>17228</v>
      </c>
      <c r="Y2307" s="4" t="s">
        <v>69</v>
      </c>
      <c r="Z2307" s="4"/>
      <c r="AA2307" s="4"/>
      <c r="AB2307" s="4"/>
    </row>
    <row r="2308" customFormat="false" ht="75" hidden="false" customHeight="true" outlineLevel="0" collapsed="false">
      <c r="A2308" s="4" t="s">
        <v>17229</v>
      </c>
      <c r="B2308" s="4" t="s">
        <v>17185</v>
      </c>
      <c r="C2308" s="4" t="s">
        <v>17230</v>
      </c>
      <c r="D2308" s="4" t="n">
        <v>1971</v>
      </c>
      <c r="E2308" s="4" t="s">
        <v>41</v>
      </c>
      <c r="F2308" s="4" t="s">
        <v>17187</v>
      </c>
      <c r="G2308" s="4" t="str">
        <f aca="false">IF(LEFT(I2308,3)="R1 ","L6",IF(D2308&gt;=2014,"L1",IF(D2308&gt;=1998,"L2",IF(D2308&gt;=1987,"L3",IF(D2308&gt;=1978,"L4",IF(D2308&gt;=1965,"L5","L6"))))))</f>
        <v>L5</v>
      </c>
      <c r="H2308" s="4" t="str">
        <f aca="false">IFERROR(INDEX(Lanes!$C$2:$C$60,MATCH(LEFT(I2308,FIND(" ",I2308)-1),Lanes!$A$2:$A$60,0)),"?")</f>
        <v>V</v>
      </c>
      <c r="I2308" s="4" t="s">
        <v>17154</v>
      </c>
      <c r="J2308" s="4"/>
      <c r="K2308" s="4" t="s">
        <v>268</v>
      </c>
      <c r="L2308" s="4" t="s">
        <v>257</v>
      </c>
      <c r="M2308" s="4" t="s">
        <v>17188</v>
      </c>
      <c r="N2308" s="4"/>
      <c r="O2308" s="4" t="s">
        <v>17231</v>
      </c>
      <c r="P2308" s="2" t="s">
        <v>17232</v>
      </c>
      <c r="Q2308" s="2" t="s">
        <v>17233</v>
      </c>
      <c r="R2308" s="4" t="s">
        <v>65</v>
      </c>
      <c r="S2308" s="4" t="s">
        <v>17234</v>
      </c>
      <c r="T2308" s="4" t="s">
        <v>52</v>
      </c>
      <c r="U2308" s="4"/>
      <c r="V2308" s="4"/>
      <c r="W2308" s="4"/>
      <c r="X2308" s="2" t="s">
        <v>17235</v>
      </c>
      <c r="Y2308" s="4" t="s">
        <v>69</v>
      </c>
      <c r="Z2308" s="4"/>
      <c r="AA2308" s="4"/>
      <c r="AB2308" s="4"/>
    </row>
    <row r="2309" customFormat="false" ht="75" hidden="false" customHeight="true" outlineLevel="0" collapsed="false">
      <c r="A2309" s="4" t="s">
        <v>17236</v>
      </c>
      <c r="B2309" s="4" t="s">
        <v>17185</v>
      </c>
      <c r="C2309" s="4" t="s">
        <v>17237</v>
      </c>
      <c r="D2309" s="4" t="n">
        <v>1972</v>
      </c>
      <c r="E2309" s="4" t="s">
        <v>227</v>
      </c>
      <c r="F2309" s="4" t="s">
        <v>17187</v>
      </c>
      <c r="G2309" s="4" t="str">
        <f aca="false">IF(LEFT(I2309,3)="R1 ","L6",IF(D2309&gt;=2014,"L1",IF(D2309&gt;=1998,"L2",IF(D2309&gt;=1987,"L3",IF(D2309&gt;=1978,"L4",IF(D2309&gt;=1965,"L5","L6"))))))</f>
        <v>L5</v>
      </c>
      <c r="H2309" s="4" t="str">
        <f aca="false">IFERROR(INDEX(Lanes!$C$2:$C$60,MATCH(LEFT(I2309,FIND(" ",I2309)-1),Lanes!$A$2:$A$60,0)),"?")</f>
        <v>V</v>
      </c>
      <c r="I2309" s="4" t="s">
        <v>17154</v>
      </c>
      <c r="J2309" s="4"/>
      <c r="K2309" s="4" t="s">
        <v>268</v>
      </c>
      <c r="L2309" s="4" t="s">
        <v>257</v>
      </c>
      <c r="M2309" s="4" t="s">
        <v>17188</v>
      </c>
      <c r="N2309" s="4"/>
      <c r="O2309" s="4" t="s">
        <v>17238</v>
      </c>
      <c r="P2309" s="2" t="s">
        <v>17239</v>
      </c>
      <c r="Q2309" s="2" t="s">
        <v>17240</v>
      </c>
      <c r="R2309" s="4" t="s">
        <v>65</v>
      </c>
      <c r="S2309" s="4" t="s">
        <v>17241</v>
      </c>
      <c r="T2309" s="4" t="s">
        <v>84</v>
      </c>
      <c r="U2309" s="4"/>
      <c r="V2309" s="4" t="s">
        <v>634</v>
      </c>
      <c r="W2309" s="4"/>
      <c r="X2309" s="2" t="s">
        <v>17242</v>
      </c>
      <c r="Y2309" s="4" t="s">
        <v>69</v>
      </c>
      <c r="Z2309" s="4"/>
      <c r="AA2309" s="4"/>
      <c r="AB2309" s="4"/>
    </row>
    <row r="2310" customFormat="false" ht="75" hidden="false" customHeight="true" outlineLevel="0" collapsed="false">
      <c r="A2310" s="4" t="s">
        <v>17243</v>
      </c>
      <c r="B2310" s="4" t="s">
        <v>17185</v>
      </c>
      <c r="C2310" s="4" t="s">
        <v>17244</v>
      </c>
      <c r="D2310" s="4" t="n">
        <v>1973</v>
      </c>
      <c r="E2310" s="4" t="s">
        <v>41</v>
      </c>
      <c r="F2310" s="4" t="s">
        <v>17187</v>
      </c>
      <c r="G2310" s="4" t="str">
        <f aca="false">IF(LEFT(I2310,3)="R1 ","L6",IF(D2310&gt;=2014,"L1",IF(D2310&gt;=1998,"L2",IF(D2310&gt;=1987,"L3",IF(D2310&gt;=1978,"L4",IF(D2310&gt;=1965,"L5","L6"))))))</f>
        <v>L5</v>
      </c>
      <c r="H2310" s="4" t="str">
        <f aca="false">IFERROR(INDEX(Lanes!$C$2:$C$60,MATCH(LEFT(I2310,FIND(" ",I2310)-1),Lanes!$A$2:$A$60,0)),"?")</f>
        <v>V</v>
      </c>
      <c r="I2310" s="4" t="s">
        <v>17154</v>
      </c>
      <c r="J2310" s="4"/>
      <c r="K2310" s="4" t="s">
        <v>268</v>
      </c>
      <c r="L2310" s="4" t="s">
        <v>257</v>
      </c>
      <c r="M2310" s="4" t="s">
        <v>17188</v>
      </c>
      <c r="N2310" s="4"/>
      <c r="O2310" s="4" t="s">
        <v>17245</v>
      </c>
      <c r="P2310" s="2" t="s">
        <v>17246</v>
      </c>
      <c r="Q2310" s="2" t="s">
        <v>17247</v>
      </c>
      <c r="R2310" s="4" t="s">
        <v>65</v>
      </c>
      <c r="S2310" s="4" t="s">
        <v>17248</v>
      </c>
      <c r="T2310" s="4" t="s">
        <v>52</v>
      </c>
      <c r="U2310" s="4"/>
      <c r="V2310" s="4"/>
      <c r="W2310" s="4"/>
      <c r="X2310" s="2" t="s">
        <v>17249</v>
      </c>
      <c r="Y2310" s="4" t="s">
        <v>69</v>
      </c>
      <c r="Z2310" s="4"/>
      <c r="AA2310" s="4"/>
      <c r="AB2310" s="4"/>
    </row>
    <row r="2311" customFormat="false" ht="75" hidden="false" customHeight="true" outlineLevel="0" collapsed="false">
      <c r="A2311" s="4" t="s">
        <v>17250</v>
      </c>
      <c r="B2311" s="4" t="s">
        <v>17152</v>
      </c>
      <c r="C2311" s="4" t="s">
        <v>17251</v>
      </c>
      <c r="D2311" s="4" t="n">
        <v>1974</v>
      </c>
      <c r="E2311" s="4" t="s">
        <v>41</v>
      </c>
      <c r="F2311" s="4" t="s">
        <v>17252</v>
      </c>
      <c r="G2311" s="4" t="str">
        <f aca="false">IF(LEFT(I2311,3)="R1 ","L6",IF(D2311&gt;=2014,"L1",IF(D2311&gt;=1998,"L2",IF(D2311&gt;=1987,"L3",IF(D2311&gt;=1978,"L4",IF(D2311&gt;=1965,"L5","L6"))))))</f>
        <v>L5</v>
      </c>
      <c r="H2311" s="4" t="str">
        <f aca="false">IFERROR(INDEX(Lanes!$C$2:$C$60,MATCH(LEFT(I2311,FIND(" ",I2311)-1),Lanes!$A$2:$A$60,0)),"?")</f>
        <v>V</v>
      </c>
      <c r="I2311" s="4" t="s">
        <v>17154</v>
      </c>
      <c r="J2311" s="4"/>
      <c r="K2311" s="4" t="s">
        <v>268</v>
      </c>
      <c r="L2311" s="4" t="s">
        <v>152</v>
      </c>
      <c r="M2311" s="4" t="s">
        <v>17155</v>
      </c>
      <c r="N2311" s="4"/>
      <c r="O2311" s="4" t="s">
        <v>17253</v>
      </c>
      <c r="P2311" s="2" t="s">
        <v>17254</v>
      </c>
      <c r="Q2311" s="2" t="s">
        <v>17255</v>
      </c>
      <c r="R2311" s="4" t="s">
        <v>65</v>
      </c>
      <c r="S2311" s="4" t="s">
        <v>17256</v>
      </c>
      <c r="T2311" s="4" t="s">
        <v>84</v>
      </c>
      <c r="U2311" s="4"/>
      <c r="V2311" s="4" t="s">
        <v>17182</v>
      </c>
      <c r="W2311" s="4"/>
      <c r="X2311" s="2" t="s">
        <v>17257</v>
      </c>
      <c r="Y2311" s="4" t="s">
        <v>69</v>
      </c>
      <c r="Z2311" s="4"/>
      <c r="AA2311" s="4"/>
      <c r="AB2311" s="4"/>
    </row>
    <row r="2312" customFormat="false" ht="75" hidden="false" customHeight="true" outlineLevel="0" collapsed="false">
      <c r="A2312" s="4" t="s">
        <v>17258</v>
      </c>
      <c r="B2312" s="4" t="s">
        <v>17259</v>
      </c>
      <c r="C2312" s="4" t="s">
        <v>17260</v>
      </c>
      <c r="D2312" s="4" t="n">
        <v>1974</v>
      </c>
      <c r="E2312" s="4" t="s">
        <v>227</v>
      </c>
      <c r="F2312" s="4" t="s">
        <v>17252</v>
      </c>
      <c r="G2312" s="4" t="str">
        <f aca="false">IF(LEFT(I2312,3)="R1 ","L6",IF(D2312&gt;=2014,"L1",IF(D2312&gt;=1998,"L2",IF(D2312&gt;=1987,"L3",IF(D2312&gt;=1978,"L4",IF(D2312&gt;=1965,"L5","L6"))))))</f>
        <v>L5</v>
      </c>
      <c r="H2312" s="4" t="str">
        <f aca="false">IFERROR(INDEX(Lanes!$C$2:$C$60,MATCH(LEFT(I2312,FIND(" ",I2312)-1),Lanes!$A$2:$A$60,0)),"?")</f>
        <v>V</v>
      </c>
      <c r="I2312" s="4" t="s">
        <v>17154</v>
      </c>
      <c r="J2312" s="4"/>
      <c r="K2312" s="4" t="s">
        <v>787</v>
      </c>
      <c r="L2312" s="4" t="s">
        <v>152</v>
      </c>
      <c r="M2312" s="4" t="s">
        <v>17155</v>
      </c>
      <c r="N2312" s="4"/>
      <c r="O2312" s="4" t="s">
        <v>17261</v>
      </c>
      <c r="P2312" s="2" t="s">
        <v>17262</v>
      </c>
      <c r="Q2312" s="2" t="s">
        <v>17263</v>
      </c>
      <c r="R2312" s="4" t="s">
        <v>65</v>
      </c>
      <c r="S2312" s="4" t="s">
        <v>17264</v>
      </c>
      <c r="T2312" s="4" t="s">
        <v>84</v>
      </c>
      <c r="U2312" s="4"/>
      <c r="V2312" s="4" t="s">
        <v>634</v>
      </c>
      <c r="W2312" s="4"/>
      <c r="X2312" s="2" t="s">
        <v>17265</v>
      </c>
      <c r="Y2312" s="4" t="s">
        <v>69</v>
      </c>
      <c r="Z2312" s="4"/>
      <c r="AA2312" s="4"/>
      <c r="AB2312" s="4"/>
    </row>
    <row r="2313" customFormat="false" ht="75" hidden="false" customHeight="true" outlineLevel="0" collapsed="false">
      <c r="A2313" s="4" t="s">
        <v>17266</v>
      </c>
      <c r="B2313" s="4" t="s">
        <v>17185</v>
      </c>
      <c r="C2313" s="4" t="s">
        <v>17267</v>
      </c>
      <c r="D2313" s="4" t="n">
        <v>1975</v>
      </c>
      <c r="E2313" s="4" t="s">
        <v>41</v>
      </c>
      <c r="F2313" s="4" t="s">
        <v>17187</v>
      </c>
      <c r="G2313" s="4" t="str">
        <f aca="false">IF(LEFT(I2313,3)="R1 ","L6",IF(D2313&gt;=2014,"L1",IF(D2313&gt;=1998,"L2",IF(D2313&gt;=1987,"L3",IF(D2313&gt;=1978,"L4",IF(D2313&gt;=1965,"L5","L6"))))))</f>
        <v>L5</v>
      </c>
      <c r="H2313" s="4" t="str">
        <f aca="false">IFERROR(INDEX(Lanes!$C$2:$C$60,MATCH(LEFT(I2313,FIND(" ",I2313)-1),Lanes!$A$2:$A$60,0)),"?")</f>
        <v>V</v>
      </c>
      <c r="I2313" s="4" t="s">
        <v>17154</v>
      </c>
      <c r="J2313" s="4"/>
      <c r="K2313" s="4" t="s">
        <v>268</v>
      </c>
      <c r="L2313" s="4" t="s">
        <v>257</v>
      </c>
      <c r="M2313" s="4" t="s">
        <v>17188</v>
      </c>
      <c r="N2313" s="4"/>
      <c r="O2313" s="4" t="s">
        <v>17268</v>
      </c>
      <c r="P2313" s="2" t="s">
        <v>17269</v>
      </c>
      <c r="Q2313" s="2" t="s">
        <v>17270</v>
      </c>
      <c r="R2313" s="4" t="s">
        <v>65</v>
      </c>
      <c r="S2313" s="4" t="s">
        <v>17271</v>
      </c>
      <c r="T2313" s="4" t="s">
        <v>110</v>
      </c>
      <c r="U2313" s="4"/>
      <c r="V2313" s="4"/>
      <c r="W2313" s="4"/>
      <c r="X2313" s="2" t="s">
        <v>17272</v>
      </c>
      <c r="Y2313" s="4" t="s">
        <v>55</v>
      </c>
      <c r="Z2313" s="4"/>
      <c r="AA2313" s="4"/>
      <c r="AB2313" s="4"/>
    </row>
    <row r="2314" customFormat="false" ht="75" hidden="false" customHeight="true" outlineLevel="0" collapsed="false">
      <c r="A2314" s="4" t="s">
        <v>17273</v>
      </c>
      <c r="B2314" s="4" t="s">
        <v>17152</v>
      </c>
      <c r="C2314" s="4" t="s">
        <v>17274</v>
      </c>
      <c r="D2314" s="4" t="n">
        <v>1975</v>
      </c>
      <c r="E2314" s="4" t="s">
        <v>41</v>
      </c>
      <c r="F2314" s="4" t="s">
        <v>14248</v>
      </c>
      <c r="G2314" s="4" t="str">
        <f aca="false">IF(LEFT(I2314,3)="R1 ","L6",IF(D2314&gt;=2014,"L1",IF(D2314&gt;=1998,"L2",IF(D2314&gt;=1987,"L3",IF(D2314&gt;=1978,"L4",IF(D2314&gt;=1965,"L5","L6"))))))</f>
        <v>L5</v>
      </c>
      <c r="H2314" s="4" t="str">
        <f aca="false">IFERROR(INDEX(Lanes!$C$2:$C$60,MATCH(LEFT(I2314,FIND(" ",I2314)-1),Lanes!$A$2:$A$60,0)),"?")</f>
        <v>V</v>
      </c>
      <c r="I2314" s="4" t="s">
        <v>17154</v>
      </c>
      <c r="J2314" s="4"/>
      <c r="K2314" s="4" t="s">
        <v>787</v>
      </c>
      <c r="L2314" s="4" t="s">
        <v>152</v>
      </c>
      <c r="M2314" s="4" t="s">
        <v>17155</v>
      </c>
      <c r="N2314" s="4"/>
      <c r="O2314" s="4" t="s">
        <v>17275</v>
      </c>
      <c r="P2314" s="2" t="s">
        <v>17276</v>
      </c>
      <c r="Q2314" s="2" t="s">
        <v>17277</v>
      </c>
      <c r="R2314" s="4" t="s">
        <v>122</v>
      </c>
      <c r="S2314" s="4" t="s">
        <v>17278</v>
      </c>
      <c r="T2314" s="4" t="s">
        <v>110</v>
      </c>
      <c r="U2314" s="4" t="s">
        <v>53</v>
      </c>
      <c r="V2314" s="4" t="s">
        <v>17220</v>
      </c>
      <c r="W2314" s="4"/>
      <c r="X2314" s="2" t="s">
        <v>17279</v>
      </c>
      <c r="Y2314" s="4" t="s">
        <v>69</v>
      </c>
      <c r="Z2314" s="4"/>
      <c r="AA2314" s="4"/>
      <c r="AB2314" s="4"/>
    </row>
    <row r="2315" customFormat="false" ht="75" hidden="false" customHeight="true" outlineLevel="0" collapsed="false">
      <c r="A2315" s="4" t="s">
        <v>17280</v>
      </c>
      <c r="B2315" s="4" t="s">
        <v>17259</v>
      </c>
      <c r="C2315" s="4" t="s">
        <v>17281</v>
      </c>
      <c r="D2315" s="4" t="n">
        <v>1975</v>
      </c>
      <c r="E2315" s="4" t="s">
        <v>41</v>
      </c>
      <c r="F2315" s="4" t="s">
        <v>14248</v>
      </c>
      <c r="G2315" s="4" t="str">
        <f aca="false">IF(LEFT(I2315,3)="R1 ","L6",IF(D2315&gt;=2014,"L1",IF(D2315&gt;=1998,"L2",IF(D2315&gt;=1987,"L3",IF(D2315&gt;=1978,"L4",IF(D2315&gt;=1965,"L5","L6"))))))</f>
        <v>L5</v>
      </c>
      <c r="H2315" s="4" t="str">
        <f aca="false">IFERROR(INDEX(Lanes!$C$2:$C$60,MATCH(LEFT(I2315,FIND(" ",I2315)-1),Lanes!$A$2:$A$60,0)),"?")</f>
        <v>V</v>
      </c>
      <c r="I2315" s="4" t="s">
        <v>17154</v>
      </c>
      <c r="J2315" s="4"/>
      <c r="K2315" s="4" t="s">
        <v>364</v>
      </c>
      <c r="L2315" s="4" t="s">
        <v>152</v>
      </c>
      <c r="M2315" s="4" t="s">
        <v>17155</v>
      </c>
      <c r="N2315" s="4" t="s">
        <v>16989</v>
      </c>
      <c r="O2315" s="4" t="s">
        <v>17282</v>
      </c>
      <c r="P2315" s="2" t="s">
        <v>17283</v>
      </c>
      <c r="Q2315" s="2" t="s">
        <v>17284</v>
      </c>
      <c r="R2315" s="4" t="s">
        <v>122</v>
      </c>
      <c r="S2315" s="4" t="s">
        <v>17285</v>
      </c>
      <c r="T2315" s="4" t="s">
        <v>110</v>
      </c>
      <c r="U2315" s="4"/>
      <c r="V2315" s="4"/>
      <c r="W2315" s="4"/>
      <c r="X2315" s="2" t="s">
        <v>17286</v>
      </c>
      <c r="Y2315" s="4" t="s">
        <v>69</v>
      </c>
      <c r="Z2315" s="4"/>
      <c r="AA2315" s="4"/>
      <c r="AB2315" s="4"/>
    </row>
    <row r="2316" customFormat="false" ht="75" hidden="false" customHeight="true" outlineLevel="0" collapsed="false">
      <c r="A2316" s="4" t="s">
        <v>17287</v>
      </c>
      <c r="B2316" s="4" t="s">
        <v>17152</v>
      </c>
      <c r="C2316" s="4" t="s">
        <v>17288</v>
      </c>
      <c r="D2316" s="4" t="n">
        <v>1976</v>
      </c>
      <c r="E2316" s="4" t="s">
        <v>41</v>
      </c>
      <c r="F2316" s="4" t="s">
        <v>14248</v>
      </c>
      <c r="G2316" s="4" t="str">
        <f aca="false">IF(LEFT(I2316,3)="R1 ","L6",IF(D2316&gt;=2014,"L1",IF(D2316&gt;=1998,"L2",IF(D2316&gt;=1987,"L3",IF(D2316&gt;=1978,"L4",IF(D2316&gt;=1965,"L5","L6"))))))</f>
        <v>L5</v>
      </c>
      <c r="H2316" s="4" t="str">
        <f aca="false">IFERROR(INDEX(Lanes!$C$2:$C$60,MATCH(LEFT(I2316,FIND(" ",I2316)-1),Lanes!$A$2:$A$60,0)),"?")</f>
        <v>V</v>
      </c>
      <c r="I2316" s="4" t="s">
        <v>17154</v>
      </c>
      <c r="J2316" s="4"/>
      <c r="K2316" s="4" t="s">
        <v>787</v>
      </c>
      <c r="L2316" s="4" t="s">
        <v>152</v>
      </c>
      <c r="M2316" s="4" t="s">
        <v>17155</v>
      </c>
      <c r="N2316" s="4"/>
      <c r="O2316" s="4" t="s">
        <v>17289</v>
      </c>
      <c r="P2316" s="2" t="s">
        <v>17290</v>
      </c>
      <c r="Q2316" s="2" t="s">
        <v>17291</v>
      </c>
      <c r="R2316" s="4" t="s">
        <v>65</v>
      </c>
      <c r="S2316" s="4" t="s">
        <v>17292</v>
      </c>
      <c r="T2316" s="4" t="s">
        <v>110</v>
      </c>
      <c r="U2316" s="4"/>
      <c r="V2316" s="4"/>
      <c r="W2316" s="4"/>
      <c r="X2316" s="2" t="s">
        <v>17293</v>
      </c>
      <c r="Y2316" s="4" t="s">
        <v>69</v>
      </c>
      <c r="Z2316" s="4"/>
      <c r="AA2316" s="4"/>
      <c r="AB2316" s="4"/>
    </row>
    <row r="2317" customFormat="false" ht="75" hidden="false" customHeight="true" outlineLevel="0" collapsed="false">
      <c r="A2317" s="4" t="s">
        <v>17294</v>
      </c>
      <c r="B2317" s="4" t="s">
        <v>17152</v>
      </c>
      <c r="C2317" s="4" t="s">
        <v>17295</v>
      </c>
      <c r="D2317" s="4" t="n">
        <v>1976</v>
      </c>
      <c r="E2317" s="4" t="s">
        <v>227</v>
      </c>
      <c r="F2317" s="4" t="s">
        <v>14248</v>
      </c>
      <c r="G2317" s="4" t="str">
        <f aca="false">IF(LEFT(I2317,3)="R1 ","L6",IF(D2317&gt;=2014,"L1",IF(D2317&gt;=1998,"L2",IF(D2317&gt;=1987,"L3",IF(D2317&gt;=1978,"L4",IF(D2317&gt;=1965,"L5","L6"))))))</f>
        <v>L5</v>
      </c>
      <c r="H2317" s="4" t="str">
        <f aca="false">IFERROR(INDEX(Lanes!$C$2:$C$60,MATCH(LEFT(I2317,FIND(" ",I2317)-1),Lanes!$A$2:$A$60,0)),"?")</f>
        <v>V</v>
      </c>
      <c r="I2317" s="4" t="s">
        <v>17154</v>
      </c>
      <c r="J2317" s="4"/>
      <c r="K2317" s="4" t="s">
        <v>787</v>
      </c>
      <c r="L2317" s="4" t="s">
        <v>152</v>
      </c>
      <c r="M2317" s="4" t="s">
        <v>17155</v>
      </c>
      <c r="N2317" s="4"/>
      <c r="O2317" s="4" t="s">
        <v>17296</v>
      </c>
      <c r="P2317" s="2" t="s">
        <v>17297</v>
      </c>
      <c r="Q2317" s="2" t="s">
        <v>17298</v>
      </c>
      <c r="R2317" s="4" t="s">
        <v>65</v>
      </c>
      <c r="S2317" s="4" t="s">
        <v>17299</v>
      </c>
      <c r="T2317" s="4" t="s">
        <v>52</v>
      </c>
      <c r="U2317" s="4"/>
      <c r="V2317" s="4"/>
      <c r="W2317" s="4"/>
      <c r="X2317" s="2" t="s">
        <v>17300</v>
      </c>
      <c r="Y2317" s="4" t="s">
        <v>69</v>
      </c>
      <c r="Z2317" s="4"/>
      <c r="AA2317" s="4"/>
      <c r="AB2317" s="4"/>
    </row>
    <row r="2318" customFormat="false" ht="75" hidden="false" customHeight="true" outlineLevel="0" collapsed="false">
      <c r="A2318" s="4" t="s">
        <v>17301</v>
      </c>
      <c r="B2318" s="4" t="s">
        <v>17185</v>
      </c>
      <c r="C2318" s="4" t="s">
        <v>1581</v>
      </c>
      <c r="D2318" s="4" t="n">
        <v>1977</v>
      </c>
      <c r="E2318" s="4" t="s">
        <v>41</v>
      </c>
      <c r="F2318" s="4" t="s">
        <v>17187</v>
      </c>
      <c r="G2318" s="4" t="str">
        <f aca="false">IF(LEFT(I2318,3)="R1 ","L6",IF(D2318&gt;=2014,"L1",IF(D2318&gt;=1998,"L2",IF(D2318&gt;=1987,"L3",IF(D2318&gt;=1978,"L4",IF(D2318&gt;=1965,"L5","L6"))))))</f>
        <v>L5</v>
      </c>
      <c r="H2318" s="4" t="str">
        <f aca="false">IFERROR(INDEX(Lanes!$C$2:$C$60,MATCH(LEFT(I2318,FIND(" ",I2318)-1),Lanes!$A$2:$A$60,0)),"?")</f>
        <v>V</v>
      </c>
      <c r="I2318" s="4" t="s">
        <v>17154</v>
      </c>
      <c r="J2318" s="4"/>
      <c r="K2318" s="4" t="s">
        <v>268</v>
      </c>
      <c r="L2318" s="4" t="s">
        <v>257</v>
      </c>
      <c r="M2318" s="4" t="s">
        <v>17188</v>
      </c>
      <c r="N2318" s="4"/>
      <c r="O2318" s="4" t="s">
        <v>17302</v>
      </c>
      <c r="P2318" s="2" t="s">
        <v>17303</v>
      </c>
      <c r="Q2318" s="2" t="s">
        <v>17304</v>
      </c>
      <c r="R2318" s="4" t="s">
        <v>65</v>
      </c>
      <c r="S2318" s="4" t="s">
        <v>17305</v>
      </c>
      <c r="T2318" s="4" t="s">
        <v>52</v>
      </c>
      <c r="U2318" s="4"/>
      <c r="V2318" s="4"/>
      <c r="W2318" s="4"/>
      <c r="X2318" s="2" t="s">
        <v>17306</v>
      </c>
      <c r="Y2318" s="4" t="s">
        <v>69</v>
      </c>
      <c r="Z2318" s="4"/>
      <c r="AA2318" s="4"/>
      <c r="AB2318" s="4"/>
    </row>
    <row r="2319" customFormat="false" ht="75" hidden="false" customHeight="true" outlineLevel="0" collapsed="false">
      <c r="A2319" s="4" t="s">
        <v>17307</v>
      </c>
      <c r="B2319" s="4" t="s">
        <v>17308</v>
      </c>
      <c r="C2319" s="4" t="s">
        <v>17308</v>
      </c>
      <c r="D2319" s="4" t="n">
        <v>1977</v>
      </c>
      <c r="E2319" s="4" t="s">
        <v>41</v>
      </c>
      <c r="F2319" s="4" t="s">
        <v>17309</v>
      </c>
      <c r="G2319" s="4" t="str">
        <f aca="false">IF(LEFT(I2319,3)="R1 ","L6",IF(D2319&gt;=2014,"L1",IF(D2319&gt;=1998,"L2",IF(D2319&gt;=1987,"L3",IF(D2319&gt;=1978,"L4",IF(D2319&gt;=1965,"L5","L6"))))))</f>
        <v>L5</v>
      </c>
      <c r="H2319" s="4" t="str">
        <f aca="false">IFERROR(INDEX(Lanes!$C$2:$C$60,MATCH(LEFT(I2319,FIND(" ",I2319)-1),Lanes!$A$2:$A$60,0)),"?")</f>
        <v>V</v>
      </c>
      <c r="I2319" s="4" t="s">
        <v>17154</v>
      </c>
      <c r="J2319" s="4"/>
      <c r="K2319" s="4" t="s">
        <v>268</v>
      </c>
      <c r="L2319" s="4" t="s">
        <v>257</v>
      </c>
      <c r="M2319" s="4" t="s">
        <v>17310</v>
      </c>
      <c r="N2319" s="4" t="s">
        <v>16989</v>
      </c>
      <c r="O2319" s="4" t="s">
        <v>17311</v>
      </c>
      <c r="P2319" s="2" t="s">
        <v>17312</v>
      </c>
      <c r="Q2319" s="2" t="s">
        <v>17313</v>
      </c>
      <c r="R2319" s="4" t="s">
        <v>122</v>
      </c>
      <c r="S2319" s="4" t="s">
        <v>17314</v>
      </c>
      <c r="T2319" s="4" t="s">
        <v>52</v>
      </c>
      <c r="U2319" s="4"/>
      <c r="V2319" s="4"/>
      <c r="W2319" s="4"/>
      <c r="X2319" s="2" t="s">
        <v>17315</v>
      </c>
      <c r="Y2319" s="4" t="s">
        <v>69</v>
      </c>
      <c r="Z2319" s="4"/>
      <c r="AA2319" s="4"/>
      <c r="AB2319" s="4"/>
    </row>
    <row r="2320" customFormat="false" ht="75" hidden="false" customHeight="true" outlineLevel="0" collapsed="false">
      <c r="A2320" s="4" t="s">
        <v>17316</v>
      </c>
      <c r="B2320" s="4" t="s">
        <v>17185</v>
      </c>
      <c r="C2320" s="4" t="s">
        <v>17317</v>
      </c>
      <c r="D2320" s="4" t="n">
        <v>1978</v>
      </c>
      <c r="E2320" s="4" t="s">
        <v>227</v>
      </c>
      <c r="F2320" s="4" t="s">
        <v>16044</v>
      </c>
      <c r="G2320" s="4" t="str">
        <f aca="false">IF(LEFT(I2320,3)="R1 ","L6",IF(D2320&gt;=2014,"L1",IF(D2320&gt;=1998,"L2",IF(D2320&gt;=1987,"L3",IF(D2320&gt;=1978,"L4",IF(D2320&gt;=1965,"L5","L6"))))))</f>
        <v>L4</v>
      </c>
      <c r="H2320" s="4" t="str">
        <f aca="false">IFERROR(INDEX(Lanes!$C$2:$C$60,MATCH(LEFT(I2320,FIND(" ",I2320)-1),Lanes!$A$2:$A$60,0)),"?")</f>
        <v>V</v>
      </c>
      <c r="I2320" s="4" t="s">
        <v>17154</v>
      </c>
      <c r="J2320" s="4" t="s">
        <v>17318</v>
      </c>
      <c r="K2320" s="4" t="s">
        <v>268</v>
      </c>
      <c r="L2320" s="4" t="s">
        <v>257</v>
      </c>
      <c r="M2320" s="4" t="s">
        <v>17188</v>
      </c>
      <c r="N2320" s="4"/>
      <c r="O2320" s="4" t="s">
        <v>17319</v>
      </c>
      <c r="P2320" s="2" t="s">
        <v>17320</v>
      </c>
      <c r="Q2320" s="2" t="s">
        <v>17321</v>
      </c>
      <c r="R2320" s="4" t="s">
        <v>65</v>
      </c>
      <c r="S2320" s="4" t="s">
        <v>17322</v>
      </c>
      <c r="T2320" s="4" t="s">
        <v>110</v>
      </c>
      <c r="U2320" s="4"/>
      <c r="V2320" s="4"/>
      <c r="W2320" s="4"/>
      <c r="X2320" s="2" t="s">
        <v>17323</v>
      </c>
      <c r="Y2320" s="4" t="s">
        <v>69</v>
      </c>
      <c r="Z2320" s="4"/>
      <c r="AA2320" s="4"/>
      <c r="AB2320" s="4"/>
    </row>
    <row r="2321" customFormat="false" ht="75" hidden="false" customHeight="true" outlineLevel="0" collapsed="false">
      <c r="A2321" s="4" t="s">
        <v>17324</v>
      </c>
      <c r="B2321" s="4" t="s">
        <v>17152</v>
      </c>
      <c r="C2321" s="4" t="s">
        <v>17325</v>
      </c>
      <c r="D2321" s="4" t="n">
        <v>1978</v>
      </c>
      <c r="E2321" s="4" t="s">
        <v>41</v>
      </c>
      <c r="F2321" s="4" t="s">
        <v>14248</v>
      </c>
      <c r="G2321" s="4" t="str">
        <f aca="false">IF(LEFT(I2321,3)="R1 ","L6",IF(D2321&gt;=2014,"L1",IF(D2321&gt;=1998,"L2",IF(D2321&gt;=1987,"L3",IF(D2321&gt;=1978,"L4",IF(D2321&gt;=1965,"L5","L6"))))))</f>
        <v>L4</v>
      </c>
      <c r="H2321" s="4" t="str">
        <f aca="false">IFERROR(INDEX(Lanes!$C$2:$C$60,MATCH(LEFT(I2321,FIND(" ",I2321)-1),Lanes!$A$2:$A$60,0)),"?")</f>
        <v>V</v>
      </c>
      <c r="I2321" s="4" t="s">
        <v>17154</v>
      </c>
      <c r="J2321" s="4"/>
      <c r="K2321" s="4" t="s">
        <v>787</v>
      </c>
      <c r="L2321" s="4" t="s">
        <v>152</v>
      </c>
      <c r="M2321" s="4" t="s">
        <v>17155</v>
      </c>
      <c r="N2321" s="4"/>
      <c r="O2321" s="4" t="s">
        <v>17326</v>
      </c>
      <c r="P2321" s="2" t="s">
        <v>17327</v>
      </c>
      <c r="Q2321" s="2" t="s">
        <v>17328</v>
      </c>
      <c r="R2321" s="4" t="s">
        <v>50</v>
      </c>
      <c r="S2321" s="4" t="s">
        <v>17329</v>
      </c>
      <c r="T2321" s="4" t="s">
        <v>52</v>
      </c>
      <c r="U2321" s="4"/>
      <c r="V2321" s="4"/>
      <c r="W2321" s="4"/>
      <c r="X2321" s="2" t="s">
        <v>17300</v>
      </c>
      <c r="Y2321" s="4" t="s">
        <v>69</v>
      </c>
      <c r="Z2321" s="4"/>
      <c r="AA2321" s="4"/>
      <c r="AB2321" s="4"/>
    </row>
    <row r="2322" customFormat="false" ht="75" hidden="false" customHeight="true" outlineLevel="0" collapsed="false">
      <c r="A2322" s="4" t="s">
        <v>17330</v>
      </c>
      <c r="B2322" s="4" t="s">
        <v>17152</v>
      </c>
      <c r="C2322" s="4" t="s">
        <v>17331</v>
      </c>
      <c r="D2322" s="4" t="n">
        <v>1979</v>
      </c>
      <c r="E2322" s="4" t="s">
        <v>41</v>
      </c>
      <c r="F2322" s="4" t="s">
        <v>14248</v>
      </c>
      <c r="G2322" s="4" t="str">
        <f aca="false">IF(LEFT(I2322,3)="R1 ","L6",IF(D2322&gt;=2014,"L1",IF(D2322&gt;=1998,"L2",IF(D2322&gt;=1987,"L3",IF(D2322&gt;=1978,"L4",IF(D2322&gt;=1965,"L5","L6"))))))</f>
        <v>L4</v>
      </c>
      <c r="H2322" s="4" t="str">
        <f aca="false">IFERROR(INDEX(Lanes!$C$2:$C$60,MATCH(LEFT(I2322,FIND(" ",I2322)-1),Lanes!$A$2:$A$60,0)),"?")</f>
        <v>V</v>
      </c>
      <c r="I2322" s="4" t="s">
        <v>17154</v>
      </c>
      <c r="J2322" s="4"/>
      <c r="K2322" s="4" t="s">
        <v>787</v>
      </c>
      <c r="L2322" s="4" t="s">
        <v>152</v>
      </c>
      <c r="M2322" s="4" t="s">
        <v>17155</v>
      </c>
      <c r="N2322" s="4" t="s">
        <v>7263</v>
      </c>
      <c r="O2322" s="4" t="s">
        <v>17332</v>
      </c>
      <c r="P2322" s="2" t="s">
        <v>17333</v>
      </c>
      <c r="Q2322" s="2" t="s">
        <v>17334</v>
      </c>
      <c r="R2322" s="4" t="s">
        <v>65</v>
      </c>
      <c r="S2322" s="4" t="s">
        <v>17335</v>
      </c>
      <c r="T2322" s="4" t="s">
        <v>84</v>
      </c>
      <c r="U2322" s="4"/>
      <c r="V2322" s="4"/>
      <c r="W2322" s="4"/>
      <c r="X2322" s="2" t="s">
        <v>17300</v>
      </c>
      <c r="Y2322" s="4" t="s">
        <v>69</v>
      </c>
      <c r="Z2322" s="4"/>
      <c r="AA2322" s="4"/>
      <c r="AB2322" s="4"/>
    </row>
    <row r="2323" customFormat="false" ht="75" hidden="false" customHeight="true" outlineLevel="0" collapsed="false">
      <c r="A2323" s="4" t="s">
        <v>17336</v>
      </c>
      <c r="B2323" s="4" t="s">
        <v>17152</v>
      </c>
      <c r="C2323" s="4" t="s">
        <v>17337</v>
      </c>
      <c r="D2323" s="4" t="n">
        <v>1983</v>
      </c>
      <c r="E2323" s="4" t="s">
        <v>41</v>
      </c>
      <c r="F2323" s="4" t="s">
        <v>14248</v>
      </c>
      <c r="G2323" s="4" t="str">
        <f aca="false">IF(LEFT(I2323,3)="R1 ","L6",IF(D2323&gt;=2014,"L1",IF(D2323&gt;=1998,"L2",IF(D2323&gt;=1987,"L3",IF(D2323&gt;=1978,"L4",IF(D2323&gt;=1965,"L5","L6"))))))</f>
        <v>L4</v>
      </c>
      <c r="H2323" s="4" t="str">
        <f aca="false">IFERROR(INDEX(Lanes!$C$2:$C$60,MATCH(LEFT(I2323,FIND(" ",I2323)-1),Lanes!$A$2:$A$60,0)),"?")</f>
        <v>V</v>
      </c>
      <c r="I2323" s="4" t="s">
        <v>17154</v>
      </c>
      <c r="J2323" s="4"/>
      <c r="K2323" s="4" t="s">
        <v>787</v>
      </c>
      <c r="L2323" s="4" t="s">
        <v>152</v>
      </c>
      <c r="M2323" s="4" t="s">
        <v>17155</v>
      </c>
      <c r="N2323" s="4"/>
      <c r="O2323" s="4" t="s">
        <v>17338</v>
      </c>
      <c r="P2323" s="2" t="s">
        <v>17339</v>
      </c>
      <c r="Q2323" s="2" t="s">
        <v>17340</v>
      </c>
      <c r="R2323" s="4" t="s">
        <v>50</v>
      </c>
      <c r="S2323" s="4" t="s">
        <v>17341</v>
      </c>
      <c r="T2323" s="4" t="s">
        <v>84</v>
      </c>
      <c r="U2323" s="4"/>
      <c r="V2323" s="4"/>
      <c r="W2323" s="4"/>
      <c r="X2323" s="2" t="s">
        <v>17300</v>
      </c>
      <c r="Y2323" s="4" t="s">
        <v>69</v>
      </c>
      <c r="Z2323" s="4"/>
      <c r="AA2323" s="4"/>
      <c r="AB2323" s="4"/>
    </row>
    <row r="2324" customFormat="false" ht="75" hidden="false" customHeight="true" outlineLevel="0" collapsed="false">
      <c r="A2324" s="4" t="s">
        <v>17342</v>
      </c>
      <c r="B2324" s="4" t="s">
        <v>17152</v>
      </c>
      <c r="C2324" s="4" t="s">
        <v>17343</v>
      </c>
      <c r="D2324" s="4" t="n">
        <v>1989</v>
      </c>
      <c r="E2324" s="4" t="s">
        <v>41</v>
      </c>
      <c r="F2324" s="4" t="s">
        <v>14248</v>
      </c>
      <c r="G2324" s="4" t="str">
        <f aca="false">IF(LEFT(I2324,3)="R1 ","L6",IF(D2324&gt;=2014,"L1",IF(D2324&gt;=1998,"L2",IF(D2324&gt;=1987,"L3",IF(D2324&gt;=1978,"L4",IF(D2324&gt;=1965,"L5","L6"))))))</f>
        <v>L3</v>
      </c>
      <c r="H2324" s="4" t="str">
        <f aca="false">IFERROR(INDEX(Lanes!$C$2:$C$60,MATCH(LEFT(I2324,FIND(" ",I2324)-1),Lanes!$A$2:$A$60,0)),"?")</f>
        <v>V</v>
      </c>
      <c r="I2324" s="4" t="s">
        <v>17154</v>
      </c>
      <c r="J2324" s="4"/>
      <c r="K2324" s="4" t="s">
        <v>787</v>
      </c>
      <c r="L2324" s="4" t="s">
        <v>152</v>
      </c>
      <c r="M2324" s="4" t="s">
        <v>17155</v>
      </c>
      <c r="N2324" s="4" t="s">
        <v>4871</v>
      </c>
      <c r="O2324" s="4" t="s">
        <v>17344</v>
      </c>
      <c r="P2324" s="2" t="s">
        <v>17345</v>
      </c>
      <c r="Q2324" s="2" t="s">
        <v>17346</v>
      </c>
      <c r="R2324" s="4" t="s">
        <v>65</v>
      </c>
      <c r="S2324" s="4" t="s">
        <v>17347</v>
      </c>
      <c r="T2324" s="4" t="s">
        <v>110</v>
      </c>
      <c r="U2324" s="4"/>
      <c r="V2324" s="4" t="s">
        <v>17182</v>
      </c>
      <c r="W2324" s="4"/>
      <c r="X2324" s="2" t="s">
        <v>17348</v>
      </c>
      <c r="Y2324" s="4" t="s">
        <v>69</v>
      </c>
      <c r="Z2324" s="4"/>
      <c r="AA2324" s="4"/>
      <c r="AB2324" s="4"/>
    </row>
    <row r="2325" customFormat="false" ht="75" hidden="false" customHeight="true" outlineLevel="0" collapsed="false">
      <c r="A2325" s="4" t="s">
        <v>17349</v>
      </c>
      <c r="B2325" s="4" t="s">
        <v>17152</v>
      </c>
      <c r="C2325" s="4" t="s">
        <v>17350</v>
      </c>
      <c r="D2325" s="4" t="n">
        <v>1997</v>
      </c>
      <c r="E2325" s="4" t="s">
        <v>41</v>
      </c>
      <c r="F2325" s="4" t="s">
        <v>14248</v>
      </c>
      <c r="G2325" s="4" t="str">
        <f aca="false">IF(LEFT(I2325,3)="R1 ","L6",IF(D2325&gt;=2014,"L1",IF(D2325&gt;=1998,"L2",IF(D2325&gt;=1987,"L3",IF(D2325&gt;=1978,"L4",IF(D2325&gt;=1965,"L5","L6"))))))</f>
        <v>L3</v>
      </c>
      <c r="H2325" s="4" t="str">
        <f aca="false">IFERROR(INDEX(Lanes!$C$2:$C$60,MATCH(LEFT(I2325,FIND(" ",I2325)-1),Lanes!$A$2:$A$60,0)),"?")</f>
        <v>V</v>
      </c>
      <c r="I2325" s="4" t="s">
        <v>17154</v>
      </c>
      <c r="J2325" s="4"/>
      <c r="K2325" s="4" t="s">
        <v>787</v>
      </c>
      <c r="L2325" s="4" t="s">
        <v>152</v>
      </c>
      <c r="M2325" s="4" t="s">
        <v>17155</v>
      </c>
      <c r="N2325" s="4"/>
      <c r="O2325" s="4" t="s">
        <v>17351</v>
      </c>
      <c r="P2325" s="2" t="s">
        <v>17352</v>
      </c>
      <c r="Q2325" s="2" t="s">
        <v>17353</v>
      </c>
      <c r="R2325" s="4" t="s">
        <v>65</v>
      </c>
      <c r="S2325" s="4" t="s">
        <v>17354</v>
      </c>
      <c r="T2325" s="4" t="s">
        <v>110</v>
      </c>
      <c r="U2325" s="4"/>
      <c r="V2325" s="4" t="s">
        <v>17182</v>
      </c>
      <c r="W2325" s="4"/>
      <c r="X2325" s="2" t="s">
        <v>17300</v>
      </c>
      <c r="Y2325" s="4" t="s">
        <v>69</v>
      </c>
      <c r="Z2325" s="4"/>
      <c r="AA2325" s="4"/>
      <c r="AB2325" s="4"/>
    </row>
    <row r="2326" customFormat="false" ht="75" hidden="false" customHeight="true" outlineLevel="0" collapsed="false">
      <c r="A2326" s="4" t="s">
        <v>17355</v>
      </c>
      <c r="B2326" s="4" t="s">
        <v>17152</v>
      </c>
      <c r="C2326" s="4" t="s">
        <v>17356</v>
      </c>
      <c r="D2326" s="4" t="n">
        <v>2001</v>
      </c>
      <c r="E2326" s="4" t="s">
        <v>41</v>
      </c>
      <c r="F2326" s="4" t="s">
        <v>14248</v>
      </c>
      <c r="G2326" s="4" t="str">
        <f aca="false">IF(LEFT(I2326,3)="R1 ","L6",IF(D2326&gt;=2014,"L1",IF(D2326&gt;=1998,"L2",IF(D2326&gt;=1987,"L3",IF(D2326&gt;=1978,"L4",IF(D2326&gt;=1965,"L5","L6"))))))</f>
        <v>L2</v>
      </c>
      <c r="H2326" s="4" t="str">
        <f aca="false">IFERROR(INDEX(Lanes!$C$2:$C$60,MATCH(LEFT(I2326,FIND(" ",I2326)-1),Lanes!$A$2:$A$60,0)),"?")</f>
        <v>V</v>
      </c>
      <c r="I2326" s="4" t="s">
        <v>17154</v>
      </c>
      <c r="J2326" s="4"/>
      <c r="K2326" s="4" t="s">
        <v>787</v>
      </c>
      <c r="L2326" s="4" t="s">
        <v>152</v>
      </c>
      <c r="M2326" s="4" t="s">
        <v>17155</v>
      </c>
      <c r="N2326" s="4"/>
      <c r="O2326" s="4" t="s">
        <v>17357</v>
      </c>
      <c r="P2326" s="2" t="s">
        <v>17358</v>
      </c>
      <c r="Q2326" s="2" t="s">
        <v>17359</v>
      </c>
      <c r="R2326" s="4" t="s">
        <v>65</v>
      </c>
      <c r="S2326" s="4" t="s">
        <v>17360</v>
      </c>
      <c r="T2326" s="4" t="s">
        <v>110</v>
      </c>
      <c r="U2326" s="4"/>
      <c r="V2326" s="4" t="s">
        <v>17182</v>
      </c>
      <c r="W2326" s="4"/>
      <c r="X2326" s="2" t="s">
        <v>17300</v>
      </c>
      <c r="Y2326" s="4" t="s">
        <v>69</v>
      </c>
      <c r="Z2326" s="4"/>
      <c r="AA2326" s="4"/>
      <c r="AB2326" s="4"/>
    </row>
    <row r="2327" customFormat="false" ht="75" hidden="false" customHeight="true" outlineLevel="0" collapsed="false">
      <c r="A2327" s="4" t="s">
        <v>17361</v>
      </c>
      <c r="B2327" s="4" t="s">
        <v>17152</v>
      </c>
      <c r="C2327" s="4" t="s">
        <v>17362</v>
      </c>
      <c r="D2327" s="4" t="n">
        <v>2002</v>
      </c>
      <c r="E2327" s="4" t="s">
        <v>227</v>
      </c>
      <c r="F2327" s="4" t="s">
        <v>14248</v>
      </c>
      <c r="G2327" s="4" t="str">
        <f aca="false">IF(LEFT(I2327,3)="R1 ","L6",IF(D2327&gt;=2014,"L1",IF(D2327&gt;=1998,"L2",IF(D2327&gt;=1987,"L3",IF(D2327&gt;=1978,"L4",IF(D2327&gt;=1965,"L5","L6"))))))</f>
        <v>L2</v>
      </c>
      <c r="H2327" s="4" t="str">
        <f aca="false">IFERROR(INDEX(Lanes!$C$2:$C$60,MATCH(LEFT(I2327,FIND(" ",I2327)-1),Lanes!$A$2:$A$60,0)),"?")</f>
        <v>V</v>
      </c>
      <c r="I2327" s="4" t="s">
        <v>17154</v>
      </c>
      <c r="J2327" s="4"/>
      <c r="K2327" s="4" t="s">
        <v>787</v>
      </c>
      <c r="L2327" s="4" t="s">
        <v>152</v>
      </c>
      <c r="M2327" s="4" t="s">
        <v>17155</v>
      </c>
      <c r="N2327" s="4"/>
      <c r="O2327" s="4" t="s">
        <v>17363</v>
      </c>
      <c r="P2327" s="2" t="s">
        <v>17364</v>
      </c>
      <c r="Q2327" s="2" t="s">
        <v>17365</v>
      </c>
      <c r="R2327" s="4" t="s">
        <v>65</v>
      </c>
      <c r="S2327" s="4" t="s">
        <v>17366</v>
      </c>
      <c r="T2327" s="4" t="s">
        <v>84</v>
      </c>
      <c r="U2327" s="4"/>
      <c r="V2327" s="4"/>
      <c r="W2327" s="4"/>
      <c r="X2327" s="2" t="s">
        <v>17367</v>
      </c>
      <c r="Y2327" s="4" t="s">
        <v>69</v>
      </c>
      <c r="Z2327" s="4"/>
      <c r="AA2327" s="4"/>
      <c r="AB2327" s="4"/>
    </row>
    <row r="2328" customFormat="false" ht="75" hidden="false" customHeight="true" outlineLevel="0" collapsed="false">
      <c r="A2328" s="4" t="s">
        <v>17368</v>
      </c>
      <c r="B2328" s="4" t="s">
        <v>17152</v>
      </c>
      <c r="C2328" s="4" t="s">
        <v>17369</v>
      </c>
      <c r="D2328" s="4" t="n">
        <v>2006</v>
      </c>
      <c r="E2328" s="4" t="s">
        <v>41</v>
      </c>
      <c r="F2328" s="4" t="s">
        <v>14248</v>
      </c>
      <c r="G2328" s="4" t="str">
        <f aca="false">IF(LEFT(I2328,3)="R1 ","L6",IF(D2328&gt;=2014,"L1",IF(D2328&gt;=1998,"L2",IF(D2328&gt;=1987,"L3",IF(D2328&gt;=1978,"L4",IF(D2328&gt;=1965,"L5","L6"))))))</f>
        <v>L2</v>
      </c>
      <c r="H2328" s="4" t="str">
        <f aca="false">IFERROR(INDEX(Lanes!$C$2:$C$60,MATCH(LEFT(I2328,FIND(" ",I2328)-1),Lanes!$A$2:$A$60,0)),"?")</f>
        <v>V</v>
      </c>
      <c r="I2328" s="4" t="s">
        <v>17154</v>
      </c>
      <c r="J2328" s="4"/>
      <c r="K2328" s="4" t="s">
        <v>787</v>
      </c>
      <c r="L2328" s="4" t="s">
        <v>152</v>
      </c>
      <c r="M2328" s="4" t="s">
        <v>17155</v>
      </c>
      <c r="N2328" s="4"/>
      <c r="O2328" s="4" t="s">
        <v>17370</v>
      </c>
      <c r="P2328" s="2" t="s">
        <v>17371</v>
      </c>
      <c r="Q2328" s="2" t="s">
        <v>17372</v>
      </c>
      <c r="R2328" s="4" t="s">
        <v>50</v>
      </c>
      <c r="S2328" s="4" t="s">
        <v>17373</v>
      </c>
      <c r="T2328" s="4" t="s">
        <v>84</v>
      </c>
      <c r="U2328" s="4"/>
      <c r="V2328" s="4"/>
      <c r="W2328" s="4"/>
      <c r="X2328" s="2" t="s">
        <v>17300</v>
      </c>
      <c r="Y2328" s="4" t="s">
        <v>69</v>
      </c>
      <c r="Z2328" s="4"/>
      <c r="AA2328" s="4"/>
      <c r="AB2328" s="4"/>
    </row>
    <row r="2329" customFormat="false" ht="75" hidden="false" customHeight="true" outlineLevel="0" collapsed="false">
      <c r="A2329" s="4" t="s">
        <v>17374</v>
      </c>
      <c r="B2329" s="4" t="s">
        <v>17375</v>
      </c>
      <c r="C2329" s="4" t="s">
        <v>17376</v>
      </c>
      <c r="D2329" s="4" t="n">
        <v>2007</v>
      </c>
      <c r="E2329" s="4" t="s">
        <v>41</v>
      </c>
      <c r="F2329" s="4" t="s">
        <v>10471</v>
      </c>
      <c r="G2329" s="4" t="str">
        <f aca="false">IF(LEFT(I2329,3)="R1 ","L6",IF(D2329&gt;=2014,"L1",IF(D2329&gt;=1998,"L2",IF(D2329&gt;=1987,"L3",IF(D2329&gt;=1978,"L4",IF(D2329&gt;=1965,"L5","L6"))))))</f>
        <v>L2</v>
      </c>
      <c r="H2329" s="4" t="str">
        <f aca="false">IFERROR(INDEX(Lanes!$C$2:$C$60,MATCH(LEFT(I2329,FIND(" ",I2329)-1),Lanes!$A$2:$A$60,0)),"?")</f>
        <v>V</v>
      </c>
      <c r="I2329" s="4" t="s">
        <v>17154</v>
      </c>
      <c r="J2329" s="4" t="s">
        <v>13377</v>
      </c>
      <c r="K2329" s="4" t="s">
        <v>364</v>
      </c>
      <c r="L2329" s="4" t="s">
        <v>152</v>
      </c>
      <c r="M2329" s="4" t="s">
        <v>17310</v>
      </c>
      <c r="N2329" s="4" t="s">
        <v>16989</v>
      </c>
      <c r="O2329" s="4" t="s">
        <v>17377</v>
      </c>
      <c r="P2329" s="2" t="s">
        <v>17378</v>
      </c>
      <c r="Q2329" s="2" t="s">
        <v>17379</v>
      </c>
      <c r="R2329" s="4" t="s">
        <v>65</v>
      </c>
      <c r="S2329" s="4" t="s">
        <v>17380</v>
      </c>
      <c r="T2329" s="4" t="s">
        <v>110</v>
      </c>
      <c r="U2329" s="4"/>
      <c r="V2329" s="4"/>
      <c r="W2329" s="4"/>
      <c r="X2329" s="2" t="s">
        <v>17381</v>
      </c>
      <c r="Y2329" s="4" t="s">
        <v>69</v>
      </c>
      <c r="Z2329" s="4"/>
      <c r="AA2329" s="4"/>
      <c r="AB2329" s="4"/>
    </row>
    <row r="2330" customFormat="false" ht="75" hidden="false" customHeight="true" outlineLevel="0" collapsed="false">
      <c r="A2330" s="4" t="s">
        <v>17382</v>
      </c>
      <c r="B2330" s="4" t="s">
        <v>17375</v>
      </c>
      <c r="C2330" s="4" t="s">
        <v>17383</v>
      </c>
      <c r="D2330" s="4" t="n">
        <v>2009</v>
      </c>
      <c r="E2330" s="4" t="s">
        <v>41</v>
      </c>
      <c r="F2330" s="4" t="s">
        <v>17384</v>
      </c>
      <c r="G2330" s="4" t="str">
        <f aca="false">IF(LEFT(I2330,3)="R1 ","L6",IF(D2330&gt;=2014,"L1",IF(D2330&gt;=1998,"L2",IF(D2330&gt;=1987,"L3",IF(D2330&gt;=1978,"L4",IF(D2330&gt;=1965,"L5","L6"))))))</f>
        <v>L2</v>
      </c>
      <c r="H2330" s="4" t="str">
        <f aca="false">IFERROR(INDEX(Lanes!$C$2:$C$60,MATCH(LEFT(I2330,FIND(" ",I2330)-1),Lanes!$A$2:$A$60,0)),"?")</f>
        <v>V</v>
      </c>
      <c r="I2330" s="4" t="s">
        <v>17154</v>
      </c>
      <c r="J2330" s="4"/>
      <c r="K2330" s="4" t="s">
        <v>451</v>
      </c>
      <c r="L2330" s="4" t="s">
        <v>152</v>
      </c>
      <c r="M2330" s="4" t="s">
        <v>17310</v>
      </c>
      <c r="N2330" s="4" t="s">
        <v>16989</v>
      </c>
      <c r="O2330" s="4" t="s">
        <v>17385</v>
      </c>
      <c r="P2330" s="2" t="s">
        <v>17386</v>
      </c>
      <c r="Q2330" s="2" t="s">
        <v>17387</v>
      </c>
      <c r="R2330" s="4" t="s">
        <v>65</v>
      </c>
      <c r="S2330" s="4" t="s">
        <v>17388</v>
      </c>
      <c r="T2330" s="4" t="s">
        <v>84</v>
      </c>
      <c r="U2330" s="4"/>
      <c r="V2330" s="4"/>
      <c r="W2330" s="4"/>
      <c r="X2330" s="2" t="s">
        <v>17389</v>
      </c>
      <c r="Y2330" s="4" t="s">
        <v>69</v>
      </c>
      <c r="Z2330" s="4"/>
      <c r="AA2330" s="4"/>
      <c r="AB2330" s="4"/>
    </row>
    <row r="2331" customFormat="false" ht="75" hidden="false" customHeight="true" outlineLevel="0" collapsed="false">
      <c r="A2331" s="4" t="s">
        <v>17390</v>
      </c>
      <c r="B2331" s="4" t="s">
        <v>17152</v>
      </c>
      <c r="C2331" s="4" t="s">
        <v>17391</v>
      </c>
      <c r="D2331" s="4" t="n">
        <v>2012</v>
      </c>
      <c r="E2331" s="4" t="s">
        <v>41</v>
      </c>
      <c r="F2331" s="4" t="s">
        <v>14248</v>
      </c>
      <c r="G2331" s="4" t="str">
        <f aca="false">IF(LEFT(I2331,3)="R1 ","L6",IF(D2331&gt;=2014,"L1",IF(D2331&gt;=1998,"L2",IF(D2331&gt;=1987,"L3",IF(D2331&gt;=1978,"L4",IF(D2331&gt;=1965,"L5","L6"))))))</f>
        <v>L2</v>
      </c>
      <c r="H2331" s="4" t="str">
        <f aca="false">IFERROR(INDEX(Lanes!$C$2:$C$60,MATCH(LEFT(I2331,FIND(" ",I2331)-1),Lanes!$A$2:$A$60,0)),"?")</f>
        <v>V</v>
      </c>
      <c r="I2331" s="4" t="s">
        <v>17154</v>
      </c>
      <c r="J2331" s="4"/>
      <c r="K2331" s="4" t="s">
        <v>787</v>
      </c>
      <c r="L2331" s="4" t="s">
        <v>152</v>
      </c>
      <c r="M2331" s="4" t="s">
        <v>17155</v>
      </c>
      <c r="N2331" s="4"/>
      <c r="O2331" s="4" t="s">
        <v>17392</v>
      </c>
      <c r="P2331" s="2" t="s">
        <v>17393</v>
      </c>
      <c r="Q2331" s="2" t="s">
        <v>17394</v>
      </c>
      <c r="R2331" s="4" t="s">
        <v>50</v>
      </c>
      <c r="S2331" s="4" t="s">
        <v>17395</v>
      </c>
      <c r="T2331" s="4" t="s">
        <v>52</v>
      </c>
      <c r="U2331" s="4"/>
      <c r="V2331" s="4"/>
      <c r="W2331" s="4"/>
      <c r="X2331" s="2" t="s">
        <v>17300</v>
      </c>
      <c r="Y2331" s="4" t="s">
        <v>69</v>
      </c>
      <c r="Z2331" s="4"/>
      <c r="AA2331" s="4"/>
      <c r="AB2331" s="4"/>
    </row>
    <row r="2332" customFormat="false" ht="75" hidden="false" customHeight="true" outlineLevel="0" collapsed="false">
      <c r="A2332" s="4" t="s">
        <v>17396</v>
      </c>
      <c r="B2332" s="4" t="s">
        <v>17152</v>
      </c>
      <c r="C2332" s="4" t="s">
        <v>17397</v>
      </c>
      <c r="D2332" s="4" t="n">
        <v>2020</v>
      </c>
      <c r="E2332" s="4" t="s">
        <v>41</v>
      </c>
      <c r="F2332" s="4" t="s">
        <v>14248</v>
      </c>
      <c r="G2332" s="4" t="str">
        <f aca="false">IF(LEFT(I2332,3)="R1 ","L6",IF(D2332&gt;=2014,"L1",IF(D2332&gt;=1998,"L2",IF(D2332&gt;=1987,"L3",IF(D2332&gt;=1978,"L4",IF(D2332&gt;=1965,"L5","L6"))))))</f>
        <v>L1</v>
      </c>
      <c r="H2332" s="4" t="str">
        <f aca="false">IFERROR(INDEX(Lanes!$C$2:$C$60,MATCH(LEFT(I2332,FIND(" ",I2332)-1),Lanes!$A$2:$A$60,0)),"?")</f>
        <v>V</v>
      </c>
      <c r="I2332" s="4" t="s">
        <v>17154</v>
      </c>
      <c r="J2332" s="4"/>
      <c r="K2332" s="4" t="s">
        <v>787</v>
      </c>
      <c r="L2332" s="4" t="s">
        <v>152</v>
      </c>
      <c r="M2332" s="4" t="s">
        <v>17155</v>
      </c>
      <c r="N2332" s="4"/>
      <c r="O2332" s="4" t="s">
        <v>17398</v>
      </c>
      <c r="P2332" s="2" t="s">
        <v>17399</v>
      </c>
      <c r="Q2332" s="2" t="s">
        <v>17400</v>
      </c>
      <c r="R2332" s="4" t="s">
        <v>122</v>
      </c>
      <c r="S2332" s="4" t="s">
        <v>17401</v>
      </c>
      <c r="T2332" s="4" t="s">
        <v>110</v>
      </c>
      <c r="U2332" s="4"/>
      <c r="V2332" s="4" t="s">
        <v>17402</v>
      </c>
      <c r="W2332" s="4"/>
      <c r="X2332" s="2" t="s">
        <v>17300</v>
      </c>
      <c r="Y2332" s="4" t="s">
        <v>69</v>
      </c>
      <c r="Z2332" s="4"/>
      <c r="AA2332" s="4"/>
      <c r="AB2332" s="4"/>
    </row>
    <row r="2333" customFormat="false" ht="75" hidden="false" customHeight="true" outlineLevel="0" collapsed="false">
      <c r="A2333" s="4" t="s">
        <v>17403</v>
      </c>
      <c r="B2333" s="4" t="s">
        <v>17404</v>
      </c>
      <c r="C2333" s="4" t="s">
        <v>17405</v>
      </c>
      <c r="D2333" s="4" t="n">
        <v>1969</v>
      </c>
      <c r="E2333" s="4" t="s">
        <v>41</v>
      </c>
      <c r="F2333" s="4" t="s">
        <v>11138</v>
      </c>
      <c r="G2333" s="4" t="str">
        <f aca="false">IF(LEFT(I2333,3)="R1 ","L6",IF(D2333&gt;=2014,"L1",IF(D2333&gt;=1998,"L2",IF(D2333&gt;=1987,"L3",IF(D2333&gt;=1978,"L4",IF(D2333&gt;=1965,"L5","L6"))))))</f>
        <v>L5</v>
      </c>
      <c r="H2333" s="4" t="str">
        <f aca="false">IFERROR(INDEX(Lanes!$C$2:$C$60,MATCH(LEFT(I2333,FIND(" ",I2333)-1),Lanes!$A$2:$A$60,0)),"?")</f>
        <v>V</v>
      </c>
      <c r="I2333" s="4" t="s">
        <v>17406</v>
      </c>
      <c r="J2333" s="4"/>
      <c r="K2333" s="4" t="s">
        <v>364</v>
      </c>
      <c r="L2333" s="4" t="s">
        <v>193</v>
      </c>
      <c r="M2333" s="4" t="s">
        <v>289</v>
      </c>
      <c r="N2333" s="4"/>
      <c r="O2333" s="4" t="s">
        <v>9171</v>
      </c>
      <c r="P2333" s="2" t="s">
        <v>17407</v>
      </c>
      <c r="Q2333" s="2" t="s">
        <v>17408</v>
      </c>
      <c r="R2333" s="4" t="s">
        <v>122</v>
      </c>
      <c r="S2333" s="4" t="s">
        <v>17409</v>
      </c>
      <c r="T2333" s="4" t="s">
        <v>84</v>
      </c>
      <c r="U2333" s="4"/>
      <c r="V2333" s="4"/>
      <c r="W2333" s="4"/>
      <c r="X2333" s="2" t="s">
        <v>17410</v>
      </c>
      <c r="Y2333" s="4" t="s">
        <v>69</v>
      </c>
      <c r="Z2333" s="4"/>
      <c r="AA2333" s="4"/>
      <c r="AB2333" s="4"/>
    </row>
    <row r="2334" customFormat="false" ht="75" hidden="false" customHeight="true" outlineLevel="0" collapsed="false">
      <c r="A2334" s="4" t="s">
        <v>17411</v>
      </c>
      <c r="B2334" s="4" t="s">
        <v>17412</v>
      </c>
      <c r="C2334" s="4" t="s">
        <v>17413</v>
      </c>
      <c r="D2334" s="4" t="n">
        <v>1970</v>
      </c>
      <c r="E2334" s="4" t="s">
        <v>41</v>
      </c>
      <c r="F2334" s="4" t="s">
        <v>17414</v>
      </c>
      <c r="G2334" s="4" t="str">
        <f aca="false">IF(LEFT(I2334,3)="R1 ","L6",IF(D2334&gt;=2014,"L1",IF(D2334&gt;=1998,"L2",IF(D2334&gt;=1987,"L3",IF(D2334&gt;=1978,"L4",IF(D2334&gt;=1965,"L5","L6"))))))</f>
        <v>L5</v>
      </c>
      <c r="H2334" s="4" t="str">
        <f aca="false">IFERROR(INDEX(Lanes!$C$2:$C$60,MATCH(LEFT(I2334,FIND(" ",I2334)-1),Lanes!$A$2:$A$60,0)),"?")</f>
        <v>V</v>
      </c>
      <c r="I2334" s="4" t="s">
        <v>17406</v>
      </c>
      <c r="J2334" s="4"/>
      <c r="K2334" s="4" t="s">
        <v>9840</v>
      </c>
      <c r="L2334" s="4" t="s">
        <v>193</v>
      </c>
      <c r="M2334" s="4" t="s">
        <v>289</v>
      </c>
      <c r="N2334" s="4"/>
      <c r="O2334" s="4" t="s">
        <v>17415</v>
      </c>
      <c r="P2334" s="2" t="s">
        <v>17416</v>
      </c>
      <c r="Q2334" s="2" t="s">
        <v>17417</v>
      </c>
      <c r="R2334" s="4" t="s">
        <v>65</v>
      </c>
      <c r="S2334" s="4" t="s">
        <v>17418</v>
      </c>
      <c r="T2334" s="4" t="s">
        <v>52</v>
      </c>
      <c r="U2334" s="4"/>
      <c r="V2334" s="4"/>
      <c r="W2334" s="4"/>
      <c r="X2334" s="2" t="s">
        <v>17419</v>
      </c>
      <c r="Y2334" s="4" t="s">
        <v>69</v>
      </c>
      <c r="Z2334" s="4"/>
      <c r="AA2334" s="4"/>
      <c r="AB2334" s="4"/>
    </row>
    <row r="2335" customFormat="false" ht="75" hidden="false" customHeight="true" outlineLevel="0" collapsed="false">
      <c r="A2335" s="4" t="s">
        <v>17420</v>
      </c>
      <c r="B2335" s="4" t="s">
        <v>17421</v>
      </c>
      <c r="C2335" s="4" t="s">
        <v>17422</v>
      </c>
      <c r="D2335" s="4" t="n">
        <v>1970</v>
      </c>
      <c r="E2335" s="4" t="s">
        <v>41</v>
      </c>
      <c r="F2335" s="4" t="s">
        <v>17423</v>
      </c>
      <c r="G2335" s="4" t="str">
        <f aca="false">IF(LEFT(I2335,3)="R1 ","L6",IF(D2335&gt;=2014,"L1",IF(D2335&gt;=1998,"L2",IF(D2335&gt;=1987,"L3",IF(D2335&gt;=1978,"L4",IF(D2335&gt;=1965,"L5","L6"))))))</f>
        <v>L5</v>
      </c>
      <c r="H2335" s="4" t="str">
        <f aca="false">IFERROR(INDEX(Lanes!$C$2:$C$60,MATCH(LEFT(I2335,FIND(" ",I2335)-1),Lanes!$A$2:$A$60,0)),"?")</f>
        <v>V</v>
      </c>
      <c r="I2335" s="4" t="s">
        <v>17406</v>
      </c>
      <c r="J2335" s="4"/>
      <c r="K2335" s="4" t="s">
        <v>364</v>
      </c>
      <c r="L2335" s="4" t="s">
        <v>193</v>
      </c>
      <c r="M2335" s="4" t="s">
        <v>289</v>
      </c>
      <c r="N2335" s="4"/>
      <c r="O2335" s="4" t="s">
        <v>17424</v>
      </c>
      <c r="P2335" s="2" t="s">
        <v>17425</v>
      </c>
      <c r="Q2335" s="2" t="s">
        <v>17426</v>
      </c>
      <c r="R2335" s="4" t="s">
        <v>122</v>
      </c>
      <c r="S2335" s="4" t="s">
        <v>17427</v>
      </c>
      <c r="T2335" s="4" t="s">
        <v>110</v>
      </c>
      <c r="U2335" s="4"/>
      <c r="V2335" s="4"/>
      <c r="W2335" s="4"/>
      <c r="X2335" s="2" t="s">
        <v>17428</v>
      </c>
      <c r="Y2335" s="4" t="s">
        <v>69</v>
      </c>
      <c r="Z2335" s="4"/>
      <c r="AA2335" s="4"/>
      <c r="AB2335" s="4"/>
    </row>
    <row r="2336" customFormat="false" ht="75" hidden="false" customHeight="true" outlineLevel="0" collapsed="false">
      <c r="A2336" s="4" t="s">
        <v>17429</v>
      </c>
      <c r="B2336" s="4" t="s">
        <v>17430</v>
      </c>
      <c r="C2336" s="4" t="s">
        <v>17431</v>
      </c>
      <c r="D2336" s="4" t="n">
        <v>1970</v>
      </c>
      <c r="E2336" s="4" t="s">
        <v>41</v>
      </c>
      <c r="F2336" s="4" t="s">
        <v>17432</v>
      </c>
      <c r="G2336" s="4" t="str">
        <f aca="false">IF(LEFT(I2336,3)="R1 ","L6",IF(D2336&gt;=2014,"L1",IF(D2336&gt;=1998,"L2",IF(D2336&gt;=1987,"L3",IF(D2336&gt;=1978,"L4",IF(D2336&gt;=1965,"L5","L6"))))))</f>
        <v>L5</v>
      </c>
      <c r="H2336" s="4" t="str">
        <f aca="false">IFERROR(INDEX(Lanes!$C$2:$C$60,MATCH(LEFT(I2336,FIND(" ",I2336)-1),Lanes!$A$2:$A$60,0)),"?")</f>
        <v>V</v>
      </c>
      <c r="I2336" s="4" t="s">
        <v>17406</v>
      </c>
      <c r="J2336" s="4"/>
      <c r="K2336" s="4" t="s">
        <v>364</v>
      </c>
      <c r="L2336" s="4" t="s">
        <v>193</v>
      </c>
      <c r="M2336" s="4" t="s">
        <v>289</v>
      </c>
      <c r="N2336" s="4"/>
      <c r="O2336" s="4" t="s">
        <v>17433</v>
      </c>
      <c r="P2336" s="2" t="s">
        <v>17434</v>
      </c>
      <c r="Q2336" s="2" t="s">
        <v>17435</v>
      </c>
      <c r="R2336" s="4" t="s">
        <v>65</v>
      </c>
      <c r="S2336" s="4" t="s">
        <v>17436</v>
      </c>
      <c r="T2336" s="4" t="s">
        <v>110</v>
      </c>
      <c r="U2336" s="4"/>
      <c r="V2336" s="4"/>
      <c r="W2336" s="4"/>
      <c r="X2336" s="2" t="s">
        <v>17437</v>
      </c>
      <c r="Y2336" s="4" t="s">
        <v>69</v>
      </c>
      <c r="Z2336" s="4"/>
      <c r="AA2336" s="4"/>
      <c r="AB2336" s="4"/>
    </row>
    <row r="2337" customFormat="false" ht="75" hidden="false" customHeight="true" outlineLevel="0" collapsed="false">
      <c r="A2337" s="4" t="s">
        <v>17438</v>
      </c>
      <c r="B2337" s="4" t="s">
        <v>17421</v>
      </c>
      <c r="C2337" s="4" t="s">
        <v>17439</v>
      </c>
      <c r="D2337" s="4" t="n">
        <v>1971</v>
      </c>
      <c r="E2337" s="4" t="s">
        <v>41</v>
      </c>
      <c r="F2337" s="4" t="s">
        <v>17423</v>
      </c>
      <c r="G2337" s="4" t="str">
        <f aca="false">IF(LEFT(I2337,3)="R1 ","L6",IF(D2337&gt;=2014,"L1",IF(D2337&gt;=1998,"L2",IF(D2337&gt;=1987,"L3",IF(D2337&gt;=1978,"L4",IF(D2337&gt;=1965,"L5","L6"))))))</f>
        <v>L5</v>
      </c>
      <c r="H2337" s="4" t="str">
        <f aca="false">IFERROR(INDEX(Lanes!$C$2:$C$60,MATCH(LEFT(I2337,FIND(" ",I2337)-1),Lanes!$A$2:$A$60,0)),"?")</f>
        <v>V</v>
      </c>
      <c r="I2337" s="4" t="s">
        <v>17406</v>
      </c>
      <c r="J2337" s="4"/>
      <c r="K2337" s="4" t="s">
        <v>364</v>
      </c>
      <c r="L2337" s="4" t="s">
        <v>193</v>
      </c>
      <c r="M2337" s="4" t="s">
        <v>289</v>
      </c>
      <c r="N2337" s="4"/>
      <c r="O2337" s="4" t="s">
        <v>17440</v>
      </c>
      <c r="P2337" s="2" t="s">
        <v>17441</v>
      </c>
      <c r="Q2337" s="2" t="s">
        <v>17442</v>
      </c>
      <c r="R2337" s="4" t="s">
        <v>50</v>
      </c>
      <c r="S2337" s="4" t="s">
        <v>17443</v>
      </c>
      <c r="T2337" s="4" t="s">
        <v>110</v>
      </c>
      <c r="U2337" s="4"/>
      <c r="V2337" s="4"/>
      <c r="W2337" s="4"/>
      <c r="X2337" s="2" t="s">
        <v>17444</v>
      </c>
      <c r="Y2337" s="4" t="s">
        <v>69</v>
      </c>
      <c r="Z2337" s="4"/>
      <c r="AA2337" s="4"/>
      <c r="AB2337" s="4"/>
    </row>
    <row r="2338" customFormat="false" ht="75" hidden="false" customHeight="true" outlineLevel="0" collapsed="false">
      <c r="A2338" s="4" t="s">
        <v>17445</v>
      </c>
      <c r="B2338" s="4" t="s">
        <v>17446</v>
      </c>
      <c r="C2338" s="4" t="s">
        <v>17447</v>
      </c>
      <c r="D2338" s="4" t="n">
        <v>1971</v>
      </c>
      <c r="E2338" s="4" t="s">
        <v>41</v>
      </c>
      <c r="F2338" s="4" t="s">
        <v>16918</v>
      </c>
      <c r="G2338" s="4" t="str">
        <f aca="false">IF(LEFT(I2338,3)="R1 ","L6",IF(D2338&gt;=2014,"L1",IF(D2338&gt;=1998,"L2",IF(D2338&gt;=1987,"L3",IF(D2338&gt;=1978,"L4",IF(D2338&gt;=1965,"L5","L6"))))))</f>
        <v>L5</v>
      </c>
      <c r="H2338" s="4" t="str">
        <f aca="false">IFERROR(INDEX(Lanes!$C$2:$C$60,MATCH(LEFT(I2338,FIND(" ",I2338)-1),Lanes!$A$2:$A$60,0)),"?")</f>
        <v>V</v>
      </c>
      <c r="I2338" s="4" t="s">
        <v>17406</v>
      </c>
      <c r="J2338" s="4"/>
      <c r="K2338" s="4" t="s">
        <v>364</v>
      </c>
      <c r="L2338" s="4" t="s">
        <v>163</v>
      </c>
      <c r="M2338" s="4" t="s">
        <v>289</v>
      </c>
      <c r="N2338" s="4"/>
      <c r="O2338" s="4" t="s">
        <v>17448</v>
      </c>
      <c r="P2338" s="2" t="s">
        <v>17449</v>
      </c>
      <c r="Q2338" s="2" t="s">
        <v>17450</v>
      </c>
      <c r="R2338" s="4" t="s">
        <v>65</v>
      </c>
      <c r="S2338" s="4" t="s">
        <v>17451</v>
      </c>
      <c r="T2338" s="4" t="s">
        <v>84</v>
      </c>
      <c r="U2338" s="4"/>
      <c r="V2338" s="4"/>
      <c r="W2338" s="4"/>
      <c r="X2338" s="2" t="s">
        <v>17452</v>
      </c>
      <c r="Y2338" s="4" t="s">
        <v>69</v>
      </c>
      <c r="Z2338" s="4"/>
      <c r="AA2338" s="4"/>
      <c r="AB2338" s="4"/>
    </row>
    <row r="2339" customFormat="false" ht="75" hidden="false" customHeight="true" outlineLevel="0" collapsed="false">
      <c r="A2339" s="4" t="s">
        <v>17453</v>
      </c>
      <c r="B2339" s="4" t="s">
        <v>17421</v>
      </c>
      <c r="C2339" s="4" t="s">
        <v>17454</v>
      </c>
      <c r="D2339" s="4" t="n">
        <v>1972</v>
      </c>
      <c r="E2339" s="4" t="s">
        <v>41</v>
      </c>
      <c r="F2339" s="4" t="s">
        <v>17423</v>
      </c>
      <c r="G2339" s="4" t="str">
        <f aca="false">IF(LEFT(I2339,3)="R1 ","L6",IF(D2339&gt;=2014,"L1",IF(D2339&gt;=1998,"L2",IF(D2339&gt;=1987,"L3",IF(D2339&gt;=1978,"L4",IF(D2339&gt;=1965,"L5","L6"))))))</f>
        <v>L5</v>
      </c>
      <c r="H2339" s="4" t="str">
        <f aca="false">IFERROR(INDEX(Lanes!$C$2:$C$60,MATCH(LEFT(I2339,FIND(" ",I2339)-1),Lanes!$A$2:$A$60,0)),"?")</f>
        <v>V</v>
      </c>
      <c r="I2339" s="4" t="s">
        <v>17406</v>
      </c>
      <c r="J2339" s="4"/>
      <c r="K2339" s="4" t="s">
        <v>364</v>
      </c>
      <c r="L2339" s="4" t="s">
        <v>193</v>
      </c>
      <c r="M2339" s="4" t="s">
        <v>289</v>
      </c>
      <c r="N2339" s="4"/>
      <c r="O2339" s="4" t="s">
        <v>17455</v>
      </c>
      <c r="P2339" s="2" t="s">
        <v>17456</v>
      </c>
      <c r="Q2339" s="2" t="s">
        <v>17457</v>
      </c>
      <c r="R2339" s="4" t="s">
        <v>50</v>
      </c>
      <c r="S2339" s="4" t="s">
        <v>17458</v>
      </c>
      <c r="T2339" s="4" t="s">
        <v>84</v>
      </c>
      <c r="U2339" s="4"/>
      <c r="V2339" s="4"/>
      <c r="W2339" s="4"/>
      <c r="X2339" s="2" t="s">
        <v>17459</v>
      </c>
      <c r="Y2339" s="4" t="s">
        <v>69</v>
      </c>
      <c r="Z2339" s="4"/>
      <c r="AA2339" s="4"/>
      <c r="AB2339" s="4"/>
    </row>
    <row r="2340" customFormat="false" ht="75" hidden="false" customHeight="true" outlineLevel="0" collapsed="false">
      <c r="A2340" s="4" t="s">
        <v>17460</v>
      </c>
      <c r="B2340" s="4" t="s">
        <v>17404</v>
      </c>
      <c r="C2340" s="4" t="s">
        <v>17461</v>
      </c>
      <c r="D2340" s="4" t="n">
        <v>1972</v>
      </c>
      <c r="E2340" s="4" t="s">
        <v>41</v>
      </c>
      <c r="F2340" s="4" t="s">
        <v>7627</v>
      </c>
      <c r="G2340" s="4" t="str">
        <f aca="false">IF(LEFT(I2340,3)="R1 ","L6",IF(D2340&gt;=2014,"L1",IF(D2340&gt;=1998,"L2",IF(D2340&gt;=1987,"L3",IF(D2340&gt;=1978,"L4",IF(D2340&gt;=1965,"L5","L6"))))))</f>
        <v>L5</v>
      </c>
      <c r="H2340" s="4" t="str">
        <f aca="false">IFERROR(INDEX(Lanes!$C$2:$C$60,MATCH(LEFT(I2340,FIND(" ",I2340)-1),Lanes!$A$2:$A$60,0)),"?")</f>
        <v>V</v>
      </c>
      <c r="I2340" s="4" t="s">
        <v>17406</v>
      </c>
      <c r="J2340" s="4"/>
      <c r="K2340" s="4" t="s">
        <v>364</v>
      </c>
      <c r="L2340" s="4" t="s">
        <v>193</v>
      </c>
      <c r="M2340" s="4" t="s">
        <v>289</v>
      </c>
      <c r="N2340" s="4"/>
      <c r="O2340" s="4" t="s">
        <v>17462</v>
      </c>
      <c r="P2340" s="2" t="s">
        <v>17463</v>
      </c>
      <c r="Q2340" s="2" t="s">
        <v>17464</v>
      </c>
      <c r="R2340" s="4" t="s">
        <v>65</v>
      </c>
      <c r="S2340" s="4" t="s">
        <v>17465</v>
      </c>
      <c r="T2340" s="4" t="s">
        <v>84</v>
      </c>
      <c r="U2340" s="4"/>
      <c r="V2340" s="4"/>
      <c r="W2340" s="4"/>
      <c r="X2340" s="2" t="s">
        <v>17466</v>
      </c>
      <c r="Y2340" s="4" t="s">
        <v>69</v>
      </c>
      <c r="Z2340" s="4"/>
      <c r="AA2340" s="4"/>
      <c r="AB2340" s="4"/>
    </row>
    <row r="2341" customFormat="false" ht="75" hidden="false" customHeight="true" outlineLevel="0" collapsed="false">
      <c r="A2341" s="4" t="s">
        <v>17467</v>
      </c>
      <c r="B2341" s="4" t="s">
        <v>17468</v>
      </c>
      <c r="C2341" s="4" t="s">
        <v>17469</v>
      </c>
      <c r="D2341" s="4" t="n">
        <v>1972</v>
      </c>
      <c r="E2341" s="4" t="s">
        <v>41</v>
      </c>
      <c r="F2341" s="4" t="s">
        <v>16918</v>
      </c>
      <c r="G2341" s="4" t="str">
        <f aca="false">IF(LEFT(I2341,3)="R1 ","L6",IF(D2341&gt;=2014,"L1",IF(D2341&gt;=1998,"L2",IF(D2341&gt;=1987,"L3",IF(D2341&gt;=1978,"L4",IF(D2341&gt;=1965,"L5","L6"))))))</f>
        <v>L5</v>
      </c>
      <c r="H2341" s="4" t="str">
        <f aca="false">IFERROR(INDEX(Lanes!$C$2:$C$60,MATCH(LEFT(I2341,FIND(" ",I2341)-1),Lanes!$A$2:$A$60,0)),"?")</f>
        <v>V</v>
      </c>
      <c r="I2341" s="4" t="s">
        <v>17406</v>
      </c>
      <c r="J2341" s="4"/>
      <c r="K2341" s="4" t="s">
        <v>9840</v>
      </c>
      <c r="L2341" s="4" t="s">
        <v>163</v>
      </c>
      <c r="M2341" s="4" t="s">
        <v>289</v>
      </c>
      <c r="N2341" s="4" t="s">
        <v>3184</v>
      </c>
      <c r="O2341" s="4" t="s">
        <v>17470</v>
      </c>
      <c r="P2341" s="2" t="s">
        <v>17471</v>
      </c>
      <c r="Q2341" s="2" t="s">
        <v>17472</v>
      </c>
      <c r="R2341" s="4" t="s">
        <v>65</v>
      </c>
      <c r="S2341" s="4" t="s">
        <v>17473</v>
      </c>
      <c r="T2341" s="4" t="s">
        <v>84</v>
      </c>
      <c r="U2341" s="4"/>
      <c r="V2341" s="4"/>
      <c r="W2341" s="4"/>
      <c r="X2341" s="2" t="s">
        <v>17474</v>
      </c>
      <c r="Y2341" s="4" t="s">
        <v>69</v>
      </c>
      <c r="Z2341" s="4"/>
      <c r="AA2341" s="4"/>
      <c r="AB2341" s="4"/>
    </row>
    <row r="2342" customFormat="false" ht="75" hidden="false" customHeight="true" outlineLevel="0" collapsed="false">
      <c r="A2342" s="4" t="s">
        <v>17475</v>
      </c>
      <c r="B2342" s="4" t="s">
        <v>17476</v>
      </c>
      <c r="C2342" s="4" t="s">
        <v>17477</v>
      </c>
      <c r="D2342" s="4" t="n">
        <v>1973</v>
      </c>
      <c r="E2342" s="4" t="s">
        <v>41</v>
      </c>
      <c r="F2342" s="4" t="s">
        <v>17423</v>
      </c>
      <c r="G2342" s="4" t="str">
        <f aca="false">IF(LEFT(I2342,3)="R1 ","L6",IF(D2342&gt;=2014,"L1",IF(D2342&gt;=1998,"L2",IF(D2342&gt;=1987,"L3",IF(D2342&gt;=1978,"L4",IF(D2342&gt;=1965,"L5","L6"))))))</f>
        <v>L5</v>
      </c>
      <c r="H2342" s="4" t="str">
        <f aca="false">IFERROR(INDEX(Lanes!$C$2:$C$60,MATCH(LEFT(I2342,FIND(" ",I2342)-1),Lanes!$A$2:$A$60,0)),"?")</f>
        <v>V</v>
      </c>
      <c r="I2342" s="4" t="s">
        <v>17406</v>
      </c>
      <c r="J2342" s="4"/>
      <c r="K2342" s="4" t="s">
        <v>9840</v>
      </c>
      <c r="L2342" s="4" t="s">
        <v>163</v>
      </c>
      <c r="M2342" s="4" t="s">
        <v>289</v>
      </c>
      <c r="N2342" s="4"/>
      <c r="O2342" s="4" t="s">
        <v>17478</v>
      </c>
      <c r="P2342" s="2" t="s">
        <v>17479</v>
      </c>
      <c r="Q2342" s="2" t="s">
        <v>17480</v>
      </c>
      <c r="R2342" s="4" t="s">
        <v>122</v>
      </c>
      <c r="S2342" s="4" t="s">
        <v>17481</v>
      </c>
      <c r="T2342" s="4" t="s">
        <v>110</v>
      </c>
      <c r="U2342" s="4"/>
      <c r="V2342" s="4"/>
      <c r="W2342" s="4"/>
      <c r="X2342" s="2" t="s">
        <v>17482</v>
      </c>
      <c r="Y2342" s="4" t="s">
        <v>69</v>
      </c>
      <c r="Z2342" s="4"/>
      <c r="AA2342" s="4"/>
      <c r="AB2342" s="4"/>
    </row>
    <row r="2343" customFormat="false" ht="75" hidden="false" customHeight="true" outlineLevel="0" collapsed="false">
      <c r="A2343" s="4" t="s">
        <v>17483</v>
      </c>
      <c r="B2343" s="4" t="s">
        <v>17484</v>
      </c>
      <c r="C2343" s="4" t="s">
        <v>17485</v>
      </c>
      <c r="D2343" s="4" t="n">
        <v>1973</v>
      </c>
      <c r="E2343" s="4" t="s">
        <v>41</v>
      </c>
      <c r="F2343" s="4" t="s">
        <v>16918</v>
      </c>
      <c r="G2343" s="4" t="str">
        <f aca="false">IF(LEFT(I2343,3)="R1 ","L6",IF(D2343&gt;=2014,"L1",IF(D2343&gt;=1998,"L2",IF(D2343&gt;=1987,"L3",IF(D2343&gt;=1978,"L4",IF(D2343&gt;=1965,"L5","L6"))))))</f>
        <v>L5</v>
      </c>
      <c r="H2343" s="4" t="str">
        <f aca="false">IFERROR(INDEX(Lanes!$C$2:$C$60,MATCH(LEFT(I2343,FIND(" ",I2343)-1),Lanes!$A$2:$A$60,0)),"?")</f>
        <v>V</v>
      </c>
      <c r="I2343" s="4" t="s">
        <v>17406</v>
      </c>
      <c r="J2343" s="4"/>
      <c r="K2343" s="4" t="s">
        <v>364</v>
      </c>
      <c r="L2343" s="4" t="s">
        <v>193</v>
      </c>
      <c r="M2343" s="4" t="s">
        <v>289</v>
      </c>
      <c r="N2343" s="4"/>
      <c r="O2343" s="4" t="s">
        <v>17486</v>
      </c>
      <c r="P2343" s="2" t="s">
        <v>17487</v>
      </c>
      <c r="Q2343" s="2" t="s">
        <v>17488</v>
      </c>
      <c r="R2343" s="4" t="s">
        <v>65</v>
      </c>
      <c r="S2343" s="4" t="s">
        <v>17489</v>
      </c>
      <c r="T2343" s="4" t="s">
        <v>110</v>
      </c>
      <c r="U2343" s="4"/>
      <c r="V2343" s="4"/>
      <c r="W2343" s="4"/>
      <c r="X2343" s="2" t="s">
        <v>17490</v>
      </c>
      <c r="Y2343" s="4" t="s">
        <v>69</v>
      </c>
      <c r="Z2343" s="4"/>
      <c r="AA2343" s="4"/>
      <c r="AB2343" s="4"/>
    </row>
    <row r="2344" customFormat="false" ht="75" hidden="false" customHeight="true" outlineLevel="0" collapsed="false">
      <c r="A2344" s="4" t="s">
        <v>17491</v>
      </c>
      <c r="B2344" s="4" t="s">
        <v>17492</v>
      </c>
      <c r="C2344" s="4" t="s">
        <v>17492</v>
      </c>
      <c r="D2344" s="4" t="n">
        <v>1973</v>
      </c>
      <c r="E2344" s="4" t="s">
        <v>41</v>
      </c>
      <c r="F2344" s="4" t="s">
        <v>11212</v>
      </c>
      <c r="G2344" s="4" t="str">
        <f aca="false">IF(LEFT(I2344,3)="R1 ","L6",IF(D2344&gt;=2014,"L1",IF(D2344&gt;=1998,"L2",IF(D2344&gt;=1987,"L3",IF(D2344&gt;=1978,"L4",IF(D2344&gt;=1965,"L5","L6"))))))</f>
        <v>L5</v>
      </c>
      <c r="H2344" s="4" t="str">
        <f aca="false">IFERROR(INDEX(Lanes!$C$2:$C$60,MATCH(LEFT(I2344,FIND(" ",I2344)-1),Lanes!$A$2:$A$60,0)),"?")</f>
        <v>V</v>
      </c>
      <c r="I2344" s="4" t="s">
        <v>17406</v>
      </c>
      <c r="J2344" s="4"/>
      <c r="K2344" s="4" t="s">
        <v>9840</v>
      </c>
      <c r="L2344" s="4" t="s">
        <v>193</v>
      </c>
      <c r="M2344" s="4" t="s">
        <v>289</v>
      </c>
      <c r="N2344" s="4"/>
      <c r="O2344" s="4" t="s">
        <v>17493</v>
      </c>
      <c r="P2344" s="2" t="s">
        <v>17494</v>
      </c>
      <c r="Q2344" s="2" t="s">
        <v>17495</v>
      </c>
      <c r="R2344" s="4" t="s">
        <v>65</v>
      </c>
      <c r="S2344" s="4" t="s">
        <v>17469</v>
      </c>
      <c r="T2344" s="4" t="s">
        <v>84</v>
      </c>
      <c r="U2344" s="4"/>
      <c r="V2344" s="4"/>
      <c r="W2344" s="4"/>
      <c r="X2344" s="2" t="s">
        <v>17496</v>
      </c>
      <c r="Y2344" s="4" t="s">
        <v>69</v>
      </c>
      <c r="Z2344" s="4"/>
      <c r="AA2344" s="4"/>
      <c r="AB2344" s="4"/>
    </row>
    <row r="2345" customFormat="false" ht="75" hidden="false" customHeight="true" outlineLevel="0" collapsed="false">
      <c r="A2345" s="4" t="s">
        <v>17497</v>
      </c>
      <c r="B2345" s="4" t="s">
        <v>17468</v>
      </c>
      <c r="C2345" s="4" t="s">
        <v>17498</v>
      </c>
      <c r="D2345" s="4" t="n">
        <v>1973</v>
      </c>
      <c r="E2345" s="4" t="s">
        <v>41</v>
      </c>
      <c r="F2345" s="4" t="s">
        <v>16918</v>
      </c>
      <c r="G2345" s="4" t="str">
        <f aca="false">IF(LEFT(I2345,3)="R1 ","L6",IF(D2345&gt;=2014,"L1",IF(D2345&gt;=1998,"L2",IF(D2345&gt;=1987,"L3",IF(D2345&gt;=1978,"L4",IF(D2345&gt;=1965,"L5","L6"))))))</f>
        <v>L5</v>
      </c>
      <c r="H2345" s="4" t="str">
        <f aca="false">IFERROR(INDEX(Lanes!$C$2:$C$60,MATCH(LEFT(I2345,FIND(" ",I2345)-1),Lanes!$A$2:$A$60,0)),"?")</f>
        <v>V</v>
      </c>
      <c r="I2345" s="4" t="s">
        <v>17406</v>
      </c>
      <c r="J2345" s="4" t="s">
        <v>13551</v>
      </c>
      <c r="K2345" s="4" t="s">
        <v>9840</v>
      </c>
      <c r="L2345" s="4" t="s">
        <v>163</v>
      </c>
      <c r="M2345" s="4" t="s">
        <v>289</v>
      </c>
      <c r="N2345" s="4" t="s">
        <v>3184</v>
      </c>
      <c r="O2345" s="4" t="s">
        <v>17499</v>
      </c>
      <c r="P2345" s="2" t="s">
        <v>17500</v>
      </c>
      <c r="Q2345" s="2" t="s">
        <v>17501</v>
      </c>
      <c r="R2345" s="4" t="s">
        <v>122</v>
      </c>
      <c r="S2345" s="4" t="s">
        <v>17502</v>
      </c>
      <c r="T2345" s="4" t="s">
        <v>110</v>
      </c>
      <c r="U2345" s="4" t="s">
        <v>53</v>
      </c>
      <c r="V2345" s="4"/>
      <c r="W2345" s="4"/>
      <c r="X2345" s="2" t="s">
        <v>17503</v>
      </c>
      <c r="Y2345" s="4" t="s">
        <v>69</v>
      </c>
      <c r="Z2345" s="4"/>
      <c r="AA2345" s="4"/>
      <c r="AB2345" s="4"/>
    </row>
    <row r="2346" customFormat="false" ht="75" hidden="false" customHeight="true" outlineLevel="0" collapsed="false">
      <c r="A2346" s="4" t="s">
        <v>17504</v>
      </c>
      <c r="B2346" s="4" t="s">
        <v>17468</v>
      </c>
      <c r="C2346" s="4" t="s">
        <v>17505</v>
      </c>
      <c r="D2346" s="4" t="n">
        <v>1973</v>
      </c>
      <c r="E2346" s="4" t="s">
        <v>41</v>
      </c>
      <c r="F2346" s="4" t="s">
        <v>16918</v>
      </c>
      <c r="G2346" s="4" t="str">
        <f aca="false">IF(LEFT(I2346,3)="R1 ","L6",IF(D2346&gt;=2014,"L1",IF(D2346&gt;=1998,"L2",IF(D2346&gt;=1987,"L3",IF(D2346&gt;=1978,"L4",IF(D2346&gt;=1965,"L5","L6"))))))</f>
        <v>L5</v>
      </c>
      <c r="H2346" s="4" t="str">
        <f aca="false">IFERROR(INDEX(Lanes!$C$2:$C$60,MATCH(LEFT(I2346,FIND(" ",I2346)-1),Lanes!$A$2:$A$60,0)),"?")</f>
        <v>V</v>
      </c>
      <c r="I2346" s="4" t="s">
        <v>17406</v>
      </c>
      <c r="J2346" s="4"/>
      <c r="K2346" s="4" t="s">
        <v>9840</v>
      </c>
      <c r="L2346" s="4" t="s">
        <v>163</v>
      </c>
      <c r="M2346" s="4" t="s">
        <v>289</v>
      </c>
      <c r="N2346" s="4" t="s">
        <v>3184</v>
      </c>
      <c r="O2346" s="4" t="s">
        <v>17493</v>
      </c>
      <c r="P2346" s="2" t="s">
        <v>17506</v>
      </c>
      <c r="Q2346" s="2" t="s">
        <v>17507</v>
      </c>
      <c r="R2346" s="4" t="s">
        <v>65</v>
      </c>
      <c r="S2346" s="4" t="s">
        <v>17508</v>
      </c>
      <c r="T2346" s="4" t="s">
        <v>110</v>
      </c>
      <c r="U2346" s="4"/>
      <c r="V2346" s="4"/>
      <c r="W2346" s="4"/>
      <c r="X2346" s="2" t="s">
        <v>17509</v>
      </c>
      <c r="Y2346" s="4" t="s">
        <v>69</v>
      </c>
      <c r="Z2346" s="4"/>
      <c r="AA2346" s="4"/>
      <c r="AB2346" s="4"/>
    </row>
    <row r="2347" customFormat="false" ht="75" hidden="false" customHeight="true" outlineLevel="0" collapsed="false">
      <c r="A2347" s="4" t="s">
        <v>17510</v>
      </c>
      <c r="B2347" s="4" t="s">
        <v>17446</v>
      </c>
      <c r="C2347" s="4" t="s">
        <v>17511</v>
      </c>
      <c r="D2347" s="4" t="n">
        <v>1973</v>
      </c>
      <c r="E2347" s="4" t="s">
        <v>41</v>
      </c>
      <c r="F2347" s="4" t="s">
        <v>9942</v>
      </c>
      <c r="G2347" s="4" t="str">
        <f aca="false">IF(LEFT(I2347,3)="R1 ","L6",IF(D2347&gt;=2014,"L1",IF(D2347&gt;=1998,"L2",IF(D2347&gt;=1987,"L3",IF(D2347&gt;=1978,"L4",IF(D2347&gt;=1965,"L5","L6"))))))</f>
        <v>L5</v>
      </c>
      <c r="H2347" s="4" t="str">
        <f aca="false">IFERROR(INDEX(Lanes!$C$2:$C$60,MATCH(LEFT(I2347,FIND(" ",I2347)-1),Lanes!$A$2:$A$60,0)),"?")</f>
        <v>V</v>
      </c>
      <c r="I2347" s="4" t="s">
        <v>17406</v>
      </c>
      <c r="J2347" s="4"/>
      <c r="K2347" s="4" t="s">
        <v>9840</v>
      </c>
      <c r="L2347" s="4" t="s">
        <v>163</v>
      </c>
      <c r="M2347" s="4" t="s">
        <v>164</v>
      </c>
      <c r="N2347" s="4" t="s">
        <v>2389</v>
      </c>
      <c r="O2347" s="4" t="s">
        <v>17512</v>
      </c>
      <c r="P2347" s="2" t="s">
        <v>17513</v>
      </c>
      <c r="Q2347" s="2" t="s">
        <v>17514</v>
      </c>
      <c r="R2347" s="4" t="s">
        <v>65</v>
      </c>
      <c r="S2347" s="4" t="s">
        <v>17515</v>
      </c>
      <c r="T2347" s="4" t="s">
        <v>110</v>
      </c>
      <c r="U2347" s="4"/>
      <c r="V2347" s="4"/>
      <c r="W2347" s="4"/>
      <c r="X2347" s="2" t="s">
        <v>17516</v>
      </c>
      <c r="Y2347" s="4" t="s">
        <v>69</v>
      </c>
      <c r="Z2347" s="4"/>
      <c r="AA2347" s="4"/>
      <c r="AB2347" s="4"/>
    </row>
    <row r="2348" customFormat="false" ht="75" hidden="false" customHeight="true" outlineLevel="0" collapsed="false">
      <c r="A2348" s="4" t="s">
        <v>17517</v>
      </c>
      <c r="B2348" s="4" t="s">
        <v>17412</v>
      </c>
      <c r="C2348" s="4" t="s">
        <v>17518</v>
      </c>
      <c r="D2348" s="4" t="n">
        <v>1974</v>
      </c>
      <c r="E2348" s="4" t="s">
        <v>41</v>
      </c>
      <c r="F2348" s="4" t="s">
        <v>13299</v>
      </c>
      <c r="G2348" s="4" t="str">
        <f aca="false">IF(LEFT(I2348,3)="R1 ","L6",IF(D2348&gt;=2014,"L1",IF(D2348&gt;=1998,"L2",IF(D2348&gt;=1987,"L3",IF(D2348&gt;=1978,"L4",IF(D2348&gt;=1965,"L5","L6"))))))</f>
        <v>L5</v>
      </c>
      <c r="H2348" s="4" t="str">
        <f aca="false">IFERROR(INDEX(Lanes!$C$2:$C$60,MATCH(LEFT(I2348,FIND(" ",I2348)-1),Lanes!$A$2:$A$60,0)),"?")</f>
        <v>V</v>
      </c>
      <c r="I2348" s="4" t="s">
        <v>17406</v>
      </c>
      <c r="J2348" s="4"/>
      <c r="K2348" s="4" t="s">
        <v>9840</v>
      </c>
      <c r="L2348" s="4" t="s">
        <v>193</v>
      </c>
      <c r="M2348" s="4" t="s">
        <v>289</v>
      </c>
      <c r="N2348" s="4"/>
      <c r="O2348" s="4" t="s">
        <v>17519</v>
      </c>
      <c r="P2348" s="2" t="s">
        <v>17520</v>
      </c>
      <c r="Q2348" s="2" t="s">
        <v>17521</v>
      </c>
      <c r="R2348" s="4" t="s">
        <v>65</v>
      </c>
      <c r="S2348" s="4" t="s">
        <v>17522</v>
      </c>
      <c r="T2348" s="4" t="s">
        <v>110</v>
      </c>
      <c r="U2348" s="4"/>
      <c r="V2348" s="4"/>
      <c r="W2348" s="4"/>
      <c r="X2348" s="2" t="s">
        <v>17523</v>
      </c>
      <c r="Y2348" s="4" t="s">
        <v>69</v>
      </c>
      <c r="Z2348" s="4"/>
      <c r="AA2348" s="4"/>
      <c r="AB2348" s="4"/>
    </row>
    <row r="2349" customFormat="false" ht="75" hidden="false" customHeight="true" outlineLevel="0" collapsed="false">
      <c r="A2349" s="4" t="s">
        <v>17524</v>
      </c>
      <c r="B2349" s="4" t="s">
        <v>17421</v>
      </c>
      <c r="C2349" s="4" t="s">
        <v>17525</v>
      </c>
      <c r="D2349" s="4" t="n">
        <v>1974</v>
      </c>
      <c r="E2349" s="4" t="s">
        <v>41</v>
      </c>
      <c r="F2349" s="4" t="s">
        <v>17423</v>
      </c>
      <c r="G2349" s="4" t="str">
        <f aca="false">IF(LEFT(I2349,3)="R1 ","L6",IF(D2349&gt;=2014,"L1",IF(D2349&gt;=1998,"L2",IF(D2349&gt;=1987,"L3",IF(D2349&gt;=1978,"L4",IF(D2349&gt;=1965,"L5","L6"))))))</f>
        <v>L5</v>
      </c>
      <c r="H2349" s="4" t="str">
        <f aca="false">IFERROR(INDEX(Lanes!$C$2:$C$60,MATCH(LEFT(I2349,FIND(" ",I2349)-1),Lanes!$A$2:$A$60,0)),"?")</f>
        <v>V</v>
      </c>
      <c r="I2349" s="4" t="s">
        <v>17406</v>
      </c>
      <c r="J2349" s="4"/>
      <c r="K2349" s="4" t="s">
        <v>364</v>
      </c>
      <c r="L2349" s="4" t="s">
        <v>193</v>
      </c>
      <c r="M2349" s="4" t="s">
        <v>289</v>
      </c>
      <c r="N2349" s="4"/>
      <c r="O2349" s="4" t="s">
        <v>13527</v>
      </c>
      <c r="P2349" s="2" t="s">
        <v>17526</v>
      </c>
      <c r="Q2349" s="2" t="s">
        <v>17527</v>
      </c>
      <c r="R2349" s="4" t="s">
        <v>50</v>
      </c>
      <c r="S2349" s="4" t="s">
        <v>17528</v>
      </c>
      <c r="T2349" s="4" t="s">
        <v>52</v>
      </c>
      <c r="U2349" s="4"/>
      <c r="V2349" s="4"/>
      <c r="W2349" s="4"/>
      <c r="X2349" s="2" t="s">
        <v>17529</v>
      </c>
      <c r="Y2349" s="4" t="s">
        <v>69</v>
      </c>
      <c r="Z2349" s="4"/>
      <c r="AA2349" s="4"/>
      <c r="AB2349" s="4"/>
    </row>
    <row r="2350" customFormat="false" ht="75" hidden="false" customHeight="true" outlineLevel="0" collapsed="false">
      <c r="A2350" s="4" t="s">
        <v>17530</v>
      </c>
      <c r="B2350" s="4" t="s">
        <v>17531</v>
      </c>
      <c r="C2350" s="4" t="s">
        <v>17532</v>
      </c>
      <c r="D2350" s="4" t="n">
        <v>1974</v>
      </c>
      <c r="E2350" s="4" t="s">
        <v>41</v>
      </c>
      <c r="F2350" s="4" t="s">
        <v>17533</v>
      </c>
      <c r="G2350" s="4" t="str">
        <f aca="false">IF(LEFT(I2350,3)="R1 ","L6",IF(D2350&gt;=2014,"L1",IF(D2350&gt;=1998,"L2",IF(D2350&gt;=1987,"L3",IF(D2350&gt;=1978,"L4",IF(D2350&gt;=1965,"L5","L6"))))))</f>
        <v>L5</v>
      </c>
      <c r="H2350" s="4" t="str">
        <f aca="false">IFERROR(INDEX(Lanes!$C$2:$C$60,MATCH(LEFT(I2350,FIND(" ",I2350)-1),Lanes!$A$2:$A$60,0)),"?")</f>
        <v>V</v>
      </c>
      <c r="I2350" s="4" t="s">
        <v>17406</v>
      </c>
      <c r="J2350" s="4"/>
      <c r="K2350" s="4" t="s">
        <v>9840</v>
      </c>
      <c r="L2350" s="4" t="s">
        <v>193</v>
      </c>
      <c r="M2350" s="4" t="s">
        <v>289</v>
      </c>
      <c r="N2350" s="4" t="s">
        <v>3184</v>
      </c>
      <c r="O2350" s="4" t="s">
        <v>17534</v>
      </c>
      <c r="P2350" s="2" t="s">
        <v>17535</v>
      </c>
      <c r="Q2350" s="2" t="s">
        <v>17536</v>
      </c>
      <c r="R2350" s="4" t="s">
        <v>65</v>
      </c>
      <c r="S2350" s="4" t="s">
        <v>17537</v>
      </c>
      <c r="T2350" s="4" t="s">
        <v>84</v>
      </c>
      <c r="U2350" s="4"/>
      <c r="V2350" s="4"/>
      <c r="W2350" s="4"/>
      <c r="X2350" s="2" t="s">
        <v>17538</v>
      </c>
      <c r="Y2350" s="4" t="s">
        <v>69</v>
      </c>
      <c r="Z2350" s="4"/>
      <c r="AA2350" s="4"/>
      <c r="AB2350" s="4"/>
    </row>
    <row r="2351" customFormat="false" ht="75" hidden="false" customHeight="true" outlineLevel="0" collapsed="false">
      <c r="A2351" s="4" t="s">
        <v>17539</v>
      </c>
      <c r="B2351" s="4" t="s">
        <v>17468</v>
      </c>
      <c r="C2351" s="4" t="s">
        <v>16335</v>
      </c>
      <c r="D2351" s="4" t="n">
        <v>1974</v>
      </c>
      <c r="E2351" s="4" t="s">
        <v>41</v>
      </c>
      <c r="F2351" s="4" t="s">
        <v>16918</v>
      </c>
      <c r="G2351" s="4" t="str">
        <f aca="false">IF(LEFT(I2351,3)="R1 ","L6",IF(D2351&gt;=2014,"L1",IF(D2351&gt;=1998,"L2",IF(D2351&gt;=1987,"L3",IF(D2351&gt;=1978,"L4",IF(D2351&gt;=1965,"L5","L6"))))))</f>
        <v>L5</v>
      </c>
      <c r="H2351" s="4" t="str">
        <f aca="false">IFERROR(INDEX(Lanes!$C$2:$C$60,MATCH(LEFT(I2351,FIND(" ",I2351)-1),Lanes!$A$2:$A$60,0)),"?")</f>
        <v>V</v>
      </c>
      <c r="I2351" s="4" t="s">
        <v>17406</v>
      </c>
      <c r="J2351" s="4"/>
      <c r="K2351" s="4" t="s">
        <v>9840</v>
      </c>
      <c r="L2351" s="4" t="s">
        <v>163</v>
      </c>
      <c r="M2351" s="4" t="s">
        <v>289</v>
      </c>
      <c r="N2351" s="4" t="s">
        <v>3184</v>
      </c>
      <c r="O2351" s="4" t="s">
        <v>17540</v>
      </c>
      <c r="P2351" s="2" t="s">
        <v>17541</v>
      </c>
      <c r="Q2351" s="2" t="s">
        <v>17542</v>
      </c>
      <c r="R2351" s="4" t="s">
        <v>65</v>
      </c>
      <c r="S2351" s="4" t="s">
        <v>17543</v>
      </c>
      <c r="T2351" s="4" t="s">
        <v>84</v>
      </c>
      <c r="U2351" s="4"/>
      <c r="V2351" s="4"/>
      <c r="W2351" s="4"/>
      <c r="X2351" s="2" t="s">
        <v>17544</v>
      </c>
      <c r="Y2351" s="4" t="s">
        <v>69</v>
      </c>
      <c r="Z2351" s="4"/>
      <c r="AA2351" s="4"/>
      <c r="AB2351" s="4"/>
    </row>
    <row r="2352" customFormat="false" ht="75" hidden="false" customHeight="true" outlineLevel="0" collapsed="false">
      <c r="A2352" s="4" t="s">
        <v>17545</v>
      </c>
      <c r="B2352" s="4" t="s">
        <v>17446</v>
      </c>
      <c r="C2352" s="4" t="s">
        <v>17546</v>
      </c>
      <c r="D2352" s="4" t="n">
        <v>1974</v>
      </c>
      <c r="E2352" s="4" t="s">
        <v>41</v>
      </c>
      <c r="F2352" s="4" t="s">
        <v>9942</v>
      </c>
      <c r="G2352" s="4" t="str">
        <f aca="false">IF(LEFT(I2352,3)="R1 ","L6",IF(D2352&gt;=2014,"L1",IF(D2352&gt;=1998,"L2",IF(D2352&gt;=1987,"L3",IF(D2352&gt;=1978,"L4",IF(D2352&gt;=1965,"L5","L6"))))))</f>
        <v>L5</v>
      </c>
      <c r="H2352" s="4" t="str">
        <f aca="false">IFERROR(INDEX(Lanes!$C$2:$C$60,MATCH(LEFT(I2352,FIND(" ",I2352)-1),Lanes!$A$2:$A$60,0)),"?")</f>
        <v>V</v>
      </c>
      <c r="I2352" s="4" t="s">
        <v>17406</v>
      </c>
      <c r="J2352" s="4"/>
      <c r="K2352" s="4" t="s">
        <v>9840</v>
      </c>
      <c r="L2352" s="4" t="s">
        <v>163</v>
      </c>
      <c r="M2352" s="4" t="s">
        <v>164</v>
      </c>
      <c r="N2352" s="4" t="s">
        <v>2389</v>
      </c>
      <c r="O2352" s="4" t="s">
        <v>17547</v>
      </c>
      <c r="P2352" s="2" t="s">
        <v>17548</v>
      </c>
      <c r="Q2352" s="2" t="s">
        <v>17549</v>
      </c>
      <c r="R2352" s="4" t="s">
        <v>65</v>
      </c>
      <c r="S2352" s="4" t="s">
        <v>17550</v>
      </c>
      <c r="T2352" s="4" t="s">
        <v>110</v>
      </c>
      <c r="U2352" s="4"/>
      <c r="V2352" s="4"/>
      <c r="W2352" s="4"/>
      <c r="X2352" s="2" t="s">
        <v>17551</v>
      </c>
      <c r="Y2352" s="4" t="s">
        <v>69</v>
      </c>
      <c r="Z2352" s="4"/>
      <c r="AA2352" s="4"/>
      <c r="AB2352" s="4"/>
    </row>
    <row r="2353" customFormat="false" ht="75" hidden="false" customHeight="true" outlineLevel="0" collapsed="false">
      <c r="A2353" s="4" t="s">
        <v>17552</v>
      </c>
      <c r="B2353" s="4" t="s">
        <v>17484</v>
      </c>
      <c r="C2353" s="4" t="s">
        <v>17553</v>
      </c>
      <c r="D2353" s="4" t="n">
        <v>1975</v>
      </c>
      <c r="E2353" s="4" t="s">
        <v>41</v>
      </c>
      <c r="F2353" s="4" t="s">
        <v>16918</v>
      </c>
      <c r="G2353" s="4" t="str">
        <f aca="false">IF(LEFT(I2353,3)="R1 ","L6",IF(D2353&gt;=2014,"L1",IF(D2353&gt;=1998,"L2",IF(D2353&gt;=1987,"L3",IF(D2353&gt;=1978,"L4",IF(D2353&gt;=1965,"L5","L6"))))))</f>
        <v>L5</v>
      </c>
      <c r="H2353" s="4" t="str">
        <f aca="false">IFERROR(INDEX(Lanes!$C$2:$C$60,MATCH(LEFT(I2353,FIND(" ",I2353)-1),Lanes!$A$2:$A$60,0)),"?")</f>
        <v>V</v>
      </c>
      <c r="I2353" s="4" t="s">
        <v>17406</v>
      </c>
      <c r="J2353" s="4"/>
      <c r="K2353" s="4" t="s">
        <v>364</v>
      </c>
      <c r="L2353" s="4" t="s">
        <v>193</v>
      </c>
      <c r="M2353" s="4" t="s">
        <v>289</v>
      </c>
      <c r="N2353" s="4"/>
      <c r="O2353" s="4" t="s">
        <v>17554</v>
      </c>
      <c r="P2353" s="2" t="s">
        <v>17555</v>
      </c>
      <c r="Q2353" s="2" t="s">
        <v>17556</v>
      </c>
      <c r="R2353" s="4" t="s">
        <v>65</v>
      </c>
      <c r="S2353" s="4" t="s">
        <v>17557</v>
      </c>
      <c r="T2353" s="4" t="s">
        <v>84</v>
      </c>
      <c r="U2353" s="4"/>
      <c r="V2353" s="4"/>
      <c r="W2353" s="4"/>
      <c r="X2353" s="2" t="s">
        <v>17558</v>
      </c>
      <c r="Y2353" s="4" t="s">
        <v>69</v>
      </c>
      <c r="Z2353" s="4"/>
      <c r="AA2353" s="4"/>
      <c r="AB2353" s="4"/>
    </row>
    <row r="2354" customFormat="false" ht="75" hidden="false" customHeight="true" outlineLevel="0" collapsed="false">
      <c r="A2354" s="4" t="s">
        <v>17559</v>
      </c>
      <c r="B2354" s="4" t="s">
        <v>17484</v>
      </c>
      <c r="C2354" s="4" t="s">
        <v>17560</v>
      </c>
      <c r="D2354" s="4" t="n">
        <v>1975</v>
      </c>
      <c r="E2354" s="4" t="s">
        <v>41</v>
      </c>
      <c r="F2354" s="4" t="s">
        <v>16918</v>
      </c>
      <c r="G2354" s="4" t="str">
        <f aca="false">IF(LEFT(I2354,3)="R1 ","L6",IF(D2354&gt;=2014,"L1",IF(D2354&gt;=1998,"L2",IF(D2354&gt;=1987,"L3",IF(D2354&gt;=1978,"L4",IF(D2354&gt;=1965,"L5","L6"))))))</f>
        <v>L5</v>
      </c>
      <c r="H2354" s="4" t="str">
        <f aca="false">IFERROR(INDEX(Lanes!$C$2:$C$60,MATCH(LEFT(I2354,FIND(" ",I2354)-1),Lanes!$A$2:$A$60,0)),"?")</f>
        <v>V</v>
      </c>
      <c r="I2354" s="4" t="s">
        <v>17406</v>
      </c>
      <c r="J2354" s="4"/>
      <c r="K2354" s="4" t="s">
        <v>364</v>
      </c>
      <c r="L2354" s="4" t="s">
        <v>193</v>
      </c>
      <c r="M2354" s="4" t="s">
        <v>289</v>
      </c>
      <c r="N2354" s="4"/>
      <c r="O2354" s="4" t="s">
        <v>17561</v>
      </c>
      <c r="P2354" s="2" t="s">
        <v>17562</v>
      </c>
      <c r="Q2354" s="2" t="s">
        <v>17563</v>
      </c>
      <c r="R2354" s="4" t="s">
        <v>122</v>
      </c>
      <c r="S2354" s="4" t="s">
        <v>17564</v>
      </c>
      <c r="T2354" s="4" t="s">
        <v>52</v>
      </c>
      <c r="U2354" s="4"/>
      <c r="V2354" s="4"/>
      <c r="W2354" s="4"/>
      <c r="X2354" s="2" t="s">
        <v>17565</v>
      </c>
      <c r="Y2354" s="4" t="s">
        <v>69</v>
      </c>
      <c r="Z2354" s="4"/>
      <c r="AA2354" s="4"/>
      <c r="AB2354" s="4"/>
    </row>
    <row r="2355" customFormat="false" ht="75" hidden="false" customHeight="true" outlineLevel="0" collapsed="false">
      <c r="A2355" s="4" t="s">
        <v>17566</v>
      </c>
      <c r="B2355" s="4" t="s">
        <v>17412</v>
      </c>
      <c r="C2355" s="4" t="s">
        <v>17567</v>
      </c>
      <c r="D2355" s="4" t="n">
        <v>1975</v>
      </c>
      <c r="E2355" s="4" t="s">
        <v>41</v>
      </c>
      <c r="F2355" s="4" t="s">
        <v>13299</v>
      </c>
      <c r="G2355" s="4" t="str">
        <f aca="false">IF(LEFT(I2355,3)="R1 ","L6",IF(D2355&gt;=2014,"L1",IF(D2355&gt;=1998,"L2",IF(D2355&gt;=1987,"L3",IF(D2355&gt;=1978,"L4",IF(D2355&gt;=1965,"L5","L6"))))))</f>
        <v>L5</v>
      </c>
      <c r="H2355" s="4" t="str">
        <f aca="false">IFERROR(INDEX(Lanes!$C$2:$C$60,MATCH(LEFT(I2355,FIND(" ",I2355)-1),Lanes!$A$2:$A$60,0)),"?")</f>
        <v>V</v>
      </c>
      <c r="I2355" s="4" t="s">
        <v>17406</v>
      </c>
      <c r="J2355" s="4"/>
      <c r="K2355" s="4" t="s">
        <v>9840</v>
      </c>
      <c r="L2355" s="4" t="s">
        <v>193</v>
      </c>
      <c r="M2355" s="4" t="s">
        <v>289</v>
      </c>
      <c r="N2355" s="4"/>
      <c r="O2355" s="4" t="s">
        <v>17568</v>
      </c>
      <c r="P2355" s="2" t="s">
        <v>17569</v>
      </c>
      <c r="Q2355" s="2" t="s">
        <v>17570</v>
      </c>
      <c r="R2355" s="4" t="s">
        <v>65</v>
      </c>
      <c r="S2355" s="4" t="s">
        <v>17571</v>
      </c>
      <c r="T2355" s="4" t="s">
        <v>84</v>
      </c>
      <c r="U2355" s="4"/>
      <c r="V2355" s="4"/>
      <c r="W2355" s="4"/>
      <c r="X2355" s="2" t="s">
        <v>17572</v>
      </c>
      <c r="Y2355" s="4" t="s">
        <v>69</v>
      </c>
      <c r="Z2355" s="4"/>
      <c r="AA2355" s="4"/>
      <c r="AB2355" s="4"/>
    </row>
    <row r="2356" customFormat="false" ht="75" hidden="false" customHeight="true" outlineLevel="0" collapsed="false">
      <c r="A2356" s="4" t="s">
        <v>17573</v>
      </c>
      <c r="B2356" s="4" t="s">
        <v>17574</v>
      </c>
      <c r="C2356" s="4" t="s">
        <v>17575</v>
      </c>
      <c r="D2356" s="4" t="n">
        <v>1975</v>
      </c>
      <c r="E2356" s="4" t="s">
        <v>41</v>
      </c>
      <c r="F2356" s="4" t="s">
        <v>17533</v>
      </c>
      <c r="G2356" s="4" t="str">
        <f aca="false">IF(LEFT(I2356,3)="R1 ","L6",IF(D2356&gt;=2014,"L1",IF(D2356&gt;=1998,"L2",IF(D2356&gt;=1987,"L3",IF(D2356&gt;=1978,"L4",IF(D2356&gt;=1965,"L5","L6"))))))</f>
        <v>L5</v>
      </c>
      <c r="H2356" s="4" t="str">
        <f aca="false">IFERROR(INDEX(Lanes!$C$2:$C$60,MATCH(LEFT(I2356,FIND(" ",I2356)-1),Lanes!$A$2:$A$60,0)),"?")</f>
        <v>V</v>
      </c>
      <c r="I2356" s="4" t="s">
        <v>17406</v>
      </c>
      <c r="J2356" s="4" t="s">
        <v>17576</v>
      </c>
      <c r="K2356" s="4" t="s">
        <v>451</v>
      </c>
      <c r="L2356" s="4" t="s">
        <v>193</v>
      </c>
      <c r="M2356" s="4" t="s">
        <v>289</v>
      </c>
      <c r="N2356" s="4"/>
      <c r="O2356" s="4" t="s">
        <v>17577</v>
      </c>
      <c r="P2356" s="2" t="s">
        <v>17578</v>
      </c>
      <c r="Q2356" s="2" t="s">
        <v>17579</v>
      </c>
      <c r="R2356" s="4" t="s">
        <v>65</v>
      </c>
      <c r="S2356" s="4" t="s">
        <v>17580</v>
      </c>
      <c r="T2356" s="4" t="s">
        <v>110</v>
      </c>
      <c r="U2356" s="4"/>
      <c r="V2356" s="4"/>
      <c r="W2356" s="4"/>
      <c r="X2356" s="2" t="s">
        <v>17581</v>
      </c>
      <c r="Y2356" s="4" t="s">
        <v>69</v>
      </c>
      <c r="Z2356" s="4"/>
      <c r="AA2356" s="4"/>
      <c r="AB2356" s="4"/>
    </row>
    <row r="2357" customFormat="false" ht="75" hidden="false" customHeight="true" outlineLevel="0" collapsed="false">
      <c r="A2357" s="4" t="s">
        <v>17582</v>
      </c>
      <c r="B2357" s="4" t="s">
        <v>17583</v>
      </c>
      <c r="C2357" s="4" t="s">
        <v>17584</v>
      </c>
      <c r="D2357" s="4" t="n">
        <v>1975</v>
      </c>
      <c r="E2357" s="4" t="s">
        <v>41</v>
      </c>
      <c r="F2357" s="4" t="s">
        <v>12443</v>
      </c>
      <c r="G2357" s="4" t="str">
        <f aca="false">IF(LEFT(I2357,3)="R1 ","L6",IF(D2357&gt;=2014,"L1",IF(D2357&gt;=1998,"L2",IF(D2357&gt;=1987,"L3",IF(D2357&gt;=1978,"L4",IF(D2357&gt;=1965,"L5","L6"))))))</f>
        <v>L5</v>
      </c>
      <c r="H2357" s="4" t="str">
        <f aca="false">IFERROR(INDEX(Lanes!$C$2:$C$60,MATCH(LEFT(I2357,FIND(" ",I2357)-1),Lanes!$A$2:$A$60,0)),"?")</f>
        <v>V</v>
      </c>
      <c r="I2357" s="4" t="s">
        <v>17406</v>
      </c>
      <c r="J2357" s="4"/>
      <c r="K2357" s="4" t="s">
        <v>9840</v>
      </c>
      <c r="L2357" s="4" t="s">
        <v>193</v>
      </c>
      <c r="M2357" s="4" t="s">
        <v>289</v>
      </c>
      <c r="N2357" s="4" t="s">
        <v>3184</v>
      </c>
      <c r="O2357" s="4" t="s">
        <v>17585</v>
      </c>
      <c r="P2357" s="2" t="s">
        <v>17586</v>
      </c>
      <c r="Q2357" s="2" t="s">
        <v>17587</v>
      </c>
      <c r="R2357" s="4" t="s">
        <v>65</v>
      </c>
      <c r="S2357" s="4" t="s">
        <v>17588</v>
      </c>
      <c r="T2357" s="4" t="s">
        <v>110</v>
      </c>
      <c r="U2357" s="4"/>
      <c r="V2357" s="4"/>
      <c r="W2357" s="4"/>
      <c r="X2357" s="2" t="s">
        <v>17589</v>
      </c>
      <c r="Y2357" s="4" t="s">
        <v>69</v>
      </c>
      <c r="Z2357" s="4"/>
      <c r="AA2357" s="4"/>
      <c r="AB2357" s="4"/>
    </row>
    <row r="2358" customFormat="false" ht="75" hidden="false" customHeight="true" outlineLevel="0" collapsed="false">
      <c r="A2358" s="4" t="s">
        <v>17590</v>
      </c>
      <c r="B2358" s="4" t="s">
        <v>17468</v>
      </c>
      <c r="C2358" s="4" t="s">
        <v>17591</v>
      </c>
      <c r="D2358" s="4" t="n">
        <v>1975</v>
      </c>
      <c r="E2358" s="4" t="s">
        <v>41</v>
      </c>
      <c r="F2358" s="4" t="s">
        <v>16918</v>
      </c>
      <c r="G2358" s="4" t="str">
        <f aca="false">IF(LEFT(I2358,3)="R1 ","L6",IF(D2358&gt;=2014,"L1",IF(D2358&gt;=1998,"L2",IF(D2358&gt;=1987,"L3",IF(D2358&gt;=1978,"L4",IF(D2358&gt;=1965,"L5","L6"))))))</f>
        <v>L5</v>
      </c>
      <c r="H2358" s="4" t="str">
        <f aca="false">IFERROR(INDEX(Lanes!$C$2:$C$60,MATCH(LEFT(I2358,FIND(" ",I2358)-1),Lanes!$A$2:$A$60,0)),"?")</f>
        <v>V</v>
      </c>
      <c r="I2358" s="4" t="s">
        <v>17406</v>
      </c>
      <c r="J2358" s="4"/>
      <c r="K2358" s="4" t="s">
        <v>9840</v>
      </c>
      <c r="L2358" s="4" t="s">
        <v>163</v>
      </c>
      <c r="M2358" s="4" t="s">
        <v>289</v>
      </c>
      <c r="N2358" s="4" t="s">
        <v>3184</v>
      </c>
      <c r="O2358" s="4" t="s">
        <v>17592</v>
      </c>
      <c r="P2358" s="2" t="s">
        <v>17593</v>
      </c>
      <c r="Q2358" s="2" t="s">
        <v>17594</v>
      </c>
      <c r="R2358" s="4" t="s">
        <v>65</v>
      </c>
      <c r="S2358" s="4" t="s">
        <v>17595</v>
      </c>
      <c r="T2358" s="4" t="s">
        <v>110</v>
      </c>
      <c r="U2358" s="4"/>
      <c r="V2358" s="4"/>
      <c r="W2358" s="4"/>
      <c r="X2358" s="2" t="s">
        <v>17596</v>
      </c>
      <c r="Y2358" s="4" t="s">
        <v>69</v>
      </c>
      <c r="Z2358" s="4"/>
      <c r="AA2358" s="4"/>
      <c r="AB2358" s="4"/>
    </row>
    <row r="2359" customFormat="false" ht="75" hidden="false" customHeight="true" outlineLevel="0" collapsed="false">
      <c r="A2359" s="4" t="s">
        <v>17597</v>
      </c>
      <c r="B2359" s="4" t="s">
        <v>17446</v>
      </c>
      <c r="C2359" s="4" t="s">
        <v>17598</v>
      </c>
      <c r="D2359" s="4" t="n">
        <v>1975</v>
      </c>
      <c r="E2359" s="4" t="s">
        <v>41</v>
      </c>
      <c r="F2359" s="4" t="s">
        <v>13299</v>
      </c>
      <c r="G2359" s="4" t="str">
        <f aca="false">IF(LEFT(I2359,3)="R1 ","L6",IF(D2359&gt;=2014,"L1",IF(D2359&gt;=1998,"L2",IF(D2359&gt;=1987,"L3",IF(D2359&gt;=1978,"L4",IF(D2359&gt;=1965,"L5","L6"))))))</f>
        <v>L5</v>
      </c>
      <c r="H2359" s="4" t="str">
        <f aca="false">IFERROR(INDEX(Lanes!$C$2:$C$60,MATCH(LEFT(I2359,FIND(" ",I2359)-1),Lanes!$A$2:$A$60,0)),"?")</f>
        <v>V</v>
      </c>
      <c r="I2359" s="4" t="s">
        <v>17406</v>
      </c>
      <c r="J2359" s="4"/>
      <c r="K2359" s="4" t="s">
        <v>9840</v>
      </c>
      <c r="L2359" s="4" t="s">
        <v>163</v>
      </c>
      <c r="M2359" s="4" t="s">
        <v>164</v>
      </c>
      <c r="N2359" s="4" t="s">
        <v>2389</v>
      </c>
      <c r="O2359" s="4" t="s">
        <v>17599</v>
      </c>
      <c r="P2359" s="2" t="s">
        <v>17600</v>
      </c>
      <c r="Q2359" s="2" t="s">
        <v>17601</v>
      </c>
      <c r="R2359" s="4" t="s">
        <v>65</v>
      </c>
      <c r="S2359" s="4" t="s">
        <v>17602</v>
      </c>
      <c r="T2359" s="4" t="s">
        <v>110</v>
      </c>
      <c r="U2359" s="4" t="s">
        <v>53</v>
      </c>
      <c r="V2359" s="4"/>
      <c r="W2359" s="4"/>
      <c r="X2359" s="2" t="s">
        <v>17603</v>
      </c>
      <c r="Y2359" s="4" t="s">
        <v>69</v>
      </c>
      <c r="Z2359" s="4"/>
      <c r="AA2359" s="4"/>
      <c r="AB2359" s="4"/>
    </row>
    <row r="2360" customFormat="false" ht="75" hidden="false" customHeight="true" outlineLevel="0" collapsed="false">
      <c r="A2360" s="4" t="s">
        <v>17604</v>
      </c>
      <c r="B2360" s="4" t="s">
        <v>17476</v>
      </c>
      <c r="C2360" s="4" t="s">
        <v>17605</v>
      </c>
      <c r="D2360" s="4" t="n">
        <v>1976</v>
      </c>
      <c r="E2360" s="4" t="s">
        <v>41</v>
      </c>
      <c r="F2360" s="4" t="s">
        <v>13685</v>
      </c>
      <c r="G2360" s="4" t="str">
        <f aca="false">IF(LEFT(I2360,3)="R1 ","L6",IF(D2360&gt;=2014,"L1",IF(D2360&gt;=1998,"L2",IF(D2360&gt;=1987,"L3",IF(D2360&gt;=1978,"L4",IF(D2360&gt;=1965,"L5","L6"))))))</f>
        <v>L5</v>
      </c>
      <c r="H2360" s="4" t="str">
        <f aca="false">IFERROR(INDEX(Lanes!$C$2:$C$60,MATCH(LEFT(I2360,FIND(" ",I2360)-1),Lanes!$A$2:$A$60,0)),"?")</f>
        <v>V</v>
      </c>
      <c r="I2360" s="4" t="s">
        <v>17406</v>
      </c>
      <c r="J2360" s="4"/>
      <c r="K2360" s="4" t="s">
        <v>9840</v>
      </c>
      <c r="L2360" s="4" t="s">
        <v>163</v>
      </c>
      <c r="M2360" s="4" t="s">
        <v>289</v>
      </c>
      <c r="N2360" s="4"/>
      <c r="O2360" s="4" t="s">
        <v>17606</v>
      </c>
      <c r="P2360" s="2" t="s">
        <v>17607</v>
      </c>
      <c r="Q2360" s="2" t="s">
        <v>17608</v>
      </c>
      <c r="R2360" s="4" t="s">
        <v>65</v>
      </c>
      <c r="S2360" s="4" t="s">
        <v>17609</v>
      </c>
      <c r="T2360" s="4" t="s">
        <v>84</v>
      </c>
      <c r="U2360" s="4"/>
      <c r="V2360" s="4"/>
      <c r="W2360" s="4"/>
      <c r="X2360" s="2" t="s">
        <v>17610</v>
      </c>
      <c r="Y2360" s="4" t="s">
        <v>69</v>
      </c>
      <c r="Z2360" s="4"/>
      <c r="AA2360" s="4"/>
      <c r="AB2360" s="4"/>
    </row>
    <row r="2361" customFormat="false" ht="75" hidden="false" customHeight="true" outlineLevel="0" collapsed="false">
      <c r="A2361" s="4" t="s">
        <v>17611</v>
      </c>
      <c r="B2361" s="4" t="s">
        <v>17412</v>
      </c>
      <c r="C2361" s="4" t="s">
        <v>17612</v>
      </c>
      <c r="D2361" s="4" t="n">
        <v>1976</v>
      </c>
      <c r="E2361" s="4" t="s">
        <v>41</v>
      </c>
      <c r="F2361" s="4" t="s">
        <v>13299</v>
      </c>
      <c r="G2361" s="4" t="str">
        <f aca="false">IF(LEFT(I2361,3)="R1 ","L6",IF(D2361&gt;=2014,"L1",IF(D2361&gt;=1998,"L2",IF(D2361&gt;=1987,"L3",IF(D2361&gt;=1978,"L4",IF(D2361&gt;=1965,"L5","L6"))))))</f>
        <v>L5</v>
      </c>
      <c r="H2361" s="4" t="str">
        <f aca="false">IFERROR(INDEX(Lanes!$C$2:$C$60,MATCH(LEFT(I2361,FIND(" ",I2361)-1),Lanes!$A$2:$A$60,0)),"?")</f>
        <v>V</v>
      </c>
      <c r="I2361" s="4" t="s">
        <v>17406</v>
      </c>
      <c r="J2361" s="4"/>
      <c r="K2361" s="4" t="s">
        <v>9840</v>
      </c>
      <c r="L2361" s="4" t="s">
        <v>193</v>
      </c>
      <c r="M2361" s="4" t="s">
        <v>289</v>
      </c>
      <c r="N2361" s="4"/>
      <c r="O2361" s="4" t="s">
        <v>17613</v>
      </c>
      <c r="P2361" s="2" t="s">
        <v>17614</v>
      </c>
      <c r="Q2361" s="2" t="s">
        <v>17615</v>
      </c>
      <c r="R2361" s="4" t="s">
        <v>65</v>
      </c>
      <c r="S2361" s="4" t="s">
        <v>17616</v>
      </c>
      <c r="T2361" s="4" t="s">
        <v>110</v>
      </c>
      <c r="U2361" s="4"/>
      <c r="V2361" s="4"/>
      <c r="W2361" s="4"/>
      <c r="X2361" s="2" t="s">
        <v>17617</v>
      </c>
      <c r="Y2361" s="4" t="s">
        <v>69</v>
      </c>
      <c r="Z2361" s="4"/>
      <c r="AA2361" s="4"/>
      <c r="AB2361" s="4"/>
    </row>
    <row r="2362" customFormat="false" ht="75" hidden="false" customHeight="true" outlineLevel="0" collapsed="false">
      <c r="A2362" s="4" t="s">
        <v>17618</v>
      </c>
      <c r="B2362" s="4" t="s">
        <v>17583</v>
      </c>
      <c r="C2362" s="4" t="s">
        <v>17619</v>
      </c>
      <c r="D2362" s="4" t="n">
        <v>1976</v>
      </c>
      <c r="E2362" s="4" t="s">
        <v>41</v>
      </c>
      <c r="F2362" s="4" t="s">
        <v>12443</v>
      </c>
      <c r="G2362" s="4" t="str">
        <f aca="false">IF(LEFT(I2362,3)="R1 ","L6",IF(D2362&gt;=2014,"L1",IF(D2362&gt;=1998,"L2",IF(D2362&gt;=1987,"L3",IF(D2362&gt;=1978,"L4",IF(D2362&gt;=1965,"L5","L6"))))))</f>
        <v>L5</v>
      </c>
      <c r="H2362" s="4" t="str">
        <f aca="false">IFERROR(INDEX(Lanes!$C$2:$C$60,MATCH(LEFT(I2362,FIND(" ",I2362)-1),Lanes!$A$2:$A$60,0)),"?")</f>
        <v>V</v>
      </c>
      <c r="I2362" s="4" t="s">
        <v>17406</v>
      </c>
      <c r="J2362" s="4"/>
      <c r="K2362" s="4" t="s">
        <v>9840</v>
      </c>
      <c r="L2362" s="4" t="s">
        <v>193</v>
      </c>
      <c r="M2362" s="4" t="s">
        <v>289</v>
      </c>
      <c r="N2362" s="4" t="s">
        <v>3184</v>
      </c>
      <c r="O2362" s="4" t="s">
        <v>17620</v>
      </c>
      <c r="P2362" s="2" t="s">
        <v>17621</v>
      </c>
      <c r="Q2362" s="2" t="s">
        <v>17622</v>
      </c>
      <c r="R2362" s="4" t="s">
        <v>65</v>
      </c>
      <c r="S2362" s="4" t="s">
        <v>17623</v>
      </c>
      <c r="T2362" s="4" t="s">
        <v>52</v>
      </c>
      <c r="U2362" s="4"/>
      <c r="V2362" s="4"/>
      <c r="W2362" s="4"/>
      <c r="X2362" s="2" t="s">
        <v>17624</v>
      </c>
      <c r="Y2362" s="4" t="s">
        <v>69</v>
      </c>
      <c r="Z2362" s="4"/>
      <c r="AA2362" s="4"/>
      <c r="AB2362" s="4"/>
    </row>
    <row r="2363" customFormat="false" ht="75" hidden="false" customHeight="true" outlineLevel="0" collapsed="false">
      <c r="A2363" s="4" t="s">
        <v>17625</v>
      </c>
      <c r="B2363" s="4" t="s">
        <v>17626</v>
      </c>
      <c r="C2363" s="4" t="s">
        <v>17627</v>
      </c>
      <c r="D2363" s="4" t="n">
        <v>1976</v>
      </c>
      <c r="E2363" s="4" t="s">
        <v>41</v>
      </c>
      <c r="F2363" s="4" t="s">
        <v>12105</v>
      </c>
      <c r="G2363" s="4" t="str">
        <f aca="false">IF(LEFT(I2363,3)="R1 ","L6",IF(D2363&gt;=2014,"L1",IF(D2363&gt;=1998,"L2",IF(D2363&gt;=1987,"L3",IF(D2363&gt;=1978,"L4",IF(D2363&gt;=1965,"L5","L6"))))))</f>
        <v>L5</v>
      </c>
      <c r="H2363" s="4" t="str">
        <f aca="false">IFERROR(INDEX(Lanes!$C$2:$C$60,MATCH(LEFT(I2363,FIND(" ",I2363)-1),Lanes!$A$2:$A$60,0)),"?")</f>
        <v>V</v>
      </c>
      <c r="I2363" s="4" t="s">
        <v>17406</v>
      </c>
      <c r="J2363" s="4" t="s">
        <v>8895</v>
      </c>
      <c r="K2363" s="4" t="s">
        <v>9840</v>
      </c>
      <c r="L2363" s="4" t="s">
        <v>193</v>
      </c>
      <c r="M2363" s="4" t="s">
        <v>289</v>
      </c>
      <c r="N2363" s="4"/>
      <c r="O2363" s="4" t="s">
        <v>17628</v>
      </c>
      <c r="P2363" s="2" t="s">
        <v>17629</v>
      </c>
      <c r="Q2363" s="2" t="s">
        <v>17630</v>
      </c>
      <c r="R2363" s="4" t="s">
        <v>122</v>
      </c>
      <c r="S2363" s="4" t="s">
        <v>17631</v>
      </c>
      <c r="T2363" s="4" t="s">
        <v>84</v>
      </c>
      <c r="U2363" s="4"/>
      <c r="V2363" s="4"/>
      <c r="W2363" s="4"/>
      <c r="X2363" s="2" t="s">
        <v>17632</v>
      </c>
      <c r="Y2363" s="4" t="s">
        <v>69</v>
      </c>
      <c r="Z2363" s="4"/>
      <c r="AA2363" s="4"/>
      <c r="AB2363" s="4"/>
    </row>
    <row r="2364" customFormat="false" ht="75" hidden="false" customHeight="true" outlineLevel="0" collapsed="false">
      <c r="A2364" s="4" t="s">
        <v>17633</v>
      </c>
      <c r="B2364" s="4" t="s">
        <v>17531</v>
      </c>
      <c r="C2364" s="4" t="s">
        <v>17634</v>
      </c>
      <c r="D2364" s="4" t="n">
        <v>1976</v>
      </c>
      <c r="E2364" s="4" t="s">
        <v>41</v>
      </c>
      <c r="F2364" s="4" t="s">
        <v>17533</v>
      </c>
      <c r="G2364" s="4" t="str">
        <f aca="false">IF(LEFT(I2364,3)="R1 ","L6",IF(D2364&gt;=2014,"L1",IF(D2364&gt;=1998,"L2",IF(D2364&gt;=1987,"L3",IF(D2364&gt;=1978,"L4",IF(D2364&gt;=1965,"L5","L6"))))))</f>
        <v>L5</v>
      </c>
      <c r="H2364" s="4" t="str">
        <f aca="false">IFERROR(INDEX(Lanes!$C$2:$C$60,MATCH(LEFT(I2364,FIND(" ",I2364)-1),Lanes!$A$2:$A$60,0)),"?")</f>
        <v>V</v>
      </c>
      <c r="I2364" s="4" t="s">
        <v>17406</v>
      </c>
      <c r="J2364" s="4"/>
      <c r="K2364" s="4" t="s">
        <v>9840</v>
      </c>
      <c r="L2364" s="4" t="s">
        <v>193</v>
      </c>
      <c r="M2364" s="4" t="s">
        <v>289</v>
      </c>
      <c r="N2364" s="4" t="s">
        <v>3184</v>
      </c>
      <c r="O2364" s="4" t="s">
        <v>17635</v>
      </c>
      <c r="P2364" s="2" t="s">
        <v>17636</v>
      </c>
      <c r="Q2364" s="2" t="s">
        <v>17637</v>
      </c>
      <c r="R2364" s="4" t="s">
        <v>65</v>
      </c>
      <c r="S2364" s="4" t="s">
        <v>17638</v>
      </c>
      <c r="T2364" s="4" t="s">
        <v>84</v>
      </c>
      <c r="U2364" s="4"/>
      <c r="V2364" s="4"/>
      <c r="W2364" s="4"/>
      <c r="X2364" s="2" t="s">
        <v>17639</v>
      </c>
      <c r="Y2364" s="4" t="s">
        <v>69</v>
      </c>
      <c r="Z2364" s="4"/>
      <c r="AA2364" s="4"/>
      <c r="AB2364" s="4"/>
    </row>
    <row r="2365" customFormat="false" ht="75" hidden="false" customHeight="true" outlineLevel="0" collapsed="false">
      <c r="A2365" s="4" t="s">
        <v>17640</v>
      </c>
      <c r="B2365" s="4" t="s">
        <v>17468</v>
      </c>
      <c r="C2365" s="4" t="s">
        <v>17641</v>
      </c>
      <c r="D2365" s="4" t="n">
        <v>1976</v>
      </c>
      <c r="E2365" s="4" t="s">
        <v>41</v>
      </c>
      <c r="F2365" s="4" t="s">
        <v>16918</v>
      </c>
      <c r="G2365" s="4" t="str">
        <f aca="false">IF(LEFT(I2365,3)="R1 ","L6",IF(D2365&gt;=2014,"L1",IF(D2365&gt;=1998,"L2",IF(D2365&gt;=1987,"L3",IF(D2365&gt;=1978,"L4",IF(D2365&gt;=1965,"L5","L6"))))))</f>
        <v>L5</v>
      </c>
      <c r="H2365" s="4" t="str">
        <f aca="false">IFERROR(INDEX(Lanes!$C$2:$C$60,MATCH(LEFT(I2365,FIND(" ",I2365)-1),Lanes!$A$2:$A$60,0)),"?")</f>
        <v>V</v>
      </c>
      <c r="I2365" s="4" t="s">
        <v>17406</v>
      </c>
      <c r="J2365" s="4"/>
      <c r="K2365" s="4" t="s">
        <v>9840</v>
      </c>
      <c r="L2365" s="4" t="s">
        <v>163</v>
      </c>
      <c r="M2365" s="4" t="s">
        <v>289</v>
      </c>
      <c r="N2365" s="4" t="s">
        <v>3184</v>
      </c>
      <c r="O2365" s="4" t="s">
        <v>17642</v>
      </c>
      <c r="P2365" s="2" t="s">
        <v>17643</v>
      </c>
      <c r="Q2365" s="2" t="s">
        <v>17644</v>
      </c>
      <c r="R2365" s="4" t="s">
        <v>65</v>
      </c>
      <c r="S2365" s="4" t="s">
        <v>17645</v>
      </c>
      <c r="T2365" s="4" t="s">
        <v>84</v>
      </c>
      <c r="U2365" s="4"/>
      <c r="V2365" s="4"/>
      <c r="W2365" s="4"/>
      <c r="X2365" s="2" t="s">
        <v>17646</v>
      </c>
      <c r="Y2365" s="4" t="s">
        <v>69</v>
      </c>
      <c r="Z2365" s="4"/>
      <c r="AA2365" s="4"/>
      <c r="AB2365" s="4"/>
    </row>
    <row r="2366" customFormat="false" ht="75" hidden="false" customHeight="true" outlineLevel="0" collapsed="false">
      <c r="A2366" s="4" t="s">
        <v>17647</v>
      </c>
      <c r="B2366" s="4" t="s">
        <v>17648</v>
      </c>
      <c r="C2366" s="4" t="s">
        <v>17649</v>
      </c>
      <c r="D2366" s="4" t="n">
        <v>1976</v>
      </c>
      <c r="E2366" s="4" t="s">
        <v>704</v>
      </c>
      <c r="F2366" s="4" t="s">
        <v>16918</v>
      </c>
      <c r="G2366" s="4" t="str">
        <f aca="false">IF(LEFT(I2366,3)="R1 ","L6",IF(D2366&gt;=2014,"L1",IF(D2366&gt;=1998,"L2",IF(D2366&gt;=1987,"L3",IF(D2366&gt;=1978,"L4",IF(D2366&gt;=1965,"L5","L6"))))))</f>
        <v>L5</v>
      </c>
      <c r="H2366" s="4" t="str">
        <f aca="false">IFERROR(INDEX(Lanes!$C$2:$C$60,MATCH(LEFT(I2366,FIND(" ",I2366)-1),Lanes!$A$2:$A$60,0)),"?")</f>
        <v>V</v>
      </c>
      <c r="I2366" s="4" t="s">
        <v>17406</v>
      </c>
      <c r="J2366" s="4" t="s">
        <v>8895</v>
      </c>
      <c r="K2366" s="4" t="s">
        <v>9840</v>
      </c>
      <c r="L2366" s="4" t="s">
        <v>193</v>
      </c>
      <c r="M2366" s="4" t="s">
        <v>289</v>
      </c>
      <c r="N2366" s="4" t="s">
        <v>3184</v>
      </c>
      <c r="O2366" s="4" t="s">
        <v>17650</v>
      </c>
      <c r="P2366" s="2" t="s">
        <v>17651</v>
      </c>
      <c r="Q2366" s="2" t="s">
        <v>17652</v>
      </c>
      <c r="R2366" s="4" t="s">
        <v>65</v>
      </c>
      <c r="S2366" s="4" t="s">
        <v>17653</v>
      </c>
      <c r="T2366" s="4" t="s">
        <v>110</v>
      </c>
      <c r="U2366" s="4"/>
      <c r="V2366" s="4"/>
      <c r="W2366" s="4"/>
      <c r="X2366" s="2" t="s">
        <v>17654</v>
      </c>
      <c r="Y2366" s="4" t="s">
        <v>69</v>
      </c>
      <c r="Z2366" s="4"/>
      <c r="AA2366" s="4"/>
      <c r="AB2366" s="4"/>
    </row>
    <row r="2367" customFormat="false" ht="75" hidden="false" customHeight="true" outlineLevel="0" collapsed="false">
      <c r="A2367" s="4" t="s">
        <v>17655</v>
      </c>
      <c r="B2367" s="4" t="s">
        <v>17446</v>
      </c>
      <c r="C2367" s="4" t="s">
        <v>17656</v>
      </c>
      <c r="D2367" s="4" t="n">
        <v>1976</v>
      </c>
      <c r="E2367" s="4" t="s">
        <v>41</v>
      </c>
      <c r="F2367" s="4" t="s">
        <v>13299</v>
      </c>
      <c r="G2367" s="4" t="str">
        <f aca="false">IF(LEFT(I2367,3)="R1 ","L6",IF(D2367&gt;=2014,"L1",IF(D2367&gt;=1998,"L2",IF(D2367&gt;=1987,"L3",IF(D2367&gt;=1978,"L4",IF(D2367&gt;=1965,"L5","L6"))))))</f>
        <v>L5</v>
      </c>
      <c r="H2367" s="4" t="str">
        <f aca="false">IFERROR(INDEX(Lanes!$C$2:$C$60,MATCH(LEFT(I2367,FIND(" ",I2367)-1),Lanes!$A$2:$A$60,0)),"?")</f>
        <v>V</v>
      </c>
      <c r="I2367" s="4" t="s">
        <v>17406</v>
      </c>
      <c r="J2367" s="4"/>
      <c r="K2367" s="4" t="s">
        <v>9840</v>
      </c>
      <c r="L2367" s="4" t="s">
        <v>163</v>
      </c>
      <c r="M2367" s="4" t="s">
        <v>164</v>
      </c>
      <c r="N2367" s="4" t="s">
        <v>2389</v>
      </c>
      <c r="O2367" s="4" t="s">
        <v>17657</v>
      </c>
      <c r="P2367" s="2" t="s">
        <v>17658</v>
      </c>
      <c r="Q2367" s="2" t="s">
        <v>17659</v>
      </c>
      <c r="R2367" s="4" t="s">
        <v>65</v>
      </c>
      <c r="S2367" s="4" t="s">
        <v>17660</v>
      </c>
      <c r="T2367" s="4" t="s">
        <v>84</v>
      </c>
      <c r="U2367" s="4"/>
      <c r="V2367" s="4"/>
      <c r="W2367" s="4"/>
      <c r="X2367" s="2" t="s">
        <v>17661</v>
      </c>
      <c r="Y2367" s="4" t="s">
        <v>69</v>
      </c>
      <c r="Z2367" s="4"/>
      <c r="AA2367" s="4"/>
      <c r="AB2367" s="4"/>
    </row>
    <row r="2368" customFormat="false" ht="75" hidden="false" customHeight="true" outlineLevel="0" collapsed="false">
      <c r="A2368" s="4" t="s">
        <v>17662</v>
      </c>
      <c r="B2368" s="4" t="s">
        <v>17446</v>
      </c>
      <c r="C2368" s="4" t="s">
        <v>17663</v>
      </c>
      <c r="D2368" s="4" t="n">
        <v>1976</v>
      </c>
      <c r="E2368" s="4" t="s">
        <v>41</v>
      </c>
      <c r="F2368" s="4" t="s">
        <v>13299</v>
      </c>
      <c r="G2368" s="4" t="str">
        <f aca="false">IF(LEFT(I2368,3)="R1 ","L6",IF(D2368&gt;=2014,"L1",IF(D2368&gt;=1998,"L2",IF(D2368&gt;=1987,"L3",IF(D2368&gt;=1978,"L4",IF(D2368&gt;=1965,"L5","L6"))))))</f>
        <v>L5</v>
      </c>
      <c r="H2368" s="4" t="str">
        <f aca="false">IFERROR(INDEX(Lanes!$C$2:$C$60,MATCH(LEFT(I2368,FIND(" ",I2368)-1),Lanes!$A$2:$A$60,0)),"?")</f>
        <v>V</v>
      </c>
      <c r="I2368" s="4" t="s">
        <v>17406</v>
      </c>
      <c r="J2368" s="4"/>
      <c r="K2368" s="4" t="s">
        <v>364</v>
      </c>
      <c r="L2368" s="4" t="s">
        <v>163</v>
      </c>
      <c r="M2368" s="4" t="s">
        <v>164</v>
      </c>
      <c r="N2368" s="4" t="s">
        <v>2389</v>
      </c>
      <c r="O2368" s="4" t="s">
        <v>17664</v>
      </c>
      <c r="P2368" s="2" t="s">
        <v>17665</v>
      </c>
      <c r="Q2368" s="2" t="s">
        <v>17666</v>
      </c>
      <c r="R2368" s="4" t="s">
        <v>65</v>
      </c>
      <c r="S2368" s="4" t="s">
        <v>17667</v>
      </c>
      <c r="T2368" s="4" t="s">
        <v>84</v>
      </c>
      <c r="U2368" s="4"/>
      <c r="V2368" s="4"/>
      <c r="W2368" s="4"/>
      <c r="X2368" s="2" t="s">
        <v>17668</v>
      </c>
      <c r="Y2368" s="4" t="s">
        <v>69</v>
      </c>
      <c r="Z2368" s="4"/>
      <c r="AA2368" s="4"/>
      <c r="AB2368" s="4"/>
    </row>
    <row r="2369" customFormat="false" ht="75" hidden="false" customHeight="true" outlineLevel="0" collapsed="false">
      <c r="A2369" s="4" t="s">
        <v>17669</v>
      </c>
      <c r="B2369" s="4" t="s">
        <v>17476</v>
      </c>
      <c r="C2369" s="4" t="s">
        <v>17670</v>
      </c>
      <c r="D2369" s="4" t="n">
        <v>1977</v>
      </c>
      <c r="E2369" s="4" t="s">
        <v>41</v>
      </c>
      <c r="F2369" s="4" t="s">
        <v>13685</v>
      </c>
      <c r="G2369" s="4" t="str">
        <f aca="false">IF(LEFT(I2369,3)="R1 ","L6",IF(D2369&gt;=2014,"L1",IF(D2369&gt;=1998,"L2",IF(D2369&gt;=1987,"L3",IF(D2369&gt;=1978,"L4",IF(D2369&gt;=1965,"L5","L6"))))))</f>
        <v>L5</v>
      </c>
      <c r="H2369" s="4" t="str">
        <f aca="false">IFERROR(INDEX(Lanes!$C$2:$C$60,MATCH(LEFT(I2369,FIND(" ",I2369)-1),Lanes!$A$2:$A$60,0)),"?")</f>
        <v>V</v>
      </c>
      <c r="I2369" s="4" t="s">
        <v>17406</v>
      </c>
      <c r="J2369" s="4"/>
      <c r="K2369" s="4" t="s">
        <v>9840</v>
      </c>
      <c r="L2369" s="4" t="s">
        <v>163</v>
      </c>
      <c r="M2369" s="4" t="s">
        <v>289</v>
      </c>
      <c r="N2369" s="4"/>
      <c r="O2369" s="4" t="s">
        <v>17671</v>
      </c>
      <c r="P2369" s="2" t="s">
        <v>17672</v>
      </c>
      <c r="Q2369" s="2" t="s">
        <v>17673</v>
      </c>
      <c r="R2369" s="4" t="s">
        <v>65</v>
      </c>
      <c r="S2369" s="4" t="s">
        <v>17674</v>
      </c>
      <c r="T2369" s="4" t="s">
        <v>52</v>
      </c>
      <c r="U2369" s="4"/>
      <c r="V2369" s="4"/>
      <c r="W2369" s="4"/>
      <c r="X2369" s="2" t="s">
        <v>17675</v>
      </c>
      <c r="Y2369" s="4" t="s">
        <v>69</v>
      </c>
      <c r="Z2369" s="4"/>
      <c r="AA2369" s="4"/>
      <c r="AB2369" s="4"/>
    </row>
    <row r="2370" customFormat="false" ht="75" hidden="false" customHeight="true" outlineLevel="0" collapsed="false">
      <c r="A2370" s="4" t="s">
        <v>17676</v>
      </c>
      <c r="B2370" s="4" t="s">
        <v>17412</v>
      </c>
      <c r="C2370" s="4" t="s">
        <v>17677</v>
      </c>
      <c r="D2370" s="4" t="n">
        <v>1977</v>
      </c>
      <c r="E2370" s="4" t="s">
        <v>41</v>
      </c>
      <c r="F2370" s="4" t="s">
        <v>13299</v>
      </c>
      <c r="G2370" s="4" t="str">
        <f aca="false">IF(LEFT(I2370,3)="R1 ","L6",IF(D2370&gt;=2014,"L1",IF(D2370&gt;=1998,"L2",IF(D2370&gt;=1987,"L3",IF(D2370&gt;=1978,"L4",IF(D2370&gt;=1965,"L5","L6"))))))</f>
        <v>L5</v>
      </c>
      <c r="H2370" s="4" t="str">
        <f aca="false">IFERROR(INDEX(Lanes!$C$2:$C$60,MATCH(LEFT(I2370,FIND(" ",I2370)-1),Lanes!$A$2:$A$60,0)),"?")</f>
        <v>V</v>
      </c>
      <c r="I2370" s="4" t="s">
        <v>17406</v>
      </c>
      <c r="J2370" s="4"/>
      <c r="K2370" s="4" t="s">
        <v>9840</v>
      </c>
      <c r="L2370" s="4" t="s">
        <v>193</v>
      </c>
      <c r="M2370" s="4" t="s">
        <v>289</v>
      </c>
      <c r="N2370" s="4"/>
      <c r="O2370" s="4" t="s">
        <v>17678</v>
      </c>
      <c r="P2370" s="2" t="s">
        <v>17679</v>
      </c>
      <c r="Q2370" s="2" t="s">
        <v>17680</v>
      </c>
      <c r="R2370" s="4" t="s">
        <v>65</v>
      </c>
      <c r="S2370" s="4" t="s">
        <v>17681</v>
      </c>
      <c r="T2370" s="4" t="s">
        <v>84</v>
      </c>
      <c r="U2370" s="4"/>
      <c r="V2370" s="4"/>
      <c r="W2370" s="4"/>
      <c r="X2370" s="2" t="s">
        <v>17682</v>
      </c>
      <c r="Y2370" s="4" t="s">
        <v>69</v>
      </c>
      <c r="Z2370" s="4"/>
      <c r="AA2370" s="4"/>
      <c r="AB2370" s="4"/>
    </row>
    <row r="2371" customFormat="false" ht="75" hidden="false" customHeight="true" outlineLevel="0" collapsed="false">
      <c r="A2371" s="4" t="s">
        <v>17683</v>
      </c>
      <c r="B2371" s="4" t="s">
        <v>17412</v>
      </c>
      <c r="C2371" s="4" t="s">
        <v>17684</v>
      </c>
      <c r="D2371" s="4" t="n">
        <v>1977</v>
      </c>
      <c r="E2371" s="4" t="s">
        <v>41</v>
      </c>
      <c r="F2371" s="4" t="s">
        <v>13299</v>
      </c>
      <c r="G2371" s="4" t="str">
        <f aca="false">IF(LEFT(I2371,3)="R1 ","L6",IF(D2371&gt;=2014,"L1",IF(D2371&gt;=1998,"L2",IF(D2371&gt;=1987,"L3",IF(D2371&gt;=1978,"L4",IF(D2371&gt;=1965,"L5","L6"))))))</f>
        <v>L5</v>
      </c>
      <c r="H2371" s="4" t="str">
        <f aca="false">IFERROR(INDEX(Lanes!$C$2:$C$60,MATCH(LEFT(I2371,FIND(" ",I2371)-1),Lanes!$A$2:$A$60,0)),"?")</f>
        <v>V</v>
      </c>
      <c r="I2371" s="4" t="s">
        <v>17406</v>
      </c>
      <c r="J2371" s="4"/>
      <c r="K2371" s="4" t="s">
        <v>9840</v>
      </c>
      <c r="L2371" s="4" t="s">
        <v>193</v>
      </c>
      <c r="M2371" s="4" t="s">
        <v>289</v>
      </c>
      <c r="N2371" s="4"/>
      <c r="O2371" s="4" t="s">
        <v>17592</v>
      </c>
      <c r="P2371" s="2" t="s">
        <v>17685</v>
      </c>
      <c r="Q2371" s="2" t="s">
        <v>17686</v>
      </c>
      <c r="R2371" s="4" t="s">
        <v>65</v>
      </c>
      <c r="S2371" s="4" t="s">
        <v>17687</v>
      </c>
      <c r="T2371" s="4" t="s">
        <v>52</v>
      </c>
      <c r="U2371" s="4"/>
      <c r="V2371" s="4"/>
      <c r="W2371" s="4"/>
      <c r="X2371" s="2" t="s">
        <v>17688</v>
      </c>
      <c r="Y2371" s="4" t="s">
        <v>69</v>
      </c>
      <c r="Z2371" s="4"/>
      <c r="AA2371" s="4"/>
      <c r="AB2371" s="4"/>
    </row>
    <row r="2372" customFormat="false" ht="75" hidden="false" customHeight="true" outlineLevel="0" collapsed="false">
      <c r="A2372" s="4" t="s">
        <v>17689</v>
      </c>
      <c r="B2372" s="4" t="s">
        <v>17583</v>
      </c>
      <c r="C2372" s="4" t="s">
        <v>17690</v>
      </c>
      <c r="D2372" s="4" t="n">
        <v>1977</v>
      </c>
      <c r="E2372" s="4" t="s">
        <v>41</v>
      </c>
      <c r="F2372" s="4" t="s">
        <v>12443</v>
      </c>
      <c r="G2372" s="4" t="str">
        <f aca="false">IF(LEFT(I2372,3)="R1 ","L6",IF(D2372&gt;=2014,"L1",IF(D2372&gt;=1998,"L2",IF(D2372&gt;=1987,"L3",IF(D2372&gt;=1978,"L4",IF(D2372&gt;=1965,"L5","L6"))))))</f>
        <v>L5</v>
      </c>
      <c r="H2372" s="4" t="str">
        <f aca="false">IFERROR(INDEX(Lanes!$C$2:$C$60,MATCH(LEFT(I2372,FIND(" ",I2372)-1),Lanes!$A$2:$A$60,0)),"?")</f>
        <v>V</v>
      </c>
      <c r="I2372" s="4" t="s">
        <v>17406</v>
      </c>
      <c r="J2372" s="4"/>
      <c r="K2372" s="4" t="s">
        <v>9840</v>
      </c>
      <c r="L2372" s="4" t="s">
        <v>193</v>
      </c>
      <c r="M2372" s="4" t="s">
        <v>289</v>
      </c>
      <c r="N2372" s="4" t="s">
        <v>3184</v>
      </c>
      <c r="O2372" s="4" t="s">
        <v>17691</v>
      </c>
      <c r="P2372" s="2" t="s">
        <v>17692</v>
      </c>
      <c r="Q2372" s="2" t="s">
        <v>17693</v>
      </c>
      <c r="R2372" s="4" t="s">
        <v>122</v>
      </c>
      <c r="S2372" s="4" t="s">
        <v>17694</v>
      </c>
      <c r="T2372" s="4" t="s">
        <v>52</v>
      </c>
      <c r="U2372" s="4"/>
      <c r="V2372" s="4"/>
      <c r="W2372" s="4"/>
      <c r="X2372" s="2" t="s">
        <v>17695</v>
      </c>
      <c r="Y2372" s="4" t="s">
        <v>69</v>
      </c>
      <c r="Z2372" s="4"/>
      <c r="AA2372" s="4"/>
      <c r="AB2372" s="4"/>
    </row>
    <row r="2373" customFormat="false" ht="75" hidden="false" customHeight="true" outlineLevel="0" collapsed="false">
      <c r="A2373" s="4" t="s">
        <v>17696</v>
      </c>
      <c r="B2373" s="4" t="s">
        <v>17626</v>
      </c>
      <c r="C2373" s="4" t="s">
        <v>17697</v>
      </c>
      <c r="D2373" s="4" t="n">
        <v>1977</v>
      </c>
      <c r="E2373" s="4" t="s">
        <v>41</v>
      </c>
      <c r="F2373" s="4" t="s">
        <v>12105</v>
      </c>
      <c r="G2373" s="4" t="str">
        <f aca="false">IF(LEFT(I2373,3)="R1 ","L6",IF(D2373&gt;=2014,"L1",IF(D2373&gt;=1998,"L2",IF(D2373&gt;=1987,"L3",IF(D2373&gt;=1978,"L4",IF(D2373&gt;=1965,"L5","L6"))))))</f>
        <v>L5</v>
      </c>
      <c r="H2373" s="4" t="str">
        <f aca="false">IFERROR(INDEX(Lanes!$C$2:$C$60,MATCH(LEFT(I2373,FIND(" ",I2373)-1),Lanes!$A$2:$A$60,0)),"?")</f>
        <v>V</v>
      </c>
      <c r="I2373" s="4" t="s">
        <v>17406</v>
      </c>
      <c r="J2373" s="4" t="s">
        <v>8895</v>
      </c>
      <c r="K2373" s="4" t="s">
        <v>9840</v>
      </c>
      <c r="L2373" s="4" t="s">
        <v>193</v>
      </c>
      <c r="M2373" s="4" t="s">
        <v>289</v>
      </c>
      <c r="N2373" s="4"/>
      <c r="O2373" s="4" t="s">
        <v>17698</v>
      </c>
      <c r="P2373" s="2" t="s">
        <v>17699</v>
      </c>
      <c r="Q2373" s="2" t="s">
        <v>17700</v>
      </c>
      <c r="R2373" s="4" t="s">
        <v>65</v>
      </c>
      <c r="S2373" s="4" t="s">
        <v>17701</v>
      </c>
      <c r="T2373" s="4" t="s">
        <v>110</v>
      </c>
      <c r="U2373" s="4"/>
      <c r="V2373" s="4"/>
      <c r="W2373" s="4"/>
      <c r="X2373" s="2" t="s">
        <v>17702</v>
      </c>
      <c r="Y2373" s="4" t="s">
        <v>69</v>
      </c>
      <c r="Z2373" s="4"/>
      <c r="AA2373" s="4"/>
      <c r="AB2373" s="4"/>
    </row>
    <row r="2374" customFormat="false" ht="75" hidden="false" customHeight="true" outlineLevel="0" collapsed="false">
      <c r="A2374" s="4" t="s">
        <v>17703</v>
      </c>
      <c r="B2374" s="4" t="s">
        <v>17468</v>
      </c>
      <c r="C2374" s="4" t="s">
        <v>17704</v>
      </c>
      <c r="D2374" s="4" t="n">
        <v>1977</v>
      </c>
      <c r="E2374" s="4" t="s">
        <v>41</v>
      </c>
      <c r="F2374" s="4" t="s">
        <v>16918</v>
      </c>
      <c r="G2374" s="4" t="str">
        <f aca="false">IF(LEFT(I2374,3)="R1 ","L6",IF(D2374&gt;=2014,"L1",IF(D2374&gt;=1998,"L2",IF(D2374&gt;=1987,"L3",IF(D2374&gt;=1978,"L4",IF(D2374&gt;=1965,"L5","L6"))))))</f>
        <v>L5</v>
      </c>
      <c r="H2374" s="4" t="str">
        <f aca="false">IFERROR(INDEX(Lanes!$C$2:$C$60,MATCH(LEFT(I2374,FIND(" ",I2374)-1),Lanes!$A$2:$A$60,0)),"?")</f>
        <v>V</v>
      </c>
      <c r="I2374" s="4" t="s">
        <v>17406</v>
      </c>
      <c r="J2374" s="4"/>
      <c r="K2374" s="4" t="s">
        <v>9840</v>
      </c>
      <c r="L2374" s="4" t="s">
        <v>163</v>
      </c>
      <c r="M2374" s="4" t="s">
        <v>289</v>
      </c>
      <c r="N2374" s="4" t="s">
        <v>3184</v>
      </c>
      <c r="O2374" s="4" t="s">
        <v>17642</v>
      </c>
      <c r="P2374" s="2" t="s">
        <v>17705</v>
      </c>
      <c r="Q2374" s="2" t="s">
        <v>17706</v>
      </c>
      <c r="R2374" s="4" t="s">
        <v>65</v>
      </c>
      <c r="S2374" s="4" t="s">
        <v>17707</v>
      </c>
      <c r="T2374" s="4" t="s">
        <v>110</v>
      </c>
      <c r="U2374" s="4"/>
      <c r="V2374" s="4"/>
      <c r="W2374" s="4"/>
      <c r="X2374" s="2" t="s">
        <v>17708</v>
      </c>
      <c r="Y2374" s="4" t="s">
        <v>69</v>
      </c>
      <c r="Z2374" s="4"/>
      <c r="AA2374" s="4"/>
      <c r="AB2374" s="4"/>
    </row>
    <row r="2375" customFormat="false" ht="75" hidden="false" customHeight="true" outlineLevel="0" collapsed="false">
      <c r="A2375" s="4" t="s">
        <v>17709</v>
      </c>
      <c r="B2375" s="4" t="s">
        <v>17446</v>
      </c>
      <c r="C2375" s="4" t="s">
        <v>17710</v>
      </c>
      <c r="D2375" s="4" t="n">
        <v>1977</v>
      </c>
      <c r="E2375" s="4" t="s">
        <v>41</v>
      </c>
      <c r="F2375" s="4" t="s">
        <v>13299</v>
      </c>
      <c r="G2375" s="4" t="str">
        <f aca="false">IF(LEFT(I2375,3)="R1 ","L6",IF(D2375&gt;=2014,"L1",IF(D2375&gt;=1998,"L2",IF(D2375&gt;=1987,"L3",IF(D2375&gt;=1978,"L4",IF(D2375&gt;=1965,"L5","L6"))))))</f>
        <v>L5</v>
      </c>
      <c r="H2375" s="4" t="str">
        <f aca="false">IFERROR(INDEX(Lanes!$C$2:$C$60,MATCH(LEFT(I2375,FIND(" ",I2375)-1),Lanes!$A$2:$A$60,0)),"?")</f>
        <v>V</v>
      </c>
      <c r="I2375" s="4" t="s">
        <v>17406</v>
      </c>
      <c r="J2375" s="4" t="s">
        <v>8895</v>
      </c>
      <c r="K2375" s="4" t="s">
        <v>1078</v>
      </c>
      <c r="L2375" s="4" t="s">
        <v>163</v>
      </c>
      <c r="M2375" s="4" t="s">
        <v>164</v>
      </c>
      <c r="N2375" s="4"/>
      <c r="O2375" s="4" t="s">
        <v>17711</v>
      </c>
      <c r="P2375" s="2" t="s">
        <v>17712</v>
      </c>
      <c r="Q2375" s="2" t="s">
        <v>17713</v>
      </c>
      <c r="R2375" s="4" t="s">
        <v>65</v>
      </c>
      <c r="S2375" s="4" t="s">
        <v>17714</v>
      </c>
      <c r="T2375" s="4" t="s">
        <v>52</v>
      </c>
      <c r="U2375" s="4"/>
      <c r="V2375" s="4"/>
      <c r="W2375" s="4"/>
      <c r="X2375" s="2" t="s">
        <v>17715</v>
      </c>
      <c r="Y2375" s="4" t="s">
        <v>69</v>
      </c>
      <c r="Z2375" s="4"/>
      <c r="AA2375" s="4"/>
      <c r="AB2375" s="4"/>
    </row>
    <row r="2376" customFormat="false" ht="75" hidden="false" customHeight="true" outlineLevel="0" collapsed="false">
      <c r="A2376" s="4" t="s">
        <v>17716</v>
      </c>
      <c r="B2376" s="4" t="s">
        <v>17492</v>
      </c>
      <c r="C2376" s="4" t="s">
        <v>17717</v>
      </c>
      <c r="D2376" s="4" t="n">
        <v>1978</v>
      </c>
      <c r="E2376" s="4" t="s">
        <v>41</v>
      </c>
      <c r="F2376" s="4" t="s">
        <v>12443</v>
      </c>
      <c r="G2376" s="4" t="str">
        <f aca="false">IF(LEFT(I2376,3)="R1 ","L6",IF(D2376&gt;=2014,"L1",IF(D2376&gt;=1998,"L2",IF(D2376&gt;=1987,"L3",IF(D2376&gt;=1978,"L4",IF(D2376&gt;=1965,"L5","L6"))))))</f>
        <v>L4</v>
      </c>
      <c r="H2376" s="4" t="str">
        <f aca="false">IFERROR(INDEX(Lanes!$C$2:$C$60,MATCH(LEFT(I2376,FIND(" ",I2376)-1),Lanes!$A$2:$A$60,0)),"?")</f>
        <v>V</v>
      </c>
      <c r="I2376" s="4" t="s">
        <v>17406</v>
      </c>
      <c r="J2376" s="4"/>
      <c r="K2376" s="4" t="s">
        <v>9840</v>
      </c>
      <c r="L2376" s="4" t="s">
        <v>193</v>
      </c>
      <c r="M2376" s="4" t="s">
        <v>289</v>
      </c>
      <c r="N2376" s="4"/>
      <c r="O2376" s="4" t="s">
        <v>17718</v>
      </c>
      <c r="P2376" s="2" t="s">
        <v>17719</v>
      </c>
      <c r="Q2376" s="2" t="s">
        <v>17720</v>
      </c>
      <c r="R2376" s="4" t="s">
        <v>65</v>
      </c>
      <c r="S2376" s="4" t="s">
        <v>17721</v>
      </c>
      <c r="T2376" s="4" t="s">
        <v>84</v>
      </c>
      <c r="U2376" s="4"/>
      <c r="V2376" s="4"/>
      <c r="W2376" s="4"/>
      <c r="X2376" s="2" t="s">
        <v>17722</v>
      </c>
      <c r="Y2376" s="4" t="s">
        <v>69</v>
      </c>
      <c r="Z2376" s="4"/>
      <c r="AA2376" s="4"/>
      <c r="AB2376" s="4"/>
    </row>
    <row r="2377" customFormat="false" ht="75" hidden="false" customHeight="true" outlineLevel="0" collapsed="false">
      <c r="A2377" s="4" t="s">
        <v>17723</v>
      </c>
      <c r="B2377" s="4" t="s">
        <v>17404</v>
      </c>
      <c r="C2377" s="4" t="s">
        <v>17724</v>
      </c>
      <c r="D2377" s="4" t="n">
        <v>1978</v>
      </c>
      <c r="E2377" s="4" t="s">
        <v>41</v>
      </c>
      <c r="F2377" s="4" t="s">
        <v>5143</v>
      </c>
      <c r="G2377" s="4" t="str">
        <f aca="false">IF(LEFT(I2377,3)="R1 ","L6",IF(D2377&gt;=2014,"L1",IF(D2377&gt;=1998,"L2",IF(D2377&gt;=1987,"L3",IF(D2377&gt;=1978,"L4",IF(D2377&gt;=1965,"L5","L6"))))))</f>
        <v>L4</v>
      </c>
      <c r="H2377" s="4" t="str">
        <f aca="false">IFERROR(INDEX(Lanes!$C$2:$C$60,MATCH(LEFT(I2377,FIND(" ",I2377)-1),Lanes!$A$2:$A$60,0)),"?")</f>
        <v>V</v>
      </c>
      <c r="I2377" s="4" t="s">
        <v>17406</v>
      </c>
      <c r="J2377" s="4" t="s">
        <v>13377</v>
      </c>
      <c r="K2377" s="4" t="s">
        <v>364</v>
      </c>
      <c r="L2377" s="4" t="s">
        <v>193</v>
      </c>
      <c r="M2377" s="4" t="s">
        <v>289</v>
      </c>
      <c r="N2377" s="4"/>
      <c r="O2377" s="4" t="s">
        <v>17462</v>
      </c>
      <c r="P2377" s="2" t="s">
        <v>17725</v>
      </c>
      <c r="Q2377" s="2" t="s">
        <v>17726</v>
      </c>
      <c r="R2377" s="4" t="s">
        <v>65</v>
      </c>
      <c r="S2377" s="4" t="s">
        <v>17727</v>
      </c>
      <c r="T2377" s="4" t="s">
        <v>84</v>
      </c>
      <c r="U2377" s="4"/>
      <c r="V2377" s="4"/>
      <c r="W2377" s="4"/>
      <c r="X2377" s="2" t="s">
        <v>17728</v>
      </c>
      <c r="Y2377" s="4" t="s">
        <v>69</v>
      </c>
      <c r="Z2377" s="4"/>
      <c r="AA2377" s="4"/>
      <c r="AB2377" s="4"/>
    </row>
    <row r="2378" customFormat="false" ht="75" hidden="false" customHeight="true" outlineLevel="0" collapsed="false">
      <c r="A2378" s="4" t="s">
        <v>17729</v>
      </c>
      <c r="B2378" s="4" t="s">
        <v>17468</v>
      </c>
      <c r="C2378" s="4" t="s">
        <v>17730</v>
      </c>
      <c r="D2378" s="4" t="n">
        <v>1978</v>
      </c>
      <c r="E2378" s="4" t="s">
        <v>41</v>
      </c>
      <c r="F2378" s="4" t="s">
        <v>16918</v>
      </c>
      <c r="G2378" s="4" t="str">
        <f aca="false">IF(LEFT(I2378,3)="R1 ","L6",IF(D2378&gt;=2014,"L1",IF(D2378&gt;=1998,"L2",IF(D2378&gt;=1987,"L3",IF(D2378&gt;=1978,"L4",IF(D2378&gt;=1965,"L5","L6"))))))</f>
        <v>L4</v>
      </c>
      <c r="H2378" s="4" t="str">
        <f aca="false">IFERROR(INDEX(Lanes!$C$2:$C$60,MATCH(LEFT(I2378,FIND(" ",I2378)-1),Lanes!$A$2:$A$60,0)),"?")</f>
        <v>V</v>
      </c>
      <c r="I2378" s="4" t="s">
        <v>17406</v>
      </c>
      <c r="J2378" s="4"/>
      <c r="K2378" s="4" t="s">
        <v>9840</v>
      </c>
      <c r="L2378" s="4" t="s">
        <v>163</v>
      </c>
      <c r="M2378" s="4" t="s">
        <v>289</v>
      </c>
      <c r="N2378" s="4" t="s">
        <v>3184</v>
      </c>
      <c r="O2378" s="4" t="s">
        <v>17731</v>
      </c>
      <c r="P2378" s="2" t="s">
        <v>17732</v>
      </c>
      <c r="Q2378" s="2" t="s">
        <v>17733</v>
      </c>
      <c r="R2378" s="4" t="s">
        <v>65</v>
      </c>
      <c r="S2378" s="4" t="s">
        <v>17734</v>
      </c>
      <c r="T2378" s="4" t="s">
        <v>84</v>
      </c>
      <c r="U2378" s="4"/>
      <c r="V2378" s="4"/>
      <c r="W2378" s="4"/>
      <c r="X2378" s="2" t="s">
        <v>17735</v>
      </c>
      <c r="Y2378" s="4" t="s">
        <v>69</v>
      </c>
      <c r="Z2378" s="4"/>
      <c r="AA2378" s="4"/>
      <c r="AB2378" s="4"/>
    </row>
    <row r="2379" customFormat="false" ht="75" hidden="false" customHeight="true" outlineLevel="0" collapsed="false">
      <c r="A2379" s="4" t="s">
        <v>17736</v>
      </c>
      <c r="B2379" s="4" t="s">
        <v>17737</v>
      </c>
      <c r="C2379" s="4" t="s">
        <v>17738</v>
      </c>
      <c r="D2379" s="4" t="n">
        <v>1978</v>
      </c>
      <c r="E2379" s="4" t="s">
        <v>398</v>
      </c>
      <c r="F2379" s="4" t="s">
        <v>16918</v>
      </c>
      <c r="G2379" s="4" t="str">
        <f aca="false">IF(LEFT(I2379,3)="R1 ","L6",IF(D2379&gt;=2014,"L1",IF(D2379&gt;=1998,"L2",IF(D2379&gt;=1987,"L3",IF(D2379&gt;=1978,"L4",IF(D2379&gt;=1965,"L5","L6"))))))</f>
        <v>L4</v>
      </c>
      <c r="H2379" s="4" t="str">
        <f aca="false">IFERROR(INDEX(Lanes!$C$2:$C$60,MATCH(LEFT(I2379,FIND(" ",I2379)-1),Lanes!$A$2:$A$60,0)),"?")</f>
        <v>V</v>
      </c>
      <c r="I2379" s="4" t="s">
        <v>17406</v>
      </c>
      <c r="J2379" s="4"/>
      <c r="K2379" s="4" t="s">
        <v>9840</v>
      </c>
      <c r="L2379" s="4" t="s">
        <v>163</v>
      </c>
      <c r="M2379" s="4" t="s">
        <v>289</v>
      </c>
      <c r="N2379" s="4" t="s">
        <v>3184</v>
      </c>
      <c r="O2379" s="4" t="s">
        <v>17739</v>
      </c>
      <c r="P2379" s="2" t="s">
        <v>17740</v>
      </c>
      <c r="Q2379" s="2" t="s">
        <v>17741</v>
      </c>
      <c r="R2379" s="4" t="s">
        <v>65</v>
      </c>
      <c r="S2379" s="4" t="s">
        <v>17742</v>
      </c>
      <c r="T2379" s="4" t="s">
        <v>110</v>
      </c>
      <c r="U2379" s="4"/>
      <c r="V2379" s="4"/>
      <c r="W2379" s="4"/>
      <c r="X2379" s="2" t="s">
        <v>17743</v>
      </c>
      <c r="Y2379" s="4" t="s">
        <v>69</v>
      </c>
      <c r="Z2379" s="4"/>
      <c r="AA2379" s="4"/>
      <c r="AB2379" s="4"/>
    </row>
    <row r="2380" customFormat="false" ht="75" hidden="false" customHeight="true" outlineLevel="0" collapsed="false">
      <c r="A2380" s="4" t="s">
        <v>17744</v>
      </c>
      <c r="B2380" s="4" t="s">
        <v>17446</v>
      </c>
      <c r="C2380" s="4" t="s">
        <v>17745</v>
      </c>
      <c r="D2380" s="4" t="n">
        <v>1978</v>
      </c>
      <c r="E2380" s="4" t="s">
        <v>41</v>
      </c>
      <c r="F2380" s="4" t="s">
        <v>13299</v>
      </c>
      <c r="G2380" s="4" t="str">
        <f aca="false">IF(LEFT(I2380,3)="R1 ","L6",IF(D2380&gt;=2014,"L1",IF(D2380&gt;=1998,"L2",IF(D2380&gt;=1987,"L3",IF(D2380&gt;=1978,"L4",IF(D2380&gt;=1965,"L5","L6"))))))</f>
        <v>L4</v>
      </c>
      <c r="H2380" s="4" t="str">
        <f aca="false">IFERROR(INDEX(Lanes!$C$2:$C$60,MATCH(LEFT(I2380,FIND(" ",I2380)-1),Lanes!$A$2:$A$60,0)),"?")</f>
        <v>V</v>
      </c>
      <c r="I2380" s="4" t="s">
        <v>17406</v>
      </c>
      <c r="J2380" s="4"/>
      <c r="K2380" s="4" t="s">
        <v>9840</v>
      </c>
      <c r="L2380" s="4" t="s">
        <v>163</v>
      </c>
      <c r="M2380" s="4" t="s">
        <v>164</v>
      </c>
      <c r="N2380" s="4" t="s">
        <v>2389</v>
      </c>
      <c r="O2380" s="4" t="s">
        <v>17746</v>
      </c>
      <c r="P2380" s="2" t="s">
        <v>17747</v>
      </c>
      <c r="Q2380" s="2" t="s">
        <v>17748</v>
      </c>
      <c r="R2380" s="4" t="s">
        <v>65</v>
      </c>
      <c r="S2380" s="4" t="s">
        <v>17749</v>
      </c>
      <c r="T2380" s="4" t="s">
        <v>110</v>
      </c>
      <c r="U2380" s="4"/>
      <c r="V2380" s="4"/>
      <c r="W2380" s="4"/>
      <c r="X2380" s="2" t="s">
        <v>17750</v>
      </c>
      <c r="Y2380" s="4" t="s">
        <v>69</v>
      </c>
      <c r="Z2380" s="4"/>
      <c r="AA2380" s="4"/>
      <c r="AB2380" s="4"/>
    </row>
    <row r="2381" customFormat="false" ht="75" hidden="false" customHeight="true" outlineLevel="0" collapsed="false">
      <c r="A2381" s="4" t="s">
        <v>17751</v>
      </c>
      <c r="B2381" s="4" t="s">
        <v>17574</v>
      </c>
      <c r="C2381" s="4" t="s">
        <v>17752</v>
      </c>
      <c r="D2381" s="4" t="n">
        <v>1979</v>
      </c>
      <c r="E2381" s="4" t="s">
        <v>41</v>
      </c>
      <c r="F2381" s="4" t="s">
        <v>17753</v>
      </c>
      <c r="G2381" s="4" t="str">
        <f aca="false">IF(LEFT(I2381,3)="R1 ","L6",IF(D2381&gt;=2014,"L1",IF(D2381&gt;=1998,"L2",IF(D2381&gt;=1987,"L3",IF(D2381&gt;=1978,"L4",IF(D2381&gt;=1965,"L5","L6"))))))</f>
        <v>L4</v>
      </c>
      <c r="H2381" s="4" t="str">
        <f aca="false">IFERROR(INDEX(Lanes!$C$2:$C$60,MATCH(LEFT(I2381,FIND(" ",I2381)-1),Lanes!$A$2:$A$60,0)),"?")</f>
        <v>V</v>
      </c>
      <c r="I2381" s="4" t="s">
        <v>17406</v>
      </c>
      <c r="J2381" s="4" t="s">
        <v>17576</v>
      </c>
      <c r="K2381" s="4" t="s">
        <v>451</v>
      </c>
      <c r="L2381" s="4" t="s">
        <v>193</v>
      </c>
      <c r="M2381" s="4" t="s">
        <v>289</v>
      </c>
      <c r="N2381" s="4"/>
      <c r="O2381" s="4" t="s">
        <v>17754</v>
      </c>
      <c r="P2381" s="2" t="s">
        <v>17755</v>
      </c>
      <c r="Q2381" s="2" t="s">
        <v>17756</v>
      </c>
      <c r="R2381" s="4" t="s">
        <v>65</v>
      </c>
      <c r="S2381" s="4" t="s">
        <v>17757</v>
      </c>
      <c r="T2381" s="4" t="s">
        <v>84</v>
      </c>
      <c r="U2381" s="4"/>
      <c r="V2381" s="4"/>
      <c r="W2381" s="4"/>
      <c r="X2381" s="2" t="s">
        <v>17758</v>
      </c>
      <c r="Y2381" s="4" t="s">
        <v>69</v>
      </c>
      <c r="Z2381" s="4"/>
      <c r="AA2381" s="4"/>
      <c r="AB2381" s="4"/>
    </row>
    <row r="2382" customFormat="false" ht="75" hidden="false" customHeight="true" outlineLevel="0" collapsed="false">
      <c r="A2382" s="4" t="s">
        <v>17759</v>
      </c>
      <c r="B2382" s="4" t="s">
        <v>17492</v>
      </c>
      <c r="C2382" s="4" t="s">
        <v>17760</v>
      </c>
      <c r="D2382" s="4" t="n">
        <v>1979</v>
      </c>
      <c r="E2382" s="4" t="s">
        <v>41</v>
      </c>
      <c r="F2382" s="4" t="s">
        <v>12443</v>
      </c>
      <c r="G2382" s="4" t="str">
        <f aca="false">IF(LEFT(I2382,3)="R1 ","L6",IF(D2382&gt;=2014,"L1",IF(D2382&gt;=1998,"L2",IF(D2382&gt;=1987,"L3",IF(D2382&gt;=1978,"L4",IF(D2382&gt;=1965,"L5","L6"))))))</f>
        <v>L4</v>
      </c>
      <c r="H2382" s="4" t="str">
        <f aca="false">IFERROR(INDEX(Lanes!$C$2:$C$60,MATCH(LEFT(I2382,FIND(" ",I2382)-1),Lanes!$A$2:$A$60,0)),"?")</f>
        <v>V</v>
      </c>
      <c r="I2382" s="4" t="s">
        <v>17406</v>
      </c>
      <c r="J2382" s="4"/>
      <c r="K2382" s="4" t="s">
        <v>9840</v>
      </c>
      <c r="L2382" s="4" t="s">
        <v>193</v>
      </c>
      <c r="M2382" s="4" t="s">
        <v>289</v>
      </c>
      <c r="N2382" s="4"/>
      <c r="O2382" s="4" t="s">
        <v>17761</v>
      </c>
      <c r="P2382" s="2" t="s">
        <v>17762</v>
      </c>
      <c r="Q2382" s="2" t="s">
        <v>17763</v>
      </c>
      <c r="R2382" s="4" t="s">
        <v>65</v>
      </c>
      <c r="S2382" s="4" t="s">
        <v>17764</v>
      </c>
      <c r="T2382" s="4" t="s">
        <v>84</v>
      </c>
      <c r="U2382" s="4"/>
      <c r="V2382" s="4"/>
      <c r="W2382" s="4"/>
      <c r="X2382" s="2" t="s">
        <v>17765</v>
      </c>
      <c r="Y2382" s="4" t="s">
        <v>69</v>
      </c>
      <c r="Z2382" s="4"/>
      <c r="AA2382" s="4"/>
      <c r="AB2382" s="4"/>
    </row>
    <row r="2383" customFormat="false" ht="75" hidden="false" customHeight="true" outlineLevel="0" collapsed="false">
      <c r="A2383" s="4" t="s">
        <v>17766</v>
      </c>
      <c r="B2383" s="4" t="s">
        <v>17626</v>
      </c>
      <c r="C2383" s="4" t="s">
        <v>17767</v>
      </c>
      <c r="D2383" s="4" t="n">
        <v>1981</v>
      </c>
      <c r="E2383" s="4" t="s">
        <v>41</v>
      </c>
      <c r="F2383" s="4" t="s">
        <v>12105</v>
      </c>
      <c r="G2383" s="4" t="str">
        <f aca="false">IF(LEFT(I2383,3)="R1 ","L6",IF(D2383&gt;=2014,"L1",IF(D2383&gt;=1998,"L2",IF(D2383&gt;=1987,"L3",IF(D2383&gt;=1978,"L4",IF(D2383&gt;=1965,"L5","L6"))))))</f>
        <v>L4</v>
      </c>
      <c r="H2383" s="4" t="str">
        <f aca="false">IFERROR(INDEX(Lanes!$C$2:$C$60,MATCH(LEFT(I2383,FIND(" ",I2383)-1),Lanes!$A$2:$A$60,0)),"?")</f>
        <v>V</v>
      </c>
      <c r="I2383" s="4" t="s">
        <v>17406</v>
      </c>
      <c r="J2383" s="4" t="s">
        <v>8895</v>
      </c>
      <c r="K2383" s="4" t="s">
        <v>1016</v>
      </c>
      <c r="L2383" s="4" t="s">
        <v>193</v>
      </c>
      <c r="M2383" s="4" t="s">
        <v>289</v>
      </c>
      <c r="N2383" s="4"/>
      <c r="O2383" s="4" t="s">
        <v>17768</v>
      </c>
      <c r="P2383" s="2" t="s">
        <v>17769</v>
      </c>
      <c r="Q2383" s="2" t="s">
        <v>17770</v>
      </c>
      <c r="R2383" s="4" t="s">
        <v>65</v>
      </c>
      <c r="S2383" s="4" t="s">
        <v>17771</v>
      </c>
      <c r="T2383" s="4" t="s">
        <v>84</v>
      </c>
      <c r="U2383" s="4"/>
      <c r="V2383" s="4"/>
      <c r="W2383" s="4"/>
      <c r="X2383" s="2" t="s">
        <v>17772</v>
      </c>
      <c r="Y2383" s="4" t="s">
        <v>69</v>
      </c>
      <c r="Z2383" s="4"/>
      <c r="AA2383" s="4"/>
      <c r="AB2383" s="4"/>
    </row>
    <row r="2384" customFormat="false" ht="75" hidden="false" customHeight="true" outlineLevel="0" collapsed="false">
      <c r="A2384" s="4" t="s">
        <v>17773</v>
      </c>
      <c r="B2384" s="4" t="s">
        <v>17774</v>
      </c>
      <c r="C2384" s="4" t="s">
        <v>17775</v>
      </c>
      <c r="D2384" s="4" t="n">
        <v>1968</v>
      </c>
      <c r="E2384" s="4" t="s">
        <v>41</v>
      </c>
      <c r="F2384" s="4" t="s">
        <v>16343</v>
      </c>
      <c r="G2384" s="4" t="str">
        <f aca="false">IF(LEFT(I2384,3)="R1 ","L6",IF(D2384&gt;=2014,"L1",IF(D2384&gt;=1998,"L2",IF(D2384&gt;=1987,"L3",IF(D2384&gt;=1978,"L4",IF(D2384&gt;=1965,"L5","L6"))))))</f>
        <v>L5</v>
      </c>
      <c r="H2384" s="4" t="str">
        <f aca="false">IFERROR(INDEX(Lanes!$C$2:$C$60,MATCH(LEFT(I2384,FIND(" ",I2384)-1),Lanes!$A$2:$A$60,0)),"?")</f>
        <v>V</v>
      </c>
      <c r="I2384" s="4" t="s">
        <v>17776</v>
      </c>
      <c r="J2384" s="4"/>
      <c r="K2384" s="4" t="s">
        <v>364</v>
      </c>
      <c r="L2384" s="4" t="s">
        <v>163</v>
      </c>
      <c r="M2384" s="4" t="s">
        <v>164</v>
      </c>
      <c r="N2384" s="4"/>
      <c r="O2384" s="4" t="s">
        <v>17777</v>
      </c>
      <c r="P2384" s="2" t="s">
        <v>17778</v>
      </c>
      <c r="Q2384" s="2" t="s">
        <v>17779</v>
      </c>
      <c r="R2384" s="4" t="s">
        <v>65</v>
      </c>
      <c r="S2384" s="4" t="s">
        <v>17780</v>
      </c>
      <c r="T2384" s="4" t="s">
        <v>110</v>
      </c>
      <c r="U2384" s="4"/>
      <c r="V2384" s="4"/>
      <c r="W2384" s="4"/>
      <c r="X2384" s="2" t="s">
        <v>17781</v>
      </c>
      <c r="Y2384" s="4" t="s">
        <v>69</v>
      </c>
      <c r="Z2384" s="4"/>
      <c r="AA2384" s="4"/>
      <c r="AB2384" s="4"/>
    </row>
    <row r="2385" customFormat="false" ht="75" hidden="false" customHeight="true" outlineLevel="0" collapsed="false">
      <c r="A2385" s="4" t="s">
        <v>17782</v>
      </c>
      <c r="B2385" s="4" t="s">
        <v>13525</v>
      </c>
      <c r="C2385" s="4" t="s">
        <v>17783</v>
      </c>
      <c r="D2385" s="4" t="n">
        <v>1968</v>
      </c>
      <c r="E2385" s="4" t="s">
        <v>41</v>
      </c>
      <c r="F2385" s="4" t="s">
        <v>17784</v>
      </c>
      <c r="G2385" s="4" t="str">
        <f aca="false">IF(LEFT(I2385,3)="R1 ","L6",IF(D2385&gt;=2014,"L1",IF(D2385&gt;=1998,"L2",IF(D2385&gt;=1987,"L3",IF(D2385&gt;=1978,"L4",IF(D2385&gt;=1965,"L5","L6"))))))</f>
        <v>L5</v>
      </c>
      <c r="H2385" s="4" t="str">
        <f aca="false">IFERROR(INDEX(Lanes!$C$2:$C$60,MATCH(LEFT(I2385,FIND(" ",I2385)-1),Lanes!$A$2:$A$60,0)),"?")</f>
        <v>V</v>
      </c>
      <c r="I2385" s="4" t="s">
        <v>17776</v>
      </c>
      <c r="J2385" s="4"/>
      <c r="K2385" s="4" t="s">
        <v>364</v>
      </c>
      <c r="L2385" s="4" t="s">
        <v>163</v>
      </c>
      <c r="M2385" s="4" t="s">
        <v>16132</v>
      </c>
      <c r="N2385" s="4" t="s">
        <v>17785</v>
      </c>
      <c r="O2385" s="4" t="s">
        <v>17786</v>
      </c>
      <c r="P2385" s="2" t="s">
        <v>17787</v>
      </c>
      <c r="Q2385" s="2" t="s">
        <v>17788</v>
      </c>
      <c r="R2385" s="4" t="s">
        <v>122</v>
      </c>
      <c r="S2385" s="4" t="s">
        <v>17789</v>
      </c>
      <c r="T2385" s="4" t="s">
        <v>110</v>
      </c>
      <c r="U2385" s="4"/>
      <c r="V2385" s="4"/>
      <c r="W2385" s="4" t="s">
        <v>53</v>
      </c>
      <c r="X2385" s="2" t="s">
        <v>17790</v>
      </c>
      <c r="Y2385" s="4" t="s">
        <v>69</v>
      </c>
      <c r="Z2385" s="4"/>
      <c r="AA2385" s="4"/>
      <c r="AB2385" s="4"/>
    </row>
    <row r="2386" customFormat="false" ht="75" hidden="false" customHeight="true" outlineLevel="0" collapsed="false">
      <c r="A2386" s="4" t="s">
        <v>17791</v>
      </c>
      <c r="B2386" s="4" t="s">
        <v>17792</v>
      </c>
      <c r="C2386" s="4" t="s">
        <v>17793</v>
      </c>
      <c r="D2386" s="4" t="n">
        <v>1969</v>
      </c>
      <c r="E2386" s="4" t="s">
        <v>41</v>
      </c>
      <c r="F2386" s="4" t="s">
        <v>17794</v>
      </c>
      <c r="G2386" s="4" t="str">
        <f aca="false">IF(LEFT(I2386,3)="R1 ","L6",IF(D2386&gt;=2014,"L1",IF(D2386&gt;=1998,"L2",IF(D2386&gt;=1987,"L3",IF(D2386&gt;=1978,"L4",IF(D2386&gt;=1965,"L5","L6"))))))</f>
        <v>L5</v>
      </c>
      <c r="H2386" s="4" t="str">
        <f aca="false">IFERROR(INDEX(Lanes!$C$2:$C$60,MATCH(LEFT(I2386,FIND(" ",I2386)-1),Lanes!$A$2:$A$60,0)),"?")</f>
        <v>V</v>
      </c>
      <c r="I2386" s="4" t="s">
        <v>17776</v>
      </c>
      <c r="J2386" s="4"/>
      <c r="K2386" s="4" t="s">
        <v>268</v>
      </c>
      <c r="L2386" s="4" t="s">
        <v>163</v>
      </c>
      <c r="M2386" s="4" t="s">
        <v>17795</v>
      </c>
      <c r="N2386" s="4"/>
      <c r="O2386" s="4" t="s">
        <v>17796</v>
      </c>
      <c r="P2386" s="2" t="s">
        <v>17797</v>
      </c>
      <c r="Q2386" s="2" t="s">
        <v>17798</v>
      </c>
      <c r="R2386" s="4" t="s">
        <v>122</v>
      </c>
      <c r="S2386" s="4" t="s">
        <v>17799</v>
      </c>
      <c r="T2386" s="4" t="s">
        <v>84</v>
      </c>
      <c r="U2386" s="4"/>
      <c r="V2386" s="4"/>
      <c r="W2386" s="4"/>
      <c r="X2386" s="2" t="s">
        <v>17800</v>
      </c>
      <c r="Y2386" s="4" t="s">
        <v>69</v>
      </c>
      <c r="Z2386" s="4"/>
      <c r="AA2386" s="4"/>
      <c r="AB2386" s="4"/>
    </row>
    <row r="2387" customFormat="false" ht="75" hidden="false" customHeight="true" outlineLevel="0" collapsed="false">
      <c r="A2387" s="4" t="s">
        <v>17801</v>
      </c>
      <c r="B2387" s="4" t="s">
        <v>13525</v>
      </c>
      <c r="C2387" s="4" t="s">
        <v>17802</v>
      </c>
      <c r="D2387" s="4" t="n">
        <v>1969</v>
      </c>
      <c r="E2387" s="4" t="s">
        <v>41</v>
      </c>
      <c r="F2387" s="4" t="s">
        <v>17784</v>
      </c>
      <c r="G2387" s="4" t="str">
        <f aca="false">IF(LEFT(I2387,3)="R1 ","L6",IF(D2387&gt;=2014,"L1",IF(D2387&gt;=1998,"L2",IF(D2387&gt;=1987,"L3",IF(D2387&gt;=1978,"L4",IF(D2387&gt;=1965,"L5","L6"))))))</f>
        <v>L5</v>
      </c>
      <c r="H2387" s="4" t="str">
        <f aca="false">IFERROR(INDEX(Lanes!$C$2:$C$60,MATCH(LEFT(I2387,FIND(" ",I2387)-1),Lanes!$A$2:$A$60,0)),"?")</f>
        <v>V</v>
      </c>
      <c r="I2387" s="4" t="s">
        <v>17776</v>
      </c>
      <c r="J2387" s="4"/>
      <c r="K2387" s="4" t="s">
        <v>364</v>
      </c>
      <c r="L2387" s="4" t="s">
        <v>163</v>
      </c>
      <c r="M2387" s="4" t="s">
        <v>16132</v>
      </c>
      <c r="N2387" s="4" t="s">
        <v>17785</v>
      </c>
      <c r="O2387" s="4" t="s">
        <v>17803</v>
      </c>
      <c r="P2387" s="2" t="s">
        <v>17804</v>
      </c>
      <c r="Q2387" s="2" t="s">
        <v>17805</v>
      </c>
      <c r="R2387" s="4" t="s">
        <v>50</v>
      </c>
      <c r="S2387" s="4" t="s">
        <v>17806</v>
      </c>
      <c r="T2387" s="4" t="s">
        <v>110</v>
      </c>
      <c r="U2387" s="4"/>
      <c r="V2387" s="4"/>
      <c r="W2387" s="4" t="s">
        <v>53</v>
      </c>
      <c r="X2387" s="2" t="s">
        <v>17807</v>
      </c>
      <c r="Y2387" s="4" t="s">
        <v>69</v>
      </c>
      <c r="Z2387" s="4"/>
      <c r="AA2387" s="4"/>
      <c r="AB2387" s="4"/>
    </row>
    <row r="2388" customFormat="false" ht="75" hidden="false" customHeight="true" outlineLevel="0" collapsed="false">
      <c r="A2388" s="4" t="s">
        <v>17808</v>
      </c>
      <c r="B2388" s="4" t="s">
        <v>13525</v>
      </c>
      <c r="C2388" s="4" t="s">
        <v>13525</v>
      </c>
      <c r="D2388" s="4" t="n">
        <v>1969</v>
      </c>
      <c r="E2388" s="4" t="s">
        <v>41</v>
      </c>
      <c r="F2388" s="4" t="s">
        <v>17784</v>
      </c>
      <c r="G2388" s="4" t="str">
        <f aca="false">IF(LEFT(I2388,3)="R1 ","L6",IF(D2388&gt;=2014,"L1",IF(D2388&gt;=1998,"L2",IF(D2388&gt;=1987,"L3",IF(D2388&gt;=1978,"L4",IF(D2388&gt;=1965,"L5","L6"))))))</f>
        <v>L5</v>
      </c>
      <c r="H2388" s="4" t="str">
        <f aca="false">IFERROR(INDEX(Lanes!$C$2:$C$60,MATCH(LEFT(I2388,FIND(" ",I2388)-1),Lanes!$A$2:$A$60,0)),"?")</f>
        <v>V</v>
      </c>
      <c r="I2388" s="4" t="s">
        <v>17776</v>
      </c>
      <c r="J2388" s="4"/>
      <c r="K2388" s="4" t="s">
        <v>364</v>
      </c>
      <c r="L2388" s="4" t="s">
        <v>163</v>
      </c>
      <c r="M2388" s="4" t="s">
        <v>16132</v>
      </c>
      <c r="N2388" s="4" t="s">
        <v>17785</v>
      </c>
      <c r="O2388" s="4" t="s">
        <v>17809</v>
      </c>
      <c r="P2388" s="2" t="s">
        <v>17810</v>
      </c>
      <c r="Q2388" s="2" t="s">
        <v>17811</v>
      </c>
      <c r="R2388" s="4" t="s">
        <v>122</v>
      </c>
      <c r="S2388" s="4" t="s">
        <v>17812</v>
      </c>
      <c r="T2388" s="4" t="s">
        <v>110</v>
      </c>
      <c r="U2388" s="4" t="s">
        <v>53</v>
      </c>
      <c r="V2388" s="4"/>
      <c r="W2388" s="4" t="s">
        <v>53</v>
      </c>
      <c r="X2388" s="2" t="s">
        <v>17813</v>
      </c>
      <c r="Y2388" s="4" t="s">
        <v>69</v>
      </c>
      <c r="Z2388" s="4"/>
      <c r="AA2388" s="4"/>
      <c r="AB2388" s="4"/>
    </row>
    <row r="2389" customFormat="false" ht="75" hidden="false" customHeight="true" outlineLevel="0" collapsed="false">
      <c r="A2389" s="4" t="s">
        <v>17814</v>
      </c>
      <c r="B2389" s="4" t="s">
        <v>13525</v>
      </c>
      <c r="C2389" s="4" t="s">
        <v>17815</v>
      </c>
      <c r="D2389" s="4" t="n">
        <v>1970</v>
      </c>
      <c r="E2389" s="4" t="s">
        <v>41</v>
      </c>
      <c r="F2389" s="4" t="s">
        <v>17784</v>
      </c>
      <c r="G2389" s="4" t="str">
        <f aca="false">IF(LEFT(I2389,3)="R1 ","L6",IF(D2389&gt;=2014,"L1",IF(D2389&gt;=1998,"L2",IF(D2389&gt;=1987,"L3",IF(D2389&gt;=1978,"L4",IF(D2389&gt;=1965,"L5","L6"))))))</f>
        <v>L5</v>
      </c>
      <c r="H2389" s="4" t="str">
        <f aca="false">IFERROR(INDEX(Lanes!$C$2:$C$60,MATCH(LEFT(I2389,FIND(" ",I2389)-1),Lanes!$A$2:$A$60,0)),"?")</f>
        <v>V</v>
      </c>
      <c r="I2389" s="4" t="s">
        <v>17776</v>
      </c>
      <c r="J2389" s="4"/>
      <c r="K2389" s="4" t="s">
        <v>364</v>
      </c>
      <c r="L2389" s="4" t="s">
        <v>163</v>
      </c>
      <c r="M2389" s="4" t="s">
        <v>16132</v>
      </c>
      <c r="N2389" s="4" t="s">
        <v>17785</v>
      </c>
      <c r="O2389" s="4" t="s">
        <v>17816</v>
      </c>
      <c r="P2389" s="2" t="s">
        <v>17817</v>
      </c>
      <c r="Q2389" s="2" t="s">
        <v>17818</v>
      </c>
      <c r="R2389" s="4" t="s">
        <v>50</v>
      </c>
      <c r="S2389" s="4" t="s">
        <v>17819</v>
      </c>
      <c r="T2389" s="4" t="s">
        <v>84</v>
      </c>
      <c r="U2389" s="4"/>
      <c r="V2389" s="4"/>
      <c r="W2389" s="4" t="s">
        <v>53</v>
      </c>
      <c r="X2389" s="2" t="s">
        <v>17820</v>
      </c>
      <c r="Y2389" s="4" t="s">
        <v>69</v>
      </c>
      <c r="Z2389" s="4"/>
      <c r="AA2389" s="4"/>
      <c r="AB2389" s="4"/>
    </row>
    <row r="2390" customFormat="false" ht="75" hidden="false" customHeight="true" outlineLevel="0" collapsed="false">
      <c r="A2390" s="4" t="s">
        <v>17821</v>
      </c>
      <c r="B2390" s="4" t="s">
        <v>13525</v>
      </c>
      <c r="C2390" s="4" t="s">
        <v>17822</v>
      </c>
      <c r="D2390" s="4" t="n">
        <v>1971</v>
      </c>
      <c r="E2390" s="4" t="s">
        <v>41</v>
      </c>
      <c r="F2390" s="4" t="s">
        <v>17784</v>
      </c>
      <c r="G2390" s="4" t="str">
        <f aca="false">IF(LEFT(I2390,3)="R1 ","L6",IF(D2390&gt;=2014,"L1",IF(D2390&gt;=1998,"L2",IF(D2390&gt;=1987,"L3",IF(D2390&gt;=1978,"L4",IF(D2390&gt;=1965,"L5","L6"))))))</f>
        <v>L5</v>
      </c>
      <c r="H2390" s="4" t="str">
        <f aca="false">IFERROR(INDEX(Lanes!$C$2:$C$60,MATCH(LEFT(I2390,FIND(" ",I2390)-1),Lanes!$A$2:$A$60,0)),"?")</f>
        <v>V</v>
      </c>
      <c r="I2390" s="4" t="s">
        <v>17776</v>
      </c>
      <c r="J2390" s="4"/>
      <c r="K2390" s="4" t="s">
        <v>364</v>
      </c>
      <c r="L2390" s="4" t="s">
        <v>163</v>
      </c>
      <c r="M2390" s="4" t="s">
        <v>16132</v>
      </c>
      <c r="N2390" s="4" t="s">
        <v>17785</v>
      </c>
      <c r="O2390" s="4" t="s">
        <v>17823</v>
      </c>
      <c r="P2390" s="2" t="s">
        <v>17824</v>
      </c>
      <c r="Q2390" s="2" t="s">
        <v>17825</v>
      </c>
      <c r="R2390" s="4" t="s">
        <v>122</v>
      </c>
      <c r="S2390" s="4" t="s">
        <v>17826</v>
      </c>
      <c r="T2390" s="4" t="s">
        <v>84</v>
      </c>
      <c r="U2390" s="4"/>
      <c r="V2390" s="4"/>
      <c r="W2390" s="4" t="s">
        <v>53</v>
      </c>
      <c r="X2390" s="2" t="s">
        <v>17827</v>
      </c>
      <c r="Y2390" s="4" t="s">
        <v>69</v>
      </c>
      <c r="Z2390" s="4"/>
      <c r="AA2390" s="4"/>
      <c r="AB2390" s="4"/>
    </row>
    <row r="2391" customFormat="false" ht="75" hidden="false" customHeight="true" outlineLevel="0" collapsed="false">
      <c r="A2391" s="4" t="s">
        <v>17828</v>
      </c>
      <c r="B2391" s="4" t="s">
        <v>17774</v>
      </c>
      <c r="C2391" s="4" t="s">
        <v>17774</v>
      </c>
      <c r="D2391" s="4" t="n">
        <v>1972</v>
      </c>
      <c r="E2391" s="4" t="s">
        <v>41</v>
      </c>
      <c r="F2391" s="4" t="s">
        <v>16070</v>
      </c>
      <c r="G2391" s="4" t="str">
        <f aca="false">IF(LEFT(I2391,3)="R1 ","L6",IF(D2391&gt;=2014,"L1",IF(D2391&gt;=1998,"L2",IF(D2391&gt;=1987,"L3",IF(D2391&gt;=1978,"L4",IF(D2391&gt;=1965,"L5","L6"))))))</f>
        <v>L5</v>
      </c>
      <c r="H2391" s="4" t="str">
        <f aca="false">IFERROR(INDEX(Lanes!$C$2:$C$60,MATCH(LEFT(I2391,FIND(" ",I2391)-1),Lanes!$A$2:$A$60,0)),"?")</f>
        <v>V</v>
      </c>
      <c r="I2391" s="4" t="s">
        <v>17776</v>
      </c>
      <c r="J2391" s="4"/>
      <c r="K2391" s="4" t="s">
        <v>9840</v>
      </c>
      <c r="L2391" s="4" t="s">
        <v>163</v>
      </c>
      <c r="M2391" s="4" t="s">
        <v>164</v>
      </c>
      <c r="N2391" s="4" t="s">
        <v>2389</v>
      </c>
      <c r="O2391" s="4" t="s">
        <v>16205</v>
      </c>
      <c r="P2391" s="2" t="s">
        <v>17829</v>
      </c>
      <c r="Q2391" s="2" t="s">
        <v>17830</v>
      </c>
      <c r="R2391" s="4" t="s">
        <v>122</v>
      </c>
      <c r="S2391" s="4" t="s">
        <v>17831</v>
      </c>
      <c r="T2391" s="4" t="s">
        <v>84</v>
      </c>
      <c r="U2391" s="4"/>
      <c r="V2391" s="4"/>
      <c r="W2391" s="4"/>
      <c r="X2391" s="2" t="s">
        <v>17832</v>
      </c>
      <c r="Y2391" s="4" t="s">
        <v>69</v>
      </c>
      <c r="Z2391" s="4"/>
      <c r="AA2391" s="4"/>
      <c r="AB2391" s="4"/>
    </row>
    <row r="2392" customFormat="false" ht="75" hidden="false" customHeight="true" outlineLevel="0" collapsed="false">
      <c r="A2392" s="4" t="s">
        <v>17833</v>
      </c>
      <c r="B2392" s="4" t="s">
        <v>17834</v>
      </c>
      <c r="C2392" s="4" t="s">
        <v>17835</v>
      </c>
      <c r="D2392" s="4" t="n">
        <v>1972</v>
      </c>
      <c r="E2392" s="4" t="s">
        <v>41</v>
      </c>
      <c r="F2392" s="4" t="s">
        <v>14256</v>
      </c>
      <c r="G2392" s="4" t="str">
        <f aca="false">IF(LEFT(I2392,3)="R1 ","L6",IF(D2392&gt;=2014,"L1",IF(D2392&gt;=1998,"L2",IF(D2392&gt;=1987,"L3",IF(D2392&gt;=1978,"L4",IF(D2392&gt;=1965,"L5","L6"))))))</f>
        <v>L5</v>
      </c>
      <c r="H2392" s="4" t="str">
        <f aca="false">IFERROR(INDEX(Lanes!$C$2:$C$60,MATCH(LEFT(I2392,FIND(" ",I2392)-1),Lanes!$A$2:$A$60,0)),"?")</f>
        <v>V</v>
      </c>
      <c r="I2392" s="4" t="s">
        <v>17776</v>
      </c>
      <c r="J2392" s="4"/>
      <c r="K2392" s="4" t="s">
        <v>268</v>
      </c>
      <c r="L2392" s="4" t="s">
        <v>163</v>
      </c>
      <c r="M2392" s="4" t="s">
        <v>164</v>
      </c>
      <c r="N2392" s="4" t="s">
        <v>2389</v>
      </c>
      <c r="O2392" s="4" t="s">
        <v>17836</v>
      </c>
      <c r="P2392" s="2" t="s">
        <v>17837</v>
      </c>
      <c r="Q2392" s="2" t="s">
        <v>17838</v>
      </c>
      <c r="R2392" s="4" t="s">
        <v>65</v>
      </c>
      <c r="S2392" s="4" t="s">
        <v>17839</v>
      </c>
      <c r="T2392" s="4" t="s">
        <v>110</v>
      </c>
      <c r="U2392" s="4"/>
      <c r="V2392" s="4"/>
      <c r="W2392" s="4"/>
      <c r="X2392" s="2" t="s">
        <v>17840</v>
      </c>
      <c r="Y2392" s="4" t="s">
        <v>69</v>
      </c>
      <c r="Z2392" s="4"/>
      <c r="AA2392" s="4"/>
      <c r="AB2392" s="4"/>
    </row>
    <row r="2393" customFormat="false" ht="75" hidden="false" customHeight="true" outlineLevel="0" collapsed="false">
      <c r="A2393" s="4" t="s">
        <v>17841</v>
      </c>
      <c r="B2393" s="4" t="s">
        <v>13525</v>
      </c>
      <c r="C2393" s="4" t="s">
        <v>17842</v>
      </c>
      <c r="D2393" s="4" t="n">
        <v>1972</v>
      </c>
      <c r="E2393" s="4" t="s">
        <v>41</v>
      </c>
      <c r="F2393" s="4" t="s">
        <v>17784</v>
      </c>
      <c r="G2393" s="4" t="str">
        <f aca="false">IF(LEFT(I2393,3)="R1 ","L6",IF(D2393&gt;=2014,"L1",IF(D2393&gt;=1998,"L2",IF(D2393&gt;=1987,"L3",IF(D2393&gt;=1978,"L4",IF(D2393&gt;=1965,"L5","L6"))))))</f>
        <v>L5</v>
      </c>
      <c r="H2393" s="4" t="str">
        <f aca="false">IFERROR(INDEX(Lanes!$C$2:$C$60,MATCH(LEFT(I2393,FIND(" ",I2393)-1),Lanes!$A$2:$A$60,0)),"?")</f>
        <v>V</v>
      </c>
      <c r="I2393" s="4" t="s">
        <v>17776</v>
      </c>
      <c r="J2393" s="4"/>
      <c r="K2393" s="4" t="s">
        <v>364</v>
      </c>
      <c r="L2393" s="4" t="s">
        <v>163</v>
      </c>
      <c r="M2393" s="4" t="s">
        <v>16132</v>
      </c>
      <c r="N2393" s="4" t="s">
        <v>17785</v>
      </c>
      <c r="O2393" s="4" t="s">
        <v>17843</v>
      </c>
      <c r="P2393" s="2" t="s">
        <v>17844</v>
      </c>
      <c r="Q2393" s="2" t="s">
        <v>17845</v>
      </c>
      <c r="R2393" s="4" t="s">
        <v>65</v>
      </c>
      <c r="S2393" s="4" t="s">
        <v>17846</v>
      </c>
      <c r="T2393" s="4" t="s">
        <v>110</v>
      </c>
      <c r="U2393" s="4"/>
      <c r="V2393" s="4"/>
      <c r="W2393" s="4" t="s">
        <v>53</v>
      </c>
      <c r="X2393" s="2" t="s">
        <v>17847</v>
      </c>
      <c r="Y2393" s="4" t="s">
        <v>69</v>
      </c>
      <c r="Z2393" s="4"/>
      <c r="AA2393" s="4"/>
      <c r="AB2393" s="4"/>
    </row>
    <row r="2394" customFormat="false" ht="75" hidden="false" customHeight="true" outlineLevel="0" collapsed="false">
      <c r="A2394" s="4" t="s">
        <v>17848</v>
      </c>
      <c r="B2394" s="4" t="s">
        <v>17849</v>
      </c>
      <c r="C2394" s="4" t="s">
        <v>17849</v>
      </c>
      <c r="D2394" s="4" t="n">
        <v>1972</v>
      </c>
      <c r="E2394" s="4" t="s">
        <v>41</v>
      </c>
      <c r="F2394" s="4" t="s">
        <v>17850</v>
      </c>
      <c r="G2394" s="4" t="str">
        <f aca="false">IF(LEFT(I2394,3)="R1 ","L6",IF(D2394&gt;=2014,"L1",IF(D2394&gt;=1998,"L2",IF(D2394&gt;=1987,"L3",IF(D2394&gt;=1978,"L4",IF(D2394&gt;=1965,"L5","L6"))))))</f>
        <v>L5</v>
      </c>
      <c r="H2394" s="4" t="str">
        <f aca="false">IFERROR(INDEX(Lanes!$C$2:$C$60,MATCH(LEFT(I2394,FIND(" ",I2394)-1),Lanes!$A$2:$A$60,0)),"?")</f>
        <v>V</v>
      </c>
      <c r="I2394" s="4" t="s">
        <v>17776</v>
      </c>
      <c r="J2394" s="4"/>
      <c r="K2394" s="4" t="s">
        <v>364</v>
      </c>
      <c r="L2394" s="4" t="s">
        <v>163</v>
      </c>
      <c r="M2394" s="4" t="s">
        <v>164</v>
      </c>
      <c r="N2394" s="4" t="s">
        <v>2389</v>
      </c>
      <c r="O2394" s="4" t="s">
        <v>17851</v>
      </c>
      <c r="P2394" s="2" t="s">
        <v>17852</v>
      </c>
      <c r="Q2394" s="2" t="s">
        <v>17853</v>
      </c>
      <c r="R2394" s="4" t="s">
        <v>65</v>
      </c>
      <c r="S2394" s="4" t="s">
        <v>17854</v>
      </c>
      <c r="T2394" s="4" t="s">
        <v>110</v>
      </c>
      <c r="U2394" s="4"/>
      <c r="V2394" s="4"/>
      <c r="W2394" s="4"/>
      <c r="X2394" s="2" t="s">
        <v>17855</v>
      </c>
      <c r="Y2394" s="4" t="s">
        <v>69</v>
      </c>
      <c r="Z2394" s="4"/>
      <c r="AA2394" s="4"/>
      <c r="AB2394" s="4"/>
    </row>
    <row r="2395" customFormat="false" ht="75" hidden="false" customHeight="true" outlineLevel="0" collapsed="false">
      <c r="A2395" s="4" t="s">
        <v>17856</v>
      </c>
      <c r="B2395" s="4" t="s">
        <v>17857</v>
      </c>
      <c r="C2395" s="4" t="s">
        <v>17858</v>
      </c>
      <c r="D2395" s="4" t="n">
        <v>1973</v>
      </c>
      <c r="E2395" s="4" t="s">
        <v>41</v>
      </c>
      <c r="F2395" s="4" t="s">
        <v>16918</v>
      </c>
      <c r="G2395" s="4" t="str">
        <f aca="false">IF(LEFT(I2395,3)="R1 ","L6",IF(D2395&gt;=2014,"L1",IF(D2395&gt;=1998,"L2",IF(D2395&gt;=1987,"L3",IF(D2395&gt;=1978,"L4",IF(D2395&gt;=1965,"L5","L6"))))))</f>
        <v>L5</v>
      </c>
      <c r="H2395" s="4" t="str">
        <f aca="false">IFERROR(INDEX(Lanes!$C$2:$C$60,MATCH(LEFT(I2395,FIND(" ",I2395)-1),Lanes!$A$2:$A$60,0)),"?")</f>
        <v>V</v>
      </c>
      <c r="I2395" s="4" t="s">
        <v>17776</v>
      </c>
      <c r="J2395" s="4"/>
      <c r="K2395" s="4" t="s">
        <v>268</v>
      </c>
      <c r="L2395" s="4" t="s">
        <v>163</v>
      </c>
      <c r="M2395" s="4" t="s">
        <v>8939</v>
      </c>
      <c r="N2395" s="4" t="s">
        <v>2389</v>
      </c>
      <c r="O2395" s="4" t="s">
        <v>17859</v>
      </c>
      <c r="P2395" s="2" t="s">
        <v>17860</v>
      </c>
      <c r="Q2395" s="2" t="s">
        <v>17861</v>
      </c>
      <c r="R2395" s="4" t="s">
        <v>50</v>
      </c>
      <c r="S2395" s="4" t="s">
        <v>17862</v>
      </c>
      <c r="T2395" s="4" t="s">
        <v>84</v>
      </c>
      <c r="U2395" s="4"/>
      <c r="V2395" s="4"/>
      <c r="W2395" s="4"/>
      <c r="X2395" s="2" t="s">
        <v>17863</v>
      </c>
      <c r="Y2395" s="4" t="s">
        <v>69</v>
      </c>
      <c r="Z2395" s="4"/>
      <c r="AA2395" s="4"/>
      <c r="AB2395" s="4"/>
    </row>
    <row r="2396" customFormat="false" ht="75" hidden="false" customHeight="true" outlineLevel="0" collapsed="false">
      <c r="A2396" s="4" t="s">
        <v>17864</v>
      </c>
      <c r="B2396" s="4" t="s">
        <v>17865</v>
      </c>
      <c r="C2396" s="4" t="s">
        <v>17866</v>
      </c>
      <c r="D2396" s="4" t="n">
        <v>1973</v>
      </c>
      <c r="E2396" s="4" t="s">
        <v>41</v>
      </c>
      <c r="F2396" s="4" t="s">
        <v>3106</v>
      </c>
      <c r="G2396" s="4" t="str">
        <f aca="false">IF(LEFT(I2396,3)="R1 ","L6",IF(D2396&gt;=2014,"L1",IF(D2396&gt;=1998,"L2",IF(D2396&gt;=1987,"L3",IF(D2396&gt;=1978,"L4",IF(D2396&gt;=1965,"L5","L6"))))))</f>
        <v>L5</v>
      </c>
      <c r="H2396" s="4" t="str">
        <f aca="false">IFERROR(INDEX(Lanes!$C$2:$C$60,MATCH(LEFT(I2396,FIND(" ",I2396)-1),Lanes!$A$2:$A$60,0)),"?")</f>
        <v>V</v>
      </c>
      <c r="I2396" s="4" t="s">
        <v>17776</v>
      </c>
      <c r="J2396" s="4"/>
      <c r="K2396" s="4" t="s">
        <v>268</v>
      </c>
      <c r="L2396" s="4" t="s">
        <v>163</v>
      </c>
      <c r="M2396" s="4" t="s">
        <v>17795</v>
      </c>
      <c r="N2396" s="4"/>
      <c r="O2396" s="4" t="s">
        <v>17867</v>
      </c>
      <c r="P2396" s="2" t="s">
        <v>17868</v>
      </c>
      <c r="Q2396" s="2" t="s">
        <v>17869</v>
      </c>
      <c r="R2396" s="4" t="s">
        <v>65</v>
      </c>
      <c r="S2396" s="4" t="s">
        <v>17870</v>
      </c>
      <c r="T2396" s="4" t="s">
        <v>110</v>
      </c>
      <c r="U2396" s="4"/>
      <c r="V2396" s="4"/>
      <c r="W2396" s="4"/>
      <c r="X2396" s="2" t="s">
        <v>17871</v>
      </c>
      <c r="Y2396" s="4" t="s">
        <v>69</v>
      </c>
      <c r="Z2396" s="4"/>
      <c r="AA2396" s="4"/>
      <c r="AB2396" s="4"/>
    </row>
    <row r="2397" customFormat="false" ht="75" hidden="false" customHeight="true" outlineLevel="0" collapsed="false">
      <c r="A2397" s="4" t="s">
        <v>17872</v>
      </c>
      <c r="B2397" s="4" t="s">
        <v>17865</v>
      </c>
      <c r="C2397" s="4" t="s">
        <v>17873</v>
      </c>
      <c r="D2397" s="4" t="n">
        <v>1973</v>
      </c>
      <c r="E2397" s="4" t="s">
        <v>41</v>
      </c>
      <c r="F2397" s="4" t="s">
        <v>3106</v>
      </c>
      <c r="G2397" s="4" t="str">
        <f aca="false">IF(LEFT(I2397,3)="R1 ","L6",IF(D2397&gt;=2014,"L1",IF(D2397&gt;=1998,"L2",IF(D2397&gt;=1987,"L3",IF(D2397&gt;=1978,"L4",IF(D2397&gt;=1965,"L5","L6"))))))</f>
        <v>L5</v>
      </c>
      <c r="H2397" s="4" t="str">
        <f aca="false">IFERROR(INDEX(Lanes!$C$2:$C$60,MATCH(LEFT(I2397,FIND(" ",I2397)-1),Lanes!$A$2:$A$60,0)),"?")</f>
        <v>V</v>
      </c>
      <c r="I2397" s="4" t="s">
        <v>17776</v>
      </c>
      <c r="J2397" s="4"/>
      <c r="K2397" s="4" t="s">
        <v>268</v>
      </c>
      <c r="L2397" s="4" t="s">
        <v>163</v>
      </c>
      <c r="M2397" s="4" t="s">
        <v>17795</v>
      </c>
      <c r="N2397" s="4"/>
      <c r="O2397" s="4" t="s">
        <v>17867</v>
      </c>
      <c r="P2397" s="2" t="s">
        <v>17874</v>
      </c>
      <c r="Q2397" s="2" t="s">
        <v>17875</v>
      </c>
      <c r="R2397" s="4" t="s">
        <v>50</v>
      </c>
      <c r="S2397" s="4" t="s">
        <v>17876</v>
      </c>
      <c r="T2397" s="4" t="s">
        <v>84</v>
      </c>
      <c r="U2397" s="4"/>
      <c r="V2397" s="4"/>
      <c r="W2397" s="4"/>
      <c r="X2397" s="2" t="s">
        <v>17877</v>
      </c>
      <c r="Y2397" s="4" t="s">
        <v>69</v>
      </c>
      <c r="Z2397" s="4"/>
      <c r="AA2397" s="4"/>
      <c r="AB2397" s="4"/>
    </row>
    <row r="2398" customFormat="false" ht="75" hidden="false" customHeight="true" outlineLevel="0" collapsed="false">
      <c r="A2398" s="4" t="s">
        <v>17878</v>
      </c>
      <c r="B2398" s="4" t="s">
        <v>17774</v>
      </c>
      <c r="C2398" s="4" t="s">
        <v>17879</v>
      </c>
      <c r="D2398" s="4" t="n">
        <v>1973</v>
      </c>
      <c r="E2398" s="4" t="s">
        <v>227</v>
      </c>
      <c r="F2398" s="4" t="s">
        <v>16070</v>
      </c>
      <c r="G2398" s="4" t="str">
        <f aca="false">IF(LEFT(I2398,3)="R1 ","L6",IF(D2398&gt;=2014,"L1",IF(D2398&gt;=1998,"L2",IF(D2398&gt;=1987,"L3",IF(D2398&gt;=1978,"L4",IF(D2398&gt;=1965,"L5","L6"))))))</f>
        <v>L5</v>
      </c>
      <c r="H2398" s="4" t="str">
        <f aca="false">IFERROR(INDEX(Lanes!$C$2:$C$60,MATCH(LEFT(I2398,FIND(" ",I2398)-1),Lanes!$A$2:$A$60,0)),"?")</f>
        <v>V</v>
      </c>
      <c r="I2398" s="4" t="s">
        <v>17776</v>
      </c>
      <c r="J2398" s="4"/>
      <c r="K2398" s="4" t="s">
        <v>9840</v>
      </c>
      <c r="L2398" s="4" t="s">
        <v>163</v>
      </c>
      <c r="M2398" s="4" t="s">
        <v>164</v>
      </c>
      <c r="N2398" s="4" t="s">
        <v>2389</v>
      </c>
      <c r="O2398" s="4" t="s">
        <v>17880</v>
      </c>
      <c r="P2398" s="2" t="s">
        <v>17881</v>
      </c>
      <c r="Q2398" s="2" t="s">
        <v>17882</v>
      </c>
      <c r="R2398" s="4" t="s">
        <v>122</v>
      </c>
      <c r="S2398" s="4" t="s">
        <v>17883</v>
      </c>
      <c r="T2398" s="4" t="s">
        <v>110</v>
      </c>
      <c r="U2398" s="4"/>
      <c r="V2398" s="4"/>
      <c r="W2398" s="4"/>
      <c r="X2398" s="2" t="s">
        <v>17884</v>
      </c>
      <c r="Y2398" s="4" t="s">
        <v>69</v>
      </c>
      <c r="Z2398" s="4"/>
      <c r="AA2398" s="4"/>
      <c r="AB2398" s="4"/>
    </row>
    <row r="2399" customFormat="false" ht="75" hidden="false" customHeight="true" outlineLevel="0" collapsed="false">
      <c r="A2399" s="4" t="s">
        <v>17885</v>
      </c>
      <c r="B2399" s="4" t="s">
        <v>17886</v>
      </c>
      <c r="C2399" s="4" t="s">
        <v>17887</v>
      </c>
      <c r="D2399" s="4" t="n">
        <v>1973</v>
      </c>
      <c r="E2399" s="4" t="s">
        <v>41</v>
      </c>
      <c r="F2399" s="4" t="s">
        <v>10471</v>
      </c>
      <c r="G2399" s="4" t="str">
        <f aca="false">IF(LEFT(I2399,3)="R1 ","L6",IF(D2399&gt;=2014,"L1",IF(D2399&gt;=1998,"L2",IF(D2399&gt;=1987,"L3",IF(D2399&gt;=1978,"L4",IF(D2399&gt;=1965,"L5","L6"))))))</f>
        <v>L5</v>
      </c>
      <c r="H2399" s="4" t="str">
        <f aca="false">IFERROR(INDEX(Lanes!$C$2:$C$60,MATCH(LEFT(I2399,FIND(" ",I2399)-1),Lanes!$A$2:$A$60,0)),"?")</f>
        <v>V</v>
      </c>
      <c r="I2399" s="4" t="s">
        <v>17776</v>
      </c>
      <c r="J2399" s="4"/>
      <c r="K2399" s="4" t="s">
        <v>9840</v>
      </c>
      <c r="L2399" s="4" t="s">
        <v>163</v>
      </c>
      <c r="M2399" s="4" t="s">
        <v>17888</v>
      </c>
      <c r="N2399" s="4"/>
      <c r="O2399" s="4" t="s">
        <v>17889</v>
      </c>
      <c r="P2399" s="2" t="s">
        <v>17890</v>
      </c>
      <c r="Q2399" s="2" t="s">
        <v>17891</v>
      </c>
      <c r="R2399" s="4" t="s">
        <v>50</v>
      </c>
      <c r="S2399" s="4" t="s">
        <v>17892</v>
      </c>
      <c r="T2399" s="4" t="s">
        <v>110</v>
      </c>
      <c r="U2399" s="4"/>
      <c r="V2399" s="4"/>
      <c r="W2399" s="4"/>
      <c r="X2399" s="2" t="s">
        <v>17893</v>
      </c>
      <c r="Y2399" s="4" t="s">
        <v>69</v>
      </c>
      <c r="Z2399" s="4"/>
      <c r="AA2399" s="4"/>
      <c r="AB2399" s="4"/>
    </row>
    <row r="2400" customFormat="false" ht="75" hidden="false" customHeight="true" outlineLevel="0" collapsed="false">
      <c r="A2400" s="4" t="s">
        <v>17894</v>
      </c>
      <c r="B2400" s="4" t="s">
        <v>17834</v>
      </c>
      <c r="C2400" s="4" t="s">
        <v>17895</v>
      </c>
      <c r="D2400" s="4" t="n">
        <v>1973</v>
      </c>
      <c r="E2400" s="4" t="s">
        <v>41</v>
      </c>
      <c r="F2400" s="4" t="s">
        <v>14256</v>
      </c>
      <c r="G2400" s="4" t="str">
        <f aca="false">IF(LEFT(I2400,3)="R1 ","L6",IF(D2400&gt;=2014,"L1",IF(D2400&gt;=1998,"L2",IF(D2400&gt;=1987,"L3",IF(D2400&gt;=1978,"L4",IF(D2400&gt;=1965,"L5","L6"))))))</f>
        <v>L5</v>
      </c>
      <c r="H2400" s="4" t="str">
        <f aca="false">IFERROR(INDEX(Lanes!$C$2:$C$60,MATCH(LEFT(I2400,FIND(" ",I2400)-1),Lanes!$A$2:$A$60,0)),"?")</f>
        <v>V</v>
      </c>
      <c r="I2400" s="4" t="s">
        <v>17776</v>
      </c>
      <c r="J2400" s="4"/>
      <c r="K2400" s="4" t="s">
        <v>268</v>
      </c>
      <c r="L2400" s="4" t="s">
        <v>163</v>
      </c>
      <c r="M2400" s="4" t="s">
        <v>164</v>
      </c>
      <c r="N2400" s="4" t="s">
        <v>2389</v>
      </c>
      <c r="O2400" s="4" t="s">
        <v>17896</v>
      </c>
      <c r="P2400" s="2" t="s">
        <v>17897</v>
      </c>
      <c r="Q2400" s="2" t="s">
        <v>17898</v>
      </c>
      <c r="R2400" s="4" t="s">
        <v>65</v>
      </c>
      <c r="S2400" s="4" t="s">
        <v>17899</v>
      </c>
      <c r="T2400" s="4" t="s">
        <v>84</v>
      </c>
      <c r="U2400" s="4"/>
      <c r="V2400" s="4"/>
      <c r="W2400" s="4"/>
      <c r="X2400" s="2" t="s">
        <v>17900</v>
      </c>
      <c r="Y2400" s="4" t="s">
        <v>69</v>
      </c>
      <c r="Z2400" s="4"/>
      <c r="AA2400" s="4"/>
      <c r="AB2400" s="4"/>
    </row>
    <row r="2401" customFormat="false" ht="75" hidden="false" customHeight="true" outlineLevel="0" collapsed="false">
      <c r="A2401" s="4" t="s">
        <v>17901</v>
      </c>
      <c r="B2401" s="4" t="s">
        <v>17886</v>
      </c>
      <c r="C2401" s="4" t="s">
        <v>17886</v>
      </c>
      <c r="D2401" s="4" t="n">
        <v>1974</v>
      </c>
      <c r="E2401" s="4" t="s">
        <v>41</v>
      </c>
      <c r="F2401" s="4" t="s">
        <v>17902</v>
      </c>
      <c r="G2401" s="4" t="str">
        <f aca="false">IF(LEFT(I2401,3)="R1 ","L6",IF(D2401&gt;=2014,"L1",IF(D2401&gt;=1998,"L2",IF(D2401&gt;=1987,"L3",IF(D2401&gt;=1978,"L4",IF(D2401&gt;=1965,"L5","L6"))))))</f>
        <v>L5</v>
      </c>
      <c r="H2401" s="4" t="str">
        <f aca="false">IFERROR(INDEX(Lanes!$C$2:$C$60,MATCH(LEFT(I2401,FIND(" ",I2401)-1),Lanes!$A$2:$A$60,0)),"?")</f>
        <v>V</v>
      </c>
      <c r="I2401" s="4" t="s">
        <v>17776</v>
      </c>
      <c r="J2401" s="4"/>
      <c r="K2401" s="4" t="s">
        <v>9840</v>
      </c>
      <c r="L2401" s="4" t="s">
        <v>163</v>
      </c>
      <c r="M2401" s="4" t="s">
        <v>17888</v>
      </c>
      <c r="N2401" s="4"/>
      <c r="O2401" s="4" t="s">
        <v>17903</v>
      </c>
      <c r="P2401" s="2" t="s">
        <v>17904</v>
      </c>
      <c r="Q2401" s="2" t="s">
        <v>17905</v>
      </c>
      <c r="R2401" s="4" t="s">
        <v>50</v>
      </c>
      <c r="S2401" s="4" t="s">
        <v>17906</v>
      </c>
      <c r="T2401" s="4" t="s">
        <v>52</v>
      </c>
      <c r="U2401" s="4"/>
      <c r="V2401" s="4"/>
      <c r="W2401" s="4"/>
      <c r="X2401" s="2" t="s">
        <v>17907</v>
      </c>
      <c r="Y2401" s="4" t="s">
        <v>69</v>
      </c>
      <c r="Z2401" s="4"/>
      <c r="AA2401" s="4"/>
      <c r="AB2401" s="4"/>
    </row>
    <row r="2402" customFormat="false" ht="75" hidden="false" customHeight="true" outlineLevel="0" collapsed="false">
      <c r="A2402" s="4" t="s">
        <v>17908</v>
      </c>
      <c r="B2402" s="4" t="s">
        <v>16060</v>
      </c>
      <c r="C2402" s="4" t="s">
        <v>17909</v>
      </c>
      <c r="D2402" s="4" t="n">
        <v>1975</v>
      </c>
      <c r="E2402" s="4" t="s">
        <v>41</v>
      </c>
      <c r="F2402" s="4" t="s">
        <v>16918</v>
      </c>
      <c r="G2402" s="4" t="str">
        <f aca="false">IF(LEFT(I2402,3)="R1 ","L6",IF(D2402&gt;=2014,"L1",IF(D2402&gt;=1998,"L2",IF(D2402&gt;=1987,"L3",IF(D2402&gt;=1978,"L4",IF(D2402&gt;=1965,"L5","L6"))))))</f>
        <v>L5</v>
      </c>
      <c r="H2402" s="4" t="str">
        <f aca="false">IFERROR(INDEX(Lanes!$C$2:$C$60,MATCH(LEFT(I2402,FIND(" ",I2402)-1),Lanes!$A$2:$A$60,0)),"?")</f>
        <v>V</v>
      </c>
      <c r="I2402" s="4" t="s">
        <v>17776</v>
      </c>
      <c r="J2402" s="4"/>
      <c r="K2402" s="4" t="s">
        <v>364</v>
      </c>
      <c r="L2402" s="4" t="s">
        <v>163</v>
      </c>
      <c r="M2402" s="4" t="s">
        <v>16132</v>
      </c>
      <c r="N2402" s="4" t="s">
        <v>17785</v>
      </c>
      <c r="O2402" s="4" t="s">
        <v>17910</v>
      </c>
      <c r="P2402" s="2" t="s">
        <v>17911</v>
      </c>
      <c r="Q2402" s="2" t="s">
        <v>17912</v>
      </c>
      <c r="R2402" s="4" t="s">
        <v>122</v>
      </c>
      <c r="S2402" s="4" t="s">
        <v>17913</v>
      </c>
      <c r="T2402" s="4" t="s">
        <v>110</v>
      </c>
      <c r="U2402" s="4" t="s">
        <v>53</v>
      </c>
      <c r="V2402" s="4"/>
      <c r="W2402" s="4"/>
      <c r="X2402" s="2" t="s">
        <v>17914</v>
      </c>
      <c r="Y2402" s="4" t="s">
        <v>69</v>
      </c>
      <c r="Z2402" s="4"/>
      <c r="AA2402" s="4"/>
      <c r="AB2402" s="4"/>
    </row>
    <row r="2403" customFormat="false" ht="75" hidden="false" customHeight="true" outlineLevel="0" collapsed="false">
      <c r="A2403" s="4" t="s">
        <v>17915</v>
      </c>
      <c r="B2403" s="4" t="s">
        <v>17916</v>
      </c>
      <c r="C2403" s="4" t="s">
        <v>17917</v>
      </c>
      <c r="D2403" s="4" t="n">
        <v>1975</v>
      </c>
      <c r="E2403" s="4" t="s">
        <v>41</v>
      </c>
      <c r="F2403" s="4" t="s">
        <v>16123</v>
      </c>
      <c r="G2403" s="4" t="str">
        <f aca="false">IF(LEFT(I2403,3)="R1 ","L6",IF(D2403&gt;=2014,"L1",IF(D2403&gt;=1998,"L2",IF(D2403&gt;=1987,"L3",IF(D2403&gt;=1978,"L4",IF(D2403&gt;=1965,"L5","L6"))))))</f>
        <v>L5</v>
      </c>
      <c r="H2403" s="4" t="str">
        <f aca="false">IFERROR(INDEX(Lanes!$C$2:$C$60,MATCH(LEFT(I2403,FIND(" ",I2403)-1),Lanes!$A$2:$A$60,0)),"?")</f>
        <v>V</v>
      </c>
      <c r="I2403" s="4" t="s">
        <v>17776</v>
      </c>
      <c r="J2403" s="4"/>
      <c r="K2403" s="4" t="s">
        <v>9840</v>
      </c>
      <c r="L2403" s="4" t="s">
        <v>163</v>
      </c>
      <c r="M2403" s="4" t="s">
        <v>8939</v>
      </c>
      <c r="N2403" s="4" t="s">
        <v>2389</v>
      </c>
      <c r="O2403" s="4" t="s">
        <v>16072</v>
      </c>
      <c r="P2403" s="2" t="s">
        <v>17918</v>
      </c>
      <c r="Q2403" s="2" t="s">
        <v>17919</v>
      </c>
      <c r="R2403" s="4" t="s">
        <v>65</v>
      </c>
      <c r="S2403" s="4" t="s">
        <v>17920</v>
      </c>
      <c r="T2403" s="4" t="s">
        <v>84</v>
      </c>
      <c r="U2403" s="4"/>
      <c r="V2403" s="4"/>
      <c r="W2403" s="4"/>
      <c r="X2403" s="2" t="s">
        <v>17921</v>
      </c>
      <c r="Y2403" s="4" t="s">
        <v>69</v>
      </c>
      <c r="Z2403" s="4"/>
      <c r="AA2403" s="4"/>
      <c r="AB2403" s="4"/>
    </row>
    <row r="2404" customFormat="false" ht="75" hidden="false" customHeight="true" outlineLevel="0" collapsed="false">
      <c r="A2404" s="4" t="s">
        <v>17922</v>
      </c>
      <c r="B2404" s="4" t="s">
        <v>17923</v>
      </c>
      <c r="C2404" s="4" t="s">
        <v>17924</v>
      </c>
      <c r="D2404" s="4" t="n">
        <v>1975</v>
      </c>
      <c r="E2404" s="4" t="s">
        <v>41</v>
      </c>
      <c r="F2404" s="4" t="s">
        <v>17925</v>
      </c>
      <c r="G2404" s="4" t="str">
        <f aca="false">IF(LEFT(I2404,3)="R1 ","L6",IF(D2404&gt;=2014,"L1",IF(D2404&gt;=1998,"L2",IF(D2404&gt;=1987,"L3",IF(D2404&gt;=1978,"L4",IF(D2404&gt;=1965,"L5","L6"))))))</f>
        <v>L5</v>
      </c>
      <c r="H2404" s="4" t="str">
        <f aca="false">IFERROR(INDEX(Lanes!$C$2:$C$60,MATCH(LEFT(I2404,FIND(" ",I2404)-1),Lanes!$A$2:$A$60,0)),"?")</f>
        <v>V</v>
      </c>
      <c r="I2404" s="4" t="s">
        <v>17776</v>
      </c>
      <c r="J2404" s="4"/>
      <c r="K2404" s="4" t="s">
        <v>268</v>
      </c>
      <c r="L2404" s="4" t="s">
        <v>163</v>
      </c>
      <c r="M2404" s="4" t="s">
        <v>164</v>
      </c>
      <c r="N2404" s="4" t="s">
        <v>2389</v>
      </c>
      <c r="O2404" s="4" t="s">
        <v>17926</v>
      </c>
      <c r="P2404" s="2" t="s">
        <v>17927</v>
      </c>
      <c r="Q2404" s="2" t="s">
        <v>17928</v>
      </c>
      <c r="R2404" s="4" t="s">
        <v>50</v>
      </c>
      <c r="S2404" s="4" t="s">
        <v>17929</v>
      </c>
      <c r="T2404" s="4" t="s">
        <v>84</v>
      </c>
      <c r="U2404" s="4"/>
      <c r="V2404" s="4"/>
      <c r="W2404" s="4"/>
      <c r="X2404" s="2" t="s">
        <v>17930</v>
      </c>
      <c r="Y2404" s="4" t="s">
        <v>69</v>
      </c>
      <c r="Z2404" s="4"/>
      <c r="AA2404" s="4"/>
      <c r="AB2404" s="4"/>
    </row>
    <row r="2405" customFormat="false" ht="75" hidden="false" customHeight="true" outlineLevel="0" collapsed="false">
      <c r="A2405" s="4" t="s">
        <v>17931</v>
      </c>
      <c r="B2405" s="4" t="s">
        <v>17932</v>
      </c>
      <c r="C2405" s="4" t="s">
        <v>17933</v>
      </c>
      <c r="D2405" s="4" t="n">
        <v>1975</v>
      </c>
      <c r="E2405" s="4" t="s">
        <v>41</v>
      </c>
      <c r="F2405" s="4" t="s">
        <v>17934</v>
      </c>
      <c r="G2405" s="4" t="str">
        <f aca="false">IF(LEFT(I2405,3)="R1 ","L6",IF(D2405&gt;=2014,"L1",IF(D2405&gt;=1998,"L2",IF(D2405&gt;=1987,"L3",IF(D2405&gt;=1978,"L4",IF(D2405&gt;=1965,"L5","L6"))))))</f>
        <v>L5</v>
      </c>
      <c r="H2405" s="4" t="str">
        <f aca="false">IFERROR(INDEX(Lanes!$C$2:$C$60,MATCH(LEFT(I2405,FIND(" ",I2405)-1),Lanes!$A$2:$A$60,0)),"?")</f>
        <v>V</v>
      </c>
      <c r="I2405" s="4" t="s">
        <v>17776</v>
      </c>
      <c r="J2405" s="4"/>
      <c r="K2405" s="4" t="s">
        <v>364</v>
      </c>
      <c r="L2405" s="4" t="s">
        <v>163</v>
      </c>
      <c r="M2405" s="4" t="s">
        <v>11021</v>
      </c>
      <c r="N2405" s="4" t="s">
        <v>16071</v>
      </c>
      <c r="O2405" s="4" t="s">
        <v>17935</v>
      </c>
      <c r="P2405" s="2" t="s">
        <v>17936</v>
      </c>
      <c r="Q2405" s="2" t="s">
        <v>17937</v>
      </c>
      <c r="R2405" s="4" t="s">
        <v>122</v>
      </c>
      <c r="S2405" s="4" t="s">
        <v>17938</v>
      </c>
      <c r="T2405" s="4" t="s">
        <v>110</v>
      </c>
      <c r="U2405" s="4"/>
      <c r="V2405" s="4"/>
      <c r="W2405" s="4"/>
      <c r="X2405" s="2" t="s">
        <v>17939</v>
      </c>
      <c r="Y2405" s="4" t="s">
        <v>69</v>
      </c>
      <c r="Z2405" s="4"/>
      <c r="AA2405" s="4"/>
      <c r="AB2405" s="4"/>
    </row>
    <row r="2406" customFormat="false" ht="75" hidden="false" customHeight="true" outlineLevel="0" collapsed="false">
      <c r="A2406" s="4" t="s">
        <v>17940</v>
      </c>
      <c r="B2406" s="4" t="s">
        <v>16060</v>
      </c>
      <c r="C2406" s="4" t="s">
        <v>17941</v>
      </c>
      <c r="D2406" s="4" t="n">
        <v>1976</v>
      </c>
      <c r="E2406" s="4" t="s">
        <v>41</v>
      </c>
      <c r="F2406" s="4" t="s">
        <v>16918</v>
      </c>
      <c r="G2406" s="4" t="str">
        <f aca="false">IF(LEFT(I2406,3)="R1 ","L6",IF(D2406&gt;=2014,"L1",IF(D2406&gt;=1998,"L2",IF(D2406&gt;=1987,"L3",IF(D2406&gt;=1978,"L4",IF(D2406&gt;=1965,"L5","L6"))))))</f>
        <v>L5</v>
      </c>
      <c r="H2406" s="4" t="str">
        <f aca="false">IFERROR(INDEX(Lanes!$C$2:$C$60,MATCH(LEFT(I2406,FIND(" ",I2406)-1),Lanes!$A$2:$A$60,0)),"?")</f>
        <v>V</v>
      </c>
      <c r="I2406" s="4" t="s">
        <v>17776</v>
      </c>
      <c r="J2406" s="4"/>
      <c r="K2406" s="4" t="s">
        <v>364</v>
      </c>
      <c r="L2406" s="4" t="s">
        <v>163</v>
      </c>
      <c r="M2406" s="4" t="s">
        <v>16132</v>
      </c>
      <c r="N2406" s="4"/>
      <c r="O2406" s="4" t="s">
        <v>16062</v>
      </c>
      <c r="P2406" s="2" t="s">
        <v>17942</v>
      </c>
      <c r="Q2406" s="2" t="s">
        <v>17943</v>
      </c>
      <c r="R2406" s="4" t="s">
        <v>50</v>
      </c>
      <c r="S2406" s="4" t="s">
        <v>17944</v>
      </c>
      <c r="T2406" s="4" t="s">
        <v>84</v>
      </c>
      <c r="U2406" s="4"/>
      <c r="V2406" s="4"/>
      <c r="W2406" s="4"/>
      <c r="X2406" s="2" t="s">
        <v>17945</v>
      </c>
      <c r="Y2406" s="4" t="s">
        <v>69</v>
      </c>
      <c r="Z2406" s="4"/>
      <c r="AA2406" s="4"/>
      <c r="AB2406" s="4"/>
    </row>
    <row r="2407" customFormat="false" ht="75" hidden="false" customHeight="true" outlineLevel="0" collapsed="false">
      <c r="A2407" s="4" t="s">
        <v>17946</v>
      </c>
      <c r="B2407" s="4" t="s">
        <v>17947</v>
      </c>
      <c r="C2407" s="4" t="s">
        <v>17948</v>
      </c>
      <c r="D2407" s="4" t="n">
        <v>1976</v>
      </c>
      <c r="E2407" s="4" t="s">
        <v>41</v>
      </c>
      <c r="F2407" s="4" t="s">
        <v>17187</v>
      </c>
      <c r="G2407" s="4" t="str">
        <f aca="false">IF(LEFT(I2407,3)="R1 ","L6",IF(D2407&gt;=2014,"L1",IF(D2407&gt;=1998,"L2",IF(D2407&gt;=1987,"L3",IF(D2407&gt;=1978,"L4",IF(D2407&gt;=1965,"L5","L6"))))))</f>
        <v>L5</v>
      </c>
      <c r="H2407" s="4" t="str">
        <f aca="false">IFERROR(INDEX(Lanes!$C$2:$C$60,MATCH(LEFT(I2407,FIND(" ",I2407)-1),Lanes!$A$2:$A$60,0)),"?")</f>
        <v>V</v>
      </c>
      <c r="I2407" s="4" t="s">
        <v>17776</v>
      </c>
      <c r="J2407" s="4"/>
      <c r="K2407" s="4" t="s">
        <v>364</v>
      </c>
      <c r="L2407" s="4" t="s">
        <v>163</v>
      </c>
      <c r="M2407" s="4" t="s">
        <v>164</v>
      </c>
      <c r="N2407" s="4" t="s">
        <v>2389</v>
      </c>
      <c r="O2407" s="4" t="s">
        <v>17851</v>
      </c>
      <c r="P2407" s="2" t="s">
        <v>17949</v>
      </c>
      <c r="Q2407" s="2" t="s">
        <v>17950</v>
      </c>
      <c r="R2407" s="4" t="s">
        <v>122</v>
      </c>
      <c r="S2407" s="4" t="s">
        <v>17951</v>
      </c>
      <c r="T2407" s="4" t="s">
        <v>84</v>
      </c>
      <c r="U2407" s="4"/>
      <c r="V2407" s="4"/>
      <c r="W2407" s="4"/>
      <c r="X2407" s="2" t="s">
        <v>17952</v>
      </c>
      <c r="Y2407" s="4" t="s">
        <v>69</v>
      </c>
      <c r="Z2407" s="4"/>
      <c r="AA2407" s="4"/>
      <c r="AB2407" s="4"/>
    </row>
    <row r="2408" customFormat="false" ht="75" hidden="false" customHeight="true" outlineLevel="0" collapsed="false">
      <c r="A2408" s="4" t="s">
        <v>17953</v>
      </c>
      <c r="B2408" s="4" t="s">
        <v>16068</v>
      </c>
      <c r="C2408" s="4" t="s">
        <v>16068</v>
      </c>
      <c r="D2408" s="4" t="n">
        <v>1977</v>
      </c>
      <c r="E2408" s="4" t="s">
        <v>41</v>
      </c>
      <c r="F2408" s="4" t="s">
        <v>16070</v>
      </c>
      <c r="G2408" s="4" t="str">
        <f aca="false">IF(LEFT(I2408,3)="R1 ","L6",IF(D2408&gt;=2014,"L1",IF(D2408&gt;=1998,"L2",IF(D2408&gt;=1987,"L3",IF(D2408&gt;=1978,"L4",IF(D2408&gt;=1965,"L5","L6"))))))</f>
        <v>L5</v>
      </c>
      <c r="H2408" s="4" t="str">
        <f aca="false">IFERROR(INDEX(Lanes!$C$2:$C$60,MATCH(LEFT(I2408,FIND(" ",I2408)-1),Lanes!$A$2:$A$60,0)),"?")</f>
        <v>V</v>
      </c>
      <c r="I2408" s="4" t="s">
        <v>17776</v>
      </c>
      <c r="J2408" s="4"/>
      <c r="K2408" s="4" t="s">
        <v>268</v>
      </c>
      <c r="L2408" s="4" t="s">
        <v>163</v>
      </c>
      <c r="M2408" s="4" t="s">
        <v>11021</v>
      </c>
      <c r="N2408" s="4" t="s">
        <v>16071</v>
      </c>
      <c r="O2408" s="4" t="s">
        <v>16205</v>
      </c>
      <c r="P2408" s="2" t="s">
        <v>17954</v>
      </c>
      <c r="Q2408" s="2" t="s">
        <v>17955</v>
      </c>
      <c r="R2408" s="4" t="s">
        <v>122</v>
      </c>
      <c r="S2408" s="4" t="s">
        <v>17956</v>
      </c>
      <c r="T2408" s="4" t="s">
        <v>110</v>
      </c>
      <c r="U2408" s="4"/>
      <c r="V2408" s="4"/>
      <c r="W2408" s="4"/>
      <c r="X2408" s="2" t="s">
        <v>17957</v>
      </c>
      <c r="Y2408" s="4" t="s">
        <v>69</v>
      </c>
      <c r="Z2408" s="4"/>
      <c r="AA2408" s="4"/>
      <c r="AB2408" s="4"/>
    </row>
    <row r="2409" customFormat="false" ht="75" hidden="false" customHeight="true" outlineLevel="0" collapsed="false">
      <c r="A2409" s="4" t="s">
        <v>17958</v>
      </c>
      <c r="B2409" s="4" t="s">
        <v>13525</v>
      </c>
      <c r="C2409" s="4" t="s">
        <v>17959</v>
      </c>
      <c r="D2409" s="4" t="n">
        <v>1977</v>
      </c>
      <c r="E2409" s="4" t="s">
        <v>227</v>
      </c>
      <c r="F2409" s="4" t="s">
        <v>17960</v>
      </c>
      <c r="G2409" s="4" t="str">
        <f aca="false">IF(LEFT(I2409,3)="R1 ","L6",IF(D2409&gt;=2014,"L1",IF(D2409&gt;=1998,"L2",IF(D2409&gt;=1987,"L3",IF(D2409&gt;=1978,"L4",IF(D2409&gt;=1965,"L5","L6"))))))</f>
        <v>L5</v>
      </c>
      <c r="H2409" s="4" t="str">
        <f aca="false">IFERROR(INDEX(Lanes!$C$2:$C$60,MATCH(LEFT(I2409,FIND(" ",I2409)-1),Lanes!$A$2:$A$60,0)),"?")</f>
        <v>V</v>
      </c>
      <c r="I2409" s="4" t="s">
        <v>17776</v>
      </c>
      <c r="J2409" s="4"/>
      <c r="K2409" s="4" t="s">
        <v>364</v>
      </c>
      <c r="L2409" s="4" t="s">
        <v>163</v>
      </c>
      <c r="M2409" s="4" t="s">
        <v>16132</v>
      </c>
      <c r="N2409" s="4" t="s">
        <v>17785</v>
      </c>
      <c r="O2409" s="4" t="s">
        <v>17961</v>
      </c>
      <c r="P2409" s="2" t="s">
        <v>17962</v>
      </c>
      <c r="Q2409" s="2" t="s">
        <v>17963</v>
      </c>
      <c r="R2409" s="4" t="s">
        <v>50</v>
      </c>
      <c r="S2409" s="4" t="s">
        <v>17964</v>
      </c>
      <c r="T2409" s="4" t="s">
        <v>110</v>
      </c>
      <c r="U2409" s="4"/>
      <c r="V2409" s="4"/>
      <c r="W2409" s="4" t="s">
        <v>53</v>
      </c>
      <c r="X2409" s="2" t="s">
        <v>17965</v>
      </c>
      <c r="Y2409" s="4" t="s">
        <v>69</v>
      </c>
      <c r="Z2409" s="4"/>
      <c r="AA2409" s="4"/>
      <c r="AB2409" s="4"/>
    </row>
    <row r="2410" customFormat="false" ht="75" hidden="false" customHeight="true" outlineLevel="0" collapsed="false">
      <c r="A2410" s="4" t="s">
        <v>17966</v>
      </c>
      <c r="B2410" s="4" t="s">
        <v>17967</v>
      </c>
      <c r="C2410" s="4" t="s">
        <v>17968</v>
      </c>
      <c r="D2410" s="4" t="n">
        <v>1978</v>
      </c>
      <c r="E2410" s="4" t="s">
        <v>41</v>
      </c>
      <c r="F2410" s="4" t="s">
        <v>17969</v>
      </c>
      <c r="G2410" s="4" t="str">
        <f aca="false">IF(LEFT(I2410,3)="R1 ","L6",IF(D2410&gt;=2014,"L1",IF(D2410&gt;=1998,"L2",IF(D2410&gt;=1987,"L3",IF(D2410&gt;=1978,"L4",IF(D2410&gt;=1965,"L5","L6"))))))</f>
        <v>L4</v>
      </c>
      <c r="H2410" s="4" t="str">
        <f aca="false">IFERROR(INDEX(Lanes!$C$2:$C$60,MATCH(LEFT(I2410,FIND(" ",I2410)-1),Lanes!$A$2:$A$60,0)),"?")</f>
        <v>V</v>
      </c>
      <c r="I2410" s="4" t="s">
        <v>17776</v>
      </c>
      <c r="J2410" s="4"/>
      <c r="K2410" s="4" t="s">
        <v>364</v>
      </c>
      <c r="L2410" s="4" t="s">
        <v>163</v>
      </c>
      <c r="M2410" s="4" t="s">
        <v>11021</v>
      </c>
      <c r="N2410" s="4" t="s">
        <v>16071</v>
      </c>
      <c r="O2410" s="4" t="s">
        <v>17970</v>
      </c>
      <c r="P2410" s="2" t="s">
        <v>17971</v>
      </c>
      <c r="Q2410" s="2" t="s">
        <v>17972</v>
      </c>
      <c r="R2410" s="4" t="s">
        <v>65</v>
      </c>
      <c r="S2410" s="4" t="s">
        <v>17973</v>
      </c>
      <c r="T2410" s="4" t="s">
        <v>110</v>
      </c>
      <c r="U2410" s="4"/>
      <c r="V2410" s="4"/>
      <c r="W2410" s="4"/>
      <c r="X2410" s="2" t="s">
        <v>17974</v>
      </c>
      <c r="Y2410" s="4" t="s">
        <v>69</v>
      </c>
      <c r="Z2410" s="4"/>
      <c r="AA2410" s="4"/>
      <c r="AB2410" s="4"/>
    </row>
    <row r="2411" customFormat="false" ht="75" hidden="false" customHeight="true" outlineLevel="0" collapsed="false">
      <c r="A2411" s="4" t="s">
        <v>17975</v>
      </c>
      <c r="B2411" s="4" t="s">
        <v>16060</v>
      </c>
      <c r="C2411" s="4" t="s">
        <v>16060</v>
      </c>
      <c r="D2411" s="4" t="n">
        <v>1978</v>
      </c>
      <c r="E2411" s="4" t="s">
        <v>41</v>
      </c>
      <c r="F2411" s="4" t="s">
        <v>16044</v>
      </c>
      <c r="G2411" s="4" t="str">
        <f aca="false">IF(LEFT(I2411,3)="R1 ","L6",IF(D2411&gt;=2014,"L1",IF(D2411&gt;=1998,"L2",IF(D2411&gt;=1987,"L3",IF(D2411&gt;=1978,"L4",IF(D2411&gt;=1965,"L5","L6"))))))</f>
        <v>L4</v>
      </c>
      <c r="H2411" s="4" t="str">
        <f aca="false">IFERROR(INDEX(Lanes!$C$2:$C$60,MATCH(LEFT(I2411,FIND(" ",I2411)-1),Lanes!$A$2:$A$60,0)),"?")</f>
        <v>V</v>
      </c>
      <c r="I2411" s="4" t="s">
        <v>17776</v>
      </c>
      <c r="J2411" s="4"/>
      <c r="K2411" s="4" t="s">
        <v>364</v>
      </c>
      <c r="L2411" s="4" t="s">
        <v>163</v>
      </c>
      <c r="M2411" s="4" t="s">
        <v>16132</v>
      </c>
      <c r="N2411" s="4"/>
      <c r="O2411" s="4" t="s">
        <v>17910</v>
      </c>
      <c r="P2411" s="2" t="s">
        <v>17976</v>
      </c>
      <c r="Q2411" s="2" t="s">
        <v>17977</v>
      </c>
      <c r="R2411" s="4" t="s">
        <v>50</v>
      </c>
      <c r="S2411" s="4" t="s">
        <v>17978</v>
      </c>
      <c r="T2411" s="4" t="s">
        <v>84</v>
      </c>
      <c r="U2411" s="4"/>
      <c r="V2411" s="4"/>
      <c r="W2411" s="4"/>
      <c r="X2411" s="2" t="s">
        <v>17979</v>
      </c>
      <c r="Y2411" s="4" t="s">
        <v>69</v>
      </c>
      <c r="Z2411" s="4"/>
      <c r="AA2411" s="4"/>
      <c r="AB2411" s="4"/>
    </row>
    <row r="2412" customFormat="false" ht="75" hidden="false" customHeight="true" outlineLevel="0" collapsed="false">
      <c r="A2412" s="4" t="s">
        <v>17980</v>
      </c>
      <c r="B2412" s="4" t="s">
        <v>16068</v>
      </c>
      <c r="C2412" s="4" t="s">
        <v>17981</v>
      </c>
      <c r="D2412" s="4" t="n">
        <v>1978</v>
      </c>
      <c r="E2412" s="4" t="s">
        <v>41</v>
      </c>
      <c r="F2412" s="4" t="s">
        <v>16070</v>
      </c>
      <c r="G2412" s="4" t="str">
        <f aca="false">IF(LEFT(I2412,3)="R1 ","L6",IF(D2412&gt;=2014,"L1",IF(D2412&gt;=1998,"L2",IF(D2412&gt;=1987,"L3",IF(D2412&gt;=1978,"L4",IF(D2412&gt;=1965,"L5","L6"))))))</f>
        <v>L4</v>
      </c>
      <c r="H2412" s="4" t="str">
        <f aca="false">IFERROR(INDEX(Lanes!$C$2:$C$60,MATCH(LEFT(I2412,FIND(" ",I2412)-1),Lanes!$A$2:$A$60,0)),"?")</f>
        <v>V</v>
      </c>
      <c r="I2412" s="4" t="s">
        <v>17776</v>
      </c>
      <c r="J2412" s="4"/>
      <c r="K2412" s="4" t="s">
        <v>268</v>
      </c>
      <c r="L2412" s="4" t="s">
        <v>163</v>
      </c>
      <c r="M2412" s="4" t="s">
        <v>11021</v>
      </c>
      <c r="N2412" s="4" t="s">
        <v>16071</v>
      </c>
      <c r="O2412" s="4" t="s">
        <v>17982</v>
      </c>
      <c r="P2412" s="2" t="s">
        <v>17983</v>
      </c>
      <c r="Q2412" s="2" t="s">
        <v>17984</v>
      </c>
      <c r="R2412" s="4" t="s">
        <v>122</v>
      </c>
      <c r="S2412" s="4" t="s">
        <v>17985</v>
      </c>
      <c r="T2412" s="4" t="s">
        <v>110</v>
      </c>
      <c r="U2412" s="4"/>
      <c r="V2412" s="4"/>
      <c r="W2412" s="4"/>
      <c r="X2412" s="2" t="s">
        <v>17986</v>
      </c>
      <c r="Y2412" s="4" t="s">
        <v>69</v>
      </c>
      <c r="Z2412" s="4"/>
      <c r="AA2412" s="4"/>
      <c r="AB2412" s="4"/>
    </row>
    <row r="2413" customFormat="false" ht="75" hidden="false" customHeight="true" outlineLevel="0" collapsed="false">
      <c r="A2413" s="4" t="s">
        <v>17987</v>
      </c>
      <c r="B2413" s="4" t="s">
        <v>13464</v>
      </c>
      <c r="C2413" s="4" t="s">
        <v>17988</v>
      </c>
      <c r="D2413" s="4" t="n">
        <v>1978</v>
      </c>
      <c r="E2413" s="4" t="s">
        <v>41</v>
      </c>
      <c r="F2413" s="4" t="s">
        <v>17989</v>
      </c>
      <c r="G2413" s="4" t="str">
        <f aca="false">IF(LEFT(I2413,3)="R1 ","L6",IF(D2413&gt;=2014,"L1",IF(D2413&gt;=1998,"L2",IF(D2413&gt;=1987,"L3",IF(D2413&gt;=1978,"L4",IF(D2413&gt;=1965,"L5","L6"))))))</f>
        <v>L4</v>
      </c>
      <c r="H2413" s="4" t="str">
        <f aca="false">IFERROR(INDEX(Lanes!$C$2:$C$60,MATCH(LEFT(I2413,FIND(" ",I2413)-1),Lanes!$A$2:$A$60,0)),"?")</f>
        <v>V</v>
      </c>
      <c r="I2413" s="4" t="s">
        <v>17776</v>
      </c>
      <c r="J2413" s="4" t="s">
        <v>17990</v>
      </c>
      <c r="K2413" s="4" t="s">
        <v>364</v>
      </c>
      <c r="L2413" s="4" t="s">
        <v>163</v>
      </c>
      <c r="M2413" s="4" t="s">
        <v>164</v>
      </c>
      <c r="N2413" s="4" t="s">
        <v>2389</v>
      </c>
      <c r="O2413" s="4" t="s">
        <v>17991</v>
      </c>
      <c r="P2413" s="2" t="s">
        <v>17992</v>
      </c>
      <c r="Q2413" s="2" t="s">
        <v>17993</v>
      </c>
      <c r="R2413" s="4" t="s">
        <v>50</v>
      </c>
      <c r="S2413" s="4" t="s">
        <v>17994</v>
      </c>
      <c r="T2413" s="4" t="s">
        <v>84</v>
      </c>
      <c r="U2413" s="4"/>
      <c r="V2413" s="4"/>
      <c r="W2413" s="4"/>
      <c r="X2413" s="2" t="s">
        <v>17995</v>
      </c>
      <c r="Y2413" s="4" t="s">
        <v>69</v>
      </c>
      <c r="Z2413" s="4"/>
      <c r="AA2413" s="4"/>
      <c r="AB2413" s="4"/>
    </row>
    <row r="2414" customFormat="false" ht="75" hidden="false" customHeight="true" outlineLevel="0" collapsed="false">
      <c r="A2414" s="4" t="s">
        <v>17996</v>
      </c>
      <c r="B2414" s="4" t="s">
        <v>17916</v>
      </c>
      <c r="C2414" s="4" t="s">
        <v>17997</v>
      </c>
      <c r="D2414" s="4" t="n">
        <v>1978</v>
      </c>
      <c r="E2414" s="4" t="s">
        <v>41</v>
      </c>
      <c r="F2414" s="4" t="s">
        <v>17998</v>
      </c>
      <c r="G2414" s="4" t="str">
        <f aca="false">IF(LEFT(I2414,3)="R1 ","L6",IF(D2414&gt;=2014,"L1",IF(D2414&gt;=1998,"L2",IF(D2414&gt;=1987,"L3",IF(D2414&gt;=1978,"L4",IF(D2414&gt;=1965,"L5","L6"))))))</f>
        <v>L4</v>
      </c>
      <c r="H2414" s="4" t="str">
        <f aca="false">IFERROR(INDEX(Lanes!$C$2:$C$60,MATCH(LEFT(I2414,FIND(" ",I2414)-1),Lanes!$A$2:$A$60,0)),"?")</f>
        <v>V</v>
      </c>
      <c r="I2414" s="4" t="s">
        <v>17776</v>
      </c>
      <c r="J2414" s="4"/>
      <c r="K2414" s="4" t="s">
        <v>9840</v>
      </c>
      <c r="L2414" s="4" t="s">
        <v>163</v>
      </c>
      <c r="M2414" s="4" t="s">
        <v>164</v>
      </c>
      <c r="N2414" s="4" t="s">
        <v>2389</v>
      </c>
      <c r="O2414" s="4" t="s">
        <v>17999</v>
      </c>
      <c r="P2414" s="2" t="s">
        <v>18000</v>
      </c>
      <c r="Q2414" s="2" t="s">
        <v>18001</v>
      </c>
      <c r="R2414" s="4" t="s">
        <v>65</v>
      </c>
      <c r="S2414" s="4" t="s">
        <v>18002</v>
      </c>
      <c r="T2414" s="4" t="s">
        <v>84</v>
      </c>
      <c r="U2414" s="4"/>
      <c r="V2414" s="4"/>
      <c r="W2414" s="4"/>
      <c r="X2414" s="2" t="s">
        <v>18003</v>
      </c>
      <c r="Y2414" s="4" t="s">
        <v>69</v>
      </c>
      <c r="Z2414" s="4"/>
      <c r="AA2414" s="4"/>
      <c r="AB2414" s="4"/>
    </row>
    <row r="2415" customFormat="false" ht="75" hidden="false" customHeight="true" outlineLevel="0" collapsed="false">
      <c r="A2415" s="4" t="s">
        <v>18004</v>
      </c>
      <c r="B2415" s="4" t="s">
        <v>13525</v>
      </c>
      <c r="C2415" s="4" t="s">
        <v>18005</v>
      </c>
      <c r="D2415" s="4" t="n">
        <v>1978</v>
      </c>
      <c r="E2415" s="4" t="s">
        <v>41</v>
      </c>
      <c r="F2415" s="4" t="s">
        <v>17960</v>
      </c>
      <c r="G2415" s="4" t="str">
        <f aca="false">IF(LEFT(I2415,3)="R1 ","L6",IF(D2415&gt;=2014,"L1",IF(D2415&gt;=1998,"L2",IF(D2415&gt;=1987,"L3",IF(D2415&gt;=1978,"L4",IF(D2415&gt;=1965,"L5","L6"))))))</f>
        <v>L4</v>
      </c>
      <c r="H2415" s="4" t="str">
        <f aca="false">IFERROR(INDEX(Lanes!$C$2:$C$60,MATCH(LEFT(I2415,FIND(" ",I2415)-1),Lanes!$A$2:$A$60,0)),"?")</f>
        <v>V</v>
      </c>
      <c r="I2415" s="4" t="s">
        <v>17776</v>
      </c>
      <c r="J2415" s="4"/>
      <c r="K2415" s="4" t="s">
        <v>364</v>
      </c>
      <c r="L2415" s="4" t="s">
        <v>163</v>
      </c>
      <c r="M2415" s="4" t="s">
        <v>16132</v>
      </c>
      <c r="N2415" s="4" t="s">
        <v>17785</v>
      </c>
      <c r="O2415" s="4" t="s">
        <v>18006</v>
      </c>
      <c r="P2415" s="2" t="s">
        <v>18007</v>
      </c>
      <c r="Q2415" s="2" t="s">
        <v>18008</v>
      </c>
      <c r="R2415" s="4" t="s">
        <v>65</v>
      </c>
      <c r="S2415" s="4" t="s">
        <v>18009</v>
      </c>
      <c r="T2415" s="4" t="s">
        <v>84</v>
      </c>
      <c r="U2415" s="4"/>
      <c r="V2415" s="4"/>
      <c r="W2415" s="4" t="s">
        <v>53</v>
      </c>
      <c r="X2415" s="2" t="s">
        <v>18010</v>
      </c>
      <c r="Y2415" s="4" t="s">
        <v>69</v>
      </c>
      <c r="Z2415" s="4"/>
      <c r="AA2415" s="4"/>
      <c r="AB2415" s="4"/>
    </row>
    <row r="2416" customFormat="false" ht="75" hidden="false" customHeight="true" outlineLevel="0" collapsed="false">
      <c r="A2416" s="4" t="s">
        <v>18011</v>
      </c>
      <c r="B2416" s="4" t="s">
        <v>16068</v>
      </c>
      <c r="C2416" s="4" t="s">
        <v>18012</v>
      </c>
      <c r="D2416" s="4" t="n">
        <v>1979</v>
      </c>
      <c r="E2416" s="4" t="s">
        <v>41</v>
      </c>
      <c r="F2416" s="4" t="s">
        <v>16070</v>
      </c>
      <c r="G2416" s="4" t="str">
        <f aca="false">IF(LEFT(I2416,3)="R1 ","L6",IF(D2416&gt;=2014,"L1",IF(D2416&gt;=1998,"L2",IF(D2416&gt;=1987,"L3",IF(D2416&gt;=1978,"L4",IF(D2416&gt;=1965,"L5","L6"))))))</f>
        <v>L4</v>
      </c>
      <c r="H2416" s="4" t="str">
        <f aca="false">IFERROR(INDEX(Lanes!$C$2:$C$60,MATCH(LEFT(I2416,FIND(" ",I2416)-1),Lanes!$A$2:$A$60,0)),"?")</f>
        <v>V</v>
      </c>
      <c r="I2416" s="4" t="s">
        <v>17776</v>
      </c>
      <c r="J2416" s="4"/>
      <c r="K2416" s="4" t="s">
        <v>268</v>
      </c>
      <c r="L2416" s="4" t="s">
        <v>163</v>
      </c>
      <c r="M2416" s="4" t="s">
        <v>11021</v>
      </c>
      <c r="N2416" s="4"/>
      <c r="O2416" s="4" t="s">
        <v>18013</v>
      </c>
      <c r="P2416" s="2" t="s">
        <v>18014</v>
      </c>
      <c r="Q2416" s="2" t="s">
        <v>18015</v>
      </c>
      <c r="R2416" s="4" t="s">
        <v>122</v>
      </c>
      <c r="S2416" s="4" t="s">
        <v>18016</v>
      </c>
      <c r="T2416" s="4" t="s">
        <v>84</v>
      </c>
      <c r="U2416" s="4"/>
      <c r="V2416" s="4"/>
      <c r="W2416" s="4"/>
      <c r="X2416" s="2" t="s">
        <v>18017</v>
      </c>
      <c r="Y2416" s="4" t="s">
        <v>69</v>
      </c>
      <c r="Z2416" s="4"/>
      <c r="AA2416" s="4"/>
      <c r="AB2416" s="4"/>
    </row>
    <row r="2417" customFormat="false" ht="75" hidden="false" customHeight="true" outlineLevel="0" collapsed="false">
      <c r="A2417" s="4" t="s">
        <v>18018</v>
      </c>
      <c r="B2417" s="4" t="s">
        <v>17932</v>
      </c>
      <c r="C2417" s="4" t="s">
        <v>18019</v>
      </c>
      <c r="D2417" s="4" t="n">
        <v>1979</v>
      </c>
      <c r="E2417" s="4" t="s">
        <v>41</v>
      </c>
      <c r="F2417" s="4" t="s">
        <v>17934</v>
      </c>
      <c r="G2417" s="4" t="str">
        <f aca="false">IF(LEFT(I2417,3)="R1 ","L6",IF(D2417&gt;=2014,"L1",IF(D2417&gt;=1998,"L2",IF(D2417&gt;=1987,"L3",IF(D2417&gt;=1978,"L4",IF(D2417&gt;=1965,"L5","L6"))))))</f>
        <v>L4</v>
      </c>
      <c r="H2417" s="4" t="str">
        <f aca="false">IFERROR(INDEX(Lanes!$C$2:$C$60,MATCH(LEFT(I2417,FIND(" ",I2417)-1),Lanes!$A$2:$A$60,0)),"?")</f>
        <v>V</v>
      </c>
      <c r="I2417" s="4" t="s">
        <v>17776</v>
      </c>
      <c r="J2417" s="4"/>
      <c r="K2417" s="4" t="s">
        <v>268</v>
      </c>
      <c r="L2417" s="4" t="s">
        <v>163</v>
      </c>
      <c r="M2417" s="4" t="s">
        <v>11021</v>
      </c>
      <c r="N2417" s="4" t="s">
        <v>16071</v>
      </c>
      <c r="O2417" s="4" t="s">
        <v>18020</v>
      </c>
      <c r="P2417" s="2" t="s">
        <v>18021</v>
      </c>
      <c r="Q2417" s="2" t="s">
        <v>18022</v>
      </c>
      <c r="R2417" s="4" t="s">
        <v>122</v>
      </c>
      <c r="S2417" s="4" t="s">
        <v>18023</v>
      </c>
      <c r="T2417" s="4" t="s">
        <v>110</v>
      </c>
      <c r="U2417" s="4"/>
      <c r="V2417" s="4"/>
      <c r="W2417" s="4"/>
      <c r="X2417" s="2" t="s">
        <v>18024</v>
      </c>
      <c r="Y2417" s="4" t="s">
        <v>69</v>
      </c>
      <c r="Z2417" s="4"/>
      <c r="AA2417" s="4"/>
      <c r="AB2417" s="4"/>
    </row>
    <row r="2418" customFormat="false" ht="75" hidden="false" customHeight="true" outlineLevel="0" collapsed="false">
      <c r="A2418" s="4" t="s">
        <v>18025</v>
      </c>
      <c r="B2418" s="4" t="s">
        <v>17967</v>
      </c>
      <c r="C2418" s="4" t="s">
        <v>18026</v>
      </c>
      <c r="D2418" s="4" t="n">
        <v>1980</v>
      </c>
      <c r="E2418" s="4" t="s">
        <v>41</v>
      </c>
      <c r="F2418" s="4" t="s">
        <v>17969</v>
      </c>
      <c r="G2418" s="4" t="str">
        <f aca="false">IF(LEFT(I2418,3)="R1 ","L6",IF(D2418&gt;=2014,"L1",IF(D2418&gt;=1998,"L2",IF(D2418&gt;=1987,"L3",IF(D2418&gt;=1978,"L4",IF(D2418&gt;=1965,"L5","L6"))))))</f>
        <v>L4</v>
      </c>
      <c r="H2418" s="4" t="str">
        <f aca="false">IFERROR(INDEX(Lanes!$C$2:$C$60,MATCH(LEFT(I2418,FIND(" ",I2418)-1),Lanes!$A$2:$A$60,0)),"?")</f>
        <v>V</v>
      </c>
      <c r="I2418" s="4" t="s">
        <v>17776</v>
      </c>
      <c r="J2418" s="4"/>
      <c r="K2418" s="4" t="s">
        <v>364</v>
      </c>
      <c r="L2418" s="4" t="s">
        <v>163</v>
      </c>
      <c r="M2418" s="4" t="s">
        <v>11021</v>
      </c>
      <c r="N2418" s="4"/>
      <c r="O2418" s="4" t="s">
        <v>18027</v>
      </c>
      <c r="P2418" s="2" t="s">
        <v>18028</v>
      </c>
      <c r="Q2418" s="2" t="s">
        <v>18029</v>
      </c>
      <c r="R2418" s="4" t="s">
        <v>50</v>
      </c>
      <c r="S2418" s="4" t="s">
        <v>18030</v>
      </c>
      <c r="T2418" s="4" t="s">
        <v>52</v>
      </c>
      <c r="U2418" s="4"/>
      <c r="V2418" s="4"/>
      <c r="W2418" s="4"/>
      <c r="X2418" s="2" t="s">
        <v>18031</v>
      </c>
      <c r="Y2418" s="4" t="s">
        <v>69</v>
      </c>
      <c r="Z2418" s="4"/>
      <c r="AA2418" s="4"/>
      <c r="AB2418" s="4"/>
    </row>
    <row r="2419" customFormat="false" ht="75" hidden="false" customHeight="true" outlineLevel="0" collapsed="false">
      <c r="A2419" s="4" t="s">
        <v>18032</v>
      </c>
      <c r="B2419" s="4" t="s">
        <v>16068</v>
      </c>
      <c r="C2419" s="4" t="s">
        <v>18033</v>
      </c>
      <c r="D2419" s="4" t="n">
        <v>1980</v>
      </c>
      <c r="E2419" s="4" t="s">
        <v>227</v>
      </c>
      <c r="F2419" s="4" t="s">
        <v>16070</v>
      </c>
      <c r="G2419" s="4" t="str">
        <f aca="false">IF(LEFT(I2419,3)="R1 ","L6",IF(D2419&gt;=2014,"L1",IF(D2419&gt;=1998,"L2",IF(D2419&gt;=1987,"L3",IF(D2419&gt;=1978,"L4",IF(D2419&gt;=1965,"L5","L6"))))))</f>
        <v>L4</v>
      </c>
      <c r="H2419" s="4" t="str">
        <f aca="false">IFERROR(INDEX(Lanes!$C$2:$C$60,MATCH(LEFT(I2419,FIND(" ",I2419)-1),Lanes!$A$2:$A$60,0)),"?")</f>
        <v>V</v>
      </c>
      <c r="I2419" s="4" t="s">
        <v>17776</v>
      </c>
      <c r="J2419" s="4"/>
      <c r="K2419" s="4" t="s">
        <v>268</v>
      </c>
      <c r="L2419" s="4" t="s">
        <v>163</v>
      </c>
      <c r="M2419" s="4" t="s">
        <v>11021</v>
      </c>
      <c r="N2419" s="4"/>
      <c r="O2419" s="4" t="s">
        <v>18034</v>
      </c>
      <c r="P2419" s="2" t="s">
        <v>18035</v>
      </c>
      <c r="Q2419" s="2" t="s">
        <v>18036</v>
      </c>
      <c r="R2419" s="4" t="s">
        <v>65</v>
      </c>
      <c r="S2419" s="4" t="s">
        <v>18037</v>
      </c>
      <c r="T2419" s="4" t="s">
        <v>84</v>
      </c>
      <c r="U2419" s="4"/>
      <c r="V2419" s="4"/>
      <c r="W2419" s="4"/>
      <c r="X2419" s="2" t="s">
        <v>18038</v>
      </c>
      <c r="Y2419" s="4" t="s">
        <v>69</v>
      </c>
      <c r="Z2419" s="4"/>
      <c r="AA2419" s="4"/>
      <c r="AB2419" s="4"/>
    </row>
    <row r="2420" customFormat="false" ht="75" hidden="false" customHeight="true" outlineLevel="0" collapsed="false">
      <c r="A2420" s="4" t="s">
        <v>18039</v>
      </c>
      <c r="B2420" s="4" t="s">
        <v>13472</v>
      </c>
      <c r="C2420" s="4" t="s">
        <v>18040</v>
      </c>
      <c r="D2420" s="4" t="n">
        <v>1984</v>
      </c>
      <c r="E2420" s="4" t="s">
        <v>41</v>
      </c>
      <c r="F2420" s="4" t="s">
        <v>18041</v>
      </c>
      <c r="G2420" s="4" t="str">
        <f aca="false">IF(LEFT(I2420,3)="R1 ","L6",IF(D2420&gt;=2014,"L1",IF(D2420&gt;=1998,"L2",IF(D2420&gt;=1987,"L3",IF(D2420&gt;=1978,"L4",IF(D2420&gt;=1965,"L5","L6"))))))</f>
        <v>L4</v>
      </c>
      <c r="H2420" s="4" t="str">
        <f aca="false">IFERROR(INDEX(Lanes!$C$2:$C$60,MATCH(LEFT(I2420,FIND(" ",I2420)-1),Lanes!$A$2:$A$60,0)),"?")</f>
        <v>V</v>
      </c>
      <c r="I2420" s="4" t="s">
        <v>17776</v>
      </c>
      <c r="J2420" s="4"/>
      <c r="K2420" s="4" t="s">
        <v>364</v>
      </c>
      <c r="L2420" s="4" t="s">
        <v>163</v>
      </c>
      <c r="M2420" s="4" t="s">
        <v>16132</v>
      </c>
      <c r="N2420" s="4"/>
      <c r="O2420" s="4" t="s">
        <v>17910</v>
      </c>
      <c r="P2420" s="2" t="s">
        <v>18042</v>
      </c>
      <c r="Q2420" s="2" t="s">
        <v>18043</v>
      </c>
      <c r="R2420" s="4" t="s">
        <v>65</v>
      </c>
      <c r="S2420" s="4" t="s">
        <v>18044</v>
      </c>
      <c r="T2420" s="4" t="s">
        <v>110</v>
      </c>
      <c r="U2420" s="4"/>
      <c r="V2420" s="4"/>
      <c r="W2420" s="4"/>
      <c r="X2420" s="2" t="s">
        <v>18045</v>
      </c>
      <c r="Y2420" s="4" t="s">
        <v>69</v>
      </c>
      <c r="Z2420" s="4"/>
      <c r="AA2420" s="4"/>
      <c r="AB2420" s="4"/>
    </row>
    <row r="2421" customFormat="false" ht="75" hidden="false" customHeight="true" outlineLevel="0" collapsed="false">
      <c r="A2421" s="4" t="s">
        <v>18046</v>
      </c>
      <c r="B2421" s="4" t="s">
        <v>13525</v>
      </c>
      <c r="C2421" s="4" t="s">
        <v>18047</v>
      </c>
      <c r="D2421" s="4" t="n">
        <v>1987</v>
      </c>
      <c r="E2421" s="4" t="s">
        <v>41</v>
      </c>
      <c r="F2421" s="4" t="s">
        <v>11187</v>
      </c>
      <c r="G2421" s="4" t="str">
        <f aca="false">IF(LEFT(I2421,3)="R1 ","L6",IF(D2421&gt;=2014,"L1",IF(D2421&gt;=1998,"L2",IF(D2421&gt;=1987,"L3",IF(D2421&gt;=1978,"L4",IF(D2421&gt;=1965,"L5","L6"))))))</f>
        <v>L3</v>
      </c>
      <c r="H2421" s="4" t="str">
        <f aca="false">IFERROR(INDEX(Lanes!$C$2:$C$60,MATCH(LEFT(I2421,FIND(" ",I2421)-1),Lanes!$A$2:$A$60,0)),"?")</f>
        <v>V</v>
      </c>
      <c r="I2421" s="4" t="s">
        <v>17776</v>
      </c>
      <c r="J2421" s="4" t="s">
        <v>17990</v>
      </c>
      <c r="K2421" s="4" t="s">
        <v>364</v>
      </c>
      <c r="L2421" s="4" t="s">
        <v>163</v>
      </c>
      <c r="M2421" s="4" t="s">
        <v>16132</v>
      </c>
      <c r="N2421" s="4"/>
      <c r="O2421" s="4" t="s">
        <v>18048</v>
      </c>
      <c r="P2421" s="2" t="s">
        <v>18049</v>
      </c>
      <c r="Q2421" s="2" t="s">
        <v>18050</v>
      </c>
      <c r="R2421" s="4" t="s">
        <v>50</v>
      </c>
      <c r="S2421" s="4" t="s">
        <v>18051</v>
      </c>
      <c r="T2421" s="4" t="s">
        <v>110</v>
      </c>
      <c r="U2421" s="4"/>
      <c r="V2421" s="4"/>
      <c r="W2421" s="4" t="s">
        <v>53</v>
      </c>
      <c r="X2421" s="2" t="s">
        <v>18052</v>
      </c>
      <c r="Y2421" s="4" t="s">
        <v>69</v>
      </c>
      <c r="Z2421" s="4"/>
      <c r="AA2421" s="4"/>
      <c r="AB2421" s="4"/>
    </row>
    <row r="2422" customFormat="false" ht="75" hidden="false" customHeight="true" outlineLevel="0" collapsed="false">
      <c r="A2422" s="4" t="s">
        <v>18053</v>
      </c>
      <c r="B2422" s="4" t="s">
        <v>13374</v>
      </c>
      <c r="C2422" s="4" t="s">
        <v>18054</v>
      </c>
      <c r="D2422" s="4" t="n">
        <v>1988</v>
      </c>
      <c r="E2422" s="4" t="s">
        <v>41</v>
      </c>
      <c r="F2422" s="4" t="s">
        <v>16204</v>
      </c>
      <c r="G2422" s="4" t="str">
        <f aca="false">IF(LEFT(I2422,3)="R1 ","L6",IF(D2422&gt;=2014,"L1",IF(D2422&gt;=1998,"L2",IF(D2422&gt;=1987,"L3",IF(D2422&gt;=1978,"L4",IF(D2422&gt;=1965,"L5","L6"))))))</f>
        <v>L3</v>
      </c>
      <c r="H2422" s="4" t="str">
        <f aca="false">IFERROR(INDEX(Lanes!$C$2:$C$60,MATCH(LEFT(I2422,FIND(" ",I2422)-1),Lanes!$A$2:$A$60,0)),"?")</f>
        <v>V</v>
      </c>
      <c r="I2422" s="4" t="s">
        <v>17776</v>
      </c>
      <c r="J2422" s="4" t="s">
        <v>17990</v>
      </c>
      <c r="K2422" s="4" t="s">
        <v>1016</v>
      </c>
      <c r="L2422" s="4" t="s">
        <v>163</v>
      </c>
      <c r="M2422" s="4" t="s">
        <v>11021</v>
      </c>
      <c r="N2422" s="4"/>
      <c r="O2422" s="4" t="s">
        <v>18055</v>
      </c>
      <c r="P2422" s="2" t="s">
        <v>18056</v>
      </c>
      <c r="Q2422" s="2" t="s">
        <v>18057</v>
      </c>
      <c r="R2422" s="4" t="s">
        <v>65</v>
      </c>
      <c r="S2422" s="4" t="s">
        <v>18058</v>
      </c>
      <c r="T2422" s="4" t="s">
        <v>110</v>
      </c>
      <c r="U2422" s="4"/>
      <c r="V2422" s="4"/>
      <c r="W2422" s="4"/>
      <c r="X2422" s="2" t="s">
        <v>18059</v>
      </c>
      <c r="Y2422" s="4" t="s">
        <v>69</v>
      </c>
      <c r="Z2422" s="4"/>
      <c r="AA2422" s="4"/>
      <c r="AB2422" s="4"/>
    </row>
    <row r="2423" customFormat="false" ht="75" hidden="false" customHeight="true" outlineLevel="0" collapsed="false">
      <c r="A2423" s="4" t="s">
        <v>18060</v>
      </c>
      <c r="B2423" s="4" t="s">
        <v>18061</v>
      </c>
      <c r="C2423" s="4" t="s">
        <v>18062</v>
      </c>
      <c r="D2423" s="4" t="n">
        <v>1989</v>
      </c>
      <c r="E2423" s="4" t="s">
        <v>227</v>
      </c>
      <c r="F2423" s="4" t="s">
        <v>18063</v>
      </c>
      <c r="G2423" s="4" t="str">
        <f aca="false">IF(LEFT(I2423,3)="R1 ","L6",IF(D2423&gt;=2014,"L1",IF(D2423&gt;=1998,"L2",IF(D2423&gt;=1987,"L3",IF(D2423&gt;=1978,"L4",IF(D2423&gt;=1965,"L5","L6"))))))</f>
        <v>L3</v>
      </c>
      <c r="H2423" s="4" t="str">
        <f aca="false">IFERROR(INDEX(Lanes!$C$2:$C$60,MATCH(LEFT(I2423,FIND(" ",I2423)-1),Lanes!$A$2:$A$60,0)),"?")</f>
        <v>V</v>
      </c>
      <c r="I2423" s="4" t="s">
        <v>17776</v>
      </c>
      <c r="J2423" s="4"/>
      <c r="K2423" s="4" t="s">
        <v>364</v>
      </c>
      <c r="L2423" s="4" t="s">
        <v>163</v>
      </c>
      <c r="M2423" s="4" t="s">
        <v>164</v>
      </c>
      <c r="N2423" s="4" t="s">
        <v>2389</v>
      </c>
      <c r="O2423" s="4" t="s">
        <v>18064</v>
      </c>
      <c r="P2423" s="2" t="s">
        <v>18065</v>
      </c>
      <c r="Q2423" s="2" t="s">
        <v>18066</v>
      </c>
      <c r="R2423" s="4" t="s">
        <v>65</v>
      </c>
      <c r="S2423" s="4" t="s">
        <v>18067</v>
      </c>
      <c r="T2423" s="4" t="s">
        <v>110</v>
      </c>
      <c r="U2423" s="4"/>
      <c r="V2423" s="4"/>
      <c r="W2423" s="4"/>
      <c r="X2423" s="2" t="s">
        <v>18068</v>
      </c>
      <c r="Y2423" s="4" t="s">
        <v>69</v>
      </c>
      <c r="Z2423" s="4"/>
      <c r="AA2423" s="4"/>
      <c r="AB2423" s="4"/>
    </row>
    <row r="2424" customFormat="false" ht="75" hidden="false" customHeight="true" outlineLevel="0" collapsed="false">
      <c r="A2424" s="4" t="s">
        <v>18069</v>
      </c>
      <c r="B2424" s="4" t="s">
        <v>13374</v>
      </c>
      <c r="C2424" s="4" t="s">
        <v>13374</v>
      </c>
      <c r="D2424" s="4" t="n">
        <v>1989</v>
      </c>
      <c r="E2424" s="4" t="s">
        <v>41</v>
      </c>
      <c r="F2424" s="4" t="s">
        <v>16204</v>
      </c>
      <c r="G2424" s="4" t="str">
        <f aca="false">IF(LEFT(I2424,3)="R1 ","L6",IF(D2424&gt;=2014,"L1",IF(D2424&gt;=1998,"L2",IF(D2424&gt;=1987,"L3",IF(D2424&gt;=1978,"L4",IF(D2424&gt;=1965,"L5","L6"))))))</f>
        <v>L3</v>
      </c>
      <c r="H2424" s="4" t="str">
        <f aca="false">IFERROR(INDEX(Lanes!$C$2:$C$60,MATCH(LEFT(I2424,FIND(" ",I2424)-1),Lanes!$A$2:$A$60,0)),"?")</f>
        <v>V</v>
      </c>
      <c r="I2424" s="4" t="s">
        <v>17776</v>
      </c>
      <c r="J2424" s="4"/>
      <c r="K2424" s="4" t="s">
        <v>1016</v>
      </c>
      <c r="L2424" s="4" t="s">
        <v>163</v>
      </c>
      <c r="M2424" s="4" t="s">
        <v>11021</v>
      </c>
      <c r="N2424" s="4"/>
      <c r="O2424" s="4" t="s">
        <v>18070</v>
      </c>
      <c r="P2424" s="2" t="s">
        <v>18071</v>
      </c>
      <c r="Q2424" s="2" t="s">
        <v>18072</v>
      </c>
      <c r="R2424" s="4" t="s">
        <v>50</v>
      </c>
      <c r="S2424" s="4" t="s">
        <v>18073</v>
      </c>
      <c r="T2424" s="4" t="s">
        <v>84</v>
      </c>
      <c r="U2424" s="4"/>
      <c r="V2424" s="4"/>
      <c r="W2424" s="4"/>
      <c r="X2424" s="2" t="s">
        <v>18074</v>
      </c>
      <c r="Y2424" s="4" t="s">
        <v>69</v>
      </c>
      <c r="Z2424" s="4"/>
      <c r="AA2424" s="4"/>
      <c r="AB2424" s="4"/>
    </row>
    <row r="2425" customFormat="false" ht="75" hidden="false" customHeight="true" outlineLevel="0" collapsed="false">
      <c r="A2425" s="4" t="s">
        <v>18075</v>
      </c>
      <c r="B2425" s="4" t="s">
        <v>13472</v>
      </c>
      <c r="C2425" s="4" t="s">
        <v>18076</v>
      </c>
      <c r="D2425" s="4" t="n">
        <v>1989</v>
      </c>
      <c r="E2425" s="4" t="s">
        <v>41</v>
      </c>
      <c r="F2425" s="4" t="s">
        <v>11187</v>
      </c>
      <c r="G2425" s="4" t="str">
        <f aca="false">IF(LEFT(I2425,3)="R1 ","L6",IF(D2425&gt;=2014,"L1",IF(D2425&gt;=1998,"L2",IF(D2425&gt;=1987,"L3",IF(D2425&gt;=1978,"L4",IF(D2425&gt;=1965,"L5","L6"))))))</f>
        <v>L3</v>
      </c>
      <c r="H2425" s="4" t="str">
        <f aca="false">IFERROR(INDEX(Lanes!$C$2:$C$60,MATCH(LEFT(I2425,FIND(" ",I2425)-1),Lanes!$A$2:$A$60,0)),"?")</f>
        <v>V</v>
      </c>
      <c r="I2425" s="4" t="s">
        <v>17776</v>
      </c>
      <c r="J2425" s="4" t="s">
        <v>17990</v>
      </c>
      <c r="K2425" s="4" t="s">
        <v>364</v>
      </c>
      <c r="L2425" s="4" t="s">
        <v>163</v>
      </c>
      <c r="M2425" s="4" t="s">
        <v>16132</v>
      </c>
      <c r="N2425" s="4"/>
      <c r="O2425" s="4" t="s">
        <v>18077</v>
      </c>
      <c r="P2425" s="2" t="s">
        <v>18078</v>
      </c>
      <c r="Q2425" s="2" t="s">
        <v>18079</v>
      </c>
      <c r="R2425" s="4" t="s">
        <v>122</v>
      </c>
      <c r="S2425" s="4" t="s">
        <v>18080</v>
      </c>
      <c r="T2425" s="4" t="s">
        <v>110</v>
      </c>
      <c r="U2425" s="4"/>
      <c r="V2425" s="4"/>
      <c r="W2425" s="4"/>
      <c r="X2425" s="2" t="s">
        <v>18081</v>
      </c>
      <c r="Y2425" s="4" t="s">
        <v>69</v>
      </c>
      <c r="Z2425" s="4"/>
      <c r="AA2425" s="4"/>
      <c r="AB2425" s="4"/>
    </row>
    <row r="2426" customFormat="false" ht="75" hidden="false" customHeight="true" outlineLevel="0" collapsed="false">
      <c r="A2426" s="4" t="s">
        <v>18082</v>
      </c>
      <c r="B2426" s="4" t="s">
        <v>18083</v>
      </c>
      <c r="C2426" s="4" t="s">
        <v>18084</v>
      </c>
      <c r="D2426" s="4" t="n">
        <v>1990</v>
      </c>
      <c r="E2426" s="4" t="s">
        <v>704</v>
      </c>
      <c r="F2426" s="4" t="s">
        <v>18085</v>
      </c>
      <c r="G2426" s="4" t="str">
        <f aca="false">IF(LEFT(I2426,3)="R1 ","L6",IF(D2426&gt;=2014,"L1",IF(D2426&gt;=1998,"L2",IF(D2426&gt;=1987,"L3",IF(D2426&gt;=1978,"L4",IF(D2426&gt;=1965,"L5","L6"))))))</f>
        <v>L3</v>
      </c>
      <c r="H2426" s="4" t="str">
        <f aca="false">IFERROR(INDEX(Lanes!$C$2:$C$60,MATCH(LEFT(I2426,FIND(" ",I2426)-1),Lanes!$A$2:$A$60,0)),"?")</f>
        <v>V</v>
      </c>
      <c r="I2426" s="4" t="s">
        <v>17776</v>
      </c>
      <c r="J2426" s="4"/>
      <c r="K2426" s="4" t="s">
        <v>364</v>
      </c>
      <c r="L2426" s="4" t="s">
        <v>163</v>
      </c>
      <c r="M2426" s="4" t="s">
        <v>11021</v>
      </c>
      <c r="N2426" s="4" t="s">
        <v>16071</v>
      </c>
      <c r="O2426" s="4" t="s">
        <v>18086</v>
      </c>
      <c r="P2426" s="2" t="s">
        <v>18087</v>
      </c>
      <c r="Q2426" s="2" t="s">
        <v>18088</v>
      </c>
      <c r="R2426" s="4" t="s">
        <v>122</v>
      </c>
      <c r="S2426" s="4" t="s">
        <v>18089</v>
      </c>
      <c r="T2426" s="4" t="s">
        <v>110</v>
      </c>
      <c r="U2426" s="4"/>
      <c r="V2426" s="4"/>
      <c r="W2426" s="4"/>
      <c r="X2426" s="2" t="s">
        <v>18090</v>
      </c>
      <c r="Y2426" s="4" t="s">
        <v>69</v>
      </c>
      <c r="Z2426" s="4"/>
      <c r="AA2426" s="4"/>
      <c r="AB2426" s="4"/>
    </row>
    <row r="2427" customFormat="false" ht="75" hidden="false" customHeight="true" outlineLevel="0" collapsed="false">
      <c r="A2427" s="4" t="s">
        <v>18091</v>
      </c>
      <c r="B2427" s="4" t="s">
        <v>16060</v>
      </c>
      <c r="C2427" s="4" t="s">
        <v>18092</v>
      </c>
      <c r="D2427" s="4" t="n">
        <v>1995</v>
      </c>
      <c r="E2427" s="4" t="s">
        <v>41</v>
      </c>
      <c r="F2427" s="4" t="s">
        <v>17252</v>
      </c>
      <c r="G2427" s="4" t="str">
        <f aca="false">IF(LEFT(I2427,3)="R1 ","L6",IF(D2427&gt;=2014,"L1",IF(D2427&gt;=1998,"L2",IF(D2427&gt;=1987,"L3",IF(D2427&gt;=1978,"L4",IF(D2427&gt;=1965,"L5","L6"))))))</f>
        <v>L3</v>
      </c>
      <c r="H2427" s="4" t="str">
        <f aca="false">IFERROR(INDEX(Lanes!$C$2:$C$60,MATCH(LEFT(I2427,FIND(" ",I2427)-1),Lanes!$A$2:$A$60,0)),"?")</f>
        <v>V</v>
      </c>
      <c r="I2427" s="4" t="s">
        <v>17776</v>
      </c>
      <c r="J2427" s="4" t="s">
        <v>17990</v>
      </c>
      <c r="K2427" s="4" t="s">
        <v>364</v>
      </c>
      <c r="L2427" s="4" t="s">
        <v>163</v>
      </c>
      <c r="M2427" s="4" t="s">
        <v>289</v>
      </c>
      <c r="N2427" s="4"/>
      <c r="O2427" s="4" t="s">
        <v>1007</v>
      </c>
      <c r="P2427" s="2" t="s">
        <v>18093</v>
      </c>
      <c r="Q2427" s="2" t="s">
        <v>18094</v>
      </c>
      <c r="R2427" s="4" t="s">
        <v>50</v>
      </c>
      <c r="S2427" s="4" t="s">
        <v>18095</v>
      </c>
      <c r="T2427" s="4" t="s">
        <v>110</v>
      </c>
      <c r="U2427" s="4"/>
      <c r="V2427" s="4"/>
      <c r="W2427" s="4"/>
      <c r="X2427" s="2" t="s">
        <v>18096</v>
      </c>
      <c r="Y2427" s="4" t="s">
        <v>69</v>
      </c>
      <c r="Z2427" s="4"/>
      <c r="AA2427" s="4"/>
      <c r="AB2427" s="4"/>
    </row>
    <row r="2428" customFormat="false" ht="75" hidden="false" customHeight="true" outlineLevel="0" collapsed="false">
      <c r="A2428" s="4" t="s">
        <v>18097</v>
      </c>
      <c r="B2428" s="4" t="s">
        <v>16060</v>
      </c>
      <c r="C2428" s="4" t="s">
        <v>18098</v>
      </c>
      <c r="D2428" s="4" t="n">
        <v>1999</v>
      </c>
      <c r="E2428" s="4" t="s">
        <v>41</v>
      </c>
      <c r="F2428" s="4" t="s">
        <v>11187</v>
      </c>
      <c r="G2428" s="4" t="str">
        <f aca="false">IF(LEFT(I2428,3)="R1 ","L6",IF(D2428&gt;=2014,"L1",IF(D2428&gt;=1998,"L2",IF(D2428&gt;=1987,"L3",IF(D2428&gt;=1978,"L4",IF(D2428&gt;=1965,"L5","L6"))))))</f>
        <v>L2</v>
      </c>
      <c r="H2428" s="4" t="str">
        <f aca="false">IFERROR(INDEX(Lanes!$C$2:$C$60,MATCH(LEFT(I2428,FIND(" ",I2428)-1),Lanes!$A$2:$A$60,0)),"?")</f>
        <v>V</v>
      </c>
      <c r="I2428" s="4" t="s">
        <v>17776</v>
      </c>
      <c r="J2428" s="4" t="s">
        <v>17990</v>
      </c>
      <c r="K2428" s="4" t="s">
        <v>364</v>
      </c>
      <c r="L2428" s="4" t="s">
        <v>163</v>
      </c>
      <c r="M2428" s="4" t="s">
        <v>289</v>
      </c>
      <c r="N2428" s="4"/>
      <c r="O2428" s="4" t="s">
        <v>18099</v>
      </c>
      <c r="P2428" s="2" t="s">
        <v>18100</v>
      </c>
      <c r="Q2428" s="2" t="s">
        <v>18101</v>
      </c>
      <c r="R2428" s="4" t="s">
        <v>65</v>
      </c>
      <c r="S2428" s="4" t="s">
        <v>18102</v>
      </c>
      <c r="T2428" s="4" t="s">
        <v>84</v>
      </c>
      <c r="U2428" s="4"/>
      <c r="V2428" s="4"/>
      <c r="W2428" s="4"/>
      <c r="X2428" s="2" t="s">
        <v>18103</v>
      </c>
      <c r="Y2428" s="4" t="s">
        <v>69</v>
      </c>
      <c r="Z2428" s="4"/>
      <c r="AA2428" s="4"/>
      <c r="AB2428" s="4"/>
    </row>
    <row r="2429" customFormat="false" ht="75" hidden="false" customHeight="true" outlineLevel="0" collapsed="false">
      <c r="A2429" s="4" t="s">
        <v>18104</v>
      </c>
      <c r="B2429" s="4" t="s">
        <v>18061</v>
      </c>
      <c r="C2429" s="4" t="s">
        <v>18105</v>
      </c>
      <c r="D2429" s="4" t="n">
        <v>2010</v>
      </c>
      <c r="E2429" s="4" t="s">
        <v>704</v>
      </c>
      <c r="F2429" s="4" t="s">
        <v>1305</v>
      </c>
      <c r="G2429" s="4" t="str">
        <f aca="false">IF(LEFT(I2429,3)="R1 ","L6",IF(D2429&gt;=2014,"L1",IF(D2429&gt;=1998,"L2",IF(D2429&gt;=1987,"L3",IF(D2429&gt;=1978,"L4",IF(D2429&gt;=1965,"L5","L6"))))))</f>
        <v>L2</v>
      </c>
      <c r="H2429" s="4" t="str">
        <f aca="false">IFERROR(INDEX(Lanes!$C$2:$C$60,MATCH(LEFT(I2429,FIND(" ",I2429)-1),Lanes!$A$2:$A$60,0)),"?")</f>
        <v>V</v>
      </c>
      <c r="I2429" s="4" t="s">
        <v>17776</v>
      </c>
      <c r="J2429" s="4"/>
      <c r="K2429" s="4" t="s">
        <v>364</v>
      </c>
      <c r="L2429" s="4" t="s">
        <v>163</v>
      </c>
      <c r="M2429" s="4" t="s">
        <v>164</v>
      </c>
      <c r="N2429" s="4" t="s">
        <v>2389</v>
      </c>
      <c r="O2429" s="4" t="s">
        <v>18106</v>
      </c>
      <c r="P2429" s="2" t="s">
        <v>18107</v>
      </c>
      <c r="Q2429" s="2" t="s">
        <v>18108</v>
      </c>
      <c r="R2429" s="4" t="s">
        <v>50</v>
      </c>
      <c r="S2429" s="4" t="s">
        <v>18109</v>
      </c>
      <c r="T2429" s="4" t="s">
        <v>52</v>
      </c>
      <c r="U2429" s="4"/>
      <c r="V2429" s="4"/>
      <c r="W2429" s="4"/>
      <c r="X2429" s="2" t="s">
        <v>18110</v>
      </c>
      <c r="Y2429" s="4" t="s">
        <v>69</v>
      </c>
      <c r="Z2429" s="4"/>
      <c r="AA2429" s="4"/>
      <c r="AB2429" s="4"/>
    </row>
    <row r="2430" customFormat="false" ht="75" hidden="false" customHeight="true" outlineLevel="0" collapsed="false">
      <c r="A2430" s="4" t="s">
        <v>18111</v>
      </c>
      <c r="B2430" s="4" t="s">
        <v>18112</v>
      </c>
      <c r="C2430" s="4" t="s">
        <v>18113</v>
      </c>
      <c r="D2430" s="4" t="n">
        <v>1963</v>
      </c>
      <c r="E2430" s="4" t="s">
        <v>41</v>
      </c>
      <c r="F2430" s="4" t="s">
        <v>12817</v>
      </c>
      <c r="G2430" s="4" t="str">
        <f aca="false">IF(LEFT(I2430,3)="R1 ","L6",IF(D2430&gt;=2014,"L1",IF(D2430&gt;=1998,"L2",IF(D2430&gt;=1987,"L3",IF(D2430&gt;=1978,"L4",IF(D2430&gt;=1965,"L5","L6"))))))</f>
        <v>L6</v>
      </c>
      <c r="H2430" s="4" t="str">
        <f aca="false">IFERROR(INDEX(Lanes!$C$2:$C$60,MATCH(LEFT(I2430,FIND(" ",I2430)-1),Lanes!$A$2:$A$60,0)),"?")</f>
        <v>V</v>
      </c>
      <c r="I2430" s="4" t="s">
        <v>18114</v>
      </c>
      <c r="J2430" s="4"/>
      <c r="K2430" s="4" t="s">
        <v>364</v>
      </c>
      <c r="L2430" s="4" t="s">
        <v>603</v>
      </c>
      <c r="M2430" s="4" t="s">
        <v>1205</v>
      </c>
      <c r="N2430" s="4"/>
      <c r="O2430" s="4" t="s">
        <v>18115</v>
      </c>
      <c r="P2430" s="2" t="s">
        <v>18116</v>
      </c>
      <c r="Q2430" s="2" t="s">
        <v>18117</v>
      </c>
      <c r="R2430" s="4" t="s">
        <v>122</v>
      </c>
      <c r="S2430" s="4" t="s">
        <v>18118</v>
      </c>
      <c r="T2430" s="4" t="s">
        <v>84</v>
      </c>
      <c r="U2430" s="4"/>
      <c r="V2430" s="4"/>
      <c r="W2430" s="4"/>
      <c r="X2430" s="2" t="s">
        <v>18119</v>
      </c>
      <c r="Y2430" s="4" t="s">
        <v>69</v>
      </c>
      <c r="Z2430" s="4"/>
      <c r="AA2430" s="4"/>
      <c r="AB2430" s="4"/>
    </row>
    <row r="2431" customFormat="false" ht="75" hidden="false" customHeight="true" outlineLevel="0" collapsed="false">
      <c r="A2431" s="4" t="s">
        <v>18120</v>
      </c>
      <c r="B2431" s="4" t="s">
        <v>18121</v>
      </c>
      <c r="C2431" s="4" t="s">
        <v>18121</v>
      </c>
      <c r="D2431" s="4" t="n">
        <v>1966</v>
      </c>
      <c r="E2431" s="4" t="s">
        <v>41</v>
      </c>
      <c r="F2431" s="4" t="s">
        <v>12443</v>
      </c>
      <c r="G2431" s="4" t="str">
        <f aca="false">IF(LEFT(I2431,3)="R1 ","L6",IF(D2431&gt;=2014,"L1",IF(D2431&gt;=1998,"L2",IF(D2431&gt;=1987,"L3",IF(D2431&gt;=1978,"L4",IF(D2431&gt;=1965,"L5","L6"))))))</f>
        <v>L5</v>
      </c>
      <c r="H2431" s="4" t="str">
        <f aca="false">IFERROR(INDEX(Lanes!$C$2:$C$60,MATCH(LEFT(I2431,FIND(" ",I2431)-1),Lanes!$A$2:$A$60,0)),"?")</f>
        <v>V</v>
      </c>
      <c r="I2431" s="4" t="s">
        <v>18114</v>
      </c>
      <c r="J2431" s="4"/>
      <c r="K2431" s="4" t="s">
        <v>787</v>
      </c>
      <c r="L2431" s="4" t="s">
        <v>152</v>
      </c>
      <c r="M2431" s="4" t="s">
        <v>153</v>
      </c>
      <c r="N2431" s="4" t="s">
        <v>17156</v>
      </c>
      <c r="O2431" s="4" t="s">
        <v>18122</v>
      </c>
      <c r="P2431" s="2" t="s">
        <v>18123</v>
      </c>
      <c r="Q2431" s="2" t="s">
        <v>18124</v>
      </c>
      <c r="R2431" s="4" t="s">
        <v>122</v>
      </c>
      <c r="S2431" s="4" t="s">
        <v>18125</v>
      </c>
      <c r="T2431" s="4" t="s">
        <v>110</v>
      </c>
      <c r="U2431" s="4"/>
      <c r="V2431" s="4"/>
      <c r="W2431" s="4"/>
      <c r="X2431" s="2" t="s">
        <v>18126</v>
      </c>
      <c r="Y2431" s="4" t="s">
        <v>69</v>
      </c>
      <c r="Z2431" s="4"/>
      <c r="AA2431" s="4"/>
      <c r="AB2431" s="4"/>
    </row>
    <row r="2432" customFormat="false" ht="75" hidden="false" customHeight="true" outlineLevel="0" collapsed="false">
      <c r="A2432" s="4" t="s">
        <v>18127</v>
      </c>
      <c r="B2432" s="4" t="s">
        <v>18128</v>
      </c>
      <c r="C2432" s="4" t="s">
        <v>18129</v>
      </c>
      <c r="D2432" s="4" t="n">
        <v>1966</v>
      </c>
      <c r="E2432" s="4" t="s">
        <v>41</v>
      </c>
      <c r="F2432" s="4" t="s">
        <v>18130</v>
      </c>
      <c r="G2432" s="4" t="str">
        <f aca="false">IF(LEFT(I2432,3)="R1 ","L6",IF(D2432&gt;=2014,"L1",IF(D2432&gt;=1998,"L2",IF(D2432&gt;=1987,"L3",IF(D2432&gt;=1978,"L4",IF(D2432&gt;=1965,"L5","L6"))))))</f>
        <v>L5</v>
      </c>
      <c r="H2432" s="4" t="str">
        <f aca="false">IFERROR(INDEX(Lanes!$C$2:$C$60,MATCH(LEFT(I2432,FIND(" ",I2432)-1),Lanes!$A$2:$A$60,0)),"?")</f>
        <v>V</v>
      </c>
      <c r="I2432" s="4" t="s">
        <v>18114</v>
      </c>
      <c r="J2432" s="4"/>
      <c r="K2432" s="4" t="s">
        <v>787</v>
      </c>
      <c r="L2432" s="4" t="s">
        <v>152</v>
      </c>
      <c r="M2432" s="4" t="s">
        <v>153</v>
      </c>
      <c r="N2432" s="4" t="s">
        <v>17156</v>
      </c>
      <c r="O2432" s="4" t="s">
        <v>18131</v>
      </c>
      <c r="P2432" s="2" t="s">
        <v>18132</v>
      </c>
      <c r="Q2432" s="2" t="s">
        <v>18133</v>
      </c>
      <c r="R2432" s="4" t="s">
        <v>122</v>
      </c>
      <c r="S2432" s="4" t="s">
        <v>18134</v>
      </c>
      <c r="T2432" s="4" t="s">
        <v>110</v>
      </c>
      <c r="U2432" s="4"/>
      <c r="V2432" s="4"/>
      <c r="W2432" s="4"/>
      <c r="X2432" s="2" t="s">
        <v>18135</v>
      </c>
      <c r="Y2432" s="4" t="s">
        <v>69</v>
      </c>
      <c r="Z2432" s="4"/>
      <c r="AA2432" s="4"/>
      <c r="AB2432" s="4"/>
    </row>
    <row r="2433" customFormat="false" ht="75" hidden="false" customHeight="true" outlineLevel="0" collapsed="false">
      <c r="A2433" s="4" t="s">
        <v>18136</v>
      </c>
      <c r="B2433" s="4" t="s">
        <v>18137</v>
      </c>
      <c r="C2433" s="4" t="s">
        <v>18138</v>
      </c>
      <c r="D2433" s="4" t="n">
        <v>1967</v>
      </c>
      <c r="E2433" s="4" t="s">
        <v>41</v>
      </c>
      <c r="F2433" s="4" t="s">
        <v>12443</v>
      </c>
      <c r="G2433" s="4" t="str">
        <f aca="false">IF(LEFT(I2433,3)="R1 ","L6",IF(D2433&gt;=2014,"L1",IF(D2433&gt;=1998,"L2",IF(D2433&gt;=1987,"L3",IF(D2433&gt;=1978,"L4",IF(D2433&gt;=1965,"L5","L6"))))))</f>
        <v>L5</v>
      </c>
      <c r="H2433" s="4" t="str">
        <f aca="false">IFERROR(INDEX(Lanes!$C$2:$C$60,MATCH(LEFT(I2433,FIND(" ",I2433)-1),Lanes!$A$2:$A$60,0)),"?")</f>
        <v>V</v>
      </c>
      <c r="I2433" s="4" t="s">
        <v>18114</v>
      </c>
      <c r="J2433" s="4"/>
      <c r="K2433" s="4" t="s">
        <v>364</v>
      </c>
      <c r="L2433" s="4" t="s">
        <v>193</v>
      </c>
      <c r="M2433" s="4" t="s">
        <v>18139</v>
      </c>
      <c r="N2433" s="4"/>
      <c r="O2433" s="4" t="s">
        <v>18140</v>
      </c>
      <c r="P2433" s="2" t="s">
        <v>18141</v>
      </c>
      <c r="Q2433" s="2" t="s">
        <v>18142</v>
      </c>
      <c r="R2433" s="4" t="s">
        <v>122</v>
      </c>
      <c r="S2433" s="4" t="s">
        <v>18143</v>
      </c>
      <c r="T2433" s="4" t="s">
        <v>110</v>
      </c>
      <c r="U2433" s="4"/>
      <c r="V2433" s="4"/>
      <c r="W2433" s="4"/>
      <c r="X2433" s="2" t="s">
        <v>18144</v>
      </c>
      <c r="Y2433" s="4" t="s">
        <v>69</v>
      </c>
      <c r="Z2433" s="4"/>
      <c r="AA2433" s="4"/>
      <c r="AB2433" s="4"/>
    </row>
    <row r="2434" customFormat="false" ht="75" hidden="false" customHeight="true" outlineLevel="0" collapsed="false">
      <c r="A2434" s="4" t="s">
        <v>18145</v>
      </c>
      <c r="B2434" s="4" t="s">
        <v>18128</v>
      </c>
      <c r="C2434" s="4" t="s">
        <v>18146</v>
      </c>
      <c r="D2434" s="4" t="n">
        <v>1967</v>
      </c>
      <c r="E2434" s="4" t="s">
        <v>41</v>
      </c>
      <c r="F2434" s="4" t="s">
        <v>18130</v>
      </c>
      <c r="G2434" s="4" t="str">
        <f aca="false">IF(LEFT(I2434,3)="R1 ","L6",IF(D2434&gt;=2014,"L1",IF(D2434&gt;=1998,"L2",IF(D2434&gt;=1987,"L3",IF(D2434&gt;=1978,"L4",IF(D2434&gt;=1965,"L5","L6"))))))</f>
        <v>L5</v>
      </c>
      <c r="H2434" s="4" t="str">
        <f aca="false">IFERROR(INDEX(Lanes!$C$2:$C$60,MATCH(LEFT(I2434,FIND(" ",I2434)-1),Lanes!$A$2:$A$60,0)),"?")</f>
        <v>V</v>
      </c>
      <c r="I2434" s="4" t="s">
        <v>18114</v>
      </c>
      <c r="J2434" s="4"/>
      <c r="K2434" s="4" t="s">
        <v>787</v>
      </c>
      <c r="L2434" s="4" t="s">
        <v>152</v>
      </c>
      <c r="M2434" s="4" t="s">
        <v>153</v>
      </c>
      <c r="N2434" s="4" t="s">
        <v>17156</v>
      </c>
      <c r="O2434" s="4" t="s">
        <v>18147</v>
      </c>
      <c r="P2434" s="2" t="s">
        <v>18148</v>
      </c>
      <c r="Q2434" s="2" t="s">
        <v>18149</v>
      </c>
      <c r="R2434" s="4" t="s">
        <v>65</v>
      </c>
      <c r="S2434" s="4" t="s">
        <v>18150</v>
      </c>
      <c r="T2434" s="4" t="s">
        <v>110</v>
      </c>
      <c r="U2434" s="4"/>
      <c r="V2434" s="4"/>
      <c r="W2434" s="4"/>
      <c r="X2434" s="2" t="s">
        <v>18151</v>
      </c>
      <c r="Y2434" s="4" t="s">
        <v>69</v>
      </c>
      <c r="Z2434" s="4"/>
      <c r="AA2434" s="4"/>
      <c r="AB2434" s="4"/>
    </row>
    <row r="2435" customFormat="false" ht="75" hidden="false" customHeight="true" outlineLevel="0" collapsed="false">
      <c r="A2435" s="4" t="s">
        <v>18152</v>
      </c>
      <c r="B2435" s="4" t="s">
        <v>18137</v>
      </c>
      <c r="C2435" s="4" t="s">
        <v>18153</v>
      </c>
      <c r="D2435" s="4" t="n">
        <v>1968</v>
      </c>
      <c r="E2435" s="4" t="s">
        <v>41</v>
      </c>
      <c r="F2435" s="4" t="s">
        <v>12443</v>
      </c>
      <c r="G2435" s="4" t="str">
        <f aca="false">IF(LEFT(I2435,3)="R1 ","L6",IF(D2435&gt;=2014,"L1",IF(D2435&gt;=1998,"L2",IF(D2435&gt;=1987,"L3",IF(D2435&gt;=1978,"L4",IF(D2435&gt;=1965,"L5","L6"))))))</f>
        <v>L5</v>
      </c>
      <c r="H2435" s="4" t="str">
        <f aca="false">IFERROR(INDEX(Lanes!$C$2:$C$60,MATCH(LEFT(I2435,FIND(" ",I2435)-1),Lanes!$A$2:$A$60,0)),"?")</f>
        <v>V</v>
      </c>
      <c r="I2435" s="4" t="s">
        <v>18114</v>
      </c>
      <c r="J2435" s="4"/>
      <c r="K2435" s="4" t="s">
        <v>364</v>
      </c>
      <c r="L2435" s="4" t="s">
        <v>193</v>
      </c>
      <c r="M2435" s="4" t="s">
        <v>18139</v>
      </c>
      <c r="N2435" s="4"/>
      <c r="O2435" s="4" t="s">
        <v>18154</v>
      </c>
      <c r="P2435" s="2" t="s">
        <v>18155</v>
      </c>
      <c r="Q2435" s="2" t="s">
        <v>18156</v>
      </c>
      <c r="R2435" s="4" t="s">
        <v>122</v>
      </c>
      <c r="S2435" s="4" t="s">
        <v>18157</v>
      </c>
      <c r="T2435" s="4" t="s">
        <v>110</v>
      </c>
      <c r="U2435" s="4"/>
      <c r="V2435" s="4"/>
      <c r="W2435" s="4"/>
      <c r="X2435" s="2" t="s">
        <v>18158</v>
      </c>
      <c r="Y2435" s="4" t="s">
        <v>69</v>
      </c>
      <c r="Z2435" s="4"/>
      <c r="AA2435" s="4"/>
      <c r="AB2435" s="4"/>
    </row>
    <row r="2436" customFormat="false" ht="75" hidden="false" customHeight="true" outlineLevel="0" collapsed="false">
      <c r="A2436" s="4" t="s">
        <v>18159</v>
      </c>
      <c r="B2436" s="4" t="s">
        <v>18121</v>
      </c>
      <c r="C2436" s="4" t="s">
        <v>18160</v>
      </c>
      <c r="D2436" s="4" t="n">
        <v>1968</v>
      </c>
      <c r="E2436" s="4" t="s">
        <v>41</v>
      </c>
      <c r="F2436" s="4" t="s">
        <v>12443</v>
      </c>
      <c r="G2436" s="4" t="str">
        <f aca="false">IF(LEFT(I2436,3)="R1 ","L6",IF(D2436&gt;=2014,"L1",IF(D2436&gt;=1998,"L2",IF(D2436&gt;=1987,"L3",IF(D2436&gt;=1978,"L4",IF(D2436&gt;=1965,"L5","L6"))))))</f>
        <v>L5</v>
      </c>
      <c r="H2436" s="4" t="str">
        <f aca="false">IFERROR(INDEX(Lanes!$C$2:$C$60,MATCH(LEFT(I2436,FIND(" ",I2436)-1),Lanes!$A$2:$A$60,0)),"?")</f>
        <v>V</v>
      </c>
      <c r="I2436" s="4" t="s">
        <v>18114</v>
      </c>
      <c r="J2436" s="4"/>
      <c r="K2436" s="4" t="s">
        <v>787</v>
      </c>
      <c r="L2436" s="4" t="s">
        <v>152</v>
      </c>
      <c r="M2436" s="4" t="s">
        <v>153</v>
      </c>
      <c r="N2436" s="4" t="s">
        <v>17156</v>
      </c>
      <c r="O2436" s="4" t="s">
        <v>18161</v>
      </c>
      <c r="P2436" s="2" t="s">
        <v>18162</v>
      </c>
      <c r="Q2436" s="2" t="s">
        <v>18163</v>
      </c>
      <c r="R2436" s="4" t="s">
        <v>65</v>
      </c>
      <c r="S2436" s="4" t="s">
        <v>18164</v>
      </c>
      <c r="T2436" s="4" t="s">
        <v>52</v>
      </c>
      <c r="U2436" s="4"/>
      <c r="V2436" s="4"/>
      <c r="W2436" s="4"/>
      <c r="X2436" s="2" t="s">
        <v>18165</v>
      </c>
      <c r="Y2436" s="4" t="s">
        <v>69</v>
      </c>
      <c r="Z2436" s="4"/>
      <c r="AA2436" s="4"/>
      <c r="AB2436" s="4"/>
    </row>
    <row r="2437" customFormat="false" ht="75" hidden="false" customHeight="true" outlineLevel="0" collapsed="false">
      <c r="A2437" s="4" t="s">
        <v>18166</v>
      </c>
      <c r="B2437" s="4" t="s">
        <v>18167</v>
      </c>
      <c r="C2437" s="4" t="s">
        <v>18168</v>
      </c>
      <c r="D2437" s="4" t="n">
        <v>1969</v>
      </c>
      <c r="E2437" s="4" t="s">
        <v>41</v>
      </c>
      <c r="F2437" s="4" t="s">
        <v>18169</v>
      </c>
      <c r="G2437" s="4" t="str">
        <f aca="false">IF(LEFT(I2437,3)="R1 ","L6",IF(D2437&gt;=2014,"L1",IF(D2437&gt;=1998,"L2",IF(D2437&gt;=1987,"L3",IF(D2437&gt;=1978,"L4",IF(D2437&gt;=1965,"L5","L6"))))))</f>
        <v>L5</v>
      </c>
      <c r="H2437" s="4" t="str">
        <f aca="false">IFERROR(INDEX(Lanes!$C$2:$C$60,MATCH(LEFT(I2437,FIND(" ",I2437)-1),Lanes!$A$2:$A$60,0)),"?")</f>
        <v>V</v>
      </c>
      <c r="I2437" s="4" t="s">
        <v>18114</v>
      </c>
      <c r="J2437" s="4"/>
      <c r="K2437" s="4" t="s">
        <v>364</v>
      </c>
      <c r="L2437" s="4" t="s">
        <v>603</v>
      </c>
      <c r="M2437" s="4" t="s">
        <v>1205</v>
      </c>
      <c r="N2437" s="4"/>
      <c r="O2437" s="4" t="s">
        <v>18170</v>
      </c>
      <c r="P2437" s="2" t="s">
        <v>18171</v>
      </c>
      <c r="Q2437" s="2" t="s">
        <v>18172</v>
      </c>
      <c r="R2437" s="4" t="s">
        <v>65</v>
      </c>
      <c r="S2437" s="4" t="s">
        <v>18173</v>
      </c>
      <c r="T2437" s="4" t="s">
        <v>84</v>
      </c>
      <c r="U2437" s="4"/>
      <c r="V2437" s="4"/>
      <c r="W2437" s="4"/>
      <c r="X2437" s="2" t="s">
        <v>18174</v>
      </c>
      <c r="Y2437" s="4" t="s">
        <v>69</v>
      </c>
      <c r="Z2437" s="4"/>
      <c r="AA2437" s="4"/>
      <c r="AB2437" s="4"/>
    </row>
    <row r="2438" customFormat="false" ht="75" hidden="false" customHeight="true" outlineLevel="0" collapsed="false">
      <c r="A2438" s="4" t="s">
        <v>18175</v>
      </c>
      <c r="B2438" s="4" t="s">
        <v>18176</v>
      </c>
      <c r="C2438" s="4" t="s">
        <v>18177</v>
      </c>
      <c r="D2438" s="4" t="n">
        <v>1969</v>
      </c>
      <c r="E2438" s="4" t="s">
        <v>41</v>
      </c>
      <c r="F2438" s="4" t="s">
        <v>12443</v>
      </c>
      <c r="G2438" s="4" t="str">
        <f aca="false">IF(LEFT(I2438,3)="R1 ","L6",IF(D2438&gt;=2014,"L1",IF(D2438&gt;=1998,"L2",IF(D2438&gt;=1987,"L3",IF(D2438&gt;=1978,"L4",IF(D2438&gt;=1965,"L5","L6"))))))</f>
        <v>L5</v>
      </c>
      <c r="H2438" s="4" t="str">
        <f aca="false">IFERROR(INDEX(Lanes!$C$2:$C$60,MATCH(LEFT(I2438,FIND(" ",I2438)-1),Lanes!$A$2:$A$60,0)),"?")</f>
        <v>V</v>
      </c>
      <c r="I2438" s="4" t="s">
        <v>18114</v>
      </c>
      <c r="J2438" s="4"/>
      <c r="K2438" s="4" t="s">
        <v>364</v>
      </c>
      <c r="L2438" s="4" t="s">
        <v>152</v>
      </c>
      <c r="M2438" s="4" t="s">
        <v>153</v>
      </c>
      <c r="N2438" s="4" t="s">
        <v>17156</v>
      </c>
      <c r="O2438" s="4" t="s">
        <v>18178</v>
      </c>
      <c r="P2438" s="2" t="s">
        <v>18179</v>
      </c>
      <c r="Q2438" s="2" t="s">
        <v>18180</v>
      </c>
      <c r="R2438" s="4" t="s">
        <v>65</v>
      </c>
      <c r="S2438" s="4" t="s">
        <v>18181</v>
      </c>
      <c r="T2438" s="4" t="s">
        <v>110</v>
      </c>
      <c r="U2438" s="4"/>
      <c r="V2438" s="4"/>
      <c r="W2438" s="4"/>
      <c r="X2438" s="2" t="s">
        <v>18182</v>
      </c>
      <c r="Y2438" s="4" t="s">
        <v>69</v>
      </c>
      <c r="Z2438" s="4"/>
      <c r="AA2438" s="4"/>
      <c r="AB2438" s="4"/>
    </row>
    <row r="2439" customFormat="false" ht="75" hidden="false" customHeight="true" outlineLevel="0" collapsed="false">
      <c r="A2439" s="4" t="s">
        <v>18183</v>
      </c>
      <c r="B2439" s="4" t="s">
        <v>18184</v>
      </c>
      <c r="C2439" s="4" t="s">
        <v>18185</v>
      </c>
      <c r="D2439" s="4" t="n">
        <v>1969</v>
      </c>
      <c r="E2439" s="4" t="s">
        <v>41</v>
      </c>
      <c r="F2439" s="4" t="s">
        <v>12817</v>
      </c>
      <c r="G2439" s="4" t="str">
        <f aca="false">IF(LEFT(I2439,3)="R1 ","L6",IF(D2439&gt;=2014,"L1",IF(D2439&gt;=1998,"L2",IF(D2439&gt;=1987,"L3",IF(D2439&gt;=1978,"L4",IF(D2439&gt;=1965,"L5","L6"))))))</f>
        <v>L5</v>
      </c>
      <c r="H2439" s="4" t="str">
        <f aca="false">IFERROR(INDEX(Lanes!$C$2:$C$60,MATCH(LEFT(I2439,FIND(" ",I2439)-1),Lanes!$A$2:$A$60,0)),"?")</f>
        <v>V</v>
      </c>
      <c r="I2439" s="4" t="s">
        <v>18114</v>
      </c>
      <c r="J2439" s="4"/>
      <c r="K2439" s="4" t="s">
        <v>364</v>
      </c>
      <c r="L2439" s="4" t="s">
        <v>193</v>
      </c>
      <c r="M2439" s="4" t="s">
        <v>289</v>
      </c>
      <c r="N2439" s="4"/>
      <c r="O2439" s="4" t="s">
        <v>18186</v>
      </c>
      <c r="P2439" s="2" t="s">
        <v>18187</v>
      </c>
      <c r="Q2439" s="2" t="s">
        <v>18188</v>
      </c>
      <c r="R2439" s="4" t="s">
        <v>122</v>
      </c>
      <c r="S2439" s="4" t="s">
        <v>18189</v>
      </c>
      <c r="T2439" s="4" t="s">
        <v>84</v>
      </c>
      <c r="U2439" s="4"/>
      <c r="V2439" s="4"/>
      <c r="W2439" s="4"/>
      <c r="X2439" s="2" t="s">
        <v>18190</v>
      </c>
      <c r="Y2439" s="4" t="s">
        <v>69</v>
      </c>
      <c r="Z2439" s="4"/>
      <c r="AA2439" s="4"/>
      <c r="AB2439" s="4"/>
    </row>
    <row r="2440" customFormat="false" ht="75" hidden="false" customHeight="true" outlineLevel="0" collapsed="false">
      <c r="A2440" s="4" t="s">
        <v>18191</v>
      </c>
      <c r="B2440" s="4" t="s">
        <v>18192</v>
      </c>
      <c r="C2440" s="4" t="s">
        <v>18193</v>
      </c>
      <c r="D2440" s="4" t="n">
        <v>1969</v>
      </c>
      <c r="E2440" s="4" t="s">
        <v>41</v>
      </c>
      <c r="F2440" s="4" t="s">
        <v>16918</v>
      </c>
      <c r="G2440" s="4" t="str">
        <f aca="false">IF(LEFT(I2440,3)="R1 ","L6",IF(D2440&gt;=2014,"L1",IF(D2440&gt;=1998,"L2",IF(D2440&gt;=1987,"L3",IF(D2440&gt;=1978,"L4",IF(D2440&gt;=1965,"L5","L6"))))))</f>
        <v>L5</v>
      </c>
      <c r="H2440" s="4" t="str">
        <f aca="false">IFERROR(INDEX(Lanes!$C$2:$C$60,MATCH(LEFT(I2440,FIND(" ",I2440)-1),Lanes!$A$2:$A$60,0)),"?")</f>
        <v>V</v>
      </c>
      <c r="I2440" s="4" t="s">
        <v>18114</v>
      </c>
      <c r="J2440" s="4"/>
      <c r="K2440" s="4" t="s">
        <v>1078</v>
      </c>
      <c r="L2440" s="4" t="s">
        <v>45</v>
      </c>
      <c r="M2440" s="4" t="s">
        <v>61</v>
      </c>
      <c r="N2440" s="4"/>
      <c r="O2440" s="4" t="s">
        <v>18194</v>
      </c>
      <c r="P2440" s="2" t="s">
        <v>18195</v>
      </c>
      <c r="Q2440" s="2" t="s">
        <v>18196</v>
      </c>
      <c r="R2440" s="4" t="s">
        <v>65</v>
      </c>
      <c r="S2440" s="4" t="s">
        <v>18197</v>
      </c>
      <c r="T2440" s="4" t="s">
        <v>84</v>
      </c>
      <c r="U2440" s="4"/>
      <c r="V2440" s="4"/>
      <c r="W2440" s="4"/>
      <c r="X2440" s="2" t="s">
        <v>18198</v>
      </c>
      <c r="Y2440" s="4" t="s">
        <v>69</v>
      </c>
      <c r="Z2440" s="4"/>
      <c r="AA2440" s="4"/>
      <c r="AB2440" s="4"/>
    </row>
    <row r="2441" customFormat="false" ht="75" hidden="false" customHeight="true" outlineLevel="0" collapsed="false">
      <c r="A2441" s="4" t="s">
        <v>18199</v>
      </c>
      <c r="B2441" s="4" t="s">
        <v>18200</v>
      </c>
      <c r="C2441" s="4" t="s">
        <v>18201</v>
      </c>
      <c r="D2441" s="4" t="n">
        <v>1969</v>
      </c>
      <c r="E2441" s="4" t="s">
        <v>41</v>
      </c>
      <c r="F2441" s="4" t="s">
        <v>12817</v>
      </c>
      <c r="G2441" s="4" t="str">
        <f aca="false">IF(LEFT(I2441,3)="R1 ","L6",IF(D2441&gt;=2014,"L1",IF(D2441&gt;=1998,"L2",IF(D2441&gt;=1987,"L3",IF(D2441&gt;=1978,"L4",IF(D2441&gt;=1965,"L5","L6"))))))</f>
        <v>L5</v>
      </c>
      <c r="H2441" s="4" t="str">
        <f aca="false">IFERROR(INDEX(Lanes!$C$2:$C$60,MATCH(LEFT(I2441,FIND(" ",I2441)-1),Lanes!$A$2:$A$60,0)),"?")</f>
        <v>V</v>
      </c>
      <c r="I2441" s="4" t="s">
        <v>18114</v>
      </c>
      <c r="J2441" s="4"/>
      <c r="K2441" s="4" t="s">
        <v>1078</v>
      </c>
      <c r="L2441" s="4" t="s">
        <v>193</v>
      </c>
      <c r="M2441" s="4" t="s">
        <v>289</v>
      </c>
      <c r="N2441" s="4"/>
      <c r="O2441" s="4" t="s">
        <v>18202</v>
      </c>
      <c r="P2441" s="2" t="s">
        <v>18203</v>
      </c>
      <c r="Q2441" s="2" t="s">
        <v>18204</v>
      </c>
      <c r="R2441" s="4" t="s">
        <v>50</v>
      </c>
      <c r="S2441" s="4" t="s">
        <v>18205</v>
      </c>
      <c r="T2441" s="4" t="s">
        <v>84</v>
      </c>
      <c r="U2441" s="4"/>
      <c r="V2441" s="4"/>
      <c r="W2441" s="4"/>
      <c r="X2441" s="2" t="s">
        <v>18206</v>
      </c>
      <c r="Y2441" s="4" t="s">
        <v>69</v>
      </c>
      <c r="Z2441" s="4"/>
      <c r="AA2441" s="4"/>
      <c r="AB2441" s="4"/>
    </row>
    <row r="2442" customFormat="false" ht="75" hidden="false" customHeight="true" outlineLevel="0" collapsed="false">
      <c r="A2442" s="4" t="s">
        <v>18207</v>
      </c>
      <c r="B2442" s="4" t="s">
        <v>18200</v>
      </c>
      <c r="C2442" s="4" t="s">
        <v>18208</v>
      </c>
      <c r="D2442" s="4" t="n">
        <v>1969</v>
      </c>
      <c r="E2442" s="4" t="s">
        <v>41</v>
      </c>
      <c r="F2442" s="4" t="s">
        <v>12817</v>
      </c>
      <c r="G2442" s="4" t="str">
        <f aca="false">IF(LEFT(I2442,3)="R1 ","L6",IF(D2442&gt;=2014,"L1",IF(D2442&gt;=1998,"L2",IF(D2442&gt;=1987,"L3",IF(D2442&gt;=1978,"L4",IF(D2442&gt;=1965,"L5","L6"))))))</f>
        <v>L5</v>
      </c>
      <c r="H2442" s="4" t="str">
        <f aca="false">IFERROR(INDEX(Lanes!$C$2:$C$60,MATCH(LEFT(I2442,FIND(" ",I2442)-1),Lanes!$A$2:$A$60,0)),"?")</f>
        <v>V</v>
      </c>
      <c r="I2442" s="4" t="s">
        <v>18114</v>
      </c>
      <c r="J2442" s="4"/>
      <c r="K2442" s="4" t="s">
        <v>364</v>
      </c>
      <c r="L2442" s="4" t="s">
        <v>193</v>
      </c>
      <c r="M2442" s="4" t="s">
        <v>289</v>
      </c>
      <c r="N2442" s="4"/>
      <c r="O2442" s="4" t="s">
        <v>18209</v>
      </c>
      <c r="P2442" s="2" t="s">
        <v>18210</v>
      </c>
      <c r="Q2442" s="2" t="s">
        <v>18211</v>
      </c>
      <c r="R2442" s="4" t="s">
        <v>50</v>
      </c>
      <c r="S2442" s="4" t="s">
        <v>18212</v>
      </c>
      <c r="T2442" s="4" t="s">
        <v>84</v>
      </c>
      <c r="U2442" s="4"/>
      <c r="V2442" s="4"/>
      <c r="W2442" s="4"/>
      <c r="X2442" s="2" t="s">
        <v>18213</v>
      </c>
      <c r="Y2442" s="4" t="s">
        <v>69</v>
      </c>
      <c r="Z2442" s="4"/>
      <c r="AA2442" s="4"/>
      <c r="AB2442" s="4"/>
    </row>
    <row r="2443" customFormat="false" ht="75" hidden="false" customHeight="true" outlineLevel="0" collapsed="false">
      <c r="A2443" s="4" t="s">
        <v>18214</v>
      </c>
      <c r="B2443" s="4" t="s">
        <v>18137</v>
      </c>
      <c r="C2443" s="4" t="s">
        <v>18215</v>
      </c>
      <c r="D2443" s="4" t="n">
        <v>1970</v>
      </c>
      <c r="E2443" s="4" t="s">
        <v>41</v>
      </c>
      <c r="F2443" s="4" t="s">
        <v>12443</v>
      </c>
      <c r="G2443" s="4" t="str">
        <f aca="false">IF(LEFT(I2443,3)="R1 ","L6",IF(D2443&gt;=2014,"L1",IF(D2443&gt;=1998,"L2",IF(D2443&gt;=1987,"L3",IF(D2443&gt;=1978,"L4",IF(D2443&gt;=1965,"L5","L6"))))))</f>
        <v>L5</v>
      </c>
      <c r="H2443" s="4" t="str">
        <f aca="false">IFERROR(INDEX(Lanes!$C$2:$C$60,MATCH(LEFT(I2443,FIND(" ",I2443)-1),Lanes!$A$2:$A$60,0)),"?")</f>
        <v>V</v>
      </c>
      <c r="I2443" s="4" t="s">
        <v>18114</v>
      </c>
      <c r="J2443" s="4"/>
      <c r="K2443" s="4" t="s">
        <v>364</v>
      </c>
      <c r="L2443" s="4" t="s">
        <v>193</v>
      </c>
      <c r="M2443" s="4" t="s">
        <v>18139</v>
      </c>
      <c r="N2443" s="4"/>
      <c r="O2443" s="4" t="s">
        <v>18216</v>
      </c>
      <c r="P2443" s="2" t="s">
        <v>18217</v>
      </c>
      <c r="Q2443" s="2" t="s">
        <v>18218</v>
      </c>
      <c r="R2443" s="4" t="s">
        <v>122</v>
      </c>
      <c r="S2443" s="4" t="s">
        <v>18219</v>
      </c>
      <c r="T2443" s="4" t="s">
        <v>110</v>
      </c>
      <c r="U2443" s="4"/>
      <c r="V2443" s="4"/>
      <c r="W2443" s="4"/>
      <c r="X2443" s="2" t="s">
        <v>18220</v>
      </c>
      <c r="Y2443" s="4" t="s">
        <v>69</v>
      </c>
      <c r="Z2443" s="4"/>
      <c r="AA2443" s="4"/>
      <c r="AB2443" s="4"/>
    </row>
    <row r="2444" customFormat="false" ht="75" hidden="false" customHeight="true" outlineLevel="0" collapsed="false">
      <c r="A2444" s="4" t="s">
        <v>18221</v>
      </c>
      <c r="B2444" s="4" t="s">
        <v>18222</v>
      </c>
      <c r="C2444" s="4" t="s">
        <v>18222</v>
      </c>
      <c r="D2444" s="4" t="n">
        <v>1970</v>
      </c>
      <c r="E2444" s="4" t="s">
        <v>41</v>
      </c>
      <c r="F2444" s="4" t="s">
        <v>18223</v>
      </c>
      <c r="G2444" s="4" t="str">
        <f aca="false">IF(LEFT(I2444,3)="R1 ","L6",IF(D2444&gt;=2014,"L1",IF(D2444&gt;=1998,"L2",IF(D2444&gt;=1987,"L3",IF(D2444&gt;=1978,"L4",IF(D2444&gt;=1965,"L5","L6"))))))</f>
        <v>L5</v>
      </c>
      <c r="H2444" s="4" t="str">
        <f aca="false">IFERROR(INDEX(Lanes!$C$2:$C$60,MATCH(LEFT(I2444,FIND(" ",I2444)-1),Lanes!$A$2:$A$60,0)),"?")</f>
        <v>V</v>
      </c>
      <c r="I2444" s="4" t="s">
        <v>18114</v>
      </c>
      <c r="J2444" s="4"/>
      <c r="K2444" s="4" t="s">
        <v>364</v>
      </c>
      <c r="L2444" s="4" t="s">
        <v>257</v>
      </c>
      <c r="M2444" s="4" t="s">
        <v>18224</v>
      </c>
      <c r="N2444" s="4"/>
      <c r="O2444" s="4" t="s">
        <v>18225</v>
      </c>
      <c r="P2444" s="2" t="s">
        <v>18226</v>
      </c>
      <c r="Q2444" s="2" t="s">
        <v>18227</v>
      </c>
      <c r="R2444" s="4" t="s">
        <v>65</v>
      </c>
      <c r="S2444" s="4" t="s">
        <v>18228</v>
      </c>
      <c r="T2444" s="4" t="s">
        <v>110</v>
      </c>
      <c r="U2444" s="4"/>
      <c r="V2444" s="4"/>
      <c r="W2444" s="4"/>
      <c r="X2444" s="2" t="s">
        <v>18229</v>
      </c>
      <c r="Y2444" s="4" t="s">
        <v>69</v>
      </c>
      <c r="Z2444" s="4"/>
      <c r="AA2444" s="4"/>
      <c r="AB2444" s="4"/>
    </row>
    <row r="2445" customFormat="false" ht="75" hidden="false" customHeight="true" outlineLevel="0" collapsed="false">
      <c r="A2445" s="4" t="s">
        <v>18230</v>
      </c>
      <c r="B2445" s="4" t="s">
        <v>18112</v>
      </c>
      <c r="C2445" s="4" t="s">
        <v>18231</v>
      </c>
      <c r="D2445" s="4" t="n">
        <v>1970</v>
      </c>
      <c r="E2445" s="4" t="s">
        <v>41</v>
      </c>
      <c r="F2445" s="4" t="s">
        <v>16846</v>
      </c>
      <c r="G2445" s="4" t="str">
        <f aca="false">IF(LEFT(I2445,3)="R1 ","L6",IF(D2445&gt;=2014,"L1",IF(D2445&gt;=1998,"L2",IF(D2445&gt;=1987,"L3",IF(D2445&gt;=1978,"L4",IF(D2445&gt;=1965,"L5","L6"))))))</f>
        <v>L5</v>
      </c>
      <c r="H2445" s="4" t="str">
        <f aca="false">IFERROR(INDEX(Lanes!$C$2:$C$60,MATCH(LEFT(I2445,FIND(" ",I2445)-1),Lanes!$A$2:$A$60,0)),"?")</f>
        <v>V</v>
      </c>
      <c r="I2445" s="4" t="s">
        <v>18114</v>
      </c>
      <c r="J2445" s="4"/>
      <c r="K2445" s="4" t="s">
        <v>996</v>
      </c>
      <c r="L2445" s="4" t="s">
        <v>603</v>
      </c>
      <c r="M2445" s="4" t="s">
        <v>1205</v>
      </c>
      <c r="N2445" s="4"/>
      <c r="O2445" s="4" t="s">
        <v>18232</v>
      </c>
      <c r="P2445" s="2" t="s">
        <v>18233</v>
      </c>
      <c r="Q2445" s="2" t="s">
        <v>18234</v>
      </c>
      <c r="R2445" s="4" t="s">
        <v>122</v>
      </c>
      <c r="S2445" s="4" t="s">
        <v>18235</v>
      </c>
      <c r="T2445" s="4" t="s">
        <v>110</v>
      </c>
      <c r="U2445" s="4"/>
      <c r="V2445" s="4"/>
      <c r="W2445" s="4"/>
      <c r="X2445" s="2" t="s">
        <v>18236</v>
      </c>
      <c r="Y2445" s="4" t="s">
        <v>69</v>
      </c>
      <c r="Z2445" s="4"/>
      <c r="AA2445" s="4"/>
      <c r="AB2445" s="4"/>
    </row>
    <row r="2446" customFormat="false" ht="75" hidden="false" customHeight="true" outlineLevel="0" collapsed="false">
      <c r="A2446" s="4" t="s">
        <v>18237</v>
      </c>
      <c r="B2446" s="4" t="s">
        <v>18238</v>
      </c>
      <c r="C2446" s="4" t="s">
        <v>18238</v>
      </c>
      <c r="D2446" s="4" t="n">
        <v>1970</v>
      </c>
      <c r="E2446" s="4" t="s">
        <v>41</v>
      </c>
      <c r="F2446" s="4" t="s">
        <v>3106</v>
      </c>
      <c r="G2446" s="4" t="str">
        <f aca="false">IF(LEFT(I2446,3)="R1 ","L6",IF(D2446&gt;=2014,"L1",IF(D2446&gt;=1998,"L2",IF(D2446&gt;=1987,"L3",IF(D2446&gt;=1978,"L4",IF(D2446&gt;=1965,"L5","L6"))))))</f>
        <v>L5</v>
      </c>
      <c r="H2446" s="4" t="str">
        <f aca="false">IFERROR(INDEX(Lanes!$C$2:$C$60,MATCH(LEFT(I2446,FIND(" ",I2446)-1),Lanes!$A$2:$A$60,0)),"?")</f>
        <v>V</v>
      </c>
      <c r="I2446" s="4" t="s">
        <v>18114</v>
      </c>
      <c r="J2446" s="4"/>
      <c r="K2446" s="4" t="s">
        <v>364</v>
      </c>
      <c r="L2446" s="4" t="s">
        <v>152</v>
      </c>
      <c r="M2446" s="4" t="s">
        <v>153</v>
      </c>
      <c r="N2446" s="4"/>
      <c r="O2446" s="4" t="s">
        <v>18239</v>
      </c>
      <c r="P2446" s="2" t="s">
        <v>18240</v>
      </c>
      <c r="Q2446" s="2" t="s">
        <v>18241</v>
      </c>
      <c r="R2446" s="4" t="s">
        <v>50</v>
      </c>
      <c r="S2446" s="4" t="s">
        <v>18242</v>
      </c>
      <c r="T2446" s="4" t="s">
        <v>84</v>
      </c>
      <c r="U2446" s="4"/>
      <c r="V2446" s="4"/>
      <c r="W2446" s="4"/>
      <c r="X2446" s="2" t="s">
        <v>18243</v>
      </c>
      <c r="Y2446" s="4" t="s">
        <v>69</v>
      </c>
      <c r="Z2446" s="4"/>
      <c r="AA2446" s="4"/>
      <c r="AB2446" s="4"/>
    </row>
    <row r="2447" customFormat="false" ht="75" hidden="false" customHeight="true" outlineLevel="0" collapsed="false">
      <c r="A2447" s="4" t="s">
        <v>18244</v>
      </c>
      <c r="B2447" s="4" t="s">
        <v>18137</v>
      </c>
      <c r="C2447" s="4" t="s">
        <v>18245</v>
      </c>
      <c r="D2447" s="4" t="n">
        <v>1971</v>
      </c>
      <c r="E2447" s="4" t="s">
        <v>41</v>
      </c>
      <c r="F2447" s="4" t="s">
        <v>12443</v>
      </c>
      <c r="G2447" s="4" t="str">
        <f aca="false">IF(LEFT(I2447,3)="R1 ","L6",IF(D2447&gt;=2014,"L1",IF(D2447&gt;=1998,"L2",IF(D2447&gt;=1987,"L3",IF(D2447&gt;=1978,"L4",IF(D2447&gt;=1965,"L5","L6"))))))</f>
        <v>L5</v>
      </c>
      <c r="H2447" s="4" t="str">
        <f aca="false">IFERROR(INDEX(Lanes!$C$2:$C$60,MATCH(LEFT(I2447,FIND(" ",I2447)-1),Lanes!$A$2:$A$60,0)),"?")</f>
        <v>V</v>
      </c>
      <c r="I2447" s="4" t="s">
        <v>18114</v>
      </c>
      <c r="J2447" s="4"/>
      <c r="K2447" s="4" t="s">
        <v>364</v>
      </c>
      <c r="L2447" s="4" t="s">
        <v>193</v>
      </c>
      <c r="M2447" s="4" t="s">
        <v>18139</v>
      </c>
      <c r="N2447" s="4"/>
      <c r="O2447" s="4" t="s">
        <v>18246</v>
      </c>
      <c r="P2447" s="2" t="s">
        <v>18247</v>
      </c>
      <c r="Q2447" s="2" t="s">
        <v>18248</v>
      </c>
      <c r="R2447" s="4" t="s">
        <v>50</v>
      </c>
      <c r="S2447" s="4" t="s">
        <v>18249</v>
      </c>
      <c r="T2447" s="4" t="s">
        <v>84</v>
      </c>
      <c r="U2447" s="4"/>
      <c r="V2447" s="4"/>
      <c r="W2447" s="4"/>
      <c r="X2447" s="2" t="s">
        <v>18250</v>
      </c>
      <c r="Y2447" s="4" t="s">
        <v>69</v>
      </c>
      <c r="Z2447" s="4"/>
      <c r="AA2447" s="4"/>
      <c r="AB2447" s="4"/>
    </row>
    <row r="2448" customFormat="false" ht="75" hidden="false" customHeight="true" outlineLevel="0" collapsed="false">
      <c r="A2448" s="4" t="s">
        <v>18251</v>
      </c>
      <c r="B2448" s="4" t="s">
        <v>18252</v>
      </c>
      <c r="C2448" s="4" t="s">
        <v>18252</v>
      </c>
      <c r="D2448" s="4" t="n">
        <v>1971</v>
      </c>
      <c r="E2448" s="4" t="s">
        <v>41</v>
      </c>
      <c r="F2448" s="4" t="s">
        <v>3106</v>
      </c>
      <c r="G2448" s="4" t="str">
        <f aca="false">IF(LEFT(I2448,3)="R1 ","L6",IF(D2448&gt;=2014,"L1",IF(D2448&gt;=1998,"L2",IF(D2448&gt;=1987,"L3",IF(D2448&gt;=1978,"L4",IF(D2448&gt;=1965,"L5","L6"))))))</f>
        <v>L5</v>
      </c>
      <c r="H2448" s="4" t="str">
        <f aca="false">IFERROR(INDEX(Lanes!$C$2:$C$60,MATCH(LEFT(I2448,FIND(" ",I2448)-1),Lanes!$A$2:$A$60,0)),"?")</f>
        <v>V</v>
      </c>
      <c r="I2448" s="4" t="s">
        <v>18114</v>
      </c>
      <c r="J2448" s="4"/>
      <c r="K2448" s="4" t="s">
        <v>364</v>
      </c>
      <c r="L2448" s="4" t="s">
        <v>45</v>
      </c>
      <c r="M2448" s="4" t="s">
        <v>18253</v>
      </c>
      <c r="N2448" s="4" t="s">
        <v>18254</v>
      </c>
      <c r="O2448" s="4" t="s">
        <v>18255</v>
      </c>
      <c r="P2448" s="2" t="s">
        <v>18256</v>
      </c>
      <c r="Q2448" s="2" t="s">
        <v>18257</v>
      </c>
      <c r="R2448" s="4" t="s">
        <v>122</v>
      </c>
      <c r="S2448" s="4" t="s">
        <v>18258</v>
      </c>
      <c r="T2448" s="4" t="s">
        <v>110</v>
      </c>
      <c r="U2448" s="4" t="s">
        <v>53</v>
      </c>
      <c r="V2448" s="4"/>
      <c r="W2448" s="4" t="s">
        <v>53</v>
      </c>
      <c r="X2448" s="2" t="s">
        <v>18259</v>
      </c>
      <c r="Y2448" s="4" t="s">
        <v>69</v>
      </c>
      <c r="Z2448" s="4"/>
      <c r="AA2448" s="4"/>
      <c r="AB2448" s="4"/>
    </row>
    <row r="2449" customFormat="false" ht="75" hidden="false" customHeight="true" outlineLevel="0" collapsed="false">
      <c r="A2449" s="4" t="s">
        <v>18260</v>
      </c>
      <c r="B2449" s="4" t="s">
        <v>18176</v>
      </c>
      <c r="C2449" s="4" t="s">
        <v>18261</v>
      </c>
      <c r="D2449" s="4" t="n">
        <v>1971</v>
      </c>
      <c r="E2449" s="4" t="s">
        <v>41</v>
      </c>
      <c r="F2449" s="4" t="s">
        <v>18262</v>
      </c>
      <c r="G2449" s="4" t="str">
        <f aca="false">IF(LEFT(I2449,3)="R1 ","L6",IF(D2449&gt;=2014,"L1",IF(D2449&gt;=1998,"L2",IF(D2449&gt;=1987,"L3",IF(D2449&gt;=1978,"L4",IF(D2449&gt;=1965,"L5","L6"))))))</f>
        <v>L5</v>
      </c>
      <c r="H2449" s="4" t="str">
        <f aca="false">IFERROR(INDEX(Lanes!$C$2:$C$60,MATCH(LEFT(I2449,FIND(" ",I2449)-1),Lanes!$A$2:$A$60,0)),"?")</f>
        <v>V</v>
      </c>
      <c r="I2449" s="4" t="s">
        <v>18114</v>
      </c>
      <c r="J2449" s="4"/>
      <c r="K2449" s="4" t="s">
        <v>364</v>
      </c>
      <c r="L2449" s="4" t="s">
        <v>152</v>
      </c>
      <c r="M2449" s="4" t="s">
        <v>153</v>
      </c>
      <c r="N2449" s="4" t="s">
        <v>17156</v>
      </c>
      <c r="O2449" s="4" t="s">
        <v>18263</v>
      </c>
      <c r="P2449" s="2" t="s">
        <v>18264</v>
      </c>
      <c r="Q2449" s="2" t="s">
        <v>18265</v>
      </c>
      <c r="R2449" s="4" t="s">
        <v>50</v>
      </c>
      <c r="S2449" s="4" t="s">
        <v>18266</v>
      </c>
      <c r="T2449" s="4" t="s">
        <v>110</v>
      </c>
      <c r="U2449" s="4"/>
      <c r="V2449" s="4"/>
      <c r="W2449" s="4"/>
      <c r="X2449" s="2" t="s">
        <v>18267</v>
      </c>
      <c r="Y2449" s="4" t="s">
        <v>69</v>
      </c>
      <c r="Z2449" s="4"/>
      <c r="AA2449" s="4"/>
      <c r="AB2449" s="4"/>
    </row>
    <row r="2450" customFormat="false" ht="75" hidden="false" customHeight="true" outlineLevel="0" collapsed="false">
      <c r="A2450" s="4" t="s">
        <v>18268</v>
      </c>
      <c r="B2450" s="4" t="s">
        <v>18112</v>
      </c>
      <c r="C2450" s="4" t="s">
        <v>18269</v>
      </c>
      <c r="D2450" s="4" t="n">
        <v>1971</v>
      </c>
      <c r="E2450" s="4" t="s">
        <v>41</v>
      </c>
      <c r="F2450" s="4" t="s">
        <v>18270</v>
      </c>
      <c r="G2450" s="4" t="str">
        <f aca="false">IF(LEFT(I2450,3)="R1 ","L6",IF(D2450&gt;=2014,"L1",IF(D2450&gt;=1998,"L2",IF(D2450&gt;=1987,"L3",IF(D2450&gt;=1978,"L4",IF(D2450&gt;=1965,"L5","L6"))))))</f>
        <v>L5</v>
      </c>
      <c r="H2450" s="4" t="str">
        <f aca="false">IFERROR(INDEX(Lanes!$C$2:$C$60,MATCH(LEFT(I2450,FIND(" ",I2450)-1),Lanes!$A$2:$A$60,0)),"?")</f>
        <v>V</v>
      </c>
      <c r="I2450" s="4" t="s">
        <v>18114</v>
      </c>
      <c r="J2450" s="4"/>
      <c r="K2450" s="4" t="s">
        <v>364</v>
      </c>
      <c r="L2450" s="4" t="s">
        <v>603</v>
      </c>
      <c r="M2450" s="4" t="s">
        <v>1205</v>
      </c>
      <c r="N2450" s="4"/>
      <c r="O2450" s="4" t="s">
        <v>18271</v>
      </c>
      <c r="P2450" s="2" t="s">
        <v>18272</v>
      </c>
      <c r="Q2450" s="2" t="s">
        <v>18273</v>
      </c>
      <c r="R2450" s="4" t="s">
        <v>50</v>
      </c>
      <c r="S2450" s="4" t="s">
        <v>18274</v>
      </c>
      <c r="T2450" s="4" t="s">
        <v>84</v>
      </c>
      <c r="U2450" s="4"/>
      <c r="V2450" s="4"/>
      <c r="W2450" s="4"/>
      <c r="X2450" s="2" t="s">
        <v>18275</v>
      </c>
      <c r="Y2450" s="4" t="s">
        <v>69</v>
      </c>
      <c r="Z2450" s="4"/>
      <c r="AA2450" s="4"/>
      <c r="AB2450" s="4"/>
    </row>
    <row r="2451" customFormat="false" ht="75" hidden="false" customHeight="true" outlineLevel="0" collapsed="false">
      <c r="A2451" s="4" t="s">
        <v>18276</v>
      </c>
      <c r="B2451" s="4" t="s">
        <v>18238</v>
      </c>
      <c r="C2451" s="4" t="s">
        <v>18277</v>
      </c>
      <c r="D2451" s="4" t="n">
        <v>1971</v>
      </c>
      <c r="E2451" s="4" t="s">
        <v>41</v>
      </c>
      <c r="F2451" s="4" t="s">
        <v>3106</v>
      </c>
      <c r="G2451" s="4" t="str">
        <f aca="false">IF(LEFT(I2451,3)="R1 ","L6",IF(D2451&gt;=2014,"L1",IF(D2451&gt;=1998,"L2",IF(D2451&gt;=1987,"L3",IF(D2451&gt;=1978,"L4",IF(D2451&gt;=1965,"L5","L6"))))))</f>
        <v>L5</v>
      </c>
      <c r="H2451" s="4" t="str">
        <f aca="false">IFERROR(INDEX(Lanes!$C$2:$C$60,MATCH(LEFT(I2451,FIND(" ",I2451)-1),Lanes!$A$2:$A$60,0)),"?")</f>
        <v>V</v>
      </c>
      <c r="I2451" s="4" t="s">
        <v>18114</v>
      </c>
      <c r="J2451" s="4"/>
      <c r="K2451" s="4" t="s">
        <v>364</v>
      </c>
      <c r="L2451" s="4" t="s">
        <v>152</v>
      </c>
      <c r="M2451" s="4" t="s">
        <v>153</v>
      </c>
      <c r="N2451" s="4"/>
      <c r="O2451" s="4" t="s">
        <v>18278</v>
      </c>
      <c r="P2451" s="2" t="s">
        <v>18279</v>
      </c>
      <c r="Q2451" s="2" t="s">
        <v>18280</v>
      </c>
      <c r="R2451" s="4" t="s">
        <v>50</v>
      </c>
      <c r="S2451" s="4" t="s">
        <v>18281</v>
      </c>
      <c r="T2451" s="4" t="s">
        <v>84</v>
      </c>
      <c r="U2451" s="4"/>
      <c r="V2451" s="4"/>
      <c r="W2451" s="4"/>
      <c r="X2451" s="2" t="s">
        <v>18282</v>
      </c>
      <c r="Y2451" s="4" t="s">
        <v>69</v>
      </c>
      <c r="Z2451" s="4"/>
      <c r="AA2451" s="4"/>
      <c r="AB2451" s="4"/>
    </row>
    <row r="2452" customFormat="false" ht="75" hidden="false" customHeight="true" outlineLevel="0" collapsed="false">
      <c r="A2452" s="4" t="s">
        <v>18283</v>
      </c>
      <c r="B2452" s="4" t="s">
        <v>18184</v>
      </c>
      <c r="C2452" s="4" t="s">
        <v>18284</v>
      </c>
      <c r="D2452" s="4" t="n">
        <v>1971</v>
      </c>
      <c r="E2452" s="4" t="s">
        <v>41</v>
      </c>
      <c r="F2452" s="4" t="s">
        <v>13442</v>
      </c>
      <c r="G2452" s="4" t="str">
        <f aca="false">IF(LEFT(I2452,3)="R1 ","L6",IF(D2452&gt;=2014,"L1",IF(D2452&gt;=1998,"L2",IF(D2452&gt;=1987,"L3",IF(D2452&gt;=1978,"L4",IF(D2452&gt;=1965,"L5","L6"))))))</f>
        <v>L5</v>
      </c>
      <c r="H2452" s="4" t="str">
        <f aca="false">IFERROR(INDEX(Lanes!$C$2:$C$60,MATCH(LEFT(I2452,FIND(" ",I2452)-1),Lanes!$A$2:$A$60,0)),"?")</f>
        <v>V</v>
      </c>
      <c r="I2452" s="4" t="s">
        <v>18114</v>
      </c>
      <c r="J2452" s="4"/>
      <c r="K2452" s="4" t="s">
        <v>364</v>
      </c>
      <c r="L2452" s="4" t="s">
        <v>193</v>
      </c>
      <c r="M2452" s="4" t="s">
        <v>289</v>
      </c>
      <c r="N2452" s="4"/>
      <c r="O2452" s="4" t="s">
        <v>18285</v>
      </c>
      <c r="P2452" s="2" t="s">
        <v>18286</v>
      </c>
      <c r="Q2452" s="2" t="s">
        <v>18287</v>
      </c>
      <c r="R2452" s="4" t="s">
        <v>122</v>
      </c>
      <c r="S2452" s="4" t="s">
        <v>18288</v>
      </c>
      <c r="T2452" s="4" t="s">
        <v>110</v>
      </c>
      <c r="U2452" s="4"/>
      <c r="V2452" s="4"/>
      <c r="W2452" s="4"/>
      <c r="X2452" s="2" t="s">
        <v>18289</v>
      </c>
      <c r="Y2452" s="4" t="s">
        <v>69</v>
      </c>
      <c r="Z2452" s="4"/>
      <c r="AA2452" s="4"/>
      <c r="AB2452" s="4"/>
    </row>
    <row r="2453" customFormat="false" ht="75" hidden="false" customHeight="true" outlineLevel="0" collapsed="false">
      <c r="A2453" s="4" t="s">
        <v>18290</v>
      </c>
      <c r="B2453" s="4" t="s">
        <v>18291</v>
      </c>
      <c r="C2453" s="4" t="s">
        <v>18291</v>
      </c>
      <c r="D2453" s="4" t="n">
        <v>1971</v>
      </c>
      <c r="E2453" s="4" t="s">
        <v>41</v>
      </c>
      <c r="F2453" s="4" t="s">
        <v>18292</v>
      </c>
      <c r="G2453" s="4" t="str">
        <f aca="false">IF(LEFT(I2453,3)="R1 ","L6",IF(D2453&gt;=2014,"L1",IF(D2453&gt;=1998,"L2",IF(D2453&gt;=1987,"L3",IF(D2453&gt;=1978,"L4",IF(D2453&gt;=1965,"L5","L6"))))))</f>
        <v>L5</v>
      </c>
      <c r="H2453" s="4" t="str">
        <f aca="false">IFERROR(INDEX(Lanes!$C$2:$C$60,MATCH(LEFT(I2453,FIND(" ",I2453)-1),Lanes!$A$2:$A$60,0)),"?")</f>
        <v>V</v>
      </c>
      <c r="I2453" s="4" t="s">
        <v>18114</v>
      </c>
      <c r="J2453" s="4"/>
      <c r="K2453" s="4" t="s">
        <v>364</v>
      </c>
      <c r="L2453" s="4" t="s">
        <v>45</v>
      </c>
      <c r="M2453" s="4" t="s">
        <v>61</v>
      </c>
      <c r="N2453" s="4" t="s">
        <v>18254</v>
      </c>
      <c r="O2453" s="4" t="s">
        <v>18293</v>
      </c>
      <c r="P2453" s="2" t="s">
        <v>18294</v>
      </c>
      <c r="Q2453" s="2" t="s">
        <v>18295</v>
      </c>
      <c r="R2453" s="4" t="s">
        <v>65</v>
      </c>
      <c r="S2453" s="4" t="s">
        <v>18296</v>
      </c>
      <c r="T2453" s="4" t="s">
        <v>110</v>
      </c>
      <c r="U2453" s="4"/>
      <c r="V2453" s="4"/>
      <c r="W2453" s="4"/>
      <c r="X2453" s="2" t="s">
        <v>18297</v>
      </c>
      <c r="Y2453" s="4" t="s">
        <v>69</v>
      </c>
      <c r="Z2453" s="4"/>
      <c r="AA2453" s="4"/>
      <c r="AB2453" s="4"/>
    </row>
    <row r="2454" customFormat="false" ht="75" hidden="false" customHeight="true" outlineLevel="0" collapsed="false">
      <c r="A2454" s="4" t="s">
        <v>18298</v>
      </c>
      <c r="B2454" s="4" t="s">
        <v>18200</v>
      </c>
      <c r="C2454" s="4" t="s">
        <v>18299</v>
      </c>
      <c r="D2454" s="4" t="n">
        <v>1971</v>
      </c>
      <c r="E2454" s="4" t="s">
        <v>41</v>
      </c>
      <c r="F2454" s="4" t="s">
        <v>12817</v>
      </c>
      <c r="G2454" s="4" t="str">
        <f aca="false">IF(LEFT(I2454,3)="R1 ","L6",IF(D2454&gt;=2014,"L1",IF(D2454&gt;=1998,"L2",IF(D2454&gt;=1987,"L3",IF(D2454&gt;=1978,"L4",IF(D2454&gt;=1965,"L5","L6"))))))</f>
        <v>L5</v>
      </c>
      <c r="H2454" s="4" t="str">
        <f aca="false">IFERROR(INDEX(Lanes!$C$2:$C$60,MATCH(LEFT(I2454,FIND(" ",I2454)-1),Lanes!$A$2:$A$60,0)),"?")</f>
        <v>V</v>
      </c>
      <c r="I2454" s="4" t="s">
        <v>18114</v>
      </c>
      <c r="J2454" s="4"/>
      <c r="K2454" s="4" t="s">
        <v>364</v>
      </c>
      <c r="L2454" s="4" t="s">
        <v>193</v>
      </c>
      <c r="M2454" s="4" t="s">
        <v>289</v>
      </c>
      <c r="N2454" s="4"/>
      <c r="O2454" s="4" t="s">
        <v>18300</v>
      </c>
      <c r="P2454" s="2" t="s">
        <v>18301</v>
      </c>
      <c r="Q2454" s="2" t="s">
        <v>18302</v>
      </c>
      <c r="R2454" s="4" t="s">
        <v>50</v>
      </c>
      <c r="S2454" s="4" t="s">
        <v>18303</v>
      </c>
      <c r="T2454" s="4" t="s">
        <v>110</v>
      </c>
      <c r="U2454" s="4" t="s">
        <v>53</v>
      </c>
      <c r="V2454" s="4"/>
      <c r="W2454" s="4"/>
      <c r="X2454" s="2" t="s">
        <v>18304</v>
      </c>
      <c r="Y2454" s="4" t="s">
        <v>69</v>
      </c>
      <c r="Z2454" s="4"/>
      <c r="AA2454" s="4"/>
      <c r="AB2454" s="4"/>
    </row>
    <row r="2455" customFormat="false" ht="75" hidden="false" customHeight="true" outlineLevel="0" collapsed="false">
      <c r="A2455" s="4" t="s">
        <v>18305</v>
      </c>
      <c r="B2455" s="4" t="s">
        <v>18306</v>
      </c>
      <c r="C2455" s="4" t="s">
        <v>18307</v>
      </c>
      <c r="D2455" s="4" t="n">
        <v>1972</v>
      </c>
      <c r="E2455" s="4" t="s">
        <v>41</v>
      </c>
      <c r="F2455" s="4" t="s">
        <v>14248</v>
      </c>
      <c r="G2455" s="4" t="str">
        <f aca="false">IF(LEFT(I2455,3)="R1 ","L6",IF(D2455&gt;=2014,"L1",IF(D2455&gt;=1998,"L2",IF(D2455&gt;=1987,"L3",IF(D2455&gt;=1978,"L4",IF(D2455&gt;=1965,"L5","L6"))))))</f>
        <v>L5</v>
      </c>
      <c r="H2455" s="4" t="str">
        <f aca="false">IFERROR(INDEX(Lanes!$C$2:$C$60,MATCH(LEFT(I2455,FIND(" ",I2455)-1),Lanes!$A$2:$A$60,0)),"?")</f>
        <v>V</v>
      </c>
      <c r="I2455" s="4" t="s">
        <v>18114</v>
      </c>
      <c r="J2455" s="4"/>
      <c r="K2455" s="4" t="s">
        <v>787</v>
      </c>
      <c r="L2455" s="4" t="s">
        <v>152</v>
      </c>
      <c r="M2455" s="4" t="s">
        <v>153</v>
      </c>
      <c r="N2455" s="4" t="s">
        <v>17156</v>
      </c>
      <c r="O2455" s="4" t="s">
        <v>18308</v>
      </c>
      <c r="P2455" s="2" t="s">
        <v>18309</v>
      </c>
      <c r="Q2455" s="2" t="s">
        <v>18310</v>
      </c>
      <c r="R2455" s="4" t="s">
        <v>50</v>
      </c>
      <c r="S2455" s="4" t="s">
        <v>18311</v>
      </c>
      <c r="T2455" s="4" t="s">
        <v>110</v>
      </c>
      <c r="U2455" s="4"/>
      <c r="V2455" s="4"/>
      <c r="W2455" s="4"/>
      <c r="X2455" s="2" t="s">
        <v>18312</v>
      </c>
      <c r="Y2455" s="4" t="s">
        <v>69</v>
      </c>
      <c r="Z2455" s="4"/>
      <c r="AA2455" s="4"/>
      <c r="AB2455" s="4"/>
    </row>
    <row r="2456" customFormat="false" ht="75" hidden="false" customHeight="true" outlineLevel="0" collapsed="false">
      <c r="A2456" s="4" t="s">
        <v>18313</v>
      </c>
      <c r="B2456" s="4" t="s">
        <v>18222</v>
      </c>
      <c r="C2456" s="4" t="s">
        <v>18314</v>
      </c>
      <c r="D2456" s="4" t="n">
        <v>1972</v>
      </c>
      <c r="E2456" s="4" t="s">
        <v>41</v>
      </c>
      <c r="F2456" s="4" t="s">
        <v>18315</v>
      </c>
      <c r="G2456" s="4" t="str">
        <f aca="false">IF(LEFT(I2456,3)="R1 ","L6",IF(D2456&gt;=2014,"L1",IF(D2456&gt;=1998,"L2",IF(D2456&gt;=1987,"L3",IF(D2456&gt;=1978,"L4",IF(D2456&gt;=1965,"L5","L6"))))))</f>
        <v>L5</v>
      </c>
      <c r="H2456" s="4" t="str">
        <f aca="false">IFERROR(INDEX(Lanes!$C$2:$C$60,MATCH(LEFT(I2456,FIND(" ",I2456)-1),Lanes!$A$2:$A$60,0)),"?")</f>
        <v>V</v>
      </c>
      <c r="I2456" s="4" t="s">
        <v>18114</v>
      </c>
      <c r="J2456" s="4"/>
      <c r="K2456" s="4" t="s">
        <v>364</v>
      </c>
      <c r="L2456" s="4" t="s">
        <v>257</v>
      </c>
      <c r="M2456" s="4" t="s">
        <v>18224</v>
      </c>
      <c r="N2456" s="4"/>
      <c r="O2456" s="4" t="s">
        <v>18316</v>
      </c>
      <c r="P2456" s="2" t="s">
        <v>18317</v>
      </c>
      <c r="Q2456" s="2" t="s">
        <v>18318</v>
      </c>
      <c r="R2456" s="4" t="s">
        <v>65</v>
      </c>
      <c r="S2456" s="4" t="s">
        <v>18319</v>
      </c>
      <c r="T2456" s="4" t="s">
        <v>84</v>
      </c>
      <c r="U2456" s="4"/>
      <c r="V2456" s="4"/>
      <c r="W2456" s="4"/>
      <c r="X2456" s="2" t="s">
        <v>18320</v>
      </c>
      <c r="Y2456" s="4" t="s">
        <v>69</v>
      </c>
      <c r="Z2456" s="4"/>
      <c r="AA2456" s="4"/>
      <c r="AB2456" s="4"/>
    </row>
    <row r="2457" customFormat="false" ht="75" hidden="false" customHeight="true" outlineLevel="0" collapsed="false">
      <c r="A2457" s="4" t="s">
        <v>18321</v>
      </c>
      <c r="B2457" s="4" t="s">
        <v>18252</v>
      </c>
      <c r="C2457" s="4" t="s">
        <v>18322</v>
      </c>
      <c r="D2457" s="4" t="n">
        <v>1972</v>
      </c>
      <c r="E2457" s="4" t="s">
        <v>41</v>
      </c>
      <c r="F2457" s="4" t="s">
        <v>3106</v>
      </c>
      <c r="G2457" s="4" t="str">
        <f aca="false">IF(LEFT(I2457,3)="R1 ","L6",IF(D2457&gt;=2014,"L1",IF(D2457&gt;=1998,"L2",IF(D2457&gt;=1987,"L3",IF(D2457&gt;=1978,"L4",IF(D2457&gt;=1965,"L5","L6"))))))</f>
        <v>L5</v>
      </c>
      <c r="H2457" s="4" t="str">
        <f aca="false">IFERROR(INDEX(Lanes!$C$2:$C$60,MATCH(LEFT(I2457,FIND(" ",I2457)-1),Lanes!$A$2:$A$60,0)),"?")</f>
        <v>V</v>
      </c>
      <c r="I2457" s="4" t="s">
        <v>18114</v>
      </c>
      <c r="J2457" s="4"/>
      <c r="K2457" s="4" t="s">
        <v>364</v>
      </c>
      <c r="L2457" s="4" t="s">
        <v>45</v>
      </c>
      <c r="M2457" s="4" t="s">
        <v>18253</v>
      </c>
      <c r="N2457" s="4" t="s">
        <v>18254</v>
      </c>
      <c r="O2457" s="4" t="s">
        <v>18323</v>
      </c>
      <c r="P2457" s="2" t="s">
        <v>18324</v>
      </c>
      <c r="Q2457" s="2" t="s">
        <v>18325</v>
      </c>
      <c r="R2457" s="4" t="s">
        <v>65</v>
      </c>
      <c r="S2457" s="4" t="s">
        <v>18326</v>
      </c>
      <c r="T2457" s="4" t="s">
        <v>84</v>
      </c>
      <c r="U2457" s="4"/>
      <c r="V2457" s="4"/>
      <c r="W2457" s="4" t="s">
        <v>53</v>
      </c>
      <c r="X2457" s="2" t="s">
        <v>18327</v>
      </c>
      <c r="Y2457" s="4" t="s">
        <v>69</v>
      </c>
      <c r="Z2457" s="4"/>
      <c r="AA2457" s="4"/>
      <c r="AB2457" s="4"/>
    </row>
    <row r="2458" customFormat="false" ht="75" hidden="false" customHeight="true" outlineLevel="0" collapsed="false">
      <c r="A2458" s="4" t="s">
        <v>18328</v>
      </c>
      <c r="B2458" s="4" t="s">
        <v>18112</v>
      </c>
      <c r="C2458" s="4" t="s">
        <v>18329</v>
      </c>
      <c r="D2458" s="4" t="n">
        <v>1972</v>
      </c>
      <c r="E2458" s="4" t="s">
        <v>41</v>
      </c>
      <c r="F2458" s="4" t="s">
        <v>18270</v>
      </c>
      <c r="G2458" s="4" t="str">
        <f aca="false">IF(LEFT(I2458,3)="R1 ","L6",IF(D2458&gt;=2014,"L1",IF(D2458&gt;=1998,"L2",IF(D2458&gt;=1987,"L3",IF(D2458&gt;=1978,"L4",IF(D2458&gt;=1965,"L5","L6"))))))</f>
        <v>L5</v>
      </c>
      <c r="H2458" s="4" t="str">
        <f aca="false">IFERROR(INDEX(Lanes!$C$2:$C$60,MATCH(LEFT(I2458,FIND(" ",I2458)-1),Lanes!$A$2:$A$60,0)),"?")</f>
        <v>V</v>
      </c>
      <c r="I2458" s="4" t="s">
        <v>18114</v>
      </c>
      <c r="J2458" s="4"/>
      <c r="K2458" s="4" t="s">
        <v>996</v>
      </c>
      <c r="L2458" s="4" t="s">
        <v>603</v>
      </c>
      <c r="M2458" s="4" t="s">
        <v>1205</v>
      </c>
      <c r="N2458" s="4"/>
      <c r="O2458" s="4" t="s">
        <v>18330</v>
      </c>
      <c r="P2458" s="2" t="s">
        <v>18331</v>
      </c>
      <c r="Q2458" s="2" t="s">
        <v>18332</v>
      </c>
      <c r="R2458" s="4" t="s">
        <v>50</v>
      </c>
      <c r="S2458" s="4" t="s">
        <v>18333</v>
      </c>
      <c r="T2458" s="4" t="s">
        <v>52</v>
      </c>
      <c r="U2458" s="4"/>
      <c r="V2458" s="4"/>
      <c r="W2458" s="4"/>
      <c r="X2458" s="2" t="s">
        <v>18334</v>
      </c>
      <c r="Y2458" s="4" t="s">
        <v>69</v>
      </c>
      <c r="Z2458" s="4"/>
      <c r="AA2458" s="4"/>
      <c r="AB2458" s="4"/>
    </row>
    <row r="2459" customFormat="false" ht="75" hidden="false" customHeight="true" outlineLevel="0" collapsed="false">
      <c r="A2459" s="4" t="s">
        <v>18335</v>
      </c>
      <c r="B2459" s="4" t="s">
        <v>18238</v>
      </c>
      <c r="C2459" s="4" t="s">
        <v>18336</v>
      </c>
      <c r="D2459" s="4" t="n">
        <v>1972</v>
      </c>
      <c r="E2459" s="4" t="s">
        <v>41</v>
      </c>
      <c r="F2459" s="4" t="s">
        <v>14248</v>
      </c>
      <c r="G2459" s="4" t="str">
        <f aca="false">IF(LEFT(I2459,3)="R1 ","L6",IF(D2459&gt;=2014,"L1",IF(D2459&gt;=1998,"L2",IF(D2459&gt;=1987,"L3",IF(D2459&gt;=1978,"L4",IF(D2459&gt;=1965,"L5","L6"))))))</f>
        <v>L5</v>
      </c>
      <c r="H2459" s="4" t="str">
        <f aca="false">IFERROR(INDEX(Lanes!$C$2:$C$60,MATCH(LEFT(I2459,FIND(" ",I2459)-1),Lanes!$A$2:$A$60,0)),"?")</f>
        <v>V</v>
      </c>
      <c r="I2459" s="4" t="s">
        <v>18114</v>
      </c>
      <c r="J2459" s="4"/>
      <c r="K2459" s="4" t="s">
        <v>364</v>
      </c>
      <c r="L2459" s="4" t="s">
        <v>152</v>
      </c>
      <c r="M2459" s="4" t="s">
        <v>153</v>
      </c>
      <c r="N2459" s="4"/>
      <c r="O2459" s="4" t="s">
        <v>18337</v>
      </c>
      <c r="P2459" s="2" t="s">
        <v>18338</v>
      </c>
      <c r="Q2459" s="2" t="s">
        <v>18339</v>
      </c>
      <c r="R2459" s="4" t="s">
        <v>50</v>
      </c>
      <c r="S2459" s="4" t="s">
        <v>18340</v>
      </c>
      <c r="T2459" s="4" t="s">
        <v>84</v>
      </c>
      <c r="U2459" s="4"/>
      <c r="V2459" s="4"/>
      <c r="W2459" s="4"/>
      <c r="X2459" s="2" t="s">
        <v>18341</v>
      </c>
      <c r="Y2459" s="4" t="s">
        <v>69</v>
      </c>
      <c r="Z2459" s="4"/>
      <c r="AA2459" s="4"/>
      <c r="AB2459" s="4"/>
    </row>
    <row r="2460" customFormat="false" ht="75" hidden="false" customHeight="true" outlineLevel="0" collapsed="false">
      <c r="A2460" s="4" t="s">
        <v>18342</v>
      </c>
      <c r="B2460" s="4" t="s">
        <v>18192</v>
      </c>
      <c r="C2460" s="4" t="s">
        <v>18343</v>
      </c>
      <c r="D2460" s="4" t="n">
        <v>1972</v>
      </c>
      <c r="E2460" s="4" t="s">
        <v>41</v>
      </c>
      <c r="F2460" s="4" t="s">
        <v>14248</v>
      </c>
      <c r="G2460" s="4" t="str">
        <f aca="false">IF(LEFT(I2460,3)="R1 ","L6",IF(D2460&gt;=2014,"L1",IF(D2460&gt;=1998,"L2",IF(D2460&gt;=1987,"L3",IF(D2460&gt;=1978,"L4",IF(D2460&gt;=1965,"L5","L6"))))))</f>
        <v>L5</v>
      </c>
      <c r="H2460" s="4" t="str">
        <f aca="false">IFERROR(INDEX(Lanes!$C$2:$C$60,MATCH(LEFT(I2460,FIND(" ",I2460)-1),Lanes!$A$2:$A$60,0)),"?")</f>
        <v>V</v>
      </c>
      <c r="I2460" s="4" t="s">
        <v>18114</v>
      </c>
      <c r="J2460" s="4"/>
      <c r="K2460" s="4" t="s">
        <v>364</v>
      </c>
      <c r="L2460" s="4" t="s">
        <v>45</v>
      </c>
      <c r="M2460" s="4" t="s">
        <v>61</v>
      </c>
      <c r="N2460" s="4"/>
      <c r="O2460" s="4" t="s">
        <v>18344</v>
      </c>
      <c r="P2460" s="2" t="s">
        <v>18345</v>
      </c>
      <c r="Q2460" s="2" t="s">
        <v>18346</v>
      </c>
      <c r="R2460" s="4" t="s">
        <v>122</v>
      </c>
      <c r="S2460" s="4" t="s">
        <v>18347</v>
      </c>
      <c r="T2460" s="4" t="s">
        <v>84</v>
      </c>
      <c r="U2460" s="4"/>
      <c r="V2460" s="4"/>
      <c r="W2460" s="4"/>
      <c r="X2460" s="2" t="s">
        <v>18348</v>
      </c>
      <c r="Y2460" s="4" t="s">
        <v>55</v>
      </c>
      <c r="Z2460" s="4"/>
      <c r="AA2460" s="4"/>
      <c r="AB2460" s="4"/>
    </row>
    <row r="2461" customFormat="false" ht="75" hidden="false" customHeight="true" outlineLevel="0" collapsed="false">
      <c r="A2461" s="4" t="s">
        <v>18349</v>
      </c>
      <c r="B2461" s="4" t="s">
        <v>18291</v>
      </c>
      <c r="C2461" s="4" t="s">
        <v>18350</v>
      </c>
      <c r="D2461" s="4" t="n">
        <v>1972</v>
      </c>
      <c r="E2461" s="4" t="s">
        <v>41</v>
      </c>
      <c r="F2461" s="4" t="s">
        <v>18292</v>
      </c>
      <c r="G2461" s="4" t="str">
        <f aca="false">IF(LEFT(I2461,3)="R1 ","L6",IF(D2461&gt;=2014,"L1",IF(D2461&gt;=1998,"L2",IF(D2461&gt;=1987,"L3",IF(D2461&gt;=1978,"L4",IF(D2461&gt;=1965,"L5","L6"))))))</f>
        <v>L5</v>
      </c>
      <c r="H2461" s="4" t="str">
        <f aca="false">IFERROR(INDEX(Lanes!$C$2:$C$60,MATCH(LEFT(I2461,FIND(" ",I2461)-1),Lanes!$A$2:$A$60,0)),"?")</f>
        <v>V</v>
      </c>
      <c r="I2461" s="4" t="s">
        <v>18114</v>
      </c>
      <c r="J2461" s="4"/>
      <c r="K2461" s="4" t="s">
        <v>364</v>
      </c>
      <c r="L2461" s="4" t="s">
        <v>45</v>
      </c>
      <c r="M2461" s="4" t="s">
        <v>61</v>
      </c>
      <c r="N2461" s="4" t="s">
        <v>18254</v>
      </c>
      <c r="O2461" s="4" t="s">
        <v>18351</v>
      </c>
      <c r="P2461" s="2" t="s">
        <v>18352</v>
      </c>
      <c r="Q2461" s="2" t="s">
        <v>18353</v>
      </c>
      <c r="R2461" s="4" t="s">
        <v>65</v>
      </c>
      <c r="S2461" s="4" t="s">
        <v>18354</v>
      </c>
      <c r="T2461" s="4" t="s">
        <v>84</v>
      </c>
      <c r="U2461" s="4"/>
      <c r="V2461" s="4"/>
      <c r="W2461" s="4"/>
      <c r="X2461" s="2" t="s">
        <v>18355</v>
      </c>
      <c r="Y2461" s="4" t="s">
        <v>69</v>
      </c>
      <c r="Z2461" s="4"/>
      <c r="AA2461" s="4"/>
      <c r="AB2461" s="4"/>
    </row>
    <row r="2462" customFormat="false" ht="75" hidden="false" customHeight="true" outlineLevel="0" collapsed="false">
      <c r="A2462" s="4" t="s">
        <v>18356</v>
      </c>
      <c r="B2462" s="4" t="s">
        <v>18200</v>
      </c>
      <c r="C2462" s="4" t="s">
        <v>18357</v>
      </c>
      <c r="D2462" s="4" t="n">
        <v>1972</v>
      </c>
      <c r="E2462" s="4" t="s">
        <v>41</v>
      </c>
      <c r="F2462" s="4" t="s">
        <v>12817</v>
      </c>
      <c r="G2462" s="4" t="str">
        <f aca="false">IF(LEFT(I2462,3)="R1 ","L6",IF(D2462&gt;=2014,"L1",IF(D2462&gt;=1998,"L2",IF(D2462&gt;=1987,"L3",IF(D2462&gt;=1978,"L4",IF(D2462&gt;=1965,"L5","L6"))))))</f>
        <v>L5</v>
      </c>
      <c r="H2462" s="4" t="str">
        <f aca="false">IFERROR(INDEX(Lanes!$C$2:$C$60,MATCH(LEFT(I2462,FIND(" ",I2462)-1),Lanes!$A$2:$A$60,0)),"?")</f>
        <v>V</v>
      </c>
      <c r="I2462" s="4" t="s">
        <v>18114</v>
      </c>
      <c r="J2462" s="4"/>
      <c r="K2462" s="4" t="s">
        <v>364</v>
      </c>
      <c r="L2462" s="4" t="s">
        <v>193</v>
      </c>
      <c r="M2462" s="4" t="s">
        <v>289</v>
      </c>
      <c r="N2462" s="4"/>
      <c r="O2462" s="4" t="s">
        <v>18358</v>
      </c>
      <c r="P2462" s="2" t="s">
        <v>18359</v>
      </c>
      <c r="Q2462" s="2" t="s">
        <v>18360</v>
      </c>
      <c r="R2462" s="4" t="s">
        <v>122</v>
      </c>
      <c r="S2462" s="4" t="s">
        <v>18361</v>
      </c>
      <c r="T2462" s="4" t="s">
        <v>110</v>
      </c>
      <c r="U2462" s="4"/>
      <c r="V2462" s="4"/>
      <c r="W2462" s="4"/>
      <c r="X2462" s="2" t="s">
        <v>18362</v>
      </c>
      <c r="Y2462" s="4" t="s">
        <v>69</v>
      </c>
      <c r="Z2462" s="4"/>
      <c r="AA2462" s="4"/>
      <c r="AB2462" s="4"/>
    </row>
    <row r="2463" customFormat="false" ht="75" hidden="false" customHeight="true" outlineLevel="0" collapsed="false">
      <c r="A2463" s="4" t="s">
        <v>18363</v>
      </c>
      <c r="B2463" s="4" t="s">
        <v>18200</v>
      </c>
      <c r="C2463" s="4" t="s">
        <v>18364</v>
      </c>
      <c r="D2463" s="4" t="n">
        <v>1972</v>
      </c>
      <c r="E2463" s="4" t="s">
        <v>41</v>
      </c>
      <c r="F2463" s="4" t="s">
        <v>12817</v>
      </c>
      <c r="G2463" s="4" t="str">
        <f aca="false">IF(LEFT(I2463,3)="R1 ","L6",IF(D2463&gt;=2014,"L1",IF(D2463&gt;=1998,"L2",IF(D2463&gt;=1987,"L3",IF(D2463&gt;=1978,"L4",IF(D2463&gt;=1965,"L5","L6"))))))</f>
        <v>L5</v>
      </c>
      <c r="H2463" s="4" t="str">
        <f aca="false">IFERROR(INDEX(Lanes!$C$2:$C$60,MATCH(LEFT(I2463,FIND(" ",I2463)-1),Lanes!$A$2:$A$60,0)),"?")</f>
        <v>V</v>
      </c>
      <c r="I2463" s="4" t="s">
        <v>18114</v>
      </c>
      <c r="J2463" s="4"/>
      <c r="K2463" s="4" t="s">
        <v>364</v>
      </c>
      <c r="L2463" s="4" t="s">
        <v>193</v>
      </c>
      <c r="M2463" s="4" t="s">
        <v>289</v>
      </c>
      <c r="N2463" s="4"/>
      <c r="O2463" s="4" t="s">
        <v>18365</v>
      </c>
      <c r="P2463" s="2" t="s">
        <v>18366</v>
      </c>
      <c r="Q2463" s="2" t="s">
        <v>18367</v>
      </c>
      <c r="R2463" s="4" t="s">
        <v>50</v>
      </c>
      <c r="S2463" s="4" t="s">
        <v>18368</v>
      </c>
      <c r="T2463" s="4" t="s">
        <v>84</v>
      </c>
      <c r="U2463" s="4"/>
      <c r="V2463" s="4"/>
      <c r="W2463" s="4"/>
      <c r="X2463" s="2" t="s">
        <v>18369</v>
      </c>
      <c r="Y2463" s="4" t="s">
        <v>69</v>
      </c>
      <c r="Z2463" s="4"/>
      <c r="AA2463" s="4"/>
      <c r="AB2463" s="4"/>
    </row>
    <row r="2464" customFormat="false" ht="75" hidden="false" customHeight="true" outlineLevel="0" collapsed="false">
      <c r="A2464" s="4" t="s">
        <v>18370</v>
      </c>
      <c r="B2464" s="4" t="s">
        <v>18252</v>
      </c>
      <c r="C2464" s="4" t="s">
        <v>18371</v>
      </c>
      <c r="D2464" s="4" t="n">
        <v>1973</v>
      </c>
      <c r="E2464" s="4" t="s">
        <v>41</v>
      </c>
      <c r="F2464" s="4" t="s">
        <v>3106</v>
      </c>
      <c r="G2464" s="4" t="str">
        <f aca="false">IF(LEFT(I2464,3)="R1 ","L6",IF(D2464&gt;=2014,"L1",IF(D2464&gt;=1998,"L2",IF(D2464&gt;=1987,"L3",IF(D2464&gt;=1978,"L4",IF(D2464&gt;=1965,"L5","L6"))))))</f>
        <v>L5</v>
      </c>
      <c r="H2464" s="4" t="str">
        <f aca="false">IFERROR(INDEX(Lanes!$C$2:$C$60,MATCH(LEFT(I2464,FIND(" ",I2464)-1),Lanes!$A$2:$A$60,0)),"?")</f>
        <v>V</v>
      </c>
      <c r="I2464" s="4" t="s">
        <v>18114</v>
      </c>
      <c r="J2464" s="4"/>
      <c r="K2464" s="4" t="s">
        <v>364</v>
      </c>
      <c r="L2464" s="4" t="s">
        <v>45</v>
      </c>
      <c r="M2464" s="4" t="s">
        <v>18253</v>
      </c>
      <c r="N2464" s="4" t="s">
        <v>18254</v>
      </c>
      <c r="O2464" s="4" t="s">
        <v>18372</v>
      </c>
      <c r="P2464" s="2" t="s">
        <v>18373</v>
      </c>
      <c r="Q2464" s="2" t="s">
        <v>18374</v>
      </c>
      <c r="R2464" s="4" t="s">
        <v>50</v>
      </c>
      <c r="S2464" s="4" t="s">
        <v>18375</v>
      </c>
      <c r="T2464" s="4" t="s">
        <v>110</v>
      </c>
      <c r="U2464" s="4"/>
      <c r="V2464" s="4"/>
      <c r="W2464" s="4" t="s">
        <v>53</v>
      </c>
      <c r="X2464" s="2" t="s">
        <v>18376</v>
      </c>
      <c r="Y2464" s="4" t="s">
        <v>69</v>
      </c>
      <c r="Z2464" s="4"/>
      <c r="AA2464" s="4"/>
      <c r="AB2464" s="4"/>
    </row>
    <row r="2465" customFormat="false" ht="75" hidden="false" customHeight="true" outlineLevel="0" collapsed="false">
      <c r="A2465" s="4" t="s">
        <v>18377</v>
      </c>
      <c r="B2465" s="4" t="s">
        <v>18238</v>
      </c>
      <c r="C2465" s="4" t="s">
        <v>18378</v>
      </c>
      <c r="D2465" s="4" t="n">
        <v>1973</v>
      </c>
      <c r="E2465" s="4" t="s">
        <v>41</v>
      </c>
      <c r="F2465" s="4" t="s">
        <v>14248</v>
      </c>
      <c r="G2465" s="4" t="str">
        <f aca="false">IF(LEFT(I2465,3)="R1 ","L6",IF(D2465&gt;=2014,"L1",IF(D2465&gt;=1998,"L2",IF(D2465&gt;=1987,"L3",IF(D2465&gt;=1978,"L4",IF(D2465&gt;=1965,"L5","L6"))))))</f>
        <v>L5</v>
      </c>
      <c r="H2465" s="4" t="str">
        <f aca="false">IFERROR(INDEX(Lanes!$C$2:$C$60,MATCH(LEFT(I2465,FIND(" ",I2465)-1),Lanes!$A$2:$A$60,0)),"?")</f>
        <v>V</v>
      </c>
      <c r="I2465" s="4" t="s">
        <v>18114</v>
      </c>
      <c r="J2465" s="4"/>
      <c r="K2465" s="4" t="s">
        <v>364</v>
      </c>
      <c r="L2465" s="4" t="s">
        <v>152</v>
      </c>
      <c r="M2465" s="4" t="s">
        <v>153</v>
      </c>
      <c r="N2465" s="4"/>
      <c r="O2465" s="4" t="s">
        <v>18379</v>
      </c>
      <c r="P2465" s="2" t="s">
        <v>18380</v>
      </c>
      <c r="Q2465" s="2" t="s">
        <v>18381</v>
      </c>
      <c r="R2465" s="4" t="s">
        <v>65</v>
      </c>
      <c r="S2465" s="4" t="s">
        <v>18382</v>
      </c>
      <c r="T2465" s="4" t="s">
        <v>110</v>
      </c>
      <c r="U2465" s="4"/>
      <c r="V2465" s="4"/>
      <c r="W2465" s="4"/>
      <c r="X2465" s="2" t="s">
        <v>18383</v>
      </c>
      <c r="Y2465" s="4" t="s">
        <v>69</v>
      </c>
      <c r="Z2465" s="4"/>
      <c r="AA2465" s="4"/>
      <c r="AB2465" s="4"/>
    </row>
    <row r="2466" customFormat="false" ht="75" hidden="false" customHeight="true" outlineLevel="0" collapsed="false">
      <c r="A2466" s="4" t="s">
        <v>18384</v>
      </c>
      <c r="B2466" s="4" t="s">
        <v>18184</v>
      </c>
      <c r="C2466" s="4" t="s">
        <v>18385</v>
      </c>
      <c r="D2466" s="4" t="n">
        <v>1973</v>
      </c>
      <c r="E2466" s="4" t="s">
        <v>41</v>
      </c>
      <c r="F2466" s="4" t="s">
        <v>13442</v>
      </c>
      <c r="G2466" s="4" t="str">
        <f aca="false">IF(LEFT(I2466,3)="R1 ","L6",IF(D2466&gt;=2014,"L1",IF(D2466&gt;=1998,"L2",IF(D2466&gt;=1987,"L3",IF(D2466&gt;=1978,"L4",IF(D2466&gt;=1965,"L5","L6"))))))</f>
        <v>L5</v>
      </c>
      <c r="H2466" s="4" t="str">
        <f aca="false">IFERROR(INDEX(Lanes!$C$2:$C$60,MATCH(LEFT(I2466,FIND(" ",I2466)-1),Lanes!$A$2:$A$60,0)),"?")</f>
        <v>V</v>
      </c>
      <c r="I2466" s="4" t="s">
        <v>18114</v>
      </c>
      <c r="J2466" s="4"/>
      <c r="K2466" s="4" t="s">
        <v>364</v>
      </c>
      <c r="L2466" s="4" t="s">
        <v>193</v>
      </c>
      <c r="M2466" s="4" t="s">
        <v>289</v>
      </c>
      <c r="N2466" s="4"/>
      <c r="O2466" s="4" t="s">
        <v>18386</v>
      </c>
      <c r="P2466" s="2" t="s">
        <v>18387</v>
      </c>
      <c r="Q2466" s="2" t="s">
        <v>18388</v>
      </c>
      <c r="R2466" s="4" t="s">
        <v>122</v>
      </c>
      <c r="S2466" s="4" t="s">
        <v>18389</v>
      </c>
      <c r="T2466" s="4" t="s">
        <v>84</v>
      </c>
      <c r="U2466" s="4"/>
      <c r="V2466" s="4"/>
      <c r="W2466" s="4"/>
      <c r="X2466" s="2" t="s">
        <v>18390</v>
      </c>
      <c r="Y2466" s="4" t="s">
        <v>69</v>
      </c>
      <c r="Z2466" s="4"/>
      <c r="AA2466" s="4"/>
      <c r="AB2466" s="4"/>
    </row>
    <row r="2467" customFormat="false" ht="75" hidden="false" customHeight="true" outlineLevel="0" collapsed="false">
      <c r="A2467" s="4" t="s">
        <v>18391</v>
      </c>
      <c r="B2467" s="4" t="s">
        <v>18200</v>
      </c>
      <c r="C2467" s="4" t="s">
        <v>18392</v>
      </c>
      <c r="D2467" s="4" t="n">
        <v>1974</v>
      </c>
      <c r="E2467" s="4" t="s">
        <v>41</v>
      </c>
      <c r="F2467" s="4" t="s">
        <v>12817</v>
      </c>
      <c r="G2467" s="4" t="str">
        <f aca="false">IF(LEFT(I2467,3)="R1 ","L6",IF(D2467&gt;=2014,"L1",IF(D2467&gt;=1998,"L2",IF(D2467&gt;=1987,"L3",IF(D2467&gt;=1978,"L4",IF(D2467&gt;=1965,"L5","L6"))))))</f>
        <v>L5</v>
      </c>
      <c r="H2467" s="4" t="str">
        <f aca="false">IFERROR(INDEX(Lanes!$C$2:$C$60,MATCH(LEFT(I2467,FIND(" ",I2467)-1),Lanes!$A$2:$A$60,0)),"?")</f>
        <v>V</v>
      </c>
      <c r="I2467" s="4" t="s">
        <v>18114</v>
      </c>
      <c r="J2467" s="4"/>
      <c r="K2467" s="4" t="s">
        <v>364</v>
      </c>
      <c r="L2467" s="4" t="s">
        <v>193</v>
      </c>
      <c r="M2467" s="4" t="s">
        <v>18393</v>
      </c>
      <c r="N2467" s="4"/>
      <c r="O2467" s="4" t="s">
        <v>18394</v>
      </c>
      <c r="P2467" s="2" t="s">
        <v>18395</v>
      </c>
      <c r="Q2467" s="2" t="s">
        <v>18396</v>
      </c>
      <c r="R2467" s="4" t="s">
        <v>50</v>
      </c>
      <c r="S2467" s="4" t="s">
        <v>18397</v>
      </c>
      <c r="T2467" s="4" t="s">
        <v>52</v>
      </c>
      <c r="U2467" s="4"/>
      <c r="V2467" s="4"/>
      <c r="W2467" s="4"/>
      <c r="X2467" s="2" t="s">
        <v>18398</v>
      </c>
      <c r="Y2467" s="4" t="s">
        <v>69</v>
      </c>
      <c r="Z2467" s="4"/>
      <c r="AA2467" s="4"/>
      <c r="AB2467" s="4"/>
    </row>
    <row r="2468" customFormat="false" ht="75" hidden="false" customHeight="true" outlineLevel="0" collapsed="false">
      <c r="A2468" s="4" t="s">
        <v>18399</v>
      </c>
      <c r="B2468" s="4" t="s">
        <v>18252</v>
      </c>
      <c r="C2468" s="4" t="s">
        <v>18400</v>
      </c>
      <c r="D2468" s="4" t="n">
        <v>1975</v>
      </c>
      <c r="E2468" s="4" t="s">
        <v>41</v>
      </c>
      <c r="F2468" s="4" t="s">
        <v>3106</v>
      </c>
      <c r="G2468" s="4" t="str">
        <f aca="false">IF(LEFT(I2468,3)="R1 ","L6",IF(D2468&gt;=2014,"L1",IF(D2468&gt;=1998,"L2",IF(D2468&gt;=1987,"L3",IF(D2468&gt;=1978,"L4",IF(D2468&gt;=1965,"L5","L6"))))))</f>
        <v>L5</v>
      </c>
      <c r="H2468" s="4" t="str">
        <f aca="false">IFERROR(INDEX(Lanes!$C$2:$C$60,MATCH(LEFT(I2468,FIND(" ",I2468)-1),Lanes!$A$2:$A$60,0)),"?")</f>
        <v>V</v>
      </c>
      <c r="I2468" s="4" t="s">
        <v>18114</v>
      </c>
      <c r="J2468" s="4"/>
      <c r="K2468" s="4" t="s">
        <v>268</v>
      </c>
      <c r="L2468" s="4" t="s">
        <v>45</v>
      </c>
      <c r="M2468" s="4" t="s">
        <v>18253</v>
      </c>
      <c r="N2468" s="4" t="s">
        <v>18254</v>
      </c>
      <c r="O2468" s="4" t="s">
        <v>18401</v>
      </c>
      <c r="P2468" s="2" t="s">
        <v>18402</v>
      </c>
      <c r="Q2468" s="2" t="s">
        <v>18403</v>
      </c>
      <c r="R2468" s="4" t="s">
        <v>65</v>
      </c>
      <c r="S2468" s="4" t="s">
        <v>18404</v>
      </c>
      <c r="T2468" s="4" t="s">
        <v>84</v>
      </c>
      <c r="U2468" s="4"/>
      <c r="V2468" s="4"/>
      <c r="W2468" s="4" t="s">
        <v>53</v>
      </c>
      <c r="X2468" s="2" t="s">
        <v>18405</v>
      </c>
      <c r="Y2468" s="4" t="s">
        <v>69</v>
      </c>
      <c r="Z2468" s="4"/>
      <c r="AA2468" s="4"/>
      <c r="AB2468" s="4"/>
    </row>
    <row r="2469" customFormat="false" ht="75" hidden="false" customHeight="true" outlineLevel="0" collapsed="false">
      <c r="A2469" s="4" t="s">
        <v>18406</v>
      </c>
      <c r="B2469" s="4" t="s">
        <v>18291</v>
      </c>
      <c r="C2469" s="4" t="s">
        <v>18407</v>
      </c>
      <c r="D2469" s="4" t="n">
        <v>1975</v>
      </c>
      <c r="E2469" s="4" t="s">
        <v>41</v>
      </c>
      <c r="F2469" s="4" t="s">
        <v>17073</v>
      </c>
      <c r="G2469" s="4" t="str">
        <f aca="false">IF(LEFT(I2469,3)="R1 ","L6",IF(D2469&gt;=2014,"L1",IF(D2469&gt;=1998,"L2",IF(D2469&gt;=1987,"L3",IF(D2469&gt;=1978,"L4",IF(D2469&gt;=1965,"L5","L6"))))))</f>
        <v>L5</v>
      </c>
      <c r="H2469" s="4" t="str">
        <f aca="false">IFERROR(INDEX(Lanes!$C$2:$C$60,MATCH(LEFT(I2469,FIND(" ",I2469)-1),Lanes!$A$2:$A$60,0)),"?")</f>
        <v>V</v>
      </c>
      <c r="I2469" s="4" t="s">
        <v>18114</v>
      </c>
      <c r="J2469" s="4"/>
      <c r="K2469" s="4" t="s">
        <v>364</v>
      </c>
      <c r="L2469" s="4" t="s">
        <v>45</v>
      </c>
      <c r="M2469" s="4" t="s">
        <v>61</v>
      </c>
      <c r="N2469" s="4" t="s">
        <v>18254</v>
      </c>
      <c r="O2469" s="4" t="s">
        <v>18408</v>
      </c>
      <c r="P2469" s="2" t="s">
        <v>18409</v>
      </c>
      <c r="Q2469" s="2" t="s">
        <v>18410</v>
      </c>
      <c r="R2469" s="4" t="s">
        <v>65</v>
      </c>
      <c r="S2469" s="4" t="s">
        <v>18411</v>
      </c>
      <c r="T2469" s="4" t="s">
        <v>84</v>
      </c>
      <c r="U2469" s="4"/>
      <c r="V2469" s="4"/>
      <c r="W2469" s="4"/>
      <c r="X2469" s="2" t="s">
        <v>18412</v>
      </c>
      <c r="Y2469" s="4" t="s">
        <v>69</v>
      </c>
      <c r="Z2469" s="4"/>
      <c r="AA2469" s="4"/>
      <c r="AB2469" s="4"/>
    </row>
    <row r="2470" customFormat="false" ht="75" hidden="false" customHeight="true" outlineLevel="0" collapsed="false">
      <c r="A2470" s="4" t="s">
        <v>18413</v>
      </c>
      <c r="B2470" s="4" t="s">
        <v>18222</v>
      </c>
      <c r="C2470" s="4" t="s">
        <v>18414</v>
      </c>
      <c r="D2470" s="4" t="n">
        <v>1977</v>
      </c>
      <c r="E2470" s="4" t="s">
        <v>41</v>
      </c>
      <c r="F2470" s="4" t="s">
        <v>18315</v>
      </c>
      <c r="G2470" s="4" t="str">
        <f aca="false">IF(LEFT(I2470,3)="R1 ","L6",IF(D2470&gt;=2014,"L1",IF(D2470&gt;=1998,"L2",IF(D2470&gt;=1987,"L3",IF(D2470&gt;=1978,"L4",IF(D2470&gt;=1965,"L5","L6"))))))</f>
        <v>L5</v>
      </c>
      <c r="H2470" s="4" t="str">
        <f aca="false">IFERROR(INDEX(Lanes!$C$2:$C$60,MATCH(LEFT(I2470,FIND(" ",I2470)-1),Lanes!$A$2:$A$60,0)),"?")</f>
        <v>V</v>
      </c>
      <c r="I2470" s="4" t="s">
        <v>18114</v>
      </c>
      <c r="J2470" s="4"/>
      <c r="K2470" s="4" t="s">
        <v>364</v>
      </c>
      <c r="L2470" s="4" t="s">
        <v>257</v>
      </c>
      <c r="M2470" s="4" t="s">
        <v>18224</v>
      </c>
      <c r="N2470" s="4"/>
      <c r="O2470" s="4" t="s">
        <v>18415</v>
      </c>
      <c r="P2470" s="2" t="s">
        <v>18416</v>
      </c>
      <c r="Q2470" s="2" t="s">
        <v>18417</v>
      </c>
      <c r="R2470" s="4" t="s">
        <v>65</v>
      </c>
      <c r="S2470" s="4" t="s">
        <v>18418</v>
      </c>
      <c r="T2470" s="4" t="s">
        <v>84</v>
      </c>
      <c r="U2470" s="4"/>
      <c r="V2470" s="4"/>
      <c r="W2470" s="4"/>
      <c r="X2470" s="2" t="s">
        <v>18419</v>
      </c>
      <c r="Y2470" s="4" t="s">
        <v>69</v>
      </c>
      <c r="Z2470" s="4"/>
      <c r="AA2470" s="4"/>
      <c r="AB2470" s="4"/>
    </row>
    <row r="2471" customFormat="false" ht="75" hidden="false" customHeight="true" outlineLevel="0" collapsed="false">
      <c r="A2471" s="4" t="s">
        <v>18420</v>
      </c>
      <c r="B2471" s="4" t="s">
        <v>18252</v>
      </c>
      <c r="C2471" s="4" t="s">
        <v>18421</v>
      </c>
      <c r="D2471" s="4" t="n">
        <v>1978</v>
      </c>
      <c r="E2471" s="4" t="s">
        <v>41</v>
      </c>
      <c r="F2471" s="4" t="s">
        <v>17252</v>
      </c>
      <c r="G2471" s="4" t="str">
        <f aca="false">IF(LEFT(I2471,3)="R1 ","L6",IF(D2471&gt;=2014,"L1",IF(D2471&gt;=1998,"L2",IF(D2471&gt;=1987,"L3",IF(D2471&gt;=1978,"L4",IF(D2471&gt;=1965,"L5","L6"))))))</f>
        <v>L4</v>
      </c>
      <c r="H2471" s="4" t="str">
        <f aca="false">IFERROR(INDEX(Lanes!$C$2:$C$60,MATCH(LEFT(I2471,FIND(" ",I2471)-1),Lanes!$A$2:$A$60,0)),"?")</f>
        <v>V</v>
      </c>
      <c r="I2471" s="4" t="s">
        <v>18114</v>
      </c>
      <c r="J2471" s="4" t="s">
        <v>323</v>
      </c>
      <c r="K2471" s="4" t="s">
        <v>364</v>
      </c>
      <c r="L2471" s="4" t="s">
        <v>45</v>
      </c>
      <c r="M2471" s="4" t="s">
        <v>18253</v>
      </c>
      <c r="N2471" s="4" t="s">
        <v>18254</v>
      </c>
      <c r="O2471" s="4" t="s">
        <v>18422</v>
      </c>
      <c r="P2471" s="2" t="s">
        <v>18423</v>
      </c>
      <c r="Q2471" s="2" t="s">
        <v>18424</v>
      </c>
      <c r="R2471" s="4" t="s">
        <v>122</v>
      </c>
      <c r="S2471" s="4" t="s">
        <v>18425</v>
      </c>
      <c r="T2471" s="4" t="s">
        <v>110</v>
      </c>
      <c r="U2471" s="4"/>
      <c r="V2471" s="4"/>
      <c r="W2471" s="4" t="s">
        <v>53</v>
      </c>
      <c r="X2471" s="2" t="s">
        <v>18426</v>
      </c>
      <c r="Y2471" s="4" t="s">
        <v>69</v>
      </c>
      <c r="Z2471" s="4"/>
      <c r="AA2471" s="4"/>
      <c r="AB2471" s="4"/>
    </row>
    <row r="2472" customFormat="false" ht="75" hidden="false" customHeight="true" outlineLevel="0" collapsed="false">
      <c r="A2472" s="4" t="s">
        <v>18427</v>
      </c>
      <c r="B2472" s="4" t="s">
        <v>18252</v>
      </c>
      <c r="C2472" s="4" t="s">
        <v>18428</v>
      </c>
      <c r="D2472" s="4" t="n">
        <v>1980</v>
      </c>
      <c r="E2472" s="4" t="s">
        <v>41</v>
      </c>
      <c r="F2472" s="4" t="s">
        <v>17252</v>
      </c>
      <c r="G2472" s="4" t="str">
        <f aca="false">IF(LEFT(I2472,3)="R1 ","L6",IF(D2472&gt;=2014,"L1",IF(D2472&gt;=1998,"L2",IF(D2472&gt;=1987,"L3",IF(D2472&gt;=1978,"L4",IF(D2472&gt;=1965,"L5","L6"))))))</f>
        <v>L4</v>
      </c>
      <c r="H2472" s="4" t="str">
        <f aca="false">IFERROR(INDEX(Lanes!$C$2:$C$60,MATCH(LEFT(I2472,FIND(" ",I2472)-1),Lanes!$A$2:$A$60,0)),"?")</f>
        <v>V</v>
      </c>
      <c r="I2472" s="4" t="s">
        <v>18114</v>
      </c>
      <c r="J2472" s="4"/>
      <c r="K2472" s="4" t="s">
        <v>364</v>
      </c>
      <c r="L2472" s="4" t="s">
        <v>45</v>
      </c>
      <c r="M2472" s="4" t="s">
        <v>18253</v>
      </c>
      <c r="N2472" s="4" t="s">
        <v>18254</v>
      </c>
      <c r="O2472" s="4" t="s">
        <v>18429</v>
      </c>
      <c r="P2472" s="2" t="s">
        <v>18430</v>
      </c>
      <c r="Q2472" s="2" t="s">
        <v>18431</v>
      </c>
      <c r="R2472" s="4" t="s">
        <v>65</v>
      </c>
      <c r="S2472" s="4" t="s">
        <v>18432</v>
      </c>
      <c r="T2472" s="4" t="s">
        <v>84</v>
      </c>
      <c r="U2472" s="4"/>
      <c r="V2472" s="4"/>
      <c r="W2472" s="4" t="s">
        <v>53</v>
      </c>
      <c r="X2472" s="2" t="s">
        <v>18433</v>
      </c>
      <c r="Y2472" s="4" t="s">
        <v>69</v>
      </c>
      <c r="Z2472" s="4"/>
      <c r="AA2472" s="4"/>
      <c r="AB2472" s="4"/>
    </row>
    <row r="2473" customFormat="false" ht="75" hidden="false" customHeight="true" outlineLevel="0" collapsed="false">
      <c r="A2473" s="4" t="s">
        <v>18434</v>
      </c>
      <c r="B2473" s="4" t="s">
        <v>18252</v>
      </c>
      <c r="C2473" s="4" t="s">
        <v>18435</v>
      </c>
      <c r="D2473" s="4" t="n">
        <v>1984</v>
      </c>
      <c r="E2473" s="4" t="s">
        <v>41</v>
      </c>
      <c r="F2473" s="4" t="s">
        <v>602</v>
      </c>
      <c r="G2473" s="4" t="str">
        <f aca="false">IF(LEFT(I2473,3)="R1 ","L6",IF(D2473&gt;=2014,"L1",IF(D2473&gt;=1998,"L2",IF(D2473&gt;=1987,"L3",IF(D2473&gt;=1978,"L4",IF(D2473&gt;=1965,"L5","L6"))))))</f>
        <v>L4</v>
      </c>
      <c r="H2473" s="4" t="str">
        <f aca="false">IFERROR(INDEX(Lanes!$C$2:$C$60,MATCH(LEFT(I2473,FIND(" ",I2473)-1),Lanes!$A$2:$A$60,0)),"?")</f>
        <v>V</v>
      </c>
      <c r="I2473" s="4" t="s">
        <v>18114</v>
      </c>
      <c r="J2473" s="4"/>
      <c r="K2473" s="4" t="s">
        <v>364</v>
      </c>
      <c r="L2473" s="4" t="s">
        <v>45</v>
      </c>
      <c r="M2473" s="4" t="s">
        <v>18253</v>
      </c>
      <c r="N2473" s="4" t="s">
        <v>18254</v>
      </c>
      <c r="O2473" s="4" t="s">
        <v>18436</v>
      </c>
      <c r="P2473" s="2" t="s">
        <v>18437</v>
      </c>
      <c r="Q2473" s="2" t="s">
        <v>18438</v>
      </c>
      <c r="R2473" s="4" t="s">
        <v>122</v>
      </c>
      <c r="S2473" s="4" t="s">
        <v>18439</v>
      </c>
      <c r="T2473" s="4" t="s">
        <v>84</v>
      </c>
      <c r="U2473" s="4"/>
      <c r="V2473" s="4"/>
      <c r="W2473" s="4" t="s">
        <v>53</v>
      </c>
      <c r="X2473" s="2" t="s">
        <v>18440</v>
      </c>
      <c r="Y2473" s="4" t="s">
        <v>69</v>
      </c>
      <c r="Z2473" s="4"/>
      <c r="AA2473" s="4"/>
      <c r="AB2473" s="4"/>
    </row>
    <row r="2474" customFormat="false" ht="75" hidden="false" customHeight="true" outlineLevel="0" collapsed="false">
      <c r="A2474" s="4" t="s">
        <v>18441</v>
      </c>
      <c r="B2474" s="4" t="s">
        <v>18252</v>
      </c>
      <c r="C2474" s="4" t="s">
        <v>18442</v>
      </c>
      <c r="D2474" s="4" t="n">
        <v>1991</v>
      </c>
      <c r="E2474" s="4" t="s">
        <v>41</v>
      </c>
      <c r="F2474" s="4" t="s">
        <v>602</v>
      </c>
      <c r="G2474" s="4" t="str">
        <f aca="false">IF(LEFT(I2474,3)="R1 ","L6",IF(D2474&gt;=2014,"L1",IF(D2474&gt;=1998,"L2",IF(D2474&gt;=1987,"L3",IF(D2474&gt;=1978,"L4",IF(D2474&gt;=1965,"L5","L6"))))))</f>
        <v>L3</v>
      </c>
      <c r="H2474" s="4" t="str">
        <f aca="false">IFERROR(INDEX(Lanes!$C$2:$C$60,MATCH(LEFT(I2474,FIND(" ",I2474)-1),Lanes!$A$2:$A$60,0)),"?")</f>
        <v>V</v>
      </c>
      <c r="I2474" s="4" t="s">
        <v>18114</v>
      </c>
      <c r="J2474" s="4"/>
      <c r="K2474" s="4" t="s">
        <v>364</v>
      </c>
      <c r="L2474" s="4" t="s">
        <v>45</v>
      </c>
      <c r="M2474" s="4" t="s">
        <v>18253</v>
      </c>
      <c r="N2474" s="4"/>
      <c r="O2474" s="4" t="s">
        <v>18443</v>
      </c>
      <c r="P2474" s="2" t="s">
        <v>18444</v>
      </c>
      <c r="Q2474" s="2" t="s">
        <v>18445</v>
      </c>
      <c r="R2474" s="4" t="s">
        <v>50</v>
      </c>
      <c r="S2474" s="4" t="s">
        <v>18446</v>
      </c>
      <c r="T2474" s="4" t="s">
        <v>110</v>
      </c>
      <c r="U2474" s="4"/>
      <c r="V2474" s="4"/>
      <c r="W2474" s="4" t="s">
        <v>53</v>
      </c>
      <c r="X2474" s="2" t="s">
        <v>18447</v>
      </c>
      <c r="Y2474" s="4" t="s">
        <v>69</v>
      </c>
      <c r="Z2474" s="4"/>
      <c r="AA2474" s="4"/>
      <c r="AB2474" s="4"/>
    </row>
    <row r="2475" customFormat="false" ht="75" hidden="false" customHeight="true" outlineLevel="0" collapsed="false">
      <c r="A2475" s="4" t="s">
        <v>18448</v>
      </c>
      <c r="B2475" s="4" t="s">
        <v>18252</v>
      </c>
      <c r="C2475" s="4" t="s">
        <v>18449</v>
      </c>
      <c r="D2475" s="4" t="n">
        <v>1999</v>
      </c>
      <c r="E2475" s="4" t="s">
        <v>41</v>
      </c>
      <c r="F2475" s="4" t="s">
        <v>602</v>
      </c>
      <c r="G2475" s="4" t="str">
        <f aca="false">IF(LEFT(I2475,3)="R1 ","L6",IF(D2475&gt;=2014,"L1",IF(D2475&gt;=1998,"L2",IF(D2475&gt;=1987,"L3",IF(D2475&gt;=1978,"L4",IF(D2475&gt;=1965,"L5","L6"))))))</f>
        <v>L2</v>
      </c>
      <c r="H2475" s="4" t="str">
        <f aca="false">IFERROR(INDEX(Lanes!$C$2:$C$60,MATCH(LEFT(I2475,FIND(" ",I2475)-1),Lanes!$A$2:$A$60,0)),"?")</f>
        <v>V</v>
      </c>
      <c r="I2475" s="4" t="s">
        <v>18114</v>
      </c>
      <c r="J2475" s="4"/>
      <c r="K2475" s="4" t="s">
        <v>1016</v>
      </c>
      <c r="L2475" s="4" t="s">
        <v>45</v>
      </c>
      <c r="M2475" s="4" t="s">
        <v>18253</v>
      </c>
      <c r="N2475" s="4"/>
      <c r="O2475" s="4" t="s">
        <v>18450</v>
      </c>
      <c r="P2475" s="2" t="s">
        <v>18451</v>
      </c>
      <c r="Q2475" s="2" t="s">
        <v>18452</v>
      </c>
      <c r="R2475" s="4" t="s">
        <v>50</v>
      </c>
      <c r="S2475" s="4" t="s">
        <v>18453</v>
      </c>
      <c r="T2475" s="4" t="s">
        <v>84</v>
      </c>
      <c r="U2475" s="4"/>
      <c r="V2475" s="4"/>
      <c r="W2475" s="4" t="s">
        <v>53</v>
      </c>
      <c r="X2475" s="2" t="s">
        <v>18454</v>
      </c>
      <c r="Y2475" s="4" t="s">
        <v>69</v>
      </c>
      <c r="Z2475" s="4"/>
      <c r="AA2475" s="4"/>
      <c r="AB2475" s="4"/>
    </row>
    <row r="2476" customFormat="false" ht="75" hidden="false" customHeight="true" outlineLevel="0" collapsed="false">
      <c r="A2476" s="4" t="s">
        <v>18455</v>
      </c>
      <c r="B2476" s="4" t="s">
        <v>18252</v>
      </c>
      <c r="C2476" s="4" t="s">
        <v>18054</v>
      </c>
      <c r="D2476" s="4" t="n">
        <v>2005</v>
      </c>
      <c r="E2476" s="4" t="s">
        <v>41</v>
      </c>
      <c r="F2476" s="4" t="s">
        <v>602</v>
      </c>
      <c r="G2476" s="4" t="str">
        <f aca="false">IF(LEFT(I2476,3)="R1 ","L6",IF(D2476&gt;=2014,"L1",IF(D2476&gt;=1998,"L2",IF(D2476&gt;=1987,"L3",IF(D2476&gt;=1978,"L4",IF(D2476&gt;=1965,"L5","L6"))))))</f>
        <v>L2</v>
      </c>
      <c r="H2476" s="4" t="str">
        <f aca="false">IFERROR(INDEX(Lanes!$C$2:$C$60,MATCH(LEFT(I2476,FIND(" ",I2476)-1),Lanes!$A$2:$A$60,0)),"?")</f>
        <v>V</v>
      </c>
      <c r="I2476" s="4" t="s">
        <v>18114</v>
      </c>
      <c r="J2476" s="4"/>
      <c r="K2476" s="4" t="s">
        <v>364</v>
      </c>
      <c r="L2476" s="4" t="s">
        <v>45</v>
      </c>
      <c r="M2476" s="4" t="s">
        <v>18253</v>
      </c>
      <c r="N2476" s="4"/>
      <c r="O2476" s="4" t="s">
        <v>18456</v>
      </c>
      <c r="P2476" s="2" t="s">
        <v>18457</v>
      </c>
      <c r="Q2476" s="2" t="s">
        <v>18458</v>
      </c>
      <c r="R2476" s="4" t="s">
        <v>50</v>
      </c>
      <c r="S2476" s="4" t="s">
        <v>18459</v>
      </c>
      <c r="T2476" s="4" t="s">
        <v>110</v>
      </c>
      <c r="U2476" s="4"/>
      <c r="V2476" s="4"/>
      <c r="W2476" s="4" t="s">
        <v>53</v>
      </c>
      <c r="X2476" s="2" t="s">
        <v>18460</v>
      </c>
      <c r="Y2476" s="4" t="s">
        <v>69</v>
      </c>
      <c r="Z2476" s="4"/>
      <c r="AA2476" s="4"/>
      <c r="AB2476" s="4"/>
    </row>
    <row r="2477" customFormat="false" ht="75" hidden="false" customHeight="true" outlineLevel="0" collapsed="false">
      <c r="A2477" s="4" t="s">
        <v>18461</v>
      </c>
      <c r="B2477" s="4" t="s">
        <v>18252</v>
      </c>
      <c r="C2477" s="4" t="s">
        <v>18462</v>
      </c>
      <c r="D2477" s="4" t="n">
        <v>2018</v>
      </c>
      <c r="E2477" s="4" t="s">
        <v>41</v>
      </c>
      <c r="F2477" s="4" t="s">
        <v>602</v>
      </c>
      <c r="G2477" s="4" t="str">
        <f aca="false">IF(LEFT(I2477,3)="R1 ","L6",IF(D2477&gt;=2014,"L1",IF(D2477&gt;=1998,"L2",IF(D2477&gt;=1987,"L3",IF(D2477&gt;=1978,"L4",IF(D2477&gt;=1965,"L5","L6"))))))</f>
        <v>L1</v>
      </c>
      <c r="H2477" s="4" t="str">
        <f aca="false">IFERROR(INDEX(Lanes!$C$2:$C$60,MATCH(LEFT(I2477,FIND(" ",I2477)-1),Lanes!$A$2:$A$60,0)),"?")</f>
        <v>V</v>
      </c>
      <c r="I2477" s="4" t="s">
        <v>18114</v>
      </c>
      <c r="J2477" s="4" t="s">
        <v>323</v>
      </c>
      <c r="K2477" s="4" t="s">
        <v>364</v>
      </c>
      <c r="L2477" s="4" t="s">
        <v>45</v>
      </c>
      <c r="M2477" s="4" t="s">
        <v>18253</v>
      </c>
      <c r="N2477" s="4"/>
      <c r="O2477" s="4" t="s">
        <v>18463</v>
      </c>
      <c r="P2477" s="2" t="s">
        <v>18464</v>
      </c>
      <c r="Q2477" s="2" t="s">
        <v>18465</v>
      </c>
      <c r="R2477" s="4" t="s">
        <v>65</v>
      </c>
      <c r="S2477" s="4" t="s">
        <v>18466</v>
      </c>
      <c r="T2477" s="4" t="s">
        <v>110</v>
      </c>
      <c r="U2477" s="4"/>
      <c r="V2477" s="4"/>
      <c r="W2477" s="4" t="s">
        <v>53</v>
      </c>
      <c r="X2477" s="2" t="s">
        <v>18467</v>
      </c>
      <c r="Y2477" s="4" t="s">
        <v>69</v>
      </c>
      <c r="Z2477" s="4"/>
      <c r="AA2477" s="4"/>
      <c r="AB2477" s="4"/>
    </row>
    <row r="2478" customFormat="false" ht="75" hidden="false" customHeight="true" outlineLevel="0" collapsed="false">
      <c r="A2478" s="4" t="s">
        <v>18468</v>
      </c>
      <c r="B2478" s="4" t="s">
        <v>18469</v>
      </c>
      <c r="C2478" s="4" t="s">
        <v>18470</v>
      </c>
      <c r="D2478" s="4" t="n">
        <v>1960</v>
      </c>
      <c r="E2478" s="4" t="s">
        <v>41</v>
      </c>
      <c r="F2478" s="4" t="s">
        <v>14248</v>
      </c>
      <c r="G2478" s="4" t="str">
        <f aca="false">IF(LEFT(I2478,3)="R1 ","L6",IF(D2478&gt;=2014,"L1",IF(D2478&gt;=1998,"L2",IF(D2478&gt;=1987,"L3",IF(D2478&gt;=1978,"L4",IF(D2478&gt;=1965,"L5","L6"))))))</f>
        <v>L6</v>
      </c>
      <c r="H2478" s="4" t="str">
        <f aca="false">IFERROR(INDEX(Lanes!$C$2:$C$60,MATCH(LEFT(I2478,FIND(" ",I2478)-1),Lanes!$A$2:$A$60,0)),"?")</f>
        <v>V</v>
      </c>
      <c r="I2478" s="4" t="s">
        <v>18471</v>
      </c>
      <c r="J2478" s="4"/>
      <c r="K2478" s="4" t="s">
        <v>364</v>
      </c>
      <c r="L2478" s="4" t="s">
        <v>193</v>
      </c>
      <c r="M2478" s="4" t="s">
        <v>289</v>
      </c>
      <c r="N2478" s="4"/>
      <c r="O2478" s="4" t="s">
        <v>18472</v>
      </c>
      <c r="P2478" s="2" t="s">
        <v>18473</v>
      </c>
      <c r="Q2478" s="2" t="s">
        <v>18474</v>
      </c>
      <c r="R2478" s="4" t="s">
        <v>122</v>
      </c>
      <c r="S2478" s="4" t="s">
        <v>18475</v>
      </c>
      <c r="T2478" s="4" t="s">
        <v>52</v>
      </c>
      <c r="U2478" s="4"/>
      <c r="V2478" s="4"/>
      <c r="W2478" s="4"/>
      <c r="X2478" s="2" t="s">
        <v>18476</v>
      </c>
      <c r="Y2478" s="4" t="s">
        <v>69</v>
      </c>
      <c r="Z2478" s="4"/>
      <c r="AA2478" s="4"/>
      <c r="AB2478" s="4"/>
    </row>
    <row r="2479" customFormat="false" ht="75" hidden="false" customHeight="true" outlineLevel="0" collapsed="false">
      <c r="A2479" s="4" t="s">
        <v>18477</v>
      </c>
      <c r="B2479" s="4" t="s">
        <v>18478</v>
      </c>
      <c r="C2479" s="4" t="s">
        <v>18479</v>
      </c>
      <c r="D2479" s="4" t="n">
        <v>1961</v>
      </c>
      <c r="E2479" s="4" t="s">
        <v>41</v>
      </c>
      <c r="F2479" s="4" t="s">
        <v>17187</v>
      </c>
      <c r="G2479" s="4" t="str">
        <f aca="false">IF(LEFT(I2479,3)="R1 ","L6",IF(D2479&gt;=2014,"L1",IF(D2479&gt;=1998,"L2",IF(D2479&gt;=1987,"L3",IF(D2479&gt;=1978,"L4",IF(D2479&gt;=1965,"L5","L6"))))))</f>
        <v>L6</v>
      </c>
      <c r="H2479" s="4" t="str">
        <f aca="false">IFERROR(INDEX(Lanes!$C$2:$C$60,MATCH(LEFT(I2479,FIND(" ",I2479)-1),Lanes!$A$2:$A$60,0)),"?")</f>
        <v>V</v>
      </c>
      <c r="I2479" s="4" t="s">
        <v>18471</v>
      </c>
      <c r="J2479" s="4"/>
      <c r="K2479" s="4" t="s">
        <v>1016</v>
      </c>
      <c r="L2479" s="4" t="s">
        <v>603</v>
      </c>
      <c r="M2479" s="4" t="s">
        <v>18480</v>
      </c>
      <c r="N2479" s="4" t="s">
        <v>18481</v>
      </c>
      <c r="O2479" s="4" t="s">
        <v>18482</v>
      </c>
      <c r="P2479" s="2" t="s">
        <v>18483</v>
      </c>
      <c r="Q2479" s="2" t="s">
        <v>18484</v>
      </c>
      <c r="R2479" s="4" t="s">
        <v>65</v>
      </c>
      <c r="S2479" s="4" t="s">
        <v>18485</v>
      </c>
      <c r="T2479" s="4" t="s">
        <v>52</v>
      </c>
      <c r="U2479" s="4"/>
      <c r="V2479" s="4"/>
      <c r="W2479" s="4"/>
      <c r="X2479" s="2" t="s">
        <v>18486</v>
      </c>
      <c r="Y2479" s="4" t="s">
        <v>69</v>
      </c>
      <c r="Z2479" s="4"/>
      <c r="AA2479" s="4"/>
      <c r="AB2479" s="4"/>
    </row>
    <row r="2480" customFormat="false" ht="75" hidden="false" customHeight="true" outlineLevel="0" collapsed="false">
      <c r="A2480" s="4" t="s">
        <v>18487</v>
      </c>
      <c r="B2480" s="4" t="s">
        <v>18488</v>
      </c>
      <c r="C2480" s="4" t="s">
        <v>18489</v>
      </c>
      <c r="D2480" s="4" t="n">
        <v>1961</v>
      </c>
      <c r="E2480" s="4" t="s">
        <v>41</v>
      </c>
      <c r="F2480" s="4" t="s">
        <v>17187</v>
      </c>
      <c r="G2480" s="4" t="str">
        <f aca="false">IF(LEFT(I2480,3)="R1 ","L6",IF(D2480&gt;=2014,"L1",IF(D2480&gt;=1998,"L2",IF(D2480&gt;=1987,"L3",IF(D2480&gt;=1978,"L4",IF(D2480&gt;=1965,"L5","L6"))))))</f>
        <v>L6</v>
      </c>
      <c r="H2480" s="4" t="str">
        <f aca="false">IFERROR(INDEX(Lanes!$C$2:$C$60,MATCH(LEFT(I2480,FIND(" ",I2480)-1),Lanes!$A$2:$A$60,0)),"?")</f>
        <v>V</v>
      </c>
      <c r="I2480" s="4" t="s">
        <v>18471</v>
      </c>
      <c r="J2480" s="4"/>
      <c r="K2480" s="4" t="s">
        <v>1016</v>
      </c>
      <c r="L2480" s="4" t="s">
        <v>193</v>
      </c>
      <c r="M2480" s="4" t="s">
        <v>289</v>
      </c>
      <c r="N2480" s="4"/>
      <c r="O2480" s="4" t="s">
        <v>18490</v>
      </c>
      <c r="P2480" s="2" t="s">
        <v>18491</v>
      </c>
      <c r="Q2480" s="2" t="s">
        <v>18492</v>
      </c>
      <c r="R2480" s="4" t="s">
        <v>65</v>
      </c>
      <c r="S2480" s="4" t="s">
        <v>18493</v>
      </c>
      <c r="T2480" s="4" t="s">
        <v>84</v>
      </c>
      <c r="U2480" s="4"/>
      <c r="V2480" s="4"/>
      <c r="W2480" s="4"/>
      <c r="X2480" s="2" t="s">
        <v>18494</v>
      </c>
      <c r="Y2480" s="4" t="s">
        <v>55</v>
      </c>
      <c r="Z2480" s="4"/>
      <c r="AA2480" s="4"/>
      <c r="AB2480" s="4"/>
    </row>
    <row r="2481" customFormat="false" ht="75" hidden="false" customHeight="true" outlineLevel="0" collapsed="false">
      <c r="A2481" s="4" t="s">
        <v>18495</v>
      </c>
      <c r="B2481" s="4" t="s">
        <v>18496</v>
      </c>
      <c r="C2481" s="4" t="s">
        <v>18497</v>
      </c>
      <c r="D2481" s="4" t="n">
        <v>1961</v>
      </c>
      <c r="E2481" s="4" t="s">
        <v>41</v>
      </c>
      <c r="F2481" s="4" t="s">
        <v>18498</v>
      </c>
      <c r="G2481" s="4" t="str">
        <f aca="false">IF(LEFT(I2481,3)="R1 ","L6",IF(D2481&gt;=2014,"L1",IF(D2481&gt;=1998,"L2",IF(D2481&gt;=1987,"L3",IF(D2481&gt;=1978,"L4",IF(D2481&gt;=1965,"L5","L6"))))))</f>
        <v>L6</v>
      </c>
      <c r="H2481" s="4" t="str">
        <f aca="false">IFERROR(INDEX(Lanes!$C$2:$C$60,MATCH(LEFT(I2481,FIND(" ",I2481)-1),Lanes!$A$2:$A$60,0)),"?")</f>
        <v>V</v>
      </c>
      <c r="I2481" s="4" t="s">
        <v>18471</v>
      </c>
      <c r="J2481" s="4"/>
      <c r="K2481" s="4" t="s">
        <v>1016</v>
      </c>
      <c r="L2481" s="4" t="s">
        <v>193</v>
      </c>
      <c r="M2481" s="4" t="s">
        <v>289</v>
      </c>
      <c r="N2481" s="4"/>
      <c r="O2481" s="4" t="s">
        <v>18499</v>
      </c>
      <c r="P2481" s="2" t="s">
        <v>18500</v>
      </c>
      <c r="Q2481" s="2" t="s">
        <v>18501</v>
      </c>
      <c r="R2481" s="4" t="s">
        <v>122</v>
      </c>
      <c r="S2481" s="4" t="s">
        <v>18502</v>
      </c>
      <c r="T2481" s="4" t="s">
        <v>110</v>
      </c>
      <c r="U2481" s="4"/>
      <c r="V2481" s="4"/>
      <c r="W2481" s="4"/>
      <c r="X2481" s="2" t="s">
        <v>18503</v>
      </c>
      <c r="Y2481" s="4" t="s">
        <v>69</v>
      </c>
      <c r="Z2481" s="4"/>
      <c r="AA2481" s="4"/>
      <c r="AB2481" s="4"/>
    </row>
    <row r="2482" customFormat="false" ht="75" hidden="false" customHeight="true" outlineLevel="0" collapsed="false">
      <c r="A2482" s="4" t="s">
        <v>18504</v>
      </c>
      <c r="B2482" s="4" t="s">
        <v>18505</v>
      </c>
      <c r="C2482" s="4" t="s">
        <v>18506</v>
      </c>
      <c r="D2482" s="4" t="n">
        <v>1963</v>
      </c>
      <c r="E2482" s="4" t="s">
        <v>41</v>
      </c>
      <c r="F2482" s="4" t="s">
        <v>18498</v>
      </c>
      <c r="G2482" s="4" t="str">
        <f aca="false">IF(LEFT(I2482,3)="R1 ","L6",IF(D2482&gt;=2014,"L1",IF(D2482&gt;=1998,"L2",IF(D2482&gt;=1987,"L3",IF(D2482&gt;=1978,"L4",IF(D2482&gt;=1965,"L5","L6"))))))</f>
        <v>L6</v>
      </c>
      <c r="H2482" s="4" t="str">
        <f aca="false">IFERROR(INDEX(Lanes!$C$2:$C$60,MATCH(LEFT(I2482,FIND(" ",I2482)-1),Lanes!$A$2:$A$60,0)),"?")</f>
        <v>V</v>
      </c>
      <c r="I2482" s="4" t="s">
        <v>18471</v>
      </c>
      <c r="J2482" s="4"/>
      <c r="K2482" s="4" t="s">
        <v>1016</v>
      </c>
      <c r="L2482" s="4" t="s">
        <v>193</v>
      </c>
      <c r="M2482" s="4" t="s">
        <v>289</v>
      </c>
      <c r="N2482" s="4"/>
      <c r="O2482" s="4" t="s">
        <v>18507</v>
      </c>
      <c r="P2482" s="2" t="s">
        <v>18508</v>
      </c>
      <c r="Q2482" s="2" t="s">
        <v>18509</v>
      </c>
      <c r="R2482" s="4" t="s">
        <v>50</v>
      </c>
      <c r="S2482" s="4" t="s">
        <v>18510</v>
      </c>
      <c r="T2482" s="4" t="s">
        <v>52</v>
      </c>
      <c r="U2482" s="4"/>
      <c r="V2482" s="4"/>
      <c r="W2482" s="4"/>
      <c r="X2482" s="2" t="s">
        <v>18511</v>
      </c>
      <c r="Y2482" s="4" t="s">
        <v>69</v>
      </c>
      <c r="Z2482" s="4"/>
      <c r="AA2482" s="4"/>
      <c r="AB2482" s="4"/>
    </row>
    <row r="2483" customFormat="false" ht="75" hidden="false" customHeight="true" outlineLevel="0" collapsed="false">
      <c r="A2483" s="4" t="s">
        <v>18512</v>
      </c>
      <c r="B2483" s="4" t="s">
        <v>18513</v>
      </c>
      <c r="C2483" s="4" t="s">
        <v>18514</v>
      </c>
      <c r="D2483" s="4" t="n">
        <v>1963</v>
      </c>
      <c r="E2483" s="4" t="s">
        <v>398</v>
      </c>
      <c r="F2483" s="4" t="s">
        <v>18515</v>
      </c>
      <c r="G2483" s="4" t="str">
        <f aca="false">IF(LEFT(I2483,3)="R1 ","L6",IF(D2483&gt;=2014,"L1",IF(D2483&gt;=1998,"L2",IF(D2483&gt;=1987,"L3",IF(D2483&gt;=1978,"L4",IF(D2483&gt;=1965,"L5","L6"))))))</f>
        <v>L6</v>
      </c>
      <c r="H2483" s="4" t="str">
        <f aca="false">IFERROR(INDEX(Lanes!$C$2:$C$60,MATCH(LEFT(I2483,FIND(" ",I2483)-1),Lanes!$A$2:$A$60,0)),"?")</f>
        <v>V</v>
      </c>
      <c r="I2483" s="4" t="s">
        <v>18471</v>
      </c>
      <c r="J2483" s="4"/>
      <c r="K2483" s="4" t="s">
        <v>1016</v>
      </c>
      <c r="L2483" s="4" t="s">
        <v>193</v>
      </c>
      <c r="M2483" s="4" t="s">
        <v>289</v>
      </c>
      <c r="N2483" s="4"/>
      <c r="O2483" s="4" t="s">
        <v>18516</v>
      </c>
      <c r="P2483" s="2" t="s">
        <v>18517</v>
      </c>
      <c r="Q2483" s="2" t="s">
        <v>18518</v>
      </c>
      <c r="R2483" s="4" t="s">
        <v>65</v>
      </c>
      <c r="S2483" s="4" t="s">
        <v>18519</v>
      </c>
      <c r="T2483" s="4" t="s">
        <v>52</v>
      </c>
      <c r="U2483" s="4"/>
      <c r="V2483" s="4"/>
      <c r="W2483" s="4"/>
      <c r="X2483" s="2" t="s">
        <v>18520</v>
      </c>
      <c r="Y2483" s="4" t="s">
        <v>55</v>
      </c>
      <c r="Z2483" s="4"/>
      <c r="AA2483" s="4"/>
      <c r="AB2483" s="4"/>
    </row>
    <row r="2484" customFormat="false" ht="75" hidden="false" customHeight="true" outlineLevel="0" collapsed="false">
      <c r="A2484" s="4" t="s">
        <v>18521</v>
      </c>
      <c r="B2484" s="4" t="s">
        <v>18522</v>
      </c>
      <c r="C2484" s="4" t="s">
        <v>18523</v>
      </c>
      <c r="D2484" s="4" t="n">
        <v>1963</v>
      </c>
      <c r="E2484" s="4" t="s">
        <v>41</v>
      </c>
      <c r="F2484" s="4" t="s">
        <v>14248</v>
      </c>
      <c r="G2484" s="4" t="str">
        <f aca="false">IF(LEFT(I2484,3)="R1 ","L6",IF(D2484&gt;=2014,"L1",IF(D2484&gt;=1998,"L2",IF(D2484&gt;=1987,"L3",IF(D2484&gt;=1978,"L4",IF(D2484&gt;=1965,"L5","L6"))))))</f>
        <v>L6</v>
      </c>
      <c r="H2484" s="4" t="str">
        <f aca="false">IFERROR(INDEX(Lanes!$C$2:$C$60,MATCH(LEFT(I2484,FIND(" ",I2484)-1),Lanes!$A$2:$A$60,0)),"?")</f>
        <v>V</v>
      </c>
      <c r="I2484" s="4" t="s">
        <v>18471</v>
      </c>
      <c r="J2484" s="4"/>
      <c r="K2484" s="4" t="s">
        <v>1016</v>
      </c>
      <c r="L2484" s="4" t="s">
        <v>193</v>
      </c>
      <c r="M2484" s="4" t="s">
        <v>289</v>
      </c>
      <c r="N2484" s="4"/>
      <c r="O2484" s="4" t="s">
        <v>18524</v>
      </c>
      <c r="P2484" s="2" t="s">
        <v>18525</v>
      </c>
      <c r="Q2484" s="2" t="s">
        <v>18526</v>
      </c>
      <c r="R2484" s="4" t="s">
        <v>65</v>
      </c>
      <c r="S2484" s="4" t="s">
        <v>18527</v>
      </c>
      <c r="T2484" s="4" t="s">
        <v>110</v>
      </c>
      <c r="U2484" s="4"/>
      <c r="V2484" s="4"/>
      <c r="W2484" s="4"/>
      <c r="X2484" s="2" t="s">
        <v>18528</v>
      </c>
      <c r="Y2484" s="4" t="s">
        <v>69</v>
      </c>
      <c r="Z2484" s="4"/>
      <c r="AA2484" s="4"/>
      <c r="AB2484" s="4"/>
    </row>
    <row r="2485" customFormat="false" ht="75" hidden="false" customHeight="true" outlineLevel="0" collapsed="false">
      <c r="A2485" s="4" t="s">
        <v>18529</v>
      </c>
      <c r="B2485" s="4" t="s">
        <v>18530</v>
      </c>
      <c r="C2485" s="4" t="s">
        <v>18531</v>
      </c>
      <c r="D2485" s="4" t="n">
        <v>1964</v>
      </c>
      <c r="E2485" s="4" t="s">
        <v>41</v>
      </c>
      <c r="F2485" s="4" t="s">
        <v>17187</v>
      </c>
      <c r="G2485" s="4" t="str">
        <f aca="false">IF(LEFT(I2485,3)="R1 ","L6",IF(D2485&gt;=2014,"L1",IF(D2485&gt;=1998,"L2",IF(D2485&gt;=1987,"L3",IF(D2485&gt;=1978,"L4",IF(D2485&gt;=1965,"L5","L6"))))))</f>
        <v>L6</v>
      </c>
      <c r="H2485" s="4" t="str">
        <f aca="false">IFERROR(INDEX(Lanes!$C$2:$C$60,MATCH(LEFT(I2485,FIND(" ",I2485)-1),Lanes!$A$2:$A$60,0)),"?")</f>
        <v>V</v>
      </c>
      <c r="I2485" s="4" t="s">
        <v>18471</v>
      </c>
      <c r="J2485" s="4"/>
      <c r="K2485" s="4" t="s">
        <v>1016</v>
      </c>
      <c r="L2485" s="4" t="s">
        <v>603</v>
      </c>
      <c r="M2485" s="4" t="s">
        <v>18480</v>
      </c>
      <c r="N2485" s="4" t="s">
        <v>18481</v>
      </c>
      <c r="O2485" s="4" t="s">
        <v>18532</v>
      </c>
      <c r="P2485" s="2" t="s">
        <v>18533</v>
      </c>
      <c r="Q2485" s="2" t="s">
        <v>18534</v>
      </c>
      <c r="R2485" s="4" t="s">
        <v>122</v>
      </c>
      <c r="S2485" s="4" t="s">
        <v>18535</v>
      </c>
      <c r="T2485" s="4" t="s">
        <v>110</v>
      </c>
      <c r="U2485" s="4"/>
      <c r="V2485" s="4"/>
      <c r="W2485" s="4"/>
      <c r="X2485" s="2" t="s">
        <v>18536</v>
      </c>
      <c r="Y2485" s="4" t="s">
        <v>69</v>
      </c>
      <c r="Z2485" s="4"/>
      <c r="AA2485" s="4"/>
      <c r="AB2485" s="4"/>
    </row>
    <row r="2486" customFormat="false" ht="75" hidden="false" customHeight="true" outlineLevel="0" collapsed="false">
      <c r="A2486" s="4" t="s">
        <v>18537</v>
      </c>
      <c r="B2486" s="4" t="s">
        <v>18469</v>
      </c>
      <c r="C2486" s="4" t="s">
        <v>18538</v>
      </c>
      <c r="D2486" s="4" t="n">
        <v>1964</v>
      </c>
      <c r="E2486" s="4" t="s">
        <v>41</v>
      </c>
      <c r="F2486" s="4" t="s">
        <v>14248</v>
      </c>
      <c r="G2486" s="4" t="str">
        <f aca="false">IF(LEFT(I2486,3)="R1 ","L6",IF(D2486&gt;=2014,"L1",IF(D2486&gt;=1998,"L2",IF(D2486&gt;=1987,"L3",IF(D2486&gt;=1978,"L4",IF(D2486&gt;=1965,"L5","L6"))))))</f>
        <v>L6</v>
      </c>
      <c r="H2486" s="4" t="str">
        <f aca="false">IFERROR(INDEX(Lanes!$C$2:$C$60,MATCH(LEFT(I2486,FIND(" ",I2486)-1),Lanes!$A$2:$A$60,0)),"?")</f>
        <v>V</v>
      </c>
      <c r="I2486" s="4" t="s">
        <v>18471</v>
      </c>
      <c r="J2486" s="4"/>
      <c r="K2486" s="4" t="s">
        <v>364</v>
      </c>
      <c r="L2486" s="4" t="s">
        <v>193</v>
      </c>
      <c r="M2486" s="4" t="s">
        <v>289</v>
      </c>
      <c r="N2486" s="4"/>
      <c r="O2486" s="4" t="s">
        <v>18539</v>
      </c>
      <c r="P2486" s="2" t="s">
        <v>18540</v>
      </c>
      <c r="Q2486" s="2" t="s">
        <v>18541</v>
      </c>
      <c r="R2486" s="4" t="s">
        <v>65</v>
      </c>
      <c r="S2486" s="4" t="s">
        <v>18542</v>
      </c>
      <c r="T2486" s="4" t="s">
        <v>110</v>
      </c>
      <c r="U2486" s="4"/>
      <c r="V2486" s="4"/>
      <c r="W2486" s="4"/>
      <c r="X2486" s="2" t="s">
        <v>18543</v>
      </c>
      <c r="Y2486" s="4" t="s">
        <v>69</v>
      </c>
      <c r="Z2486" s="4"/>
      <c r="AA2486" s="4"/>
      <c r="AB2486" s="4"/>
    </row>
    <row r="2487" customFormat="false" ht="75" hidden="false" customHeight="true" outlineLevel="0" collapsed="false">
      <c r="A2487" s="4" t="s">
        <v>18544</v>
      </c>
      <c r="B2487" s="4" t="s">
        <v>18530</v>
      </c>
      <c r="C2487" s="4" t="s">
        <v>18545</v>
      </c>
      <c r="D2487" s="4" t="n">
        <v>1965</v>
      </c>
      <c r="E2487" s="4" t="s">
        <v>41</v>
      </c>
      <c r="F2487" s="4" t="s">
        <v>17187</v>
      </c>
      <c r="G2487" s="4" t="str">
        <f aca="false">IF(LEFT(I2487,3)="R1 ","L6",IF(D2487&gt;=2014,"L1",IF(D2487&gt;=1998,"L2",IF(D2487&gt;=1987,"L3",IF(D2487&gt;=1978,"L4",IF(D2487&gt;=1965,"L5","L6"))))))</f>
        <v>L5</v>
      </c>
      <c r="H2487" s="4" t="str">
        <f aca="false">IFERROR(INDEX(Lanes!$C$2:$C$60,MATCH(LEFT(I2487,FIND(" ",I2487)-1),Lanes!$A$2:$A$60,0)),"?")</f>
        <v>V</v>
      </c>
      <c r="I2487" s="4" t="s">
        <v>18471</v>
      </c>
      <c r="J2487" s="4"/>
      <c r="K2487" s="4" t="s">
        <v>1016</v>
      </c>
      <c r="L2487" s="4" t="s">
        <v>603</v>
      </c>
      <c r="M2487" s="4" t="s">
        <v>18480</v>
      </c>
      <c r="N2487" s="4" t="s">
        <v>18481</v>
      </c>
      <c r="O2487" s="4" t="s">
        <v>18546</v>
      </c>
      <c r="P2487" s="2" t="s">
        <v>18547</v>
      </c>
      <c r="Q2487" s="2" t="s">
        <v>18548</v>
      </c>
      <c r="R2487" s="4" t="s">
        <v>50</v>
      </c>
      <c r="S2487" s="4" t="s">
        <v>18549</v>
      </c>
      <c r="T2487" s="4" t="s">
        <v>110</v>
      </c>
      <c r="U2487" s="4"/>
      <c r="V2487" s="4"/>
      <c r="W2487" s="4"/>
      <c r="X2487" s="2" t="s">
        <v>18550</v>
      </c>
      <c r="Y2487" s="4" t="s">
        <v>69</v>
      </c>
      <c r="Z2487" s="4"/>
      <c r="AA2487" s="4"/>
      <c r="AB2487" s="4"/>
    </row>
    <row r="2488" customFormat="false" ht="75" hidden="false" customHeight="true" outlineLevel="0" collapsed="false">
      <c r="A2488" s="4" t="s">
        <v>18551</v>
      </c>
      <c r="B2488" s="4" t="s">
        <v>18552</v>
      </c>
      <c r="C2488" s="4" t="s">
        <v>18552</v>
      </c>
      <c r="D2488" s="4" t="n">
        <v>1965</v>
      </c>
      <c r="E2488" s="4" t="s">
        <v>41</v>
      </c>
      <c r="F2488" s="4" t="s">
        <v>16918</v>
      </c>
      <c r="G2488" s="4" t="str">
        <f aca="false">IF(LEFT(I2488,3)="R1 ","L6",IF(D2488&gt;=2014,"L1",IF(D2488&gt;=1998,"L2",IF(D2488&gt;=1987,"L3",IF(D2488&gt;=1978,"L4",IF(D2488&gt;=1965,"L5","L6"))))))</f>
        <v>L5</v>
      </c>
      <c r="H2488" s="4" t="str">
        <f aca="false">IFERROR(INDEX(Lanes!$C$2:$C$60,MATCH(LEFT(I2488,FIND(" ",I2488)-1),Lanes!$A$2:$A$60,0)),"?")</f>
        <v>V</v>
      </c>
      <c r="I2488" s="4" t="s">
        <v>18471</v>
      </c>
      <c r="J2488" s="4"/>
      <c r="K2488" s="4" t="s">
        <v>1016</v>
      </c>
      <c r="L2488" s="4" t="s">
        <v>193</v>
      </c>
      <c r="M2488" s="4" t="s">
        <v>289</v>
      </c>
      <c r="N2488" s="4"/>
      <c r="O2488" s="4" t="s">
        <v>18553</v>
      </c>
      <c r="P2488" s="2" t="s">
        <v>18554</v>
      </c>
      <c r="Q2488" s="2" t="s">
        <v>18555</v>
      </c>
      <c r="R2488" s="4" t="s">
        <v>122</v>
      </c>
      <c r="S2488" s="4" t="s">
        <v>18556</v>
      </c>
      <c r="T2488" s="4" t="s">
        <v>84</v>
      </c>
      <c r="U2488" s="4"/>
      <c r="V2488" s="4"/>
      <c r="W2488" s="4"/>
      <c r="X2488" s="2" t="s">
        <v>18557</v>
      </c>
      <c r="Y2488" s="4" t="s">
        <v>55</v>
      </c>
      <c r="Z2488" s="4"/>
      <c r="AA2488" s="4"/>
      <c r="AB2488" s="4"/>
    </row>
    <row r="2489" customFormat="false" ht="75" hidden="false" customHeight="true" outlineLevel="0" collapsed="false">
      <c r="A2489" s="4" t="s">
        <v>18558</v>
      </c>
      <c r="B2489" s="4" t="s">
        <v>18469</v>
      </c>
      <c r="C2489" s="4" t="s">
        <v>18559</v>
      </c>
      <c r="D2489" s="4" t="n">
        <v>1965</v>
      </c>
      <c r="E2489" s="4" t="s">
        <v>41</v>
      </c>
      <c r="F2489" s="4" t="s">
        <v>14248</v>
      </c>
      <c r="G2489" s="4" t="str">
        <f aca="false">IF(LEFT(I2489,3)="R1 ","L6",IF(D2489&gt;=2014,"L1",IF(D2489&gt;=1998,"L2",IF(D2489&gt;=1987,"L3",IF(D2489&gt;=1978,"L4",IF(D2489&gt;=1965,"L5","L6"))))))</f>
        <v>L5</v>
      </c>
      <c r="H2489" s="4" t="str">
        <f aca="false">IFERROR(INDEX(Lanes!$C$2:$C$60,MATCH(LEFT(I2489,FIND(" ",I2489)-1),Lanes!$A$2:$A$60,0)),"?")</f>
        <v>V</v>
      </c>
      <c r="I2489" s="4" t="s">
        <v>18471</v>
      </c>
      <c r="J2489" s="4"/>
      <c r="K2489" s="4" t="s">
        <v>364</v>
      </c>
      <c r="L2489" s="4" t="s">
        <v>193</v>
      </c>
      <c r="M2489" s="4" t="s">
        <v>289</v>
      </c>
      <c r="N2489" s="4"/>
      <c r="O2489" s="4" t="s">
        <v>18560</v>
      </c>
      <c r="P2489" s="2" t="s">
        <v>18561</v>
      </c>
      <c r="Q2489" s="2" t="s">
        <v>18562</v>
      </c>
      <c r="R2489" s="4" t="s">
        <v>65</v>
      </c>
      <c r="S2489" s="4" t="s">
        <v>18563</v>
      </c>
      <c r="T2489" s="4" t="s">
        <v>110</v>
      </c>
      <c r="U2489" s="4"/>
      <c r="V2489" s="4"/>
      <c r="W2489" s="4"/>
      <c r="X2489" s="2" t="s">
        <v>18564</v>
      </c>
      <c r="Y2489" s="4" t="s">
        <v>69</v>
      </c>
      <c r="Z2489" s="4"/>
      <c r="AA2489" s="4"/>
      <c r="AB2489" s="4"/>
    </row>
    <row r="2490" customFormat="false" ht="75" hidden="false" customHeight="true" outlineLevel="0" collapsed="false">
      <c r="A2490" s="4" t="s">
        <v>18565</v>
      </c>
      <c r="B2490" s="4" t="s">
        <v>18566</v>
      </c>
      <c r="C2490" s="4" t="s">
        <v>18567</v>
      </c>
      <c r="D2490" s="4" t="n">
        <v>1965</v>
      </c>
      <c r="E2490" s="4" t="s">
        <v>41</v>
      </c>
      <c r="F2490" s="4" t="s">
        <v>17187</v>
      </c>
      <c r="G2490" s="4" t="str">
        <f aca="false">IF(LEFT(I2490,3)="R1 ","L6",IF(D2490&gt;=2014,"L1",IF(D2490&gt;=1998,"L2",IF(D2490&gt;=1987,"L3",IF(D2490&gt;=1978,"L4",IF(D2490&gt;=1965,"L5","L6"))))))</f>
        <v>L5</v>
      </c>
      <c r="H2490" s="4" t="str">
        <f aca="false">IFERROR(INDEX(Lanes!$C$2:$C$60,MATCH(LEFT(I2490,FIND(" ",I2490)-1),Lanes!$A$2:$A$60,0)),"?")</f>
        <v>V</v>
      </c>
      <c r="I2490" s="4" t="s">
        <v>18471</v>
      </c>
      <c r="J2490" s="4"/>
      <c r="K2490" s="4" t="s">
        <v>1016</v>
      </c>
      <c r="L2490" s="4" t="s">
        <v>603</v>
      </c>
      <c r="M2490" s="4" t="s">
        <v>18480</v>
      </c>
      <c r="N2490" s="4" t="s">
        <v>18481</v>
      </c>
      <c r="O2490" s="4" t="s">
        <v>17478</v>
      </c>
      <c r="P2490" s="2" t="s">
        <v>18568</v>
      </c>
      <c r="Q2490" s="2" t="s">
        <v>18569</v>
      </c>
      <c r="R2490" s="4" t="s">
        <v>122</v>
      </c>
      <c r="S2490" s="4" t="s">
        <v>18570</v>
      </c>
      <c r="T2490" s="4" t="s">
        <v>110</v>
      </c>
      <c r="U2490" s="4"/>
      <c r="V2490" s="4"/>
      <c r="W2490" s="4"/>
      <c r="X2490" s="2" t="s">
        <v>18571</v>
      </c>
      <c r="Y2490" s="4" t="s">
        <v>69</v>
      </c>
      <c r="Z2490" s="4"/>
      <c r="AA2490" s="4"/>
      <c r="AB2490" s="4"/>
    </row>
    <row r="2491" customFormat="false" ht="75" hidden="false" customHeight="true" outlineLevel="0" collapsed="false">
      <c r="A2491" s="4" t="s">
        <v>18572</v>
      </c>
      <c r="B2491" s="4" t="s">
        <v>18530</v>
      </c>
      <c r="C2491" s="4" t="s">
        <v>18573</v>
      </c>
      <c r="D2491" s="4" t="n">
        <v>1966</v>
      </c>
      <c r="E2491" s="4" t="s">
        <v>227</v>
      </c>
      <c r="F2491" s="4" t="s">
        <v>17187</v>
      </c>
      <c r="G2491" s="4" t="str">
        <f aca="false">IF(LEFT(I2491,3)="R1 ","L6",IF(D2491&gt;=2014,"L1",IF(D2491&gt;=1998,"L2",IF(D2491&gt;=1987,"L3",IF(D2491&gt;=1978,"L4",IF(D2491&gt;=1965,"L5","L6"))))))</f>
        <v>L5</v>
      </c>
      <c r="H2491" s="4" t="str">
        <f aca="false">IFERROR(INDEX(Lanes!$C$2:$C$60,MATCH(LEFT(I2491,FIND(" ",I2491)-1),Lanes!$A$2:$A$60,0)),"?")</f>
        <v>V</v>
      </c>
      <c r="I2491" s="4" t="s">
        <v>18471</v>
      </c>
      <c r="J2491" s="4"/>
      <c r="K2491" s="4" t="s">
        <v>1016</v>
      </c>
      <c r="L2491" s="4" t="s">
        <v>603</v>
      </c>
      <c r="M2491" s="4" t="s">
        <v>18480</v>
      </c>
      <c r="N2491" s="4" t="s">
        <v>18481</v>
      </c>
      <c r="O2491" s="4" t="s">
        <v>18574</v>
      </c>
      <c r="P2491" s="2" t="s">
        <v>18575</v>
      </c>
      <c r="Q2491" s="2" t="s">
        <v>18576</v>
      </c>
      <c r="R2491" s="4" t="s">
        <v>50</v>
      </c>
      <c r="S2491" s="4" t="s">
        <v>18577</v>
      </c>
      <c r="T2491" s="4" t="s">
        <v>110</v>
      </c>
      <c r="U2491" s="4"/>
      <c r="V2491" s="4"/>
      <c r="W2491" s="4"/>
      <c r="X2491" s="2" t="s">
        <v>18578</v>
      </c>
      <c r="Y2491" s="4" t="s">
        <v>69</v>
      </c>
      <c r="Z2491" s="4"/>
      <c r="AA2491" s="4"/>
      <c r="AB2491" s="4"/>
    </row>
    <row r="2492" customFormat="false" ht="75" hidden="false" customHeight="true" outlineLevel="0" collapsed="false">
      <c r="A2492" s="4" t="s">
        <v>18579</v>
      </c>
      <c r="B2492" s="4" t="s">
        <v>18530</v>
      </c>
      <c r="C2492" s="4" t="s">
        <v>18580</v>
      </c>
      <c r="D2492" s="4" t="n">
        <v>1966</v>
      </c>
      <c r="E2492" s="4" t="s">
        <v>41</v>
      </c>
      <c r="F2492" s="4" t="s">
        <v>17187</v>
      </c>
      <c r="G2492" s="4" t="str">
        <f aca="false">IF(LEFT(I2492,3)="R1 ","L6",IF(D2492&gt;=2014,"L1",IF(D2492&gt;=1998,"L2",IF(D2492&gt;=1987,"L3",IF(D2492&gt;=1978,"L4",IF(D2492&gt;=1965,"L5","L6"))))))</f>
        <v>L5</v>
      </c>
      <c r="H2492" s="4" t="str">
        <f aca="false">IFERROR(INDEX(Lanes!$C$2:$C$60,MATCH(LEFT(I2492,FIND(" ",I2492)-1),Lanes!$A$2:$A$60,0)),"?")</f>
        <v>V</v>
      </c>
      <c r="I2492" s="4" t="s">
        <v>18471</v>
      </c>
      <c r="J2492" s="4"/>
      <c r="K2492" s="4" t="s">
        <v>1016</v>
      </c>
      <c r="L2492" s="4" t="s">
        <v>603</v>
      </c>
      <c r="M2492" s="4" t="s">
        <v>18480</v>
      </c>
      <c r="N2492" s="4" t="s">
        <v>18481</v>
      </c>
      <c r="O2492" s="4" t="s">
        <v>18532</v>
      </c>
      <c r="P2492" s="2" t="s">
        <v>18581</v>
      </c>
      <c r="Q2492" s="2" t="s">
        <v>18582</v>
      </c>
      <c r="R2492" s="4" t="s">
        <v>65</v>
      </c>
      <c r="S2492" s="4" t="s">
        <v>18583</v>
      </c>
      <c r="T2492" s="4" t="s">
        <v>52</v>
      </c>
      <c r="U2492" s="4"/>
      <c r="V2492" s="4"/>
      <c r="W2492" s="4"/>
      <c r="X2492" s="2" t="s">
        <v>18584</v>
      </c>
      <c r="Y2492" s="4" t="s">
        <v>69</v>
      </c>
      <c r="Z2492" s="4"/>
      <c r="AA2492" s="4"/>
      <c r="AB2492" s="4"/>
    </row>
    <row r="2493" customFormat="false" ht="75" hidden="false" customHeight="true" outlineLevel="0" collapsed="false">
      <c r="A2493" s="4" t="s">
        <v>18585</v>
      </c>
      <c r="B2493" s="4" t="s">
        <v>18586</v>
      </c>
      <c r="C2493" s="4" t="s">
        <v>18587</v>
      </c>
      <c r="D2493" s="4" t="n">
        <v>1966</v>
      </c>
      <c r="E2493" s="4" t="s">
        <v>41</v>
      </c>
      <c r="F2493" s="4" t="s">
        <v>17187</v>
      </c>
      <c r="G2493" s="4" t="str">
        <f aca="false">IF(LEFT(I2493,3)="R1 ","L6",IF(D2493&gt;=2014,"L1",IF(D2493&gt;=1998,"L2",IF(D2493&gt;=1987,"L3",IF(D2493&gt;=1978,"L4",IF(D2493&gt;=1965,"L5","L6"))))))</f>
        <v>L5</v>
      </c>
      <c r="H2493" s="4" t="str">
        <f aca="false">IFERROR(INDEX(Lanes!$C$2:$C$60,MATCH(LEFT(I2493,FIND(" ",I2493)-1),Lanes!$A$2:$A$60,0)),"?")</f>
        <v>V</v>
      </c>
      <c r="I2493" s="4" t="s">
        <v>18471</v>
      </c>
      <c r="J2493" s="4"/>
      <c r="K2493" s="4" t="s">
        <v>1016</v>
      </c>
      <c r="L2493" s="4" t="s">
        <v>163</v>
      </c>
      <c r="M2493" s="4" t="s">
        <v>18588</v>
      </c>
      <c r="N2493" s="4"/>
      <c r="O2493" s="4" t="s">
        <v>18589</v>
      </c>
      <c r="P2493" s="2" t="s">
        <v>18590</v>
      </c>
      <c r="Q2493" s="2" t="s">
        <v>18591</v>
      </c>
      <c r="R2493" s="4" t="s">
        <v>65</v>
      </c>
      <c r="S2493" s="4" t="s">
        <v>18592</v>
      </c>
      <c r="T2493" s="4" t="s">
        <v>84</v>
      </c>
      <c r="U2493" s="4"/>
      <c r="V2493" s="4"/>
      <c r="W2493" s="4"/>
      <c r="X2493" s="2" t="s">
        <v>18593</v>
      </c>
      <c r="Y2493" s="4" t="s">
        <v>55</v>
      </c>
      <c r="Z2493" s="4"/>
      <c r="AA2493" s="4"/>
      <c r="AB2493" s="4"/>
    </row>
    <row r="2494" customFormat="false" ht="75" hidden="false" customHeight="true" outlineLevel="0" collapsed="false">
      <c r="A2494" s="4" t="s">
        <v>18594</v>
      </c>
      <c r="B2494" s="4" t="s">
        <v>18595</v>
      </c>
      <c r="C2494" s="4" t="s">
        <v>18596</v>
      </c>
      <c r="D2494" s="4" t="n">
        <v>1966</v>
      </c>
      <c r="E2494" s="4" t="s">
        <v>41</v>
      </c>
      <c r="F2494" s="4" t="s">
        <v>17187</v>
      </c>
      <c r="G2494" s="4" t="str">
        <f aca="false">IF(LEFT(I2494,3)="R1 ","L6",IF(D2494&gt;=2014,"L1",IF(D2494&gt;=1998,"L2",IF(D2494&gt;=1987,"L3",IF(D2494&gt;=1978,"L4",IF(D2494&gt;=1965,"L5","L6"))))))</f>
        <v>L5</v>
      </c>
      <c r="H2494" s="4" t="str">
        <f aca="false">IFERROR(INDEX(Lanes!$C$2:$C$60,MATCH(LEFT(I2494,FIND(" ",I2494)-1),Lanes!$A$2:$A$60,0)),"?")</f>
        <v>V</v>
      </c>
      <c r="I2494" s="4" t="s">
        <v>18471</v>
      </c>
      <c r="J2494" s="4"/>
      <c r="K2494" s="4" t="s">
        <v>1016</v>
      </c>
      <c r="L2494" s="4" t="s">
        <v>603</v>
      </c>
      <c r="M2494" s="4" t="s">
        <v>18480</v>
      </c>
      <c r="N2494" s="4" t="s">
        <v>18481</v>
      </c>
      <c r="O2494" s="4" t="s">
        <v>18597</v>
      </c>
      <c r="P2494" s="2" t="s">
        <v>18598</v>
      </c>
      <c r="Q2494" s="2" t="s">
        <v>18599</v>
      </c>
      <c r="R2494" s="4" t="s">
        <v>50</v>
      </c>
      <c r="S2494" s="4" t="s">
        <v>18600</v>
      </c>
      <c r="T2494" s="4" t="s">
        <v>52</v>
      </c>
      <c r="U2494" s="4"/>
      <c r="V2494" s="4"/>
      <c r="W2494" s="4"/>
      <c r="X2494" s="2" t="s">
        <v>18601</v>
      </c>
      <c r="Y2494" s="4" t="s">
        <v>69</v>
      </c>
      <c r="Z2494" s="4"/>
      <c r="AA2494" s="4"/>
      <c r="AB2494" s="4"/>
    </row>
    <row r="2495" customFormat="false" ht="75" hidden="false" customHeight="true" outlineLevel="0" collapsed="false">
      <c r="A2495" s="4" t="s">
        <v>18602</v>
      </c>
      <c r="B2495" s="4" t="s">
        <v>18566</v>
      </c>
      <c r="C2495" s="4" t="s">
        <v>18603</v>
      </c>
      <c r="D2495" s="4" t="n">
        <v>1966</v>
      </c>
      <c r="E2495" s="4" t="s">
        <v>41</v>
      </c>
      <c r="F2495" s="4" t="s">
        <v>17187</v>
      </c>
      <c r="G2495" s="4" t="str">
        <f aca="false">IF(LEFT(I2495,3)="R1 ","L6",IF(D2495&gt;=2014,"L1",IF(D2495&gt;=1998,"L2",IF(D2495&gt;=1987,"L3",IF(D2495&gt;=1978,"L4",IF(D2495&gt;=1965,"L5","L6"))))))</f>
        <v>L5</v>
      </c>
      <c r="H2495" s="4" t="str">
        <f aca="false">IFERROR(INDEX(Lanes!$C$2:$C$60,MATCH(LEFT(I2495,FIND(" ",I2495)-1),Lanes!$A$2:$A$60,0)),"?")</f>
        <v>V</v>
      </c>
      <c r="I2495" s="4" t="s">
        <v>18471</v>
      </c>
      <c r="J2495" s="4"/>
      <c r="K2495" s="4" t="s">
        <v>1016</v>
      </c>
      <c r="L2495" s="4" t="s">
        <v>603</v>
      </c>
      <c r="M2495" s="4" t="s">
        <v>18480</v>
      </c>
      <c r="N2495" s="4" t="s">
        <v>18481</v>
      </c>
      <c r="O2495" s="4" t="s">
        <v>18604</v>
      </c>
      <c r="P2495" s="2" t="s">
        <v>18605</v>
      </c>
      <c r="Q2495" s="2" t="s">
        <v>18606</v>
      </c>
      <c r="R2495" s="4" t="s">
        <v>122</v>
      </c>
      <c r="S2495" s="4" t="s">
        <v>18607</v>
      </c>
      <c r="T2495" s="4" t="s">
        <v>110</v>
      </c>
      <c r="U2495" s="4"/>
      <c r="V2495" s="4"/>
      <c r="W2495" s="4"/>
      <c r="X2495" s="2" t="s">
        <v>18608</v>
      </c>
      <c r="Y2495" s="4" t="s">
        <v>69</v>
      </c>
      <c r="Z2495" s="4"/>
      <c r="AA2495" s="4"/>
      <c r="AB2495" s="4"/>
    </row>
    <row r="2496" customFormat="false" ht="75" hidden="false" customHeight="true" outlineLevel="0" collapsed="false">
      <c r="A2496" s="4" t="s">
        <v>18609</v>
      </c>
      <c r="B2496" s="4" t="s">
        <v>18610</v>
      </c>
      <c r="C2496" s="4" t="s">
        <v>18611</v>
      </c>
      <c r="D2496" s="4" t="n">
        <v>1966</v>
      </c>
      <c r="E2496" s="4" t="s">
        <v>41</v>
      </c>
      <c r="F2496" s="4" t="s">
        <v>17187</v>
      </c>
      <c r="G2496" s="4" t="str">
        <f aca="false">IF(LEFT(I2496,3)="R1 ","L6",IF(D2496&gt;=2014,"L1",IF(D2496&gt;=1998,"L2",IF(D2496&gt;=1987,"L3",IF(D2496&gt;=1978,"L4",IF(D2496&gt;=1965,"L5","L6"))))))</f>
        <v>L5</v>
      </c>
      <c r="H2496" s="4" t="str">
        <f aca="false">IFERROR(INDEX(Lanes!$C$2:$C$60,MATCH(LEFT(I2496,FIND(" ",I2496)-1),Lanes!$A$2:$A$60,0)),"?")</f>
        <v>V</v>
      </c>
      <c r="I2496" s="4" t="s">
        <v>18471</v>
      </c>
      <c r="J2496" s="4"/>
      <c r="K2496" s="4" t="s">
        <v>1016</v>
      </c>
      <c r="L2496" s="4" t="s">
        <v>603</v>
      </c>
      <c r="M2496" s="4" t="s">
        <v>18480</v>
      </c>
      <c r="N2496" s="4" t="s">
        <v>18481</v>
      </c>
      <c r="O2496" s="4" t="s">
        <v>18612</v>
      </c>
      <c r="P2496" s="2" t="s">
        <v>18613</v>
      </c>
      <c r="Q2496" s="2" t="s">
        <v>18614</v>
      </c>
      <c r="R2496" s="4" t="s">
        <v>50</v>
      </c>
      <c r="S2496" s="4" t="s">
        <v>18615</v>
      </c>
      <c r="T2496" s="4" t="s">
        <v>52</v>
      </c>
      <c r="U2496" s="4"/>
      <c r="V2496" s="4"/>
      <c r="W2496" s="4"/>
      <c r="X2496" s="2" t="s">
        <v>18616</v>
      </c>
      <c r="Y2496" s="4" t="s">
        <v>69</v>
      </c>
      <c r="Z2496" s="4"/>
      <c r="AA2496" s="4"/>
      <c r="AB2496" s="4"/>
    </row>
    <row r="2497" customFormat="false" ht="75" hidden="false" customHeight="true" outlineLevel="0" collapsed="false">
      <c r="A2497" s="4" t="s">
        <v>18617</v>
      </c>
      <c r="B2497" s="4" t="s">
        <v>18618</v>
      </c>
      <c r="C2497" s="4" t="s">
        <v>18619</v>
      </c>
      <c r="D2497" s="4" t="n">
        <v>1967</v>
      </c>
      <c r="E2497" s="4" t="s">
        <v>41</v>
      </c>
      <c r="F2497" s="4" t="s">
        <v>18620</v>
      </c>
      <c r="G2497" s="4" t="str">
        <f aca="false">IF(LEFT(I2497,3)="R1 ","L6",IF(D2497&gt;=2014,"L1",IF(D2497&gt;=1998,"L2",IF(D2497&gt;=1987,"L3",IF(D2497&gt;=1978,"L4",IF(D2497&gt;=1965,"L5","L6"))))))</f>
        <v>L5</v>
      </c>
      <c r="H2497" s="4" t="str">
        <f aca="false">IFERROR(INDEX(Lanes!$C$2:$C$60,MATCH(LEFT(I2497,FIND(" ",I2497)-1),Lanes!$A$2:$A$60,0)),"?")</f>
        <v>V</v>
      </c>
      <c r="I2497" s="4" t="s">
        <v>18471</v>
      </c>
      <c r="J2497" s="4"/>
      <c r="K2497" s="4" t="s">
        <v>1078</v>
      </c>
      <c r="L2497" s="4" t="s">
        <v>193</v>
      </c>
      <c r="M2497" s="4" t="s">
        <v>289</v>
      </c>
      <c r="N2497" s="4"/>
      <c r="O2497" s="4" t="s">
        <v>18621</v>
      </c>
      <c r="P2497" s="2" t="s">
        <v>18622</v>
      </c>
      <c r="Q2497" s="2" t="s">
        <v>18623</v>
      </c>
      <c r="R2497" s="4" t="s">
        <v>65</v>
      </c>
      <c r="S2497" s="4" t="s">
        <v>18624</v>
      </c>
      <c r="T2497" s="4" t="s">
        <v>84</v>
      </c>
      <c r="U2497" s="4"/>
      <c r="V2497" s="4"/>
      <c r="W2497" s="4"/>
      <c r="X2497" s="2" t="s">
        <v>18625</v>
      </c>
      <c r="Y2497" s="4" t="s">
        <v>69</v>
      </c>
      <c r="Z2497" s="4"/>
      <c r="AA2497" s="4"/>
      <c r="AB2497" s="4"/>
    </row>
    <row r="2498" customFormat="false" ht="75" hidden="false" customHeight="true" outlineLevel="0" collapsed="false">
      <c r="A2498" s="4" t="s">
        <v>18626</v>
      </c>
      <c r="B2498" s="4" t="s">
        <v>18627</v>
      </c>
      <c r="C2498" s="4" t="s">
        <v>18628</v>
      </c>
      <c r="D2498" s="4" t="n">
        <v>1967</v>
      </c>
      <c r="E2498" s="4" t="s">
        <v>41</v>
      </c>
      <c r="F2498" s="4" t="s">
        <v>18498</v>
      </c>
      <c r="G2498" s="4" t="str">
        <f aca="false">IF(LEFT(I2498,3)="R1 ","L6",IF(D2498&gt;=2014,"L1",IF(D2498&gt;=1998,"L2",IF(D2498&gt;=1987,"L3",IF(D2498&gt;=1978,"L4",IF(D2498&gt;=1965,"L5","L6"))))))</f>
        <v>L5</v>
      </c>
      <c r="H2498" s="4" t="str">
        <f aca="false">IFERROR(INDEX(Lanes!$C$2:$C$60,MATCH(LEFT(I2498,FIND(" ",I2498)-1),Lanes!$A$2:$A$60,0)),"?")</f>
        <v>V</v>
      </c>
      <c r="I2498" s="4" t="s">
        <v>18471</v>
      </c>
      <c r="J2498" s="4"/>
      <c r="K2498" s="4" t="s">
        <v>1016</v>
      </c>
      <c r="L2498" s="4" t="s">
        <v>193</v>
      </c>
      <c r="M2498" s="4" t="s">
        <v>289</v>
      </c>
      <c r="N2498" s="4"/>
      <c r="O2498" s="4" t="s">
        <v>18629</v>
      </c>
      <c r="P2498" s="2" t="s">
        <v>18630</v>
      </c>
      <c r="Q2498" s="2" t="s">
        <v>18631</v>
      </c>
      <c r="R2498" s="4" t="s">
        <v>122</v>
      </c>
      <c r="S2498" s="4" t="s">
        <v>18632</v>
      </c>
      <c r="T2498" s="4" t="s">
        <v>110</v>
      </c>
      <c r="U2498" s="4"/>
      <c r="V2498" s="4"/>
      <c r="W2498" s="4"/>
      <c r="X2498" s="2" t="s">
        <v>18633</v>
      </c>
      <c r="Y2498" s="4" t="s">
        <v>55</v>
      </c>
      <c r="Z2498" s="4"/>
      <c r="AA2498" s="4"/>
      <c r="AB2498" s="4"/>
    </row>
    <row r="2499" customFormat="false" ht="75" hidden="false" customHeight="true" outlineLevel="0" collapsed="false">
      <c r="A2499" s="4" t="s">
        <v>18634</v>
      </c>
      <c r="B2499" s="4" t="s">
        <v>18566</v>
      </c>
      <c r="C2499" s="4" t="s">
        <v>18635</v>
      </c>
      <c r="D2499" s="4" t="n">
        <v>1967</v>
      </c>
      <c r="E2499" s="4" t="s">
        <v>41</v>
      </c>
      <c r="F2499" s="4" t="s">
        <v>17187</v>
      </c>
      <c r="G2499" s="4" t="str">
        <f aca="false">IF(LEFT(I2499,3)="R1 ","L6",IF(D2499&gt;=2014,"L1",IF(D2499&gt;=1998,"L2",IF(D2499&gt;=1987,"L3",IF(D2499&gt;=1978,"L4",IF(D2499&gt;=1965,"L5","L6"))))))</f>
        <v>L5</v>
      </c>
      <c r="H2499" s="4" t="str">
        <f aca="false">IFERROR(INDEX(Lanes!$C$2:$C$60,MATCH(LEFT(I2499,FIND(" ",I2499)-1),Lanes!$A$2:$A$60,0)),"?")</f>
        <v>V</v>
      </c>
      <c r="I2499" s="4" t="s">
        <v>18471</v>
      </c>
      <c r="J2499" s="4"/>
      <c r="K2499" s="4" t="s">
        <v>1016</v>
      </c>
      <c r="L2499" s="4" t="s">
        <v>603</v>
      </c>
      <c r="M2499" s="4" t="s">
        <v>18480</v>
      </c>
      <c r="N2499" s="4" t="s">
        <v>18481</v>
      </c>
      <c r="O2499" s="4" t="s">
        <v>18636</v>
      </c>
      <c r="P2499" s="2" t="s">
        <v>18637</v>
      </c>
      <c r="Q2499" s="2" t="s">
        <v>18638</v>
      </c>
      <c r="R2499" s="4" t="s">
        <v>122</v>
      </c>
      <c r="S2499" s="4" t="s">
        <v>18639</v>
      </c>
      <c r="T2499" s="4" t="s">
        <v>110</v>
      </c>
      <c r="U2499" s="4"/>
      <c r="V2499" s="4"/>
      <c r="W2499" s="4"/>
      <c r="X2499" s="2" t="s">
        <v>18640</v>
      </c>
      <c r="Y2499" s="4" t="s">
        <v>69</v>
      </c>
      <c r="Z2499" s="4"/>
      <c r="AA2499" s="4"/>
      <c r="AB2499" s="4"/>
    </row>
    <row r="2500" customFormat="false" ht="75" hidden="false" customHeight="true" outlineLevel="0" collapsed="false">
      <c r="A2500" s="4" t="s">
        <v>18641</v>
      </c>
      <c r="B2500" s="4" t="s">
        <v>18566</v>
      </c>
      <c r="C2500" s="4" t="s">
        <v>18642</v>
      </c>
      <c r="D2500" s="4" t="n">
        <v>1967</v>
      </c>
      <c r="E2500" s="4" t="s">
        <v>41</v>
      </c>
      <c r="F2500" s="4" t="s">
        <v>17187</v>
      </c>
      <c r="G2500" s="4" t="str">
        <f aca="false">IF(LEFT(I2500,3)="R1 ","L6",IF(D2500&gt;=2014,"L1",IF(D2500&gt;=1998,"L2",IF(D2500&gt;=1987,"L3",IF(D2500&gt;=1978,"L4",IF(D2500&gt;=1965,"L5","L6"))))))</f>
        <v>L5</v>
      </c>
      <c r="H2500" s="4" t="str">
        <f aca="false">IFERROR(INDEX(Lanes!$C$2:$C$60,MATCH(LEFT(I2500,FIND(" ",I2500)-1),Lanes!$A$2:$A$60,0)),"?")</f>
        <v>V</v>
      </c>
      <c r="I2500" s="4" t="s">
        <v>18471</v>
      </c>
      <c r="J2500" s="4"/>
      <c r="K2500" s="4" t="s">
        <v>1016</v>
      </c>
      <c r="L2500" s="4" t="s">
        <v>603</v>
      </c>
      <c r="M2500" s="4" t="s">
        <v>18480</v>
      </c>
      <c r="N2500" s="4" t="s">
        <v>18481</v>
      </c>
      <c r="O2500" s="4" t="s">
        <v>18643</v>
      </c>
      <c r="P2500" s="2" t="s">
        <v>18644</v>
      </c>
      <c r="Q2500" s="2" t="s">
        <v>18645</v>
      </c>
      <c r="R2500" s="4" t="s">
        <v>65</v>
      </c>
      <c r="S2500" s="4" t="s">
        <v>18646</v>
      </c>
      <c r="T2500" s="4" t="s">
        <v>84</v>
      </c>
      <c r="U2500" s="4"/>
      <c r="V2500" s="4"/>
      <c r="W2500" s="4"/>
      <c r="X2500" s="2" t="s">
        <v>18647</v>
      </c>
      <c r="Y2500" s="4" t="s">
        <v>69</v>
      </c>
      <c r="Z2500" s="4"/>
      <c r="AA2500" s="4"/>
      <c r="AB2500" s="4"/>
    </row>
    <row r="2501" customFormat="false" ht="75" hidden="false" customHeight="true" outlineLevel="0" collapsed="false">
      <c r="A2501" s="4" t="s">
        <v>18648</v>
      </c>
      <c r="B2501" s="4" t="s">
        <v>18649</v>
      </c>
      <c r="C2501" s="4" t="s">
        <v>18650</v>
      </c>
      <c r="D2501" s="4" t="n">
        <v>1967</v>
      </c>
      <c r="E2501" s="4" t="s">
        <v>41</v>
      </c>
      <c r="F2501" s="4" t="s">
        <v>16918</v>
      </c>
      <c r="G2501" s="4" t="str">
        <f aca="false">IF(LEFT(I2501,3)="R1 ","L6",IF(D2501&gt;=2014,"L1",IF(D2501&gt;=1998,"L2",IF(D2501&gt;=1987,"L3",IF(D2501&gt;=1978,"L4",IF(D2501&gt;=1965,"L5","L6"))))))</f>
        <v>L5</v>
      </c>
      <c r="H2501" s="4" t="str">
        <f aca="false">IFERROR(INDEX(Lanes!$C$2:$C$60,MATCH(LEFT(I2501,FIND(" ",I2501)-1),Lanes!$A$2:$A$60,0)),"?")</f>
        <v>V</v>
      </c>
      <c r="I2501" s="4" t="s">
        <v>18471</v>
      </c>
      <c r="J2501" s="4"/>
      <c r="K2501" s="4" t="s">
        <v>1016</v>
      </c>
      <c r="L2501" s="4" t="s">
        <v>193</v>
      </c>
      <c r="M2501" s="4" t="s">
        <v>289</v>
      </c>
      <c r="N2501" s="4"/>
      <c r="O2501" s="4" t="s">
        <v>18651</v>
      </c>
      <c r="P2501" s="2" t="s">
        <v>18652</v>
      </c>
      <c r="Q2501" s="2" t="s">
        <v>18653</v>
      </c>
      <c r="R2501" s="4" t="s">
        <v>50</v>
      </c>
      <c r="S2501" s="4" t="s">
        <v>18654</v>
      </c>
      <c r="T2501" s="4" t="s">
        <v>110</v>
      </c>
      <c r="U2501" s="4"/>
      <c r="V2501" s="4"/>
      <c r="W2501" s="4"/>
      <c r="X2501" s="2" t="s">
        <v>18655</v>
      </c>
      <c r="Y2501" s="4" t="s">
        <v>69</v>
      </c>
      <c r="Z2501" s="4"/>
      <c r="AA2501" s="4"/>
      <c r="AB2501" s="4"/>
    </row>
    <row r="2502" customFormat="false" ht="75" hidden="false" customHeight="true" outlineLevel="0" collapsed="false">
      <c r="A2502" s="4" t="s">
        <v>18656</v>
      </c>
      <c r="B2502" s="4" t="s">
        <v>18657</v>
      </c>
      <c r="C2502" s="4" t="s">
        <v>18658</v>
      </c>
      <c r="D2502" s="4" t="n">
        <v>1967</v>
      </c>
      <c r="E2502" s="4" t="s">
        <v>41</v>
      </c>
      <c r="F2502" s="4" t="s">
        <v>8604</v>
      </c>
      <c r="G2502" s="4" t="str">
        <f aca="false">IF(LEFT(I2502,3)="R1 ","L6",IF(D2502&gt;=2014,"L1",IF(D2502&gt;=1998,"L2",IF(D2502&gt;=1987,"L3",IF(D2502&gt;=1978,"L4",IF(D2502&gt;=1965,"L5","L6"))))))</f>
        <v>L5</v>
      </c>
      <c r="H2502" s="4" t="str">
        <f aca="false">IFERROR(INDEX(Lanes!$C$2:$C$60,MATCH(LEFT(I2502,FIND(" ",I2502)-1),Lanes!$A$2:$A$60,0)),"?")</f>
        <v>V</v>
      </c>
      <c r="I2502" s="4" t="s">
        <v>18471</v>
      </c>
      <c r="J2502" s="4"/>
      <c r="K2502" s="4" t="s">
        <v>1078</v>
      </c>
      <c r="L2502" s="4" t="s">
        <v>193</v>
      </c>
      <c r="M2502" s="4" t="s">
        <v>289</v>
      </c>
      <c r="N2502" s="4"/>
      <c r="O2502" s="4" t="s">
        <v>18659</v>
      </c>
      <c r="P2502" s="2" t="s">
        <v>18660</v>
      </c>
      <c r="Q2502" s="2" t="s">
        <v>18661</v>
      </c>
      <c r="R2502" s="4" t="s">
        <v>65</v>
      </c>
      <c r="S2502" s="4" t="s">
        <v>18662</v>
      </c>
      <c r="T2502" s="4" t="s">
        <v>84</v>
      </c>
      <c r="U2502" s="4"/>
      <c r="V2502" s="4"/>
      <c r="W2502" s="4"/>
      <c r="X2502" s="2" t="s">
        <v>18663</v>
      </c>
      <c r="Y2502" s="4" t="s">
        <v>69</v>
      </c>
      <c r="Z2502" s="4"/>
      <c r="AA2502" s="4"/>
      <c r="AB2502" s="4"/>
    </row>
    <row r="2503" customFormat="false" ht="75" hidden="false" customHeight="true" outlineLevel="0" collapsed="false">
      <c r="A2503" s="4" t="s">
        <v>18664</v>
      </c>
      <c r="B2503" s="4" t="s">
        <v>18665</v>
      </c>
      <c r="C2503" s="4" t="s">
        <v>18666</v>
      </c>
      <c r="D2503" s="4" t="n">
        <v>1967</v>
      </c>
      <c r="E2503" s="4" t="s">
        <v>41</v>
      </c>
      <c r="F2503" s="4" t="s">
        <v>17187</v>
      </c>
      <c r="G2503" s="4" t="str">
        <f aca="false">IF(LEFT(I2503,3)="R1 ","L6",IF(D2503&gt;=2014,"L1",IF(D2503&gt;=1998,"L2",IF(D2503&gt;=1987,"L3",IF(D2503&gt;=1978,"L4",IF(D2503&gt;=1965,"L5","L6"))))))</f>
        <v>L5</v>
      </c>
      <c r="H2503" s="4" t="str">
        <f aca="false">IFERROR(INDEX(Lanes!$C$2:$C$60,MATCH(LEFT(I2503,FIND(" ",I2503)-1),Lanes!$A$2:$A$60,0)),"?")</f>
        <v>V</v>
      </c>
      <c r="I2503" s="4" t="s">
        <v>18471</v>
      </c>
      <c r="J2503" s="4"/>
      <c r="K2503" s="4" t="s">
        <v>1016</v>
      </c>
      <c r="L2503" s="4" t="s">
        <v>603</v>
      </c>
      <c r="M2503" s="4" t="s">
        <v>18480</v>
      </c>
      <c r="N2503" s="4" t="s">
        <v>18481</v>
      </c>
      <c r="O2503" s="4" t="s">
        <v>18667</v>
      </c>
      <c r="P2503" s="2" t="s">
        <v>18668</v>
      </c>
      <c r="Q2503" s="2" t="s">
        <v>18669</v>
      </c>
      <c r="R2503" s="4" t="s">
        <v>122</v>
      </c>
      <c r="S2503" s="4" t="s">
        <v>18670</v>
      </c>
      <c r="T2503" s="4" t="s">
        <v>110</v>
      </c>
      <c r="U2503" s="4"/>
      <c r="V2503" s="4"/>
      <c r="W2503" s="4"/>
      <c r="X2503" s="2" t="s">
        <v>18671</v>
      </c>
      <c r="Y2503" s="4" t="s">
        <v>69</v>
      </c>
      <c r="Z2503" s="4"/>
      <c r="AA2503" s="4"/>
      <c r="AB2503" s="4"/>
    </row>
    <row r="2504" customFormat="false" ht="75" hidden="false" customHeight="true" outlineLevel="0" collapsed="false">
      <c r="A2504" s="4" t="s">
        <v>18672</v>
      </c>
      <c r="B2504" s="4" t="s">
        <v>18673</v>
      </c>
      <c r="C2504" s="4" t="s">
        <v>18674</v>
      </c>
      <c r="D2504" s="4" t="n">
        <v>1968</v>
      </c>
      <c r="E2504" s="4" t="s">
        <v>41</v>
      </c>
      <c r="F2504" s="4" t="s">
        <v>18675</v>
      </c>
      <c r="G2504" s="4" t="str">
        <f aca="false">IF(LEFT(I2504,3)="R1 ","L6",IF(D2504&gt;=2014,"L1",IF(D2504&gt;=1998,"L2",IF(D2504&gt;=1987,"L3",IF(D2504&gt;=1978,"L4",IF(D2504&gt;=1965,"L5","L6"))))))</f>
        <v>L5</v>
      </c>
      <c r="H2504" s="4" t="str">
        <f aca="false">IFERROR(INDEX(Lanes!$C$2:$C$60,MATCH(LEFT(I2504,FIND(" ",I2504)-1),Lanes!$A$2:$A$60,0)),"?")</f>
        <v>V</v>
      </c>
      <c r="I2504" s="4" t="s">
        <v>18471</v>
      </c>
      <c r="J2504" s="4"/>
      <c r="K2504" s="4" t="s">
        <v>1016</v>
      </c>
      <c r="L2504" s="4" t="s">
        <v>193</v>
      </c>
      <c r="M2504" s="4" t="s">
        <v>289</v>
      </c>
      <c r="N2504" s="4"/>
      <c r="O2504" s="4" t="s">
        <v>17592</v>
      </c>
      <c r="P2504" s="2" t="s">
        <v>18676</v>
      </c>
      <c r="Q2504" s="2" t="s">
        <v>18677</v>
      </c>
      <c r="R2504" s="4" t="s">
        <v>65</v>
      </c>
      <c r="S2504" s="4" t="s">
        <v>18678</v>
      </c>
      <c r="T2504" s="4" t="s">
        <v>52</v>
      </c>
      <c r="U2504" s="4"/>
      <c r="V2504" s="4"/>
      <c r="W2504" s="4"/>
      <c r="X2504" s="2" t="s">
        <v>18679</v>
      </c>
      <c r="Y2504" s="4" t="s">
        <v>69</v>
      </c>
      <c r="Z2504" s="4"/>
      <c r="AA2504" s="4"/>
      <c r="AB2504" s="4"/>
    </row>
    <row r="2505" customFormat="false" ht="75" hidden="false" customHeight="true" outlineLevel="0" collapsed="false">
      <c r="A2505" s="4" t="s">
        <v>18680</v>
      </c>
      <c r="B2505" s="4" t="s">
        <v>18681</v>
      </c>
      <c r="C2505" s="4" t="s">
        <v>18682</v>
      </c>
      <c r="D2505" s="4" t="n">
        <v>1968</v>
      </c>
      <c r="E2505" s="4" t="s">
        <v>41</v>
      </c>
      <c r="F2505" s="4" t="s">
        <v>17794</v>
      </c>
      <c r="G2505" s="4" t="str">
        <f aca="false">IF(LEFT(I2505,3)="R1 ","L6",IF(D2505&gt;=2014,"L1",IF(D2505&gt;=1998,"L2",IF(D2505&gt;=1987,"L3",IF(D2505&gt;=1978,"L4",IF(D2505&gt;=1965,"L5","L6"))))))</f>
        <v>L5</v>
      </c>
      <c r="H2505" s="4" t="str">
        <f aca="false">IFERROR(INDEX(Lanes!$C$2:$C$60,MATCH(LEFT(I2505,FIND(" ",I2505)-1),Lanes!$A$2:$A$60,0)),"?")</f>
        <v>V</v>
      </c>
      <c r="I2505" s="4" t="s">
        <v>18471</v>
      </c>
      <c r="J2505" s="4"/>
      <c r="K2505" s="4" t="s">
        <v>1016</v>
      </c>
      <c r="L2505" s="4" t="s">
        <v>193</v>
      </c>
      <c r="M2505" s="4" t="s">
        <v>289</v>
      </c>
      <c r="N2505" s="4"/>
      <c r="O2505" s="4" t="s">
        <v>18683</v>
      </c>
      <c r="P2505" s="2" t="s">
        <v>18684</v>
      </c>
      <c r="Q2505" s="2" t="s">
        <v>18685</v>
      </c>
      <c r="R2505" s="4" t="s">
        <v>65</v>
      </c>
      <c r="S2505" s="4" t="s">
        <v>18686</v>
      </c>
      <c r="T2505" s="4" t="s">
        <v>84</v>
      </c>
      <c r="U2505" s="4"/>
      <c r="V2505" s="4"/>
      <c r="W2505" s="4"/>
      <c r="X2505" s="2" t="s">
        <v>18687</v>
      </c>
      <c r="Y2505" s="4" t="s">
        <v>69</v>
      </c>
      <c r="Z2505" s="4"/>
      <c r="AA2505" s="4"/>
      <c r="AB2505" s="4"/>
    </row>
    <row r="2506" customFormat="false" ht="75" hidden="false" customHeight="true" outlineLevel="0" collapsed="false">
      <c r="A2506" s="4" t="s">
        <v>18688</v>
      </c>
      <c r="B2506" s="4" t="s">
        <v>18469</v>
      </c>
      <c r="C2506" s="4" t="s">
        <v>18689</v>
      </c>
      <c r="D2506" s="4" t="n">
        <v>1968</v>
      </c>
      <c r="E2506" s="4" t="s">
        <v>227</v>
      </c>
      <c r="F2506" s="4" t="s">
        <v>14248</v>
      </c>
      <c r="G2506" s="4" t="str">
        <f aca="false">IF(LEFT(I2506,3)="R1 ","L6",IF(D2506&gt;=2014,"L1",IF(D2506&gt;=1998,"L2",IF(D2506&gt;=1987,"L3",IF(D2506&gt;=1978,"L4",IF(D2506&gt;=1965,"L5","L6"))))))</f>
        <v>L5</v>
      </c>
      <c r="H2506" s="4" t="str">
        <f aca="false">IFERROR(INDEX(Lanes!$C$2:$C$60,MATCH(LEFT(I2506,FIND(" ",I2506)-1),Lanes!$A$2:$A$60,0)),"?")</f>
        <v>V</v>
      </c>
      <c r="I2506" s="4" t="s">
        <v>18471</v>
      </c>
      <c r="J2506" s="4"/>
      <c r="K2506" s="4" t="s">
        <v>364</v>
      </c>
      <c r="L2506" s="4" t="s">
        <v>193</v>
      </c>
      <c r="M2506" s="4" t="s">
        <v>289</v>
      </c>
      <c r="N2506" s="4"/>
      <c r="O2506" s="4" t="s">
        <v>18690</v>
      </c>
      <c r="P2506" s="2" t="s">
        <v>18691</v>
      </c>
      <c r="Q2506" s="2" t="s">
        <v>18692</v>
      </c>
      <c r="R2506" s="4" t="s">
        <v>65</v>
      </c>
      <c r="S2506" s="4" t="s">
        <v>18693</v>
      </c>
      <c r="T2506" s="4" t="s">
        <v>110</v>
      </c>
      <c r="U2506" s="4"/>
      <c r="V2506" s="4"/>
      <c r="W2506" s="4"/>
      <c r="X2506" s="2" t="s">
        <v>18694</v>
      </c>
      <c r="Y2506" s="4" t="s">
        <v>69</v>
      </c>
      <c r="Z2506" s="4"/>
      <c r="AA2506" s="4"/>
      <c r="AB2506" s="4"/>
    </row>
    <row r="2507" customFormat="false" ht="75" hidden="false" customHeight="true" outlineLevel="0" collapsed="false">
      <c r="A2507" s="4" t="s">
        <v>18695</v>
      </c>
      <c r="B2507" s="4" t="s">
        <v>18627</v>
      </c>
      <c r="C2507" s="4" t="s">
        <v>18696</v>
      </c>
      <c r="D2507" s="4" t="n">
        <v>1968</v>
      </c>
      <c r="E2507" s="4" t="s">
        <v>41</v>
      </c>
      <c r="F2507" s="4" t="s">
        <v>18498</v>
      </c>
      <c r="G2507" s="4" t="str">
        <f aca="false">IF(LEFT(I2507,3)="R1 ","L6",IF(D2507&gt;=2014,"L1",IF(D2507&gt;=1998,"L2",IF(D2507&gt;=1987,"L3",IF(D2507&gt;=1978,"L4",IF(D2507&gt;=1965,"L5","L6"))))))</f>
        <v>L5</v>
      </c>
      <c r="H2507" s="4" t="str">
        <f aca="false">IFERROR(INDEX(Lanes!$C$2:$C$60,MATCH(LEFT(I2507,FIND(" ",I2507)-1),Lanes!$A$2:$A$60,0)),"?")</f>
        <v>V</v>
      </c>
      <c r="I2507" s="4" t="s">
        <v>18471</v>
      </c>
      <c r="J2507" s="4"/>
      <c r="K2507" s="4" t="s">
        <v>1016</v>
      </c>
      <c r="L2507" s="4" t="s">
        <v>193</v>
      </c>
      <c r="M2507" s="4" t="s">
        <v>289</v>
      </c>
      <c r="N2507" s="4"/>
      <c r="O2507" s="4" t="s">
        <v>18697</v>
      </c>
      <c r="P2507" s="2" t="s">
        <v>18698</v>
      </c>
      <c r="Q2507" s="2" t="s">
        <v>18699</v>
      </c>
      <c r="R2507" s="4" t="s">
        <v>65</v>
      </c>
      <c r="S2507" s="4" t="s">
        <v>18700</v>
      </c>
      <c r="T2507" s="4" t="s">
        <v>110</v>
      </c>
      <c r="U2507" s="4"/>
      <c r="V2507" s="4"/>
      <c r="W2507" s="4"/>
      <c r="X2507" s="2" t="s">
        <v>18633</v>
      </c>
      <c r="Y2507" s="4" t="s">
        <v>55</v>
      </c>
      <c r="Z2507" s="4"/>
      <c r="AA2507" s="4"/>
      <c r="AB2507" s="4"/>
    </row>
    <row r="2508" customFormat="false" ht="75" hidden="false" customHeight="true" outlineLevel="0" collapsed="false">
      <c r="A2508" s="4" t="s">
        <v>18701</v>
      </c>
      <c r="B2508" s="4" t="s">
        <v>18566</v>
      </c>
      <c r="C2508" s="4" t="s">
        <v>18702</v>
      </c>
      <c r="D2508" s="4" t="n">
        <v>1968</v>
      </c>
      <c r="E2508" s="4" t="s">
        <v>41</v>
      </c>
      <c r="F2508" s="4" t="s">
        <v>17187</v>
      </c>
      <c r="G2508" s="4" t="str">
        <f aca="false">IF(LEFT(I2508,3)="R1 ","L6",IF(D2508&gt;=2014,"L1",IF(D2508&gt;=1998,"L2",IF(D2508&gt;=1987,"L3",IF(D2508&gt;=1978,"L4",IF(D2508&gt;=1965,"L5","L6"))))))</f>
        <v>L5</v>
      </c>
      <c r="H2508" s="4" t="str">
        <f aca="false">IFERROR(INDEX(Lanes!$C$2:$C$60,MATCH(LEFT(I2508,FIND(" ",I2508)-1),Lanes!$A$2:$A$60,0)),"?")</f>
        <v>V</v>
      </c>
      <c r="I2508" s="4" t="s">
        <v>18471</v>
      </c>
      <c r="J2508" s="4"/>
      <c r="K2508" s="4" t="s">
        <v>1016</v>
      </c>
      <c r="L2508" s="4" t="s">
        <v>603</v>
      </c>
      <c r="M2508" s="4" t="s">
        <v>18480</v>
      </c>
      <c r="N2508" s="4" t="s">
        <v>18481</v>
      </c>
      <c r="O2508" s="4" t="s">
        <v>18703</v>
      </c>
      <c r="P2508" s="2" t="s">
        <v>18704</v>
      </c>
      <c r="Q2508" s="2" t="s">
        <v>18705</v>
      </c>
      <c r="R2508" s="4" t="s">
        <v>122</v>
      </c>
      <c r="S2508" s="4" t="s">
        <v>18706</v>
      </c>
      <c r="T2508" s="4" t="s">
        <v>110</v>
      </c>
      <c r="U2508" s="4" t="s">
        <v>53</v>
      </c>
      <c r="V2508" s="4"/>
      <c r="W2508" s="4"/>
      <c r="X2508" s="2" t="s">
        <v>18707</v>
      </c>
      <c r="Y2508" s="4" t="s">
        <v>69</v>
      </c>
      <c r="Z2508" s="4"/>
      <c r="AA2508" s="4"/>
      <c r="AB2508" s="4"/>
    </row>
    <row r="2509" customFormat="false" ht="75" hidden="false" customHeight="true" outlineLevel="0" collapsed="false">
      <c r="A2509" s="4" t="s">
        <v>18708</v>
      </c>
      <c r="B2509" s="4" t="s">
        <v>18566</v>
      </c>
      <c r="C2509" s="4" t="s">
        <v>18709</v>
      </c>
      <c r="D2509" s="4" t="n">
        <v>1968</v>
      </c>
      <c r="E2509" s="4" t="s">
        <v>41</v>
      </c>
      <c r="F2509" s="4" t="s">
        <v>17187</v>
      </c>
      <c r="G2509" s="4" t="str">
        <f aca="false">IF(LEFT(I2509,3)="R1 ","L6",IF(D2509&gt;=2014,"L1",IF(D2509&gt;=1998,"L2",IF(D2509&gt;=1987,"L3",IF(D2509&gt;=1978,"L4",IF(D2509&gt;=1965,"L5","L6"))))))</f>
        <v>L5</v>
      </c>
      <c r="H2509" s="4" t="str">
        <f aca="false">IFERROR(INDEX(Lanes!$C$2:$C$60,MATCH(LEFT(I2509,FIND(" ",I2509)-1),Lanes!$A$2:$A$60,0)),"?")</f>
        <v>V</v>
      </c>
      <c r="I2509" s="4" t="s">
        <v>18471</v>
      </c>
      <c r="J2509" s="4"/>
      <c r="K2509" s="4" t="s">
        <v>1016</v>
      </c>
      <c r="L2509" s="4" t="s">
        <v>603</v>
      </c>
      <c r="M2509" s="4" t="s">
        <v>18480</v>
      </c>
      <c r="N2509" s="4" t="s">
        <v>18481</v>
      </c>
      <c r="O2509" s="4" t="s">
        <v>18710</v>
      </c>
      <c r="P2509" s="2" t="s">
        <v>18711</v>
      </c>
      <c r="Q2509" s="2" t="s">
        <v>18712</v>
      </c>
      <c r="R2509" s="4" t="s">
        <v>122</v>
      </c>
      <c r="S2509" s="4" t="s">
        <v>18713</v>
      </c>
      <c r="T2509" s="4" t="s">
        <v>84</v>
      </c>
      <c r="U2509" s="4"/>
      <c r="V2509" s="4"/>
      <c r="W2509" s="4"/>
      <c r="X2509" s="2" t="s">
        <v>18714</v>
      </c>
      <c r="Y2509" s="4" t="s">
        <v>69</v>
      </c>
      <c r="Z2509" s="4"/>
      <c r="AA2509" s="4"/>
      <c r="AB2509" s="4"/>
    </row>
    <row r="2510" customFormat="false" ht="75" hidden="false" customHeight="true" outlineLevel="0" collapsed="false">
      <c r="A2510" s="4" t="s">
        <v>18715</v>
      </c>
      <c r="B2510" s="4" t="s">
        <v>18657</v>
      </c>
      <c r="C2510" s="4" t="s">
        <v>18716</v>
      </c>
      <c r="D2510" s="4" t="n">
        <v>1968</v>
      </c>
      <c r="E2510" s="4" t="s">
        <v>41</v>
      </c>
      <c r="F2510" s="4" t="s">
        <v>8604</v>
      </c>
      <c r="G2510" s="4" t="str">
        <f aca="false">IF(LEFT(I2510,3)="R1 ","L6",IF(D2510&gt;=2014,"L1",IF(D2510&gt;=1998,"L2",IF(D2510&gt;=1987,"L3",IF(D2510&gt;=1978,"L4",IF(D2510&gt;=1965,"L5","L6"))))))</f>
        <v>L5</v>
      </c>
      <c r="H2510" s="4" t="str">
        <f aca="false">IFERROR(INDEX(Lanes!$C$2:$C$60,MATCH(LEFT(I2510,FIND(" ",I2510)-1),Lanes!$A$2:$A$60,0)),"?")</f>
        <v>V</v>
      </c>
      <c r="I2510" s="4" t="s">
        <v>18471</v>
      </c>
      <c r="J2510" s="4"/>
      <c r="K2510" s="4" t="s">
        <v>1078</v>
      </c>
      <c r="L2510" s="4" t="s">
        <v>193</v>
      </c>
      <c r="M2510" s="4" t="s">
        <v>289</v>
      </c>
      <c r="N2510" s="4"/>
      <c r="O2510" s="4" t="s">
        <v>18659</v>
      </c>
      <c r="P2510" s="2" t="s">
        <v>18717</v>
      </c>
      <c r="Q2510" s="2" t="s">
        <v>18718</v>
      </c>
      <c r="R2510" s="4" t="s">
        <v>65</v>
      </c>
      <c r="S2510" s="4" t="s">
        <v>18719</v>
      </c>
      <c r="T2510" s="4" t="s">
        <v>110</v>
      </c>
      <c r="U2510" s="4"/>
      <c r="V2510" s="4"/>
      <c r="W2510" s="4"/>
      <c r="X2510" s="2" t="s">
        <v>18720</v>
      </c>
      <c r="Y2510" s="4" t="s">
        <v>69</v>
      </c>
      <c r="Z2510" s="4"/>
      <c r="AA2510" s="4"/>
      <c r="AB2510" s="4"/>
    </row>
    <row r="2511" customFormat="false" ht="75" hidden="false" customHeight="true" outlineLevel="0" collapsed="false">
      <c r="A2511" s="4" t="s">
        <v>18721</v>
      </c>
      <c r="B2511" s="4" t="s">
        <v>18469</v>
      </c>
      <c r="C2511" s="4" t="s">
        <v>18722</v>
      </c>
      <c r="D2511" s="4" t="n">
        <v>1969</v>
      </c>
      <c r="E2511" s="4" t="s">
        <v>227</v>
      </c>
      <c r="F2511" s="4" t="s">
        <v>14248</v>
      </c>
      <c r="G2511" s="4" t="str">
        <f aca="false">IF(LEFT(I2511,3)="R1 ","L6",IF(D2511&gt;=2014,"L1",IF(D2511&gt;=1998,"L2",IF(D2511&gt;=1987,"L3",IF(D2511&gt;=1978,"L4",IF(D2511&gt;=1965,"L5","L6"))))))</f>
        <v>L5</v>
      </c>
      <c r="H2511" s="4" t="str">
        <f aca="false">IFERROR(INDEX(Lanes!$C$2:$C$60,MATCH(LEFT(I2511,FIND(" ",I2511)-1),Lanes!$A$2:$A$60,0)),"?")</f>
        <v>V</v>
      </c>
      <c r="I2511" s="4" t="s">
        <v>18471</v>
      </c>
      <c r="J2511" s="4"/>
      <c r="K2511" s="4" t="s">
        <v>364</v>
      </c>
      <c r="L2511" s="4" t="s">
        <v>193</v>
      </c>
      <c r="M2511" s="4" t="s">
        <v>289</v>
      </c>
      <c r="N2511" s="4"/>
      <c r="O2511" s="4" t="s">
        <v>18690</v>
      </c>
      <c r="P2511" s="2" t="s">
        <v>18723</v>
      </c>
      <c r="Q2511" s="2" t="s">
        <v>18724</v>
      </c>
      <c r="R2511" s="4" t="s">
        <v>65</v>
      </c>
      <c r="S2511" s="4" t="s">
        <v>18725</v>
      </c>
      <c r="T2511" s="4" t="s">
        <v>110</v>
      </c>
      <c r="U2511" s="4"/>
      <c r="V2511" s="4"/>
      <c r="W2511" s="4"/>
      <c r="X2511" s="2" t="s">
        <v>18726</v>
      </c>
      <c r="Y2511" s="4" t="s">
        <v>69</v>
      </c>
      <c r="Z2511" s="4"/>
      <c r="AA2511" s="4"/>
      <c r="AB2511" s="4"/>
    </row>
    <row r="2512" customFormat="false" ht="75" hidden="false" customHeight="true" outlineLevel="0" collapsed="false">
      <c r="A2512" s="4" t="s">
        <v>18727</v>
      </c>
      <c r="B2512" s="4" t="s">
        <v>18566</v>
      </c>
      <c r="C2512" s="4" t="s">
        <v>18728</v>
      </c>
      <c r="D2512" s="4" t="n">
        <v>1969</v>
      </c>
      <c r="E2512" s="4" t="s">
        <v>227</v>
      </c>
      <c r="F2512" s="4" t="s">
        <v>17187</v>
      </c>
      <c r="G2512" s="4" t="str">
        <f aca="false">IF(LEFT(I2512,3)="R1 ","L6",IF(D2512&gt;=2014,"L1",IF(D2512&gt;=1998,"L2",IF(D2512&gt;=1987,"L3",IF(D2512&gt;=1978,"L4",IF(D2512&gt;=1965,"L5","L6"))))))</f>
        <v>L5</v>
      </c>
      <c r="H2512" s="4" t="str">
        <f aca="false">IFERROR(INDEX(Lanes!$C$2:$C$60,MATCH(LEFT(I2512,FIND(" ",I2512)-1),Lanes!$A$2:$A$60,0)),"?")</f>
        <v>V</v>
      </c>
      <c r="I2512" s="4" t="s">
        <v>18471</v>
      </c>
      <c r="J2512" s="4"/>
      <c r="K2512" s="4" t="s">
        <v>1016</v>
      </c>
      <c r="L2512" s="4" t="s">
        <v>603</v>
      </c>
      <c r="M2512" s="4" t="s">
        <v>18480</v>
      </c>
      <c r="N2512" s="4" t="s">
        <v>18481</v>
      </c>
      <c r="O2512" s="4" t="s">
        <v>18729</v>
      </c>
      <c r="P2512" s="2" t="s">
        <v>18730</v>
      </c>
      <c r="Q2512" s="2" t="s">
        <v>18731</v>
      </c>
      <c r="R2512" s="4" t="s">
        <v>65</v>
      </c>
      <c r="S2512" s="4" t="s">
        <v>18732</v>
      </c>
      <c r="T2512" s="4" t="s">
        <v>110</v>
      </c>
      <c r="U2512" s="4"/>
      <c r="V2512" s="4"/>
      <c r="W2512" s="4"/>
      <c r="X2512" s="2" t="s">
        <v>18733</v>
      </c>
      <c r="Y2512" s="4" t="s">
        <v>69</v>
      </c>
      <c r="Z2512" s="4"/>
      <c r="AA2512" s="4"/>
      <c r="AB2512" s="4"/>
    </row>
    <row r="2513" customFormat="false" ht="75" hidden="false" customHeight="true" outlineLevel="0" collapsed="false">
      <c r="A2513" s="4" t="s">
        <v>18734</v>
      </c>
      <c r="B2513" s="4" t="s">
        <v>18566</v>
      </c>
      <c r="C2513" s="4" t="s">
        <v>18735</v>
      </c>
      <c r="D2513" s="4" t="n">
        <v>1969</v>
      </c>
      <c r="E2513" s="4" t="s">
        <v>41</v>
      </c>
      <c r="F2513" s="4" t="s">
        <v>17187</v>
      </c>
      <c r="G2513" s="4" t="str">
        <f aca="false">IF(LEFT(I2513,3)="R1 ","L6",IF(D2513&gt;=2014,"L1",IF(D2513&gt;=1998,"L2",IF(D2513&gt;=1987,"L3",IF(D2513&gt;=1978,"L4",IF(D2513&gt;=1965,"L5","L6"))))))</f>
        <v>L5</v>
      </c>
      <c r="H2513" s="4" t="str">
        <f aca="false">IFERROR(INDEX(Lanes!$C$2:$C$60,MATCH(LEFT(I2513,FIND(" ",I2513)-1),Lanes!$A$2:$A$60,0)),"?")</f>
        <v>V</v>
      </c>
      <c r="I2513" s="4" t="s">
        <v>18471</v>
      </c>
      <c r="J2513" s="4"/>
      <c r="K2513" s="4" t="s">
        <v>1016</v>
      </c>
      <c r="L2513" s="4" t="s">
        <v>603</v>
      </c>
      <c r="M2513" s="4" t="s">
        <v>18480</v>
      </c>
      <c r="N2513" s="4" t="s">
        <v>18481</v>
      </c>
      <c r="O2513" s="4" t="s">
        <v>18736</v>
      </c>
      <c r="P2513" s="2" t="s">
        <v>18737</v>
      </c>
      <c r="Q2513" s="2" t="s">
        <v>18738</v>
      </c>
      <c r="R2513" s="4" t="s">
        <v>65</v>
      </c>
      <c r="S2513" s="4" t="s">
        <v>18739</v>
      </c>
      <c r="T2513" s="4" t="s">
        <v>52</v>
      </c>
      <c r="U2513" s="4"/>
      <c r="V2513" s="4"/>
      <c r="W2513" s="4"/>
      <c r="X2513" s="2" t="s">
        <v>18740</v>
      </c>
      <c r="Y2513" s="4" t="s">
        <v>69</v>
      </c>
      <c r="Z2513" s="4"/>
      <c r="AA2513" s="4"/>
      <c r="AB2513" s="4"/>
    </row>
    <row r="2514" customFormat="false" ht="75" hidden="false" customHeight="true" outlineLevel="0" collapsed="false">
      <c r="A2514" s="4" t="s">
        <v>18741</v>
      </c>
      <c r="B2514" s="4" t="s">
        <v>18566</v>
      </c>
      <c r="C2514" s="4" t="s">
        <v>18742</v>
      </c>
      <c r="D2514" s="4" t="n">
        <v>1969</v>
      </c>
      <c r="E2514" s="4" t="s">
        <v>41</v>
      </c>
      <c r="F2514" s="4" t="s">
        <v>17187</v>
      </c>
      <c r="G2514" s="4" t="str">
        <f aca="false">IF(LEFT(I2514,3)="R1 ","L6",IF(D2514&gt;=2014,"L1",IF(D2514&gt;=1998,"L2",IF(D2514&gt;=1987,"L3",IF(D2514&gt;=1978,"L4",IF(D2514&gt;=1965,"L5","L6"))))))</f>
        <v>L5</v>
      </c>
      <c r="H2514" s="4" t="str">
        <f aca="false">IFERROR(INDEX(Lanes!$C$2:$C$60,MATCH(LEFT(I2514,FIND(" ",I2514)-1),Lanes!$A$2:$A$60,0)),"?")</f>
        <v>V</v>
      </c>
      <c r="I2514" s="4" t="s">
        <v>18471</v>
      </c>
      <c r="J2514" s="4"/>
      <c r="K2514" s="4" t="s">
        <v>1016</v>
      </c>
      <c r="L2514" s="4" t="s">
        <v>603</v>
      </c>
      <c r="M2514" s="4" t="s">
        <v>18480</v>
      </c>
      <c r="N2514" s="4" t="s">
        <v>18481</v>
      </c>
      <c r="O2514" s="4" t="s">
        <v>18743</v>
      </c>
      <c r="P2514" s="2" t="s">
        <v>18744</v>
      </c>
      <c r="Q2514" s="2" t="s">
        <v>18745</v>
      </c>
      <c r="R2514" s="4" t="s">
        <v>65</v>
      </c>
      <c r="S2514" s="4" t="s">
        <v>18746</v>
      </c>
      <c r="T2514" s="4" t="s">
        <v>84</v>
      </c>
      <c r="U2514" s="4"/>
      <c r="V2514" s="4"/>
      <c r="W2514" s="4"/>
      <c r="X2514" s="2" t="s">
        <v>18747</v>
      </c>
      <c r="Y2514" s="4" t="s">
        <v>69</v>
      </c>
      <c r="Z2514" s="4"/>
      <c r="AA2514" s="4"/>
      <c r="AB2514" s="4"/>
    </row>
    <row r="2515" customFormat="false" ht="75" hidden="false" customHeight="true" outlineLevel="0" collapsed="false">
      <c r="A2515" s="4" t="s">
        <v>18748</v>
      </c>
      <c r="B2515" s="4" t="s">
        <v>18657</v>
      </c>
      <c r="C2515" s="4" t="s">
        <v>18749</v>
      </c>
      <c r="D2515" s="4" t="n">
        <v>1969</v>
      </c>
      <c r="E2515" s="4" t="s">
        <v>41</v>
      </c>
      <c r="F2515" s="4" t="s">
        <v>8604</v>
      </c>
      <c r="G2515" s="4" t="str">
        <f aca="false">IF(LEFT(I2515,3)="R1 ","L6",IF(D2515&gt;=2014,"L1",IF(D2515&gt;=1998,"L2",IF(D2515&gt;=1987,"L3",IF(D2515&gt;=1978,"L4",IF(D2515&gt;=1965,"L5","L6"))))))</f>
        <v>L5</v>
      </c>
      <c r="H2515" s="4" t="str">
        <f aca="false">IFERROR(INDEX(Lanes!$C$2:$C$60,MATCH(LEFT(I2515,FIND(" ",I2515)-1),Lanes!$A$2:$A$60,0)),"?")</f>
        <v>V</v>
      </c>
      <c r="I2515" s="4" t="s">
        <v>18471</v>
      </c>
      <c r="J2515" s="4"/>
      <c r="K2515" s="4" t="s">
        <v>1078</v>
      </c>
      <c r="L2515" s="4" t="s">
        <v>193</v>
      </c>
      <c r="M2515" s="4" t="s">
        <v>289</v>
      </c>
      <c r="N2515" s="4"/>
      <c r="O2515" s="4" t="s">
        <v>18659</v>
      </c>
      <c r="P2515" s="2" t="s">
        <v>18750</v>
      </c>
      <c r="Q2515" s="2" t="s">
        <v>18751</v>
      </c>
      <c r="R2515" s="4" t="s">
        <v>65</v>
      </c>
      <c r="S2515" s="4" t="s">
        <v>18752</v>
      </c>
      <c r="T2515" s="4" t="s">
        <v>110</v>
      </c>
      <c r="U2515" s="4"/>
      <c r="V2515" s="4"/>
      <c r="W2515" s="4"/>
      <c r="X2515" s="2" t="s">
        <v>18753</v>
      </c>
      <c r="Y2515" s="4" t="s">
        <v>69</v>
      </c>
      <c r="Z2515" s="4"/>
      <c r="AA2515" s="4"/>
      <c r="AB2515" s="4"/>
    </row>
    <row r="2516" customFormat="false" ht="75" hidden="false" customHeight="true" outlineLevel="0" collapsed="false">
      <c r="A2516" s="4" t="s">
        <v>18754</v>
      </c>
      <c r="B2516" s="4" t="s">
        <v>18755</v>
      </c>
      <c r="C2516" s="4" t="s">
        <v>18756</v>
      </c>
      <c r="D2516" s="4" t="n">
        <v>1970</v>
      </c>
      <c r="E2516" s="4" t="s">
        <v>41</v>
      </c>
      <c r="F2516" s="4" t="s">
        <v>18498</v>
      </c>
      <c r="G2516" s="4" t="str">
        <f aca="false">IF(LEFT(I2516,3)="R1 ","L6",IF(D2516&gt;=2014,"L1",IF(D2516&gt;=1998,"L2",IF(D2516&gt;=1987,"L3",IF(D2516&gt;=1978,"L4",IF(D2516&gt;=1965,"L5","L6"))))))</f>
        <v>L5</v>
      </c>
      <c r="H2516" s="4" t="str">
        <f aca="false">IFERROR(INDEX(Lanes!$C$2:$C$60,MATCH(LEFT(I2516,FIND(" ",I2516)-1),Lanes!$A$2:$A$60,0)),"?")</f>
        <v>V</v>
      </c>
      <c r="I2516" s="4" t="s">
        <v>18471</v>
      </c>
      <c r="J2516" s="4"/>
      <c r="K2516" s="4" t="s">
        <v>1078</v>
      </c>
      <c r="L2516" s="4" t="s">
        <v>193</v>
      </c>
      <c r="M2516" s="4" t="s">
        <v>289</v>
      </c>
      <c r="N2516" s="4"/>
      <c r="O2516" s="4" t="s">
        <v>18757</v>
      </c>
      <c r="P2516" s="2" t="s">
        <v>18758</v>
      </c>
      <c r="Q2516" s="2" t="s">
        <v>18759</v>
      </c>
      <c r="R2516" s="4" t="s">
        <v>122</v>
      </c>
      <c r="S2516" s="4" t="s">
        <v>18760</v>
      </c>
      <c r="T2516" s="4" t="s">
        <v>110</v>
      </c>
      <c r="U2516" s="4"/>
      <c r="V2516" s="4"/>
      <c r="W2516" s="4"/>
      <c r="X2516" s="2" t="s">
        <v>18761</v>
      </c>
      <c r="Y2516" s="4" t="s">
        <v>69</v>
      </c>
      <c r="Z2516" s="4"/>
      <c r="AA2516" s="4"/>
      <c r="AB2516" s="4"/>
    </row>
    <row r="2517" customFormat="false" ht="75" hidden="false" customHeight="true" outlineLevel="0" collapsed="false">
      <c r="A2517" s="4" t="s">
        <v>18762</v>
      </c>
      <c r="B2517" s="4" t="s">
        <v>18469</v>
      </c>
      <c r="C2517" s="4" t="s">
        <v>18763</v>
      </c>
      <c r="D2517" s="4" t="n">
        <v>1970</v>
      </c>
      <c r="E2517" s="4" t="s">
        <v>41</v>
      </c>
      <c r="F2517" s="4" t="s">
        <v>14248</v>
      </c>
      <c r="G2517" s="4" t="str">
        <f aca="false">IF(LEFT(I2517,3)="R1 ","L6",IF(D2517&gt;=2014,"L1",IF(D2517&gt;=1998,"L2",IF(D2517&gt;=1987,"L3",IF(D2517&gt;=1978,"L4",IF(D2517&gt;=1965,"L5","L6"))))))</f>
        <v>L5</v>
      </c>
      <c r="H2517" s="4" t="str">
        <f aca="false">IFERROR(INDEX(Lanes!$C$2:$C$60,MATCH(LEFT(I2517,FIND(" ",I2517)-1),Lanes!$A$2:$A$60,0)),"?")</f>
        <v>V</v>
      </c>
      <c r="I2517" s="4" t="s">
        <v>18471</v>
      </c>
      <c r="J2517" s="4"/>
      <c r="K2517" s="4" t="s">
        <v>364</v>
      </c>
      <c r="L2517" s="4" t="s">
        <v>193</v>
      </c>
      <c r="M2517" s="4" t="s">
        <v>289</v>
      </c>
      <c r="N2517" s="4"/>
      <c r="O2517" s="4" t="s">
        <v>18560</v>
      </c>
      <c r="P2517" s="2" t="s">
        <v>18764</v>
      </c>
      <c r="Q2517" s="2" t="s">
        <v>18765</v>
      </c>
      <c r="R2517" s="4" t="s">
        <v>65</v>
      </c>
      <c r="S2517" s="4" t="s">
        <v>18766</v>
      </c>
      <c r="T2517" s="4" t="s">
        <v>84</v>
      </c>
      <c r="U2517" s="4"/>
      <c r="V2517" s="4"/>
      <c r="W2517" s="4"/>
      <c r="X2517" s="2" t="s">
        <v>18767</v>
      </c>
      <c r="Y2517" s="4" t="s">
        <v>55</v>
      </c>
      <c r="Z2517" s="4"/>
      <c r="AA2517" s="4"/>
      <c r="AB2517" s="4"/>
    </row>
    <row r="2518" customFormat="false" ht="75" hidden="false" customHeight="true" outlineLevel="0" collapsed="false">
      <c r="A2518" s="4" t="s">
        <v>18768</v>
      </c>
      <c r="B2518" s="4" t="s">
        <v>18649</v>
      </c>
      <c r="C2518" s="4" t="s">
        <v>18769</v>
      </c>
      <c r="D2518" s="4" t="n">
        <v>1970</v>
      </c>
      <c r="E2518" s="4" t="s">
        <v>41</v>
      </c>
      <c r="F2518" s="4" t="s">
        <v>16918</v>
      </c>
      <c r="G2518" s="4" t="str">
        <f aca="false">IF(LEFT(I2518,3)="R1 ","L6",IF(D2518&gt;=2014,"L1",IF(D2518&gt;=1998,"L2",IF(D2518&gt;=1987,"L3",IF(D2518&gt;=1978,"L4",IF(D2518&gt;=1965,"L5","L6"))))))</f>
        <v>L5</v>
      </c>
      <c r="H2518" s="4" t="str">
        <f aca="false">IFERROR(INDEX(Lanes!$C$2:$C$60,MATCH(LEFT(I2518,FIND(" ",I2518)-1),Lanes!$A$2:$A$60,0)),"?")</f>
        <v>V</v>
      </c>
      <c r="I2518" s="4" t="s">
        <v>18471</v>
      </c>
      <c r="J2518" s="4"/>
      <c r="K2518" s="4" t="s">
        <v>1016</v>
      </c>
      <c r="L2518" s="4" t="s">
        <v>193</v>
      </c>
      <c r="M2518" s="4" t="s">
        <v>289</v>
      </c>
      <c r="N2518" s="4"/>
      <c r="O2518" s="4" t="s">
        <v>18651</v>
      </c>
      <c r="P2518" s="2" t="s">
        <v>18770</v>
      </c>
      <c r="Q2518" s="2" t="s">
        <v>18771</v>
      </c>
      <c r="R2518" s="4" t="s">
        <v>65</v>
      </c>
      <c r="S2518" s="4" t="s">
        <v>18772</v>
      </c>
      <c r="T2518" s="4" t="s">
        <v>52</v>
      </c>
      <c r="U2518" s="4"/>
      <c r="V2518" s="4"/>
      <c r="W2518" s="4"/>
      <c r="X2518" s="2" t="s">
        <v>18773</v>
      </c>
      <c r="Y2518" s="4" t="s">
        <v>69</v>
      </c>
      <c r="Z2518" s="4"/>
      <c r="AA2518" s="4"/>
      <c r="AB2518" s="4"/>
    </row>
    <row r="2519" customFormat="false" ht="75" hidden="false" customHeight="true" outlineLevel="0" collapsed="false">
      <c r="A2519" s="4" t="s">
        <v>18774</v>
      </c>
      <c r="B2519" s="4" t="s">
        <v>18657</v>
      </c>
      <c r="C2519" s="4" t="s">
        <v>18775</v>
      </c>
      <c r="D2519" s="4" t="n">
        <v>1970</v>
      </c>
      <c r="E2519" s="4" t="s">
        <v>41</v>
      </c>
      <c r="F2519" s="4" t="s">
        <v>8604</v>
      </c>
      <c r="G2519" s="4" t="str">
        <f aca="false">IF(LEFT(I2519,3)="R1 ","L6",IF(D2519&gt;=2014,"L1",IF(D2519&gt;=1998,"L2",IF(D2519&gt;=1987,"L3",IF(D2519&gt;=1978,"L4",IF(D2519&gt;=1965,"L5","L6"))))))</f>
        <v>L5</v>
      </c>
      <c r="H2519" s="4" t="str">
        <f aca="false">IFERROR(INDEX(Lanes!$C$2:$C$60,MATCH(LEFT(I2519,FIND(" ",I2519)-1),Lanes!$A$2:$A$60,0)),"?")</f>
        <v>V</v>
      </c>
      <c r="I2519" s="4" t="s">
        <v>18471</v>
      </c>
      <c r="J2519" s="4"/>
      <c r="K2519" s="4" t="s">
        <v>1078</v>
      </c>
      <c r="L2519" s="4" t="s">
        <v>193</v>
      </c>
      <c r="M2519" s="4" t="s">
        <v>289</v>
      </c>
      <c r="N2519" s="4"/>
      <c r="O2519" s="4" t="s">
        <v>18776</v>
      </c>
      <c r="P2519" s="2" t="s">
        <v>18777</v>
      </c>
      <c r="Q2519" s="2" t="s">
        <v>18778</v>
      </c>
      <c r="R2519" s="4" t="s">
        <v>65</v>
      </c>
      <c r="S2519" s="4" t="s">
        <v>18779</v>
      </c>
      <c r="T2519" s="4" t="s">
        <v>52</v>
      </c>
      <c r="U2519" s="4"/>
      <c r="V2519" s="4"/>
      <c r="W2519" s="4"/>
      <c r="X2519" s="2" t="s">
        <v>18780</v>
      </c>
      <c r="Y2519" s="4" t="s">
        <v>69</v>
      </c>
      <c r="Z2519" s="4"/>
      <c r="AA2519" s="4"/>
      <c r="AB2519" s="4"/>
    </row>
    <row r="2520" customFormat="false" ht="75" hidden="false" customHeight="true" outlineLevel="0" collapsed="false">
      <c r="A2520" s="4" t="s">
        <v>18781</v>
      </c>
      <c r="B2520" s="4" t="s">
        <v>18618</v>
      </c>
      <c r="C2520" s="4" t="s">
        <v>18782</v>
      </c>
      <c r="D2520" s="4" t="n">
        <v>1971</v>
      </c>
      <c r="E2520" s="4" t="s">
        <v>41</v>
      </c>
      <c r="F2520" s="4" t="s">
        <v>16918</v>
      </c>
      <c r="G2520" s="4" t="str">
        <f aca="false">IF(LEFT(I2520,3)="R1 ","L6",IF(D2520&gt;=2014,"L1",IF(D2520&gt;=1998,"L2",IF(D2520&gt;=1987,"L3",IF(D2520&gt;=1978,"L4",IF(D2520&gt;=1965,"L5","L6"))))))</f>
        <v>L5</v>
      </c>
      <c r="H2520" s="4" t="str">
        <f aca="false">IFERROR(INDEX(Lanes!$C$2:$C$60,MATCH(LEFT(I2520,FIND(" ",I2520)-1),Lanes!$A$2:$A$60,0)),"?")</f>
        <v>V</v>
      </c>
      <c r="I2520" s="4" t="s">
        <v>18471</v>
      </c>
      <c r="J2520" s="4"/>
      <c r="K2520" s="4" t="s">
        <v>364</v>
      </c>
      <c r="L2520" s="4" t="s">
        <v>193</v>
      </c>
      <c r="M2520" s="4" t="s">
        <v>289</v>
      </c>
      <c r="N2520" s="4"/>
      <c r="O2520" s="4" t="s">
        <v>18783</v>
      </c>
      <c r="P2520" s="2" t="s">
        <v>18784</v>
      </c>
      <c r="Q2520" s="2" t="s">
        <v>18785</v>
      </c>
      <c r="R2520" s="4" t="s">
        <v>65</v>
      </c>
      <c r="S2520" s="4" t="s">
        <v>18786</v>
      </c>
      <c r="T2520" s="4" t="s">
        <v>110</v>
      </c>
      <c r="U2520" s="4"/>
      <c r="V2520" s="4"/>
      <c r="W2520" s="4"/>
      <c r="X2520" s="2" t="s">
        <v>18787</v>
      </c>
      <c r="Y2520" s="4" t="s">
        <v>69</v>
      </c>
      <c r="Z2520" s="4"/>
      <c r="AA2520" s="4"/>
      <c r="AB2520" s="4"/>
    </row>
    <row r="2521" customFormat="false" ht="75" hidden="false" customHeight="true" outlineLevel="0" collapsed="false">
      <c r="A2521" s="4" t="s">
        <v>18788</v>
      </c>
      <c r="B2521" s="4" t="s">
        <v>18627</v>
      </c>
      <c r="C2521" s="4" t="s">
        <v>18789</v>
      </c>
      <c r="D2521" s="4" t="n">
        <v>1971</v>
      </c>
      <c r="E2521" s="4" t="s">
        <v>41</v>
      </c>
      <c r="F2521" s="4" t="s">
        <v>18498</v>
      </c>
      <c r="G2521" s="4" t="str">
        <f aca="false">IF(LEFT(I2521,3)="R1 ","L6",IF(D2521&gt;=2014,"L1",IF(D2521&gt;=1998,"L2",IF(D2521&gt;=1987,"L3",IF(D2521&gt;=1978,"L4",IF(D2521&gt;=1965,"L5","L6"))))))</f>
        <v>L5</v>
      </c>
      <c r="H2521" s="4" t="str">
        <f aca="false">IFERROR(INDEX(Lanes!$C$2:$C$60,MATCH(LEFT(I2521,FIND(" ",I2521)-1),Lanes!$A$2:$A$60,0)),"?")</f>
        <v>V</v>
      </c>
      <c r="I2521" s="4" t="s">
        <v>18471</v>
      </c>
      <c r="J2521" s="4"/>
      <c r="K2521" s="4" t="s">
        <v>1016</v>
      </c>
      <c r="L2521" s="4" t="s">
        <v>193</v>
      </c>
      <c r="M2521" s="4" t="s">
        <v>289</v>
      </c>
      <c r="N2521" s="4"/>
      <c r="O2521" s="4" t="s">
        <v>18790</v>
      </c>
      <c r="P2521" s="2" t="s">
        <v>18791</v>
      </c>
      <c r="Q2521" s="2" t="s">
        <v>18792</v>
      </c>
      <c r="R2521" s="4" t="s">
        <v>122</v>
      </c>
      <c r="S2521" s="4" t="s">
        <v>18793</v>
      </c>
      <c r="T2521" s="4" t="s">
        <v>110</v>
      </c>
      <c r="U2521" s="4"/>
      <c r="V2521" s="4"/>
      <c r="W2521" s="4"/>
      <c r="X2521" s="2" t="s">
        <v>18794</v>
      </c>
      <c r="Y2521" s="4" t="s">
        <v>69</v>
      </c>
      <c r="Z2521" s="4"/>
      <c r="AA2521" s="4"/>
      <c r="AB2521" s="4"/>
    </row>
    <row r="2522" customFormat="false" ht="75" hidden="false" customHeight="true" outlineLevel="0" collapsed="false">
      <c r="A2522" s="4" t="s">
        <v>18795</v>
      </c>
      <c r="B2522" s="4" t="s">
        <v>18566</v>
      </c>
      <c r="C2522" s="4" t="s">
        <v>18796</v>
      </c>
      <c r="D2522" s="4" t="n">
        <v>1971</v>
      </c>
      <c r="E2522" s="4" t="s">
        <v>41</v>
      </c>
      <c r="F2522" s="4" t="s">
        <v>17187</v>
      </c>
      <c r="G2522" s="4" t="str">
        <f aca="false">IF(LEFT(I2522,3)="R1 ","L6",IF(D2522&gt;=2014,"L1",IF(D2522&gt;=1998,"L2",IF(D2522&gt;=1987,"L3",IF(D2522&gt;=1978,"L4",IF(D2522&gt;=1965,"L5","L6"))))))</f>
        <v>L5</v>
      </c>
      <c r="H2522" s="4" t="str">
        <f aca="false">IFERROR(INDEX(Lanes!$C$2:$C$60,MATCH(LEFT(I2522,FIND(" ",I2522)-1),Lanes!$A$2:$A$60,0)),"?")</f>
        <v>V</v>
      </c>
      <c r="I2522" s="4" t="s">
        <v>18471</v>
      </c>
      <c r="J2522" s="4"/>
      <c r="K2522" s="4" t="s">
        <v>1016</v>
      </c>
      <c r="L2522" s="4" t="s">
        <v>603</v>
      </c>
      <c r="M2522" s="4" t="s">
        <v>18480</v>
      </c>
      <c r="N2522" s="4" t="s">
        <v>18481</v>
      </c>
      <c r="O2522" s="4" t="s">
        <v>13321</v>
      </c>
      <c r="P2522" s="2" t="s">
        <v>18797</v>
      </c>
      <c r="Q2522" s="2" t="s">
        <v>18798</v>
      </c>
      <c r="R2522" s="4" t="s">
        <v>65</v>
      </c>
      <c r="S2522" s="4" t="s">
        <v>18799</v>
      </c>
      <c r="T2522" s="4" t="s">
        <v>52</v>
      </c>
      <c r="U2522" s="4"/>
      <c r="V2522" s="4"/>
      <c r="W2522" s="4"/>
      <c r="X2522" s="2" t="s">
        <v>18740</v>
      </c>
      <c r="Y2522" s="4" t="s">
        <v>69</v>
      </c>
      <c r="Z2522" s="4"/>
      <c r="AA2522" s="4"/>
      <c r="AB2522" s="4"/>
    </row>
    <row r="2523" customFormat="false" ht="75" hidden="false" customHeight="true" outlineLevel="0" collapsed="false">
      <c r="A2523" s="4" t="s">
        <v>18800</v>
      </c>
      <c r="B2523" s="4" t="s">
        <v>18566</v>
      </c>
      <c r="C2523" s="4" t="s">
        <v>18801</v>
      </c>
      <c r="D2523" s="4" t="n">
        <v>1971</v>
      </c>
      <c r="E2523" s="4" t="s">
        <v>41</v>
      </c>
      <c r="F2523" s="4" t="s">
        <v>17187</v>
      </c>
      <c r="G2523" s="4" t="str">
        <f aca="false">IF(LEFT(I2523,3)="R1 ","L6",IF(D2523&gt;=2014,"L1",IF(D2523&gt;=1998,"L2",IF(D2523&gt;=1987,"L3",IF(D2523&gt;=1978,"L4",IF(D2523&gt;=1965,"L5","L6"))))))</f>
        <v>L5</v>
      </c>
      <c r="H2523" s="4" t="str">
        <f aca="false">IFERROR(INDEX(Lanes!$C$2:$C$60,MATCH(LEFT(I2523,FIND(" ",I2523)-1),Lanes!$A$2:$A$60,0)),"?")</f>
        <v>V</v>
      </c>
      <c r="I2523" s="4" t="s">
        <v>18471</v>
      </c>
      <c r="J2523" s="4"/>
      <c r="K2523" s="4" t="s">
        <v>1016</v>
      </c>
      <c r="L2523" s="4" t="s">
        <v>603</v>
      </c>
      <c r="M2523" s="4" t="s">
        <v>18480</v>
      </c>
      <c r="N2523" s="4" t="s">
        <v>18481</v>
      </c>
      <c r="O2523" s="4" t="s">
        <v>2922</v>
      </c>
      <c r="P2523" s="2" t="s">
        <v>18802</v>
      </c>
      <c r="Q2523" s="2" t="s">
        <v>18803</v>
      </c>
      <c r="R2523" s="4" t="s">
        <v>50</v>
      </c>
      <c r="S2523" s="4" t="s">
        <v>18804</v>
      </c>
      <c r="T2523" s="4" t="s">
        <v>52</v>
      </c>
      <c r="U2523" s="4"/>
      <c r="V2523" s="4"/>
      <c r="W2523" s="4"/>
      <c r="X2523" s="2" t="s">
        <v>18740</v>
      </c>
      <c r="Y2523" s="4" t="s">
        <v>69</v>
      </c>
      <c r="Z2523" s="4"/>
      <c r="AA2523" s="4"/>
      <c r="AB2523" s="4"/>
    </row>
    <row r="2524" customFormat="false" ht="75" hidden="false" customHeight="true" outlineLevel="0" collapsed="false">
      <c r="A2524" s="4" t="s">
        <v>18805</v>
      </c>
      <c r="B2524" s="4" t="s">
        <v>18566</v>
      </c>
      <c r="C2524" s="4" t="s">
        <v>18806</v>
      </c>
      <c r="D2524" s="4" t="n">
        <v>1972</v>
      </c>
      <c r="E2524" s="4" t="s">
        <v>41</v>
      </c>
      <c r="F2524" s="4" t="s">
        <v>17187</v>
      </c>
      <c r="G2524" s="4" t="str">
        <f aca="false">IF(LEFT(I2524,3)="R1 ","L6",IF(D2524&gt;=2014,"L1",IF(D2524&gt;=1998,"L2",IF(D2524&gt;=1987,"L3",IF(D2524&gt;=1978,"L4",IF(D2524&gt;=1965,"L5","L6"))))))</f>
        <v>L5</v>
      </c>
      <c r="H2524" s="4" t="str">
        <f aca="false">IFERROR(INDEX(Lanes!$C$2:$C$60,MATCH(LEFT(I2524,FIND(" ",I2524)-1),Lanes!$A$2:$A$60,0)),"?")</f>
        <v>V</v>
      </c>
      <c r="I2524" s="4" t="s">
        <v>18471</v>
      </c>
      <c r="J2524" s="4"/>
      <c r="K2524" s="4" t="s">
        <v>1016</v>
      </c>
      <c r="L2524" s="4" t="s">
        <v>603</v>
      </c>
      <c r="M2524" s="4" t="s">
        <v>18480</v>
      </c>
      <c r="N2524" s="4" t="s">
        <v>18481</v>
      </c>
      <c r="O2524" s="4" t="s">
        <v>18807</v>
      </c>
      <c r="P2524" s="2" t="s">
        <v>18808</v>
      </c>
      <c r="Q2524" s="2" t="s">
        <v>18809</v>
      </c>
      <c r="R2524" s="4" t="s">
        <v>50</v>
      </c>
      <c r="S2524" s="4" t="s">
        <v>18810</v>
      </c>
      <c r="T2524" s="4" t="s">
        <v>52</v>
      </c>
      <c r="U2524" s="4"/>
      <c r="V2524" s="4"/>
      <c r="W2524" s="4"/>
      <c r="X2524" s="2" t="s">
        <v>18740</v>
      </c>
      <c r="Y2524" s="4" t="s">
        <v>69</v>
      </c>
      <c r="Z2524" s="4"/>
      <c r="AA2524" s="4"/>
      <c r="AB2524" s="4"/>
    </row>
    <row r="2525" customFormat="false" ht="75" hidden="false" customHeight="true" outlineLevel="0" collapsed="false">
      <c r="A2525" s="4" t="s">
        <v>18811</v>
      </c>
      <c r="B2525" s="4" t="s">
        <v>18812</v>
      </c>
      <c r="C2525" s="4" t="s">
        <v>18813</v>
      </c>
      <c r="D2525" s="4" t="n">
        <v>1973</v>
      </c>
      <c r="E2525" s="4" t="s">
        <v>41</v>
      </c>
      <c r="F2525" s="4" t="s">
        <v>8604</v>
      </c>
      <c r="G2525" s="4" t="str">
        <f aca="false">IF(LEFT(I2525,3)="R1 ","L6",IF(D2525&gt;=2014,"L1",IF(D2525&gt;=1998,"L2",IF(D2525&gt;=1987,"L3",IF(D2525&gt;=1978,"L4",IF(D2525&gt;=1965,"L5","L6"))))))</f>
        <v>L5</v>
      </c>
      <c r="H2525" s="4" t="str">
        <f aca="false">IFERROR(INDEX(Lanes!$C$2:$C$60,MATCH(LEFT(I2525,FIND(" ",I2525)-1),Lanes!$A$2:$A$60,0)),"?")</f>
        <v>V</v>
      </c>
      <c r="I2525" s="4" t="s">
        <v>18471</v>
      </c>
      <c r="J2525" s="4"/>
      <c r="K2525" s="4" t="s">
        <v>1078</v>
      </c>
      <c r="L2525" s="4" t="s">
        <v>193</v>
      </c>
      <c r="M2525" s="4" t="s">
        <v>289</v>
      </c>
      <c r="N2525" s="4"/>
      <c r="O2525" s="4" t="s">
        <v>18814</v>
      </c>
      <c r="P2525" s="2" t="s">
        <v>18815</v>
      </c>
      <c r="Q2525" s="2" t="s">
        <v>18816</v>
      </c>
      <c r="R2525" s="4" t="s">
        <v>65</v>
      </c>
      <c r="S2525" s="4" t="s">
        <v>18817</v>
      </c>
      <c r="T2525" s="4" t="s">
        <v>110</v>
      </c>
      <c r="U2525" s="4"/>
      <c r="V2525" s="4"/>
      <c r="W2525" s="4"/>
      <c r="X2525" s="2" t="s">
        <v>18818</v>
      </c>
      <c r="Y2525" s="4" t="s">
        <v>69</v>
      </c>
      <c r="Z2525" s="4"/>
      <c r="AA2525" s="4"/>
      <c r="AB2525" s="4"/>
    </row>
    <row r="2526" customFormat="false" ht="75" hidden="false" customHeight="true" outlineLevel="0" collapsed="false">
      <c r="A2526" s="4" t="s">
        <v>18819</v>
      </c>
      <c r="B2526" s="4" t="s">
        <v>18618</v>
      </c>
      <c r="C2526" s="4" t="s">
        <v>18820</v>
      </c>
      <c r="D2526" s="4" t="n">
        <v>1973</v>
      </c>
      <c r="E2526" s="4" t="s">
        <v>41</v>
      </c>
      <c r="F2526" s="4" t="s">
        <v>16918</v>
      </c>
      <c r="G2526" s="4" t="str">
        <f aca="false">IF(LEFT(I2526,3)="R1 ","L6",IF(D2526&gt;=2014,"L1",IF(D2526&gt;=1998,"L2",IF(D2526&gt;=1987,"L3",IF(D2526&gt;=1978,"L4",IF(D2526&gt;=1965,"L5","L6"))))))</f>
        <v>L5</v>
      </c>
      <c r="H2526" s="4" t="str">
        <f aca="false">IFERROR(INDEX(Lanes!$C$2:$C$60,MATCH(LEFT(I2526,FIND(" ",I2526)-1),Lanes!$A$2:$A$60,0)),"?")</f>
        <v>V</v>
      </c>
      <c r="I2526" s="4" t="s">
        <v>18471</v>
      </c>
      <c r="J2526" s="4"/>
      <c r="K2526" s="4" t="s">
        <v>364</v>
      </c>
      <c r="L2526" s="4" t="s">
        <v>193</v>
      </c>
      <c r="M2526" s="4" t="s">
        <v>289</v>
      </c>
      <c r="N2526" s="4"/>
      <c r="O2526" s="4" t="s">
        <v>18821</v>
      </c>
      <c r="P2526" s="2" t="s">
        <v>18822</v>
      </c>
      <c r="Q2526" s="2" t="s">
        <v>18823</v>
      </c>
      <c r="R2526" s="4" t="s">
        <v>65</v>
      </c>
      <c r="S2526" s="4" t="s">
        <v>18824</v>
      </c>
      <c r="T2526" s="4" t="s">
        <v>84</v>
      </c>
      <c r="U2526" s="4"/>
      <c r="V2526" s="4"/>
      <c r="W2526" s="4"/>
      <c r="X2526" s="2" t="s">
        <v>18825</v>
      </c>
      <c r="Y2526" s="4" t="s">
        <v>69</v>
      </c>
      <c r="Z2526" s="4"/>
      <c r="AA2526" s="4"/>
      <c r="AB2526" s="4"/>
    </row>
    <row r="2527" customFormat="false" ht="75" hidden="false" customHeight="true" outlineLevel="0" collapsed="false">
      <c r="A2527" s="4" t="s">
        <v>18826</v>
      </c>
      <c r="B2527" s="4" t="s">
        <v>18827</v>
      </c>
      <c r="C2527" s="4" t="s">
        <v>18828</v>
      </c>
      <c r="D2527" s="4" t="n">
        <v>1973</v>
      </c>
      <c r="E2527" s="4" t="s">
        <v>398</v>
      </c>
      <c r="F2527" s="4" t="s">
        <v>8604</v>
      </c>
      <c r="G2527" s="4" t="str">
        <f aca="false">IF(LEFT(I2527,3)="R1 ","L6",IF(D2527&gt;=2014,"L1",IF(D2527&gt;=1998,"L2",IF(D2527&gt;=1987,"L3",IF(D2527&gt;=1978,"L4",IF(D2527&gt;=1965,"L5","L6"))))))</f>
        <v>L5</v>
      </c>
      <c r="H2527" s="4" t="str">
        <f aca="false">IFERROR(INDEX(Lanes!$C$2:$C$60,MATCH(LEFT(I2527,FIND(" ",I2527)-1),Lanes!$A$2:$A$60,0)),"?")</f>
        <v>V</v>
      </c>
      <c r="I2527" s="4" t="s">
        <v>18471</v>
      </c>
      <c r="J2527" s="4"/>
      <c r="K2527" s="4" t="s">
        <v>1078</v>
      </c>
      <c r="L2527" s="4" t="s">
        <v>193</v>
      </c>
      <c r="M2527" s="4" t="s">
        <v>289</v>
      </c>
      <c r="N2527" s="4"/>
      <c r="O2527" s="4" t="s">
        <v>18829</v>
      </c>
      <c r="P2527" s="2" t="s">
        <v>18830</v>
      </c>
      <c r="Q2527" s="2" t="s">
        <v>18831</v>
      </c>
      <c r="R2527" s="4" t="s">
        <v>65</v>
      </c>
      <c r="S2527" s="4" t="s">
        <v>18832</v>
      </c>
      <c r="T2527" s="4" t="s">
        <v>84</v>
      </c>
      <c r="U2527" s="4"/>
      <c r="V2527" s="4"/>
      <c r="W2527" s="4"/>
      <c r="X2527" s="2" t="s">
        <v>18833</v>
      </c>
      <c r="Y2527" s="4" t="s">
        <v>55</v>
      </c>
      <c r="Z2527" s="4"/>
      <c r="AA2527" s="4"/>
      <c r="AB2527" s="4"/>
    </row>
    <row r="2528" customFormat="false" ht="75" hidden="false" customHeight="true" outlineLevel="0" collapsed="false">
      <c r="A2528" s="4" t="s">
        <v>18834</v>
      </c>
      <c r="B2528" s="4" t="s">
        <v>18835</v>
      </c>
      <c r="C2528" s="4" t="s">
        <v>18836</v>
      </c>
      <c r="D2528" s="4" t="n">
        <v>1973</v>
      </c>
      <c r="E2528" s="4" t="s">
        <v>41</v>
      </c>
      <c r="F2528" s="4" t="s">
        <v>16918</v>
      </c>
      <c r="G2528" s="4" t="str">
        <f aca="false">IF(LEFT(I2528,3)="R1 ","L6",IF(D2528&gt;=2014,"L1",IF(D2528&gt;=1998,"L2",IF(D2528&gt;=1987,"L3",IF(D2528&gt;=1978,"L4",IF(D2528&gt;=1965,"L5","L6"))))))</f>
        <v>L5</v>
      </c>
      <c r="H2528" s="4" t="str">
        <f aca="false">IFERROR(INDEX(Lanes!$C$2:$C$60,MATCH(LEFT(I2528,FIND(" ",I2528)-1),Lanes!$A$2:$A$60,0)),"?")</f>
        <v>V</v>
      </c>
      <c r="I2528" s="4" t="s">
        <v>18471</v>
      </c>
      <c r="J2528" s="4"/>
      <c r="K2528" s="4" t="s">
        <v>1016</v>
      </c>
      <c r="L2528" s="4" t="s">
        <v>163</v>
      </c>
      <c r="M2528" s="4" t="s">
        <v>17795</v>
      </c>
      <c r="N2528" s="4"/>
      <c r="O2528" s="4" t="s">
        <v>18837</v>
      </c>
      <c r="P2528" s="2" t="s">
        <v>18838</v>
      </c>
      <c r="Q2528" s="2" t="s">
        <v>18839</v>
      </c>
      <c r="R2528" s="4" t="s">
        <v>65</v>
      </c>
      <c r="S2528" s="4" t="s">
        <v>18840</v>
      </c>
      <c r="T2528" s="4" t="s">
        <v>84</v>
      </c>
      <c r="U2528" s="4"/>
      <c r="V2528" s="4"/>
      <c r="W2528" s="4"/>
      <c r="X2528" s="2" t="s">
        <v>18841</v>
      </c>
      <c r="Y2528" s="4" t="s">
        <v>69</v>
      </c>
      <c r="Z2528" s="4"/>
      <c r="AA2528" s="4"/>
      <c r="AB2528" s="4"/>
    </row>
    <row r="2529" customFormat="false" ht="75" hidden="false" customHeight="true" outlineLevel="0" collapsed="false">
      <c r="A2529" s="4" t="s">
        <v>18842</v>
      </c>
      <c r="B2529" s="4" t="s">
        <v>18618</v>
      </c>
      <c r="C2529" s="4" t="s">
        <v>18843</v>
      </c>
      <c r="D2529" s="4" t="n">
        <v>1974</v>
      </c>
      <c r="E2529" s="4" t="s">
        <v>41</v>
      </c>
      <c r="F2529" s="4" t="s">
        <v>16918</v>
      </c>
      <c r="G2529" s="4" t="str">
        <f aca="false">IF(LEFT(I2529,3)="R1 ","L6",IF(D2529&gt;=2014,"L1",IF(D2529&gt;=1998,"L2",IF(D2529&gt;=1987,"L3",IF(D2529&gt;=1978,"L4",IF(D2529&gt;=1965,"L5","L6"))))))</f>
        <v>L5</v>
      </c>
      <c r="H2529" s="4" t="str">
        <f aca="false">IFERROR(INDEX(Lanes!$C$2:$C$60,MATCH(LEFT(I2529,FIND(" ",I2529)-1),Lanes!$A$2:$A$60,0)),"?")</f>
        <v>V</v>
      </c>
      <c r="I2529" s="4" t="s">
        <v>18471</v>
      </c>
      <c r="J2529" s="4"/>
      <c r="K2529" s="4" t="s">
        <v>1078</v>
      </c>
      <c r="L2529" s="4" t="s">
        <v>193</v>
      </c>
      <c r="M2529" s="4" t="s">
        <v>289</v>
      </c>
      <c r="N2529" s="4"/>
      <c r="O2529" s="4" t="s">
        <v>18621</v>
      </c>
      <c r="P2529" s="2" t="s">
        <v>18844</v>
      </c>
      <c r="Q2529" s="2" t="s">
        <v>18845</v>
      </c>
      <c r="R2529" s="4" t="s">
        <v>65</v>
      </c>
      <c r="S2529" s="4" t="s">
        <v>18846</v>
      </c>
      <c r="T2529" s="4" t="s">
        <v>110</v>
      </c>
      <c r="U2529" s="4"/>
      <c r="V2529" s="4"/>
      <c r="W2529" s="4"/>
      <c r="X2529" s="2" t="s">
        <v>18847</v>
      </c>
      <c r="Y2529" s="4" t="s">
        <v>69</v>
      </c>
      <c r="Z2529" s="4"/>
      <c r="AA2529" s="4"/>
      <c r="AB2529" s="4"/>
    </row>
    <row r="2530" customFormat="false" ht="75" hidden="false" customHeight="true" outlineLevel="0" collapsed="false">
      <c r="A2530" s="4" t="s">
        <v>18848</v>
      </c>
      <c r="B2530" s="4" t="s">
        <v>18849</v>
      </c>
      <c r="C2530" s="4" t="s">
        <v>18850</v>
      </c>
      <c r="D2530" s="4" t="n">
        <v>1974</v>
      </c>
      <c r="E2530" s="4" t="s">
        <v>41</v>
      </c>
      <c r="F2530" s="4" t="s">
        <v>18851</v>
      </c>
      <c r="G2530" s="4" t="str">
        <f aca="false">IF(LEFT(I2530,3)="R1 ","L6",IF(D2530&gt;=2014,"L1",IF(D2530&gt;=1998,"L2",IF(D2530&gt;=1987,"L3",IF(D2530&gt;=1978,"L4",IF(D2530&gt;=1965,"L5","L6"))))))</f>
        <v>L5</v>
      </c>
      <c r="H2530" s="4" t="str">
        <f aca="false">IFERROR(INDEX(Lanes!$C$2:$C$60,MATCH(LEFT(I2530,FIND(" ",I2530)-1),Lanes!$A$2:$A$60,0)),"?")</f>
        <v>V</v>
      </c>
      <c r="I2530" s="4" t="s">
        <v>18471</v>
      </c>
      <c r="J2530" s="4"/>
      <c r="K2530" s="4" t="s">
        <v>1016</v>
      </c>
      <c r="L2530" s="4" t="s">
        <v>163</v>
      </c>
      <c r="M2530" s="4" t="s">
        <v>9862</v>
      </c>
      <c r="N2530" s="4"/>
      <c r="O2530" s="4" t="s">
        <v>18852</v>
      </c>
      <c r="P2530" s="2" t="s">
        <v>18853</v>
      </c>
      <c r="Q2530" s="2" t="s">
        <v>18854</v>
      </c>
      <c r="R2530" s="4" t="s">
        <v>65</v>
      </c>
      <c r="S2530" s="4" t="s">
        <v>18855</v>
      </c>
      <c r="T2530" s="4" t="s">
        <v>84</v>
      </c>
      <c r="U2530" s="4"/>
      <c r="V2530" s="4"/>
      <c r="W2530" s="4"/>
      <c r="X2530" s="2" t="s">
        <v>18856</v>
      </c>
      <c r="Y2530" s="4" t="s">
        <v>69</v>
      </c>
      <c r="Z2530" s="4"/>
      <c r="AA2530" s="4"/>
      <c r="AB2530" s="4"/>
    </row>
    <row r="2531" customFormat="false" ht="75" hidden="false" customHeight="true" outlineLevel="0" collapsed="false">
      <c r="A2531" s="4" t="s">
        <v>18857</v>
      </c>
      <c r="B2531" s="4" t="s">
        <v>18673</v>
      </c>
      <c r="C2531" s="4" t="s">
        <v>18858</v>
      </c>
      <c r="D2531" s="4" t="n">
        <v>1974</v>
      </c>
      <c r="E2531" s="4" t="s">
        <v>41</v>
      </c>
      <c r="F2531" s="4" t="s">
        <v>8604</v>
      </c>
      <c r="G2531" s="4" t="str">
        <f aca="false">IF(LEFT(I2531,3)="R1 ","L6",IF(D2531&gt;=2014,"L1",IF(D2531&gt;=1998,"L2",IF(D2531&gt;=1987,"L3",IF(D2531&gt;=1978,"L4",IF(D2531&gt;=1965,"L5","L6"))))))</f>
        <v>L5</v>
      </c>
      <c r="H2531" s="4" t="str">
        <f aca="false">IFERROR(INDEX(Lanes!$C$2:$C$60,MATCH(LEFT(I2531,FIND(" ",I2531)-1),Lanes!$A$2:$A$60,0)),"?")</f>
        <v>V</v>
      </c>
      <c r="I2531" s="4" t="s">
        <v>18471</v>
      </c>
      <c r="J2531" s="4"/>
      <c r="K2531" s="4" t="s">
        <v>1078</v>
      </c>
      <c r="L2531" s="4" t="s">
        <v>193</v>
      </c>
      <c r="M2531" s="4" t="s">
        <v>289</v>
      </c>
      <c r="N2531" s="4"/>
      <c r="O2531" s="4" t="s">
        <v>18859</v>
      </c>
      <c r="P2531" s="2" t="s">
        <v>18860</v>
      </c>
      <c r="Q2531" s="2" t="s">
        <v>18861</v>
      </c>
      <c r="R2531" s="4" t="s">
        <v>65</v>
      </c>
      <c r="S2531" s="4" t="s">
        <v>18862</v>
      </c>
      <c r="T2531" s="4" t="s">
        <v>110</v>
      </c>
      <c r="U2531" s="4"/>
      <c r="V2531" s="4"/>
      <c r="W2531" s="4"/>
      <c r="X2531" s="2" t="s">
        <v>18863</v>
      </c>
      <c r="Y2531" s="4" t="s">
        <v>69</v>
      </c>
      <c r="Z2531" s="4"/>
      <c r="AA2531" s="4"/>
      <c r="AB2531" s="4"/>
    </row>
    <row r="2532" customFormat="false" ht="75" hidden="false" customHeight="true" outlineLevel="0" collapsed="false">
      <c r="A2532" s="4" t="s">
        <v>18864</v>
      </c>
      <c r="B2532" s="4" t="s">
        <v>18566</v>
      </c>
      <c r="C2532" s="4" t="s">
        <v>18865</v>
      </c>
      <c r="D2532" s="4" t="n">
        <v>1974</v>
      </c>
      <c r="E2532" s="4" t="s">
        <v>41</v>
      </c>
      <c r="F2532" s="4" t="s">
        <v>17187</v>
      </c>
      <c r="G2532" s="4" t="str">
        <f aca="false">IF(LEFT(I2532,3)="R1 ","L6",IF(D2532&gt;=2014,"L1",IF(D2532&gt;=1998,"L2",IF(D2532&gt;=1987,"L3",IF(D2532&gt;=1978,"L4",IF(D2532&gt;=1965,"L5","L6"))))))</f>
        <v>L5</v>
      </c>
      <c r="H2532" s="4" t="str">
        <f aca="false">IFERROR(INDEX(Lanes!$C$2:$C$60,MATCH(LEFT(I2532,FIND(" ",I2532)-1),Lanes!$A$2:$A$60,0)),"?")</f>
        <v>V</v>
      </c>
      <c r="I2532" s="4" t="s">
        <v>18471</v>
      </c>
      <c r="J2532" s="4"/>
      <c r="K2532" s="4" t="s">
        <v>1016</v>
      </c>
      <c r="L2532" s="4" t="s">
        <v>603</v>
      </c>
      <c r="M2532" s="4" t="s">
        <v>18480</v>
      </c>
      <c r="N2532" s="4" t="s">
        <v>18481</v>
      </c>
      <c r="O2532" s="4" t="s">
        <v>18866</v>
      </c>
      <c r="P2532" s="2" t="s">
        <v>18867</v>
      </c>
      <c r="Q2532" s="2" t="s">
        <v>18868</v>
      </c>
      <c r="R2532" s="4" t="s">
        <v>122</v>
      </c>
      <c r="S2532" s="4" t="s">
        <v>18869</v>
      </c>
      <c r="T2532" s="4" t="s">
        <v>110</v>
      </c>
      <c r="U2532" s="4"/>
      <c r="V2532" s="4"/>
      <c r="W2532" s="4"/>
      <c r="X2532" s="2" t="s">
        <v>18870</v>
      </c>
      <c r="Y2532" s="4" t="s">
        <v>69</v>
      </c>
      <c r="Z2532" s="4"/>
      <c r="AA2532" s="4"/>
      <c r="AB2532" s="4"/>
    </row>
    <row r="2533" customFormat="false" ht="75" hidden="false" customHeight="true" outlineLevel="0" collapsed="false">
      <c r="A2533" s="4" t="s">
        <v>18871</v>
      </c>
      <c r="B2533" s="4" t="s">
        <v>18872</v>
      </c>
      <c r="C2533" s="4" t="s">
        <v>18873</v>
      </c>
      <c r="D2533" s="4" t="n">
        <v>1974</v>
      </c>
      <c r="E2533" s="4" t="s">
        <v>41</v>
      </c>
      <c r="F2533" s="4" t="s">
        <v>18874</v>
      </c>
      <c r="G2533" s="4" t="str">
        <f aca="false">IF(LEFT(I2533,3)="R1 ","L6",IF(D2533&gt;=2014,"L1",IF(D2533&gt;=1998,"L2",IF(D2533&gt;=1987,"L3",IF(D2533&gt;=1978,"L4",IF(D2533&gt;=1965,"L5","L6"))))))</f>
        <v>L5</v>
      </c>
      <c r="H2533" s="4" t="str">
        <f aca="false">IFERROR(INDEX(Lanes!$C$2:$C$60,MATCH(LEFT(I2533,FIND(" ",I2533)-1),Lanes!$A$2:$A$60,0)),"?")</f>
        <v>V</v>
      </c>
      <c r="I2533" s="4" t="s">
        <v>18471</v>
      </c>
      <c r="J2533" s="4"/>
      <c r="K2533" s="4" t="s">
        <v>1016</v>
      </c>
      <c r="L2533" s="4" t="s">
        <v>193</v>
      </c>
      <c r="M2533" s="4" t="s">
        <v>289</v>
      </c>
      <c r="N2533" s="4"/>
      <c r="O2533" s="4" t="s">
        <v>18875</v>
      </c>
      <c r="P2533" s="2" t="s">
        <v>18876</v>
      </c>
      <c r="Q2533" s="2" t="s">
        <v>18877</v>
      </c>
      <c r="R2533" s="4" t="s">
        <v>50</v>
      </c>
      <c r="S2533" s="4" t="s">
        <v>18878</v>
      </c>
      <c r="T2533" s="4" t="s">
        <v>84</v>
      </c>
      <c r="U2533" s="4"/>
      <c r="V2533" s="4"/>
      <c r="W2533" s="4"/>
      <c r="X2533" s="2" t="s">
        <v>18879</v>
      </c>
      <c r="Y2533" s="4" t="s">
        <v>69</v>
      </c>
      <c r="Z2533" s="4"/>
      <c r="AA2533" s="4"/>
      <c r="AB2533" s="4"/>
    </row>
    <row r="2534" customFormat="false" ht="75" hidden="false" customHeight="true" outlineLevel="0" collapsed="false">
      <c r="A2534" s="4" t="s">
        <v>18880</v>
      </c>
      <c r="B2534" s="4" t="s">
        <v>18618</v>
      </c>
      <c r="C2534" s="4" t="s">
        <v>18881</v>
      </c>
      <c r="D2534" s="4" t="n">
        <v>1975</v>
      </c>
      <c r="E2534" s="4" t="s">
        <v>41</v>
      </c>
      <c r="F2534" s="4" t="s">
        <v>16918</v>
      </c>
      <c r="G2534" s="4" t="str">
        <f aca="false">IF(LEFT(I2534,3)="R1 ","L6",IF(D2534&gt;=2014,"L1",IF(D2534&gt;=1998,"L2",IF(D2534&gt;=1987,"L3",IF(D2534&gt;=1978,"L4",IF(D2534&gt;=1965,"L5","L6"))))))</f>
        <v>L5</v>
      </c>
      <c r="H2534" s="4" t="str">
        <f aca="false">IFERROR(INDEX(Lanes!$C$2:$C$60,MATCH(LEFT(I2534,FIND(" ",I2534)-1),Lanes!$A$2:$A$60,0)),"?")</f>
        <v>V</v>
      </c>
      <c r="I2534" s="4" t="s">
        <v>18471</v>
      </c>
      <c r="J2534" s="4"/>
      <c r="K2534" s="4" t="s">
        <v>1078</v>
      </c>
      <c r="L2534" s="4" t="s">
        <v>193</v>
      </c>
      <c r="M2534" s="4" t="s">
        <v>289</v>
      </c>
      <c r="N2534" s="4"/>
      <c r="O2534" s="4" t="s">
        <v>18882</v>
      </c>
      <c r="P2534" s="2" t="s">
        <v>18883</v>
      </c>
      <c r="Q2534" s="2" t="s">
        <v>18884</v>
      </c>
      <c r="R2534" s="4" t="s">
        <v>65</v>
      </c>
      <c r="S2534" s="4" t="s">
        <v>18885</v>
      </c>
      <c r="T2534" s="4" t="s">
        <v>84</v>
      </c>
      <c r="U2534" s="4"/>
      <c r="V2534" s="4"/>
      <c r="W2534" s="4"/>
      <c r="X2534" s="2" t="s">
        <v>18886</v>
      </c>
      <c r="Y2534" s="4" t="s">
        <v>69</v>
      </c>
      <c r="Z2534" s="4"/>
      <c r="AA2534" s="4"/>
      <c r="AB2534" s="4"/>
    </row>
    <row r="2535" customFormat="false" ht="75" hidden="false" customHeight="true" outlineLevel="0" collapsed="false">
      <c r="A2535" s="4" t="s">
        <v>18887</v>
      </c>
      <c r="B2535" s="4" t="s">
        <v>18888</v>
      </c>
      <c r="C2535" s="4" t="s">
        <v>18889</v>
      </c>
      <c r="D2535" s="4" t="n">
        <v>1975</v>
      </c>
      <c r="E2535" s="4" t="s">
        <v>41</v>
      </c>
      <c r="F2535" s="4" t="s">
        <v>16918</v>
      </c>
      <c r="G2535" s="4" t="str">
        <f aca="false">IF(LEFT(I2535,3)="R1 ","L6",IF(D2535&gt;=2014,"L1",IF(D2535&gt;=1998,"L2",IF(D2535&gt;=1987,"L3",IF(D2535&gt;=1978,"L4",IF(D2535&gt;=1965,"L5","L6"))))))</f>
        <v>L5</v>
      </c>
      <c r="H2535" s="4" t="str">
        <f aca="false">IFERROR(INDEX(Lanes!$C$2:$C$60,MATCH(LEFT(I2535,FIND(" ",I2535)-1),Lanes!$A$2:$A$60,0)),"?")</f>
        <v>V</v>
      </c>
      <c r="I2535" s="4" t="s">
        <v>18471</v>
      </c>
      <c r="J2535" s="4"/>
      <c r="K2535" s="4" t="s">
        <v>1016</v>
      </c>
      <c r="L2535" s="4" t="s">
        <v>193</v>
      </c>
      <c r="M2535" s="4" t="s">
        <v>289</v>
      </c>
      <c r="N2535" s="4"/>
      <c r="O2535" s="4" t="s">
        <v>18890</v>
      </c>
      <c r="P2535" s="2" t="s">
        <v>18891</v>
      </c>
      <c r="Q2535" s="2" t="s">
        <v>18892</v>
      </c>
      <c r="R2535" s="4" t="s">
        <v>50</v>
      </c>
      <c r="S2535" s="4" t="s">
        <v>18893</v>
      </c>
      <c r="T2535" s="4" t="s">
        <v>110</v>
      </c>
      <c r="U2535" s="4" t="s">
        <v>53</v>
      </c>
      <c r="V2535" s="4"/>
      <c r="W2535" s="4" t="s">
        <v>53</v>
      </c>
      <c r="X2535" s="2" t="s">
        <v>18894</v>
      </c>
      <c r="Y2535" s="4" t="s">
        <v>69</v>
      </c>
      <c r="Z2535" s="4"/>
      <c r="AA2535" s="4"/>
      <c r="AB2535" s="4"/>
    </row>
    <row r="2536" customFormat="false" ht="75" hidden="false" customHeight="true" outlineLevel="0" collapsed="false">
      <c r="A2536" s="4" t="s">
        <v>18895</v>
      </c>
      <c r="B2536" s="4" t="s">
        <v>18888</v>
      </c>
      <c r="C2536" s="4" t="s">
        <v>18896</v>
      </c>
      <c r="D2536" s="4" t="n">
        <v>1975</v>
      </c>
      <c r="E2536" s="4" t="s">
        <v>41</v>
      </c>
      <c r="F2536" s="4" t="s">
        <v>16070</v>
      </c>
      <c r="G2536" s="4" t="str">
        <f aca="false">IF(LEFT(I2536,3)="R1 ","L6",IF(D2536&gt;=2014,"L1",IF(D2536&gt;=1998,"L2",IF(D2536&gt;=1987,"L3",IF(D2536&gt;=1978,"L4",IF(D2536&gt;=1965,"L5","L6"))))))</f>
        <v>L5</v>
      </c>
      <c r="H2536" s="4" t="str">
        <f aca="false">IFERROR(INDEX(Lanes!$C$2:$C$60,MATCH(LEFT(I2536,FIND(" ",I2536)-1),Lanes!$A$2:$A$60,0)),"?")</f>
        <v>V</v>
      </c>
      <c r="I2536" s="4" t="s">
        <v>18471</v>
      </c>
      <c r="J2536" s="4"/>
      <c r="K2536" s="4" t="s">
        <v>1016</v>
      </c>
      <c r="L2536" s="4" t="s">
        <v>193</v>
      </c>
      <c r="M2536" s="4" t="s">
        <v>289</v>
      </c>
      <c r="N2536" s="4"/>
      <c r="O2536" s="4" t="s">
        <v>18897</v>
      </c>
      <c r="P2536" s="2" t="s">
        <v>18898</v>
      </c>
      <c r="Q2536" s="2" t="s">
        <v>18899</v>
      </c>
      <c r="R2536" s="4" t="s">
        <v>65</v>
      </c>
      <c r="S2536" s="4" t="s">
        <v>18900</v>
      </c>
      <c r="T2536" s="4" t="s">
        <v>52</v>
      </c>
      <c r="U2536" s="4"/>
      <c r="V2536" s="4"/>
      <c r="W2536" s="4" t="s">
        <v>53</v>
      </c>
      <c r="X2536" s="2" t="s">
        <v>18901</v>
      </c>
      <c r="Y2536" s="4" t="s">
        <v>69</v>
      </c>
      <c r="Z2536" s="4"/>
      <c r="AA2536" s="4"/>
      <c r="AB2536" s="4"/>
    </row>
    <row r="2537" customFormat="false" ht="75" hidden="false" customHeight="true" outlineLevel="0" collapsed="false">
      <c r="A2537" s="4" t="s">
        <v>18902</v>
      </c>
      <c r="B2537" s="4" t="s">
        <v>18903</v>
      </c>
      <c r="C2537" s="4" t="s">
        <v>18904</v>
      </c>
      <c r="D2537" s="4" t="n">
        <v>1975</v>
      </c>
      <c r="E2537" s="4" t="s">
        <v>41</v>
      </c>
      <c r="F2537" s="4" t="s">
        <v>17187</v>
      </c>
      <c r="G2537" s="4" t="str">
        <f aca="false">IF(LEFT(I2537,3)="R1 ","L6",IF(D2537&gt;=2014,"L1",IF(D2537&gt;=1998,"L2",IF(D2537&gt;=1987,"L3",IF(D2537&gt;=1978,"L4",IF(D2537&gt;=1965,"L5","L6"))))))</f>
        <v>L5</v>
      </c>
      <c r="H2537" s="4" t="str">
        <f aca="false">IFERROR(INDEX(Lanes!$C$2:$C$60,MATCH(LEFT(I2537,FIND(" ",I2537)-1),Lanes!$A$2:$A$60,0)),"?")</f>
        <v>V</v>
      </c>
      <c r="I2537" s="4" t="s">
        <v>18471</v>
      </c>
      <c r="J2537" s="4"/>
      <c r="K2537" s="4" t="s">
        <v>1016</v>
      </c>
      <c r="L2537" s="4" t="s">
        <v>163</v>
      </c>
      <c r="M2537" s="4" t="s">
        <v>16132</v>
      </c>
      <c r="N2537" s="4"/>
      <c r="O2537" s="4" t="s">
        <v>18905</v>
      </c>
      <c r="P2537" s="2" t="s">
        <v>18906</v>
      </c>
      <c r="Q2537" s="2" t="s">
        <v>18907</v>
      </c>
      <c r="R2537" s="4" t="s">
        <v>122</v>
      </c>
      <c r="S2537" s="4" t="s">
        <v>18908</v>
      </c>
      <c r="T2537" s="4" t="s">
        <v>84</v>
      </c>
      <c r="U2537" s="4"/>
      <c r="V2537" s="4"/>
      <c r="W2537" s="4"/>
      <c r="X2537" s="2" t="s">
        <v>18909</v>
      </c>
      <c r="Y2537" s="4" t="s">
        <v>69</v>
      </c>
      <c r="Z2537" s="4"/>
      <c r="AA2537" s="4"/>
      <c r="AB2537" s="4"/>
    </row>
    <row r="2538" customFormat="false" ht="75" hidden="false" customHeight="true" outlineLevel="0" collapsed="false">
      <c r="A2538" s="4" t="s">
        <v>18910</v>
      </c>
      <c r="B2538" s="4" t="s">
        <v>18872</v>
      </c>
      <c r="C2538" s="4" t="s">
        <v>18911</v>
      </c>
      <c r="D2538" s="4" t="n">
        <v>1975</v>
      </c>
      <c r="E2538" s="4" t="s">
        <v>41</v>
      </c>
      <c r="F2538" s="4" t="s">
        <v>18874</v>
      </c>
      <c r="G2538" s="4" t="str">
        <f aca="false">IF(LEFT(I2538,3)="R1 ","L6",IF(D2538&gt;=2014,"L1",IF(D2538&gt;=1998,"L2",IF(D2538&gt;=1987,"L3",IF(D2538&gt;=1978,"L4",IF(D2538&gt;=1965,"L5","L6"))))))</f>
        <v>L5</v>
      </c>
      <c r="H2538" s="4" t="str">
        <f aca="false">IFERROR(INDEX(Lanes!$C$2:$C$60,MATCH(LEFT(I2538,FIND(" ",I2538)-1),Lanes!$A$2:$A$60,0)),"?")</f>
        <v>V</v>
      </c>
      <c r="I2538" s="4" t="s">
        <v>18471</v>
      </c>
      <c r="J2538" s="4"/>
      <c r="K2538" s="4" t="s">
        <v>1016</v>
      </c>
      <c r="L2538" s="4" t="s">
        <v>193</v>
      </c>
      <c r="M2538" s="4" t="s">
        <v>289</v>
      </c>
      <c r="N2538" s="4"/>
      <c r="O2538" s="4" t="s">
        <v>18912</v>
      </c>
      <c r="P2538" s="2" t="s">
        <v>18913</v>
      </c>
      <c r="Q2538" s="2" t="s">
        <v>18914</v>
      </c>
      <c r="R2538" s="4" t="s">
        <v>65</v>
      </c>
      <c r="S2538" s="4" t="s">
        <v>18915</v>
      </c>
      <c r="T2538" s="4" t="s">
        <v>52</v>
      </c>
      <c r="U2538" s="4"/>
      <c r="V2538" s="4"/>
      <c r="W2538" s="4"/>
      <c r="X2538" s="2" t="s">
        <v>18879</v>
      </c>
      <c r="Y2538" s="4" t="s">
        <v>69</v>
      </c>
      <c r="Z2538" s="4"/>
      <c r="AA2538" s="4"/>
      <c r="AB2538" s="4"/>
    </row>
    <row r="2539" customFormat="false" ht="75" hidden="false" customHeight="true" outlineLevel="0" collapsed="false">
      <c r="A2539" s="4" t="s">
        <v>18916</v>
      </c>
      <c r="B2539" s="4" t="s">
        <v>18888</v>
      </c>
      <c r="C2539" s="4" t="s">
        <v>18917</v>
      </c>
      <c r="D2539" s="4" t="n">
        <v>1976</v>
      </c>
      <c r="E2539" s="4" t="s">
        <v>41</v>
      </c>
      <c r="F2539" s="4" t="s">
        <v>16918</v>
      </c>
      <c r="G2539" s="4" t="str">
        <f aca="false">IF(LEFT(I2539,3)="R1 ","L6",IF(D2539&gt;=2014,"L1",IF(D2539&gt;=1998,"L2",IF(D2539&gt;=1987,"L3",IF(D2539&gt;=1978,"L4",IF(D2539&gt;=1965,"L5","L6"))))))</f>
        <v>L5</v>
      </c>
      <c r="H2539" s="4" t="str">
        <f aca="false">IFERROR(INDEX(Lanes!$C$2:$C$60,MATCH(LEFT(I2539,FIND(" ",I2539)-1),Lanes!$A$2:$A$60,0)),"?")</f>
        <v>V</v>
      </c>
      <c r="I2539" s="4" t="s">
        <v>18471</v>
      </c>
      <c r="J2539" s="4"/>
      <c r="K2539" s="4" t="s">
        <v>1016</v>
      </c>
      <c r="L2539" s="4" t="s">
        <v>193</v>
      </c>
      <c r="M2539" s="4" t="s">
        <v>289</v>
      </c>
      <c r="N2539" s="4"/>
      <c r="O2539" s="4" t="s">
        <v>18918</v>
      </c>
      <c r="P2539" s="2" t="s">
        <v>18919</v>
      </c>
      <c r="Q2539" s="2" t="s">
        <v>18920</v>
      </c>
      <c r="R2539" s="4" t="s">
        <v>65</v>
      </c>
      <c r="S2539" s="4" t="s">
        <v>18921</v>
      </c>
      <c r="T2539" s="4" t="s">
        <v>84</v>
      </c>
      <c r="U2539" s="4"/>
      <c r="V2539" s="4"/>
      <c r="W2539" s="4" t="s">
        <v>53</v>
      </c>
      <c r="X2539" s="2" t="s">
        <v>18894</v>
      </c>
      <c r="Y2539" s="4" t="s">
        <v>69</v>
      </c>
      <c r="Z2539" s="4"/>
      <c r="AA2539" s="4"/>
      <c r="AB2539" s="4"/>
    </row>
    <row r="2540" customFormat="false" ht="75" hidden="false" customHeight="true" outlineLevel="0" collapsed="false">
      <c r="A2540" s="4" t="s">
        <v>18922</v>
      </c>
      <c r="B2540" s="4" t="s">
        <v>18673</v>
      </c>
      <c r="C2540" s="4" t="s">
        <v>18923</v>
      </c>
      <c r="D2540" s="4" t="n">
        <v>1976</v>
      </c>
      <c r="E2540" s="4" t="s">
        <v>41</v>
      </c>
      <c r="F2540" s="4" t="s">
        <v>8604</v>
      </c>
      <c r="G2540" s="4" t="str">
        <f aca="false">IF(LEFT(I2540,3)="R1 ","L6",IF(D2540&gt;=2014,"L1",IF(D2540&gt;=1998,"L2",IF(D2540&gt;=1987,"L3",IF(D2540&gt;=1978,"L4",IF(D2540&gt;=1965,"L5","L6"))))))</f>
        <v>L5</v>
      </c>
      <c r="H2540" s="4" t="str">
        <f aca="false">IFERROR(INDEX(Lanes!$C$2:$C$60,MATCH(LEFT(I2540,FIND(" ",I2540)-1),Lanes!$A$2:$A$60,0)),"?")</f>
        <v>V</v>
      </c>
      <c r="I2540" s="4" t="s">
        <v>18471</v>
      </c>
      <c r="J2540" s="4"/>
      <c r="K2540" s="4" t="s">
        <v>1078</v>
      </c>
      <c r="L2540" s="4" t="s">
        <v>193</v>
      </c>
      <c r="M2540" s="4" t="s">
        <v>289</v>
      </c>
      <c r="N2540" s="4"/>
      <c r="O2540" s="4" t="s">
        <v>18924</v>
      </c>
      <c r="P2540" s="2" t="s">
        <v>18925</v>
      </c>
      <c r="Q2540" s="2" t="s">
        <v>18926</v>
      </c>
      <c r="R2540" s="4" t="s">
        <v>65</v>
      </c>
      <c r="S2540" s="4" t="s">
        <v>18927</v>
      </c>
      <c r="T2540" s="4" t="s">
        <v>52</v>
      </c>
      <c r="U2540" s="4"/>
      <c r="V2540" s="4"/>
      <c r="W2540" s="4"/>
      <c r="X2540" s="2" t="s">
        <v>18928</v>
      </c>
      <c r="Y2540" s="4" t="s">
        <v>69</v>
      </c>
      <c r="Z2540" s="4"/>
      <c r="AA2540" s="4"/>
      <c r="AB2540" s="4"/>
    </row>
    <row r="2541" customFormat="false" ht="75" hidden="false" customHeight="true" outlineLevel="0" collapsed="false">
      <c r="A2541" s="4" t="s">
        <v>18929</v>
      </c>
      <c r="B2541" s="4" t="s">
        <v>18827</v>
      </c>
      <c r="C2541" s="4" t="s">
        <v>18930</v>
      </c>
      <c r="D2541" s="4" t="n">
        <v>1976</v>
      </c>
      <c r="E2541" s="4" t="s">
        <v>398</v>
      </c>
      <c r="F2541" s="4" t="s">
        <v>8604</v>
      </c>
      <c r="G2541" s="4" t="str">
        <f aca="false">IF(LEFT(I2541,3)="R1 ","L6",IF(D2541&gt;=2014,"L1",IF(D2541&gt;=1998,"L2",IF(D2541&gt;=1987,"L3",IF(D2541&gt;=1978,"L4",IF(D2541&gt;=1965,"L5","L6"))))))</f>
        <v>L5</v>
      </c>
      <c r="H2541" s="4" t="str">
        <f aca="false">IFERROR(INDEX(Lanes!$C$2:$C$60,MATCH(LEFT(I2541,FIND(" ",I2541)-1),Lanes!$A$2:$A$60,0)),"?")</f>
        <v>V</v>
      </c>
      <c r="I2541" s="4" t="s">
        <v>18471</v>
      </c>
      <c r="J2541" s="4"/>
      <c r="K2541" s="4" t="s">
        <v>1078</v>
      </c>
      <c r="L2541" s="4" t="s">
        <v>193</v>
      </c>
      <c r="M2541" s="4" t="s">
        <v>289</v>
      </c>
      <c r="N2541" s="4"/>
      <c r="O2541" s="4" t="s">
        <v>18829</v>
      </c>
      <c r="P2541" s="2" t="s">
        <v>18931</v>
      </c>
      <c r="Q2541" s="2" t="s">
        <v>18932</v>
      </c>
      <c r="R2541" s="4" t="s">
        <v>65</v>
      </c>
      <c r="S2541" s="4" t="s">
        <v>18933</v>
      </c>
      <c r="T2541" s="4" t="s">
        <v>110</v>
      </c>
      <c r="U2541" s="4"/>
      <c r="V2541" s="4"/>
      <c r="W2541" s="4"/>
      <c r="X2541" s="2" t="s">
        <v>18934</v>
      </c>
      <c r="Y2541" s="4" t="s">
        <v>69</v>
      </c>
      <c r="Z2541" s="4"/>
      <c r="AA2541" s="4"/>
      <c r="AB2541" s="4"/>
    </row>
    <row r="2542" customFormat="false" ht="75" hidden="false" customHeight="true" outlineLevel="0" collapsed="false">
      <c r="A2542" s="4" t="s">
        <v>18935</v>
      </c>
      <c r="B2542" s="4" t="s">
        <v>18888</v>
      </c>
      <c r="C2542" s="4" t="s">
        <v>18936</v>
      </c>
      <c r="D2542" s="4" t="n">
        <v>1977</v>
      </c>
      <c r="E2542" s="4" t="s">
        <v>41</v>
      </c>
      <c r="F2542" s="4" t="s">
        <v>16918</v>
      </c>
      <c r="G2542" s="4" t="str">
        <f aca="false">IF(LEFT(I2542,3)="R1 ","L6",IF(D2542&gt;=2014,"L1",IF(D2542&gt;=1998,"L2",IF(D2542&gt;=1987,"L3",IF(D2542&gt;=1978,"L4",IF(D2542&gt;=1965,"L5","L6"))))))</f>
        <v>L5</v>
      </c>
      <c r="H2542" s="4" t="str">
        <f aca="false">IFERROR(INDEX(Lanes!$C$2:$C$60,MATCH(LEFT(I2542,FIND(" ",I2542)-1),Lanes!$A$2:$A$60,0)),"?")</f>
        <v>V</v>
      </c>
      <c r="I2542" s="4" t="s">
        <v>18471</v>
      </c>
      <c r="J2542" s="4"/>
      <c r="K2542" s="4" t="s">
        <v>1016</v>
      </c>
      <c r="L2542" s="4" t="s">
        <v>193</v>
      </c>
      <c r="M2542" s="4" t="s">
        <v>289</v>
      </c>
      <c r="N2542" s="4"/>
      <c r="O2542" s="4" t="s">
        <v>18897</v>
      </c>
      <c r="P2542" s="2" t="s">
        <v>18937</v>
      </c>
      <c r="Q2542" s="2" t="s">
        <v>18938</v>
      </c>
      <c r="R2542" s="4" t="s">
        <v>65</v>
      </c>
      <c r="S2542" s="4" t="s">
        <v>18939</v>
      </c>
      <c r="T2542" s="4" t="s">
        <v>52</v>
      </c>
      <c r="U2542" s="4"/>
      <c r="V2542" s="4"/>
      <c r="W2542" s="4" t="s">
        <v>53</v>
      </c>
      <c r="X2542" s="2" t="s">
        <v>18894</v>
      </c>
      <c r="Y2542" s="4" t="s">
        <v>69</v>
      </c>
      <c r="Z2542" s="4"/>
      <c r="AA2542" s="4"/>
      <c r="AB2542" s="4"/>
    </row>
    <row r="2543" customFormat="false" ht="75" hidden="false" customHeight="true" outlineLevel="0" collapsed="false">
      <c r="A2543" s="4" t="s">
        <v>18940</v>
      </c>
      <c r="B2543" s="4" t="s">
        <v>18941</v>
      </c>
      <c r="C2543" s="4" t="s">
        <v>18942</v>
      </c>
      <c r="D2543" s="4" t="n">
        <v>1977</v>
      </c>
      <c r="E2543" s="4" t="s">
        <v>41</v>
      </c>
      <c r="F2543" s="4" t="s">
        <v>13442</v>
      </c>
      <c r="G2543" s="4" t="str">
        <f aca="false">IF(LEFT(I2543,3)="R1 ","L6",IF(D2543&gt;=2014,"L1",IF(D2543&gt;=1998,"L2",IF(D2543&gt;=1987,"L3",IF(D2543&gt;=1978,"L4",IF(D2543&gt;=1965,"L5","L6"))))))</f>
        <v>L5</v>
      </c>
      <c r="H2543" s="4" t="str">
        <f aca="false">IFERROR(INDEX(Lanes!$C$2:$C$60,MATCH(LEFT(I2543,FIND(" ",I2543)-1),Lanes!$A$2:$A$60,0)),"?")</f>
        <v>V</v>
      </c>
      <c r="I2543" s="4" t="s">
        <v>18471</v>
      </c>
      <c r="J2543" s="4"/>
      <c r="K2543" s="4" t="s">
        <v>1016</v>
      </c>
      <c r="L2543" s="4" t="s">
        <v>193</v>
      </c>
      <c r="M2543" s="4" t="s">
        <v>289</v>
      </c>
      <c r="N2543" s="4"/>
      <c r="O2543" s="4" t="s">
        <v>18943</v>
      </c>
      <c r="P2543" s="2" t="s">
        <v>18944</v>
      </c>
      <c r="Q2543" s="2" t="s">
        <v>18945</v>
      </c>
      <c r="R2543" s="4" t="s">
        <v>65</v>
      </c>
      <c r="S2543" s="4" t="s">
        <v>18946</v>
      </c>
      <c r="T2543" s="4" t="s">
        <v>84</v>
      </c>
      <c r="U2543" s="4"/>
      <c r="V2543" s="4"/>
      <c r="W2543" s="4"/>
      <c r="X2543" s="2" t="s">
        <v>18947</v>
      </c>
      <c r="Y2543" s="4" t="s">
        <v>69</v>
      </c>
      <c r="Z2543" s="4"/>
      <c r="AA2543" s="4"/>
      <c r="AB2543" s="4"/>
    </row>
    <row r="2544" customFormat="false" ht="75" hidden="false" customHeight="true" outlineLevel="0" collapsed="false">
      <c r="A2544" s="4" t="s">
        <v>18948</v>
      </c>
      <c r="B2544" s="4" t="s">
        <v>18888</v>
      </c>
      <c r="C2544" s="4" t="s">
        <v>18949</v>
      </c>
      <c r="D2544" s="4" t="n">
        <v>1978</v>
      </c>
      <c r="E2544" s="4" t="s">
        <v>41</v>
      </c>
      <c r="F2544" s="4" t="s">
        <v>16918</v>
      </c>
      <c r="G2544" s="4" t="str">
        <f aca="false">IF(LEFT(I2544,3)="R1 ","L6",IF(D2544&gt;=2014,"L1",IF(D2544&gt;=1998,"L2",IF(D2544&gt;=1987,"L3",IF(D2544&gt;=1978,"L4",IF(D2544&gt;=1965,"L5","L6"))))))</f>
        <v>L4</v>
      </c>
      <c r="H2544" s="4" t="str">
        <f aca="false">IFERROR(INDEX(Lanes!$C$2:$C$60,MATCH(LEFT(I2544,FIND(" ",I2544)-1),Lanes!$A$2:$A$60,0)),"?")</f>
        <v>V</v>
      </c>
      <c r="I2544" s="4" t="s">
        <v>18471</v>
      </c>
      <c r="J2544" s="4"/>
      <c r="K2544" s="4" t="s">
        <v>1016</v>
      </c>
      <c r="L2544" s="4" t="s">
        <v>193</v>
      </c>
      <c r="M2544" s="4" t="s">
        <v>289</v>
      </c>
      <c r="N2544" s="4"/>
      <c r="O2544" s="4" t="s">
        <v>18950</v>
      </c>
      <c r="P2544" s="2" t="s">
        <v>18951</v>
      </c>
      <c r="Q2544" s="2" t="s">
        <v>18952</v>
      </c>
      <c r="R2544" s="4" t="s">
        <v>50</v>
      </c>
      <c r="S2544" s="4" t="s">
        <v>18953</v>
      </c>
      <c r="T2544" s="4" t="s">
        <v>52</v>
      </c>
      <c r="U2544" s="4"/>
      <c r="V2544" s="4"/>
      <c r="W2544" s="4" t="s">
        <v>53</v>
      </c>
      <c r="X2544" s="2" t="s">
        <v>18894</v>
      </c>
      <c r="Y2544" s="4" t="s">
        <v>69</v>
      </c>
      <c r="Z2544" s="4"/>
      <c r="AA2544" s="4"/>
      <c r="AB2544" s="4"/>
    </row>
    <row r="2545" customFormat="false" ht="75" hidden="false" customHeight="true" outlineLevel="0" collapsed="false">
      <c r="A2545" s="4" t="s">
        <v>18954</v>
      </c>
      <c r="B2545" s="4" t="s">
        <v>18955</v>
      </c>
      <c r="C2545" s="4" t="s">
        <v>18956</v>
      </c>
      <c r="D2545" s="4" t="n">
        <v>1979</v>
      </c>
      <c r="E2545" s="4" t="s">
        <v>41</v>
      </c>
      <c r="F2545" s="4" t="s">
        <v>16070</v>
      </c>
      <c r="G2545" s="4" t="str">
        <f aca="false">IF(LEFT(I2545,3)="R1 ","L6",IF(D2545&gt;=2014,"L1",IF(D2545&gt;=1998,"L2",IF(D2545&gt;=1987,"L3",IF(D2545&gt;=1978,"L4",IF(D2545&gt;=1965,"L5","L6"))))))</f>
        <v>L4</v>
      </c>
      <c r="H2545" s="4" t="str">
        <f aca="false">IFERROR(INDEX(Lanes!$C$2:$C$60,MATCH(LEFT(I2545,FIND(" ",I2545)-1),Lanes!$A$2:$A$60,0)),"?")</f>
        <v>V</v>
      </c>
      <c r="I2545" s="4" t="s">
        <v>18471</v>
      </c>
      <c r="J2545" s="4"/>
      <c r="K2545" s="4" t="s">
        <v>1016</v>
      </c>
      <c r="L2545" s="4" t="s">
        <v>603</v>
      </c>
      <c r="M2545" s="4" t="s">
        <v>18480</v>
      </c>
      <c r="N2545" s="4" t="s">
        <v>18481</v>
      </c>
      <c r="O2545" s="4" t="s">
        <v>18604</v>
      </c>
      <c r="P2545" s="2" t="s">
        <v>18957</v>
      </c>
      <c r="Q2545" s="2" t="s">
        <v>18958</v>
      </c>
      <c r="R2545" s="4" t="s">
        <v>50</v>
      </c>
      <c r="S2545" s="4" t="s">
        <v>18959</v>
      </c>
      <c r="T2545" s="4" t="s">
        <v>84</v>
      </c>
      <c r="U2545" s="4"/>
      <c r="V2545" s="4"/>
      <c r="W2545" s="4"/>
      <c r="X2545" s="2" t="s">
        <v>18960</v>
      </c>
      <c r="Y2545" s="4" t="s">
        <v>69</v>
      </c>
      <c r="Z2545" s="4"/>
      <c r="AA2545" s="4"/>
      <c r="AB2545" s="4"/>
    </row>
    <row r="2546" customFormat="false" ht="75" hidden="false" customHeight="true" outlineLevel="0" collapsed="false">
      <c r="A2546" s="4" t="s">
        <v>18961</v>
      </c>
      <c r="B2546" s="4" t="s">
        <v>18673</v>
      </c>
      <c r="C2546" s="4" t="s">
        <v>18962</v>
      </c>
      <c r="D2546" s="4" t="n">
        <v>1980</v>
      </c>
      <c r="E2546" s="4" t="s">
        <v>41</v>
      </c>
      <c r="F2546" s="4" t="s">
        <v>8604</v>
      </c>
      <c r="G2546" s="4" t="str">
        <f aca="false">IF(LEFT(I2546,3)="R1 ","L6",IF(D2546&gt;=2014,"L1",IF(D2546&gt;=1998,"L2",IF(D2546&gt;=1987,"L3",IF(D2546&gt;=1978,"L4",IF(D2546&gt;=1965,"L5","L6"))))))</f>
        <v>L4</v>
      </c>
      <c r="H2546" s="4" t="str">
        <f aca="false">IFERROR(INDEX(Lanes!$C$2:$C$60,MATCH(LEFT(I2546,FIND(" ",I2546)-1),Lanes!$A$2:$A$60,0)),"?")</f>
        <v>V</v>
      </c>
      <c r="I2546" s="4" t="s">
        <v>18471</v>
      </c>
      <c r="J2546" s="4"/>
      <c r="K2546" s="4" t="s">
        <v>1078</v>
      </c>
      <c r="L2546" s="4" t="s">
        <v>193</v>
      </c>
      <c r="M2546" s="4" t="s">
        <v>289</v>
      </c>
      <c r="N2546" s="4"/>
      <c r="O2546" s="4" t="s">
        <v>18963</v>
      </c>
      <c r="P2546" s="2" t="s">
        <v>18964</v>
      </c>
      <c r="Q2546" s="2" t="s">
        <v>18965</v>
      </c>
      <c r="R2546" s="4" t="s">
        <v>122</v>
      </c>
      <c r="S2546" s="4" t="s">
        <v>18966</v>
      </c>
      <c r="T2546" s="4" t="s">
        <v>110</v>
      </c>
      <c r="U2546" s="4"/>
      <c r="V2546" s="4"/>
      <c r="W2546" s="4"/>
      <c r="X2546" s="2" t="s">
        <v>18967</v>
      </c>
      <c r="Y2546" s="4" t="s">
        <v>69</v>
      </c>
      <c r="Z2546" s="4"/>
      <c r="AA2546" s="4"/>
      <c r="AB2546" s="4"/>
    </row>
    <row r="2547" customFormat="false" ht="75" hidden="false" customHeight="true" outlineLevel="0" collapsed="false">
      <c r="A2547" s="4" t="s">
        <v>18968</v>
      </c>
      <c r="B2547" s="4" t="s">
        <v>18955</v>
      </c>
      <c r="C2547" s="4" t="s">
        <v>18969</v>
      </c>
      <c r="D2547" s="4" t="n">
        <v>1981</v>
      </c>
      <c r="E2547" s="4" t="s">
        <v>41</v>
      </c>
      <c r="F2547" s="4" t="s">
        <v>8604</v>
      </c>
      <c r="G2547" s="4" t="str">
        <f aca="false">IF(LEFT(I2547,3)="R1 ","L6",IF(D2547&gt;=2014,"L1",IF(D2547&gt;=1998,"L2",IF(D2547&gt;=1987,"L3",IF(D2547&gt;=1978,"L4",IF(D2547&gt;=1965,"L5","L6"))))))</f>
        <v>L4</v>
      </c>
      <c r="H2547" s="4" t="str">
        <f aca="false">IFERROR(INDEX(Lanes!$C$2:$C$60,MATCH(LEFT(I2547,FIND(" ",I2547)-1),Lanes!$A$2:$A$60,0)),"?")</f>
        <v>V</v>
      </c>
      <c r="I2547" s="4" t="s">
        <v>18471</v>
      </c>
      <c r="J2547" s="4"/>
      <c r="K2547" s="4" t="s">
        <v>1016</v>
      </c>
      <c r="L2547" s="4" t="s">
        <v>603</v>
      </c>
      <c r="M2547" s="4" t="s">
        <v>18480</v>
      </c>
      <c r="N2547" s="4" t="s">
        <v>18481</v>
      </c>
      <c r="O2547" s="4" t="s">
        <v>16154</v>
      </c>
      <c r="P2547" s="2" t="s">
        <v>18970</v>
      </c>
      <c r="Q2547" s="2" t="s">
        <v>18971</v>
      </c>
      <c r="R2547" s="4" t="s">
        <v>50</v>
      </c>
      <c r="S2547" s="4" t="s">
        <v>18972</v>
      </c>
      <c r="T2547" s="4" t="s">
        <v>84</v>
      </c>
      <c r="U2547" s="4"/>
      <c r="V2547" s="4"/>
      <c r="W2547" s="4"/>
      <c r="X2547" s="2" t="s">
        <v>18973</v>
      </c>
      <c r="Y2547" s="4" t="s">
        <v>69</v>
      </c>
      <c r="Z2547" s="4"/>
      <c r="AA2547" s="4"/>
      <c r="AB2547" s="4"/>
    </row>
    <row r="2548" customFormat="false" ht="75" hidden="false" customHeight="true" outlineLevel="0" collapsed="false">
      <c r="A2548" s="4" t="s">
        <v>18974</v>
      </c>
      <c r="B2548" s="4" t="s">
        <v>18975</v>
      </c>
      <c r="C2548" s="4" t="s">
        <v>18976</v>
      </c>
      <c r="D2548" s="4" t="n">
        <v>1982</v>
      </c>
      <c r="E2548" s="4" t="s">
        <v>41</v>
      </c>
      <c r="F2548" s="4" t="s">
        <v>16044</v>
      </c>
      <c r="G2548" s="4" t="str">
        <f aca="false">IF(LEFT(I2548,3)="R1 ","L6",IF(D2548&gt;=2014,"L1",IF(D2548&gt;=1998,"L2",IF(D2548&gt;=1987,"L3",IF(D2548&gt;=1978,"L4",IF(D2548&gt;=1965,"L5","L6"))))))</f>
        <v>L4</v>
      </c>
      <c r="H2548" s="4" t="str">
        <f aca="false">IFERROR(INDEX(Lanes!$C$2:$C$60,MATCH(LEFT(I2548,FIND(" ",I2548)-1),Lanes!$A$2:$A$60,0)),"?")</f>
        <v>V</v>
      </c>
      <c r="I2548" s="4" t="s">
        <v>18471</v>
      </c>
      <c r="J2548" s="4" t="s">
        <v>13551</v>
      </c>
      <c r="K2548" s="4" t="s">
        <v>1016</v>
      </c>
      <c r="L2548" s="4" t="s">
        <v>193</v>
      </c>
      <c r="M2548" s="4" t="s">
        <v>289</v>
      </c>
      <c r="N2548" s="4"/>
      <c r="O2548" s="4" t="s">
        <v>18977</v>
      </c>
      <c r="P2548" s="2" t="s">
        <v>18978</v>
      </c>
      <c r="Q2548" s="2" t="s">
        <v>18979</v>
      </c>
      <c r="R2548" s="4" t="s">
        <v>50</v>
      </c>
      <c r="S2548" s="4" t="s">
        <v>18980</v>
      </c>
      <c r="T2548" s="4" t="s">
        <v>84</v>
      </c>
      <c r="U2548" s="4"/>
      <c r="V2548" s="4"/>
      <c r="W2548" s="4"/>
      <c r="X2548" s="2" t="s">
        <v>18981</v>
      </c>
      <c r="Y2548" s="4" t="s">
        <v>55</v>
      </c>
      <c r="Z2548" s="4"/>
      <c r="AA2548" s="4"/>
      <c r="AB2548" s="4"/>
    </row>
    <row r="2549" customFormat="false" ht="75" hidden="false" customHeight="true" outlineLevel="0" collapsed="false">
      <c r="A2549" s="4" t="s">
        <v>18982</v>
      </c>
      <c r="B2549" s="4" t="s">
        <v>18627</v>
      </c>
      <c r="C2549" s="4" t="s">
        <v>18983</v>
      </c>
      <c r="D2549" s="4" t="n">
        <v>2004</v>
      </c>
      <c r="E2549" s="4" t="s">
        <v>41</v>
      </c>
      <c r="F2549" s="4" t="s">
        <v>12603</v>
      </c>
      <c r="G2549" s="4" t="str">
        <f aca="false">IF(LEFT(I2549,3)="R1 ","L6",IF(D2549&gt;=2014,"L1",IF(D2549&gt;=1998,"L2",IF(D2549&gt;=1987,"L3",IF(D2549&gt;=1978,"L4",IF(D2549&gt;=1965,"L5","L6"))))))</f>
        <v>L2</v>
      </c>
      <c r="H2549" s="4" t="str">
        <f aca="false">IFERROR(INDEX(Lanes!$C$2:$C$60,MATCH(LEFT(I2549,FIND(" ",I2549)-1),Lanes!$A$2:$A$60,0)),"?")</f>
        <v>V</v>
      </c>
      <c r="I2549" s="4" t="s">
        <v>18471</v>
      </c>
      <c r="J2549" s="4" t="s">
        <v>3075</v>
      </c>
      <c r="K2549" s="4" t="s">
        <v>1016</v>
      </c>
      <c r="L2549" s="4" t="s">
        <v>193</v>
      </c>
      <c r="M2549" s="4" t="s">
        <v>289</v>
      </c>
      <c r="N2549" s="4"/>
      <c r="O2549" s="4" t="s">
        <v>18984</v>
      </c>
      <c r="P2549" s="2" t="s">
        <v>18985</v>
      </c>
      <c r="Q2549" s="2" t="s">
        <v>18986</v>
      </c>
      <c r="R2549" s="4" t="s">
        <v>65</v>
      </c>
      <c r="S2549" s="4" t="s">
        <v>18987</v>
      </c>
      <c r="T2549" s="4" t="s">
        <v>84</v>
      </c>
      <c r="U2549" s="4"/>
      <c r="V2549" s="4"/>
      <c r="W2549" s="4"/>
      <c r="X2549" s="2" t="s">
        <v>18988</v>
      </c>
      <c r="Y2549" s="4" t="s">
        <v>69</v>
      </c>
      <c r="Z2549" s="4"/>
      <c r="AA2549" s="4"/>
      <c r="AB2549" s="4"/>
    </row>
    <row r="2550" customFormat="false" ht="75" hidden="false" customHeight="true" outlineLevel="0" collapsed="false">
      <c r="A2550" s="4" t="s">
        <v>18989</v>
      </c>
      <c r="B2550" s="4" t="s">
        <v>18990</v>
      </c>
      <c r="C2550" s="4" t="s">
        <v>18991</v>
      </c>
      <c r="D2550" s="4" t="n">
        <v>1969</v>
      </c>
      <c r="E2550" s="4" t="s">
        <v>41</v>
      </c>
      <c r="F2550" s="4" t="s">
        <v>16044</v>
      </c>
      <c r="G2550" s="4" t="str">
        <f aca="false">IF(LEFT(I2550,3)="R1 ","L6",IF(D2550&gt;=2014,"L1",IF(D2550&gt;=1998,"L2",IF(D2550&gt;=1987,"L3",IF(D2550&gt;=1978,"L4",IF(D2550&gt;=1965,"L5","L6"))))))</f>
        <v>L5</v>
      </c>
      <c r="H2550" s="4" t="str">
        <f aca="false">IFERROR(INDEX(Lanes!$C$2:$C$60,MATCH(LEFT(I2550,FIND(" ",I2550)-1),Lanes!$A$2:$A$60,0)),"?")</f>
        <v>V</v>
      </c>
      <c r="I2550" s="4" t="s">
        <v>18992</v>
      </c>
      <c r="J2550" s="4"/>
      <c r="K2550" s="4" t="s">
        <v>996</v>
      </c>
      <c r="L2550" s="4" t="s">
        <v>603</v>
      </c>
      <c r="M2550" s="4" t="s">
        <v>18993</v>
      </c>
      <c r="N2550" s="4"/>
      <c r="O2550" s="4" t="s">
        <v>18994</v>
      </c>
      <c r="P2550" s="2" t="s">
        <v>18995</v>
      </c>
      <c r="Q2550" s="2" t="s">
        <v>18996</v>
      </c>
      <c r="R2550" s="4" t="s">
        <v>65</v>
      </c>
      <c r="S2550" s="4" t="s">
        <v>18997</v>
      </c>
      <c r="T2550" s="4" t="s">
        <v>84</v>
      </c>
      <c r="U2550" s="4"/>
      <c r="V2550" s="4"/>
      <c r="W2550" s="4"/>
      <c r="X2550" s="2" t="s">
        <v>18998</v>
      </c>
      <c r="Y2550" s="4" t="s">
        <v>69</v>
      </c>
      <c r="Z2550" s="4"/>
      <c r="AA2550" s="4"/>
      <c r="AB2550" s="4"/>
    </row>
    <row r="2551" customFormat="false" ht="75" hidden="false" customHeight="true" outlineLevel="0" collapsed="false">
      <c r="A2551" s="4" t="s">
        <v>18999</v>
      </c>
      <c r="B2551" s="4" t="s">
        <v>18990</v>
      </c>
      <c r="C2551" s="4" t="s">
        <v>19000</v>
      </c>
      <c r="D2551" s="4" t="n">
        <v>1969</v>
      </c>
      <c r="E2551" s="4" t="s">
        <v>227</v>
      </c>
      <c r="F2551" s="4" t="s">
        <v>16044</v>
      </c>
      <c r="G2551" s="4" t="str">
        <f aca="false">IF(LEFT(I2551,3)="R1 ","L6",IF(D2551&gt;=2014,"L1",IF(D2551&gt;=1998,"L2",IF(D2551&gt;=1987,"L3",IF(D2551&gt;=1978,"L4",IF(D2551&gt;=1965,"L5","L6"))))))</f>
        <v>L5</v>
      </c>
      <c r="H2551" s="4" t="str">
        <f aca="false">IFERROR(INDEX(Lanes!$C$2:$C$60,MATCH(LEFT(I2551,FIND(" ",I2551)-1),Lanes!$A$2:$A$60,0)),"?")</f>
        <v>V</v>
      </c>
      <c r="I2551" s="4" t="s">
        <v>18992</v>
      </c>
      <c r="J2551" s="4"/>
      <c r="K2551" s="4" t="s">
        <v>996</v>
      </c>
      <c r="L2551" s="4" t="s">
        <v>603</v>
      </c>
      <c r="M2551" s="4" t="s">
        <v>18993</v>
      </c>
      <c r="N2551" s="4"/>
      <c r="O2551" s="4" t="s">
        <v>19001</v>
      </c>
      <c r="P2551" s="2" t="s">
        <v>19002</v>
      </c>
      <c r="Q2551" s="2" t="s">
        <v>19003</v>
      </c>
      <c r="R2551" s="4" t="s">
        <v>65</v>
      </c>
      <c r="S2551" s="4" t="s">
        <v>19004</v>
      </c>
      <c r="T2551" s="4" t="s">
        <v>110</v>
      </c>
      <c r="U2551" s="4"/>
      <c r="V2551" s="4"/>
      <c r="W2551" s="4"/>
      <c r="X2551" s="2" t="s">
        <v>19005</v>
      </c>
      <c r="Y2551" s="4" t="s">
        <v>69</v>
      </c>
      <c r="Z2551" s="4"/>
      <c r="AA2551" s="4"/>
      <c r="AB2551" s="4"/>
    </row>
    <row r="2552" customFormat="false" ht="75" hidden="false" customHeight="true" outlineLevel="0" collapsed="false">
      <c r="A2552" s="4" t="s">
        <v>19006</v>
      </c>
      <c r="B2552" s="4" t="s">
        <v>18990</v>
      </c>
      <c r="C2552" s="4" t="s">
        <v>19007</v>
      </c>
      <c r="D2552" s="4" t="n">
        <v>1970</v>
      </c>
      <c r="E2552" s="4" t="s">
        <v>41</v>
      </c>
      <c r="F2552" s="4" t="s">
        <v>16044</v>
      </c>
      <c r="G2552" s="4" t="str">
        <f aca="false">IF(LEFT(I2552,3)="R1 ","L6",IF(D2552&gt;=2014,"L1",IF(D2552&gt;=1998,"L2",IF(D2552&gt;=1987,"L3",IF(D2552&gt;=1978,"L4",IF(D2552&gt;=1965,"L5","L6"))))))</f>
        <v>L5</v>
      </c>
      <c r="H2552" s="4" t="str">
        <f aca="false">IFERROR(INDEX(Lanes!$C$2:$C$60,MATCH(LEFT(I2552,FIND(" ",I2552)-1),Lanes!$A$2:$A$60,0)),"?")</f>
        <v>V</v>
      </c>
      <c r="I2552" s="4" t="s">
        <v>18992</v>
      </c>
      <c r="J2552" s="4"/>
      <c r="K2552" s="4" t="s">
        <v>364</v>
      </c>
      <c r="L2552" s="4" t="s">
        <v>603</v>
      </c>
      <c r="M2552" s="4" t="s">
        <v>18993</v>
      </c>
      <c r="N2552" s="4"/>
      <c r="O2552" s="4" t="s">
        <v>19008</v>
      </c>
      <c r="P2552" s="2" t="s">
        <v>19009</v>
      </c>
      <c r="Q2552" s="2" t="s">
        <v>19010</v>
      </c>
      <c r="R2552" s="4" t="s">
        <v>65</v>
      </c>
      <c r="S2552" s="4" t="s">
        <v>19011</v>
      </c>
      <c r="T2552" s="4" t="s">
        <v>110</v>
      </c>
      <c r="U2552" s="4" t="s">
        <v>53</v>
      </c>
      <c r="V2552" s="4" t="s">
        <v>19012</v>
      </c>
      <c r="W2552" s="4"/>
      <c r="X2552" s="2" t="s">
        <v>19013</v>
      </c>
      <c r="Y2552" s="4" t="s">
        <v>69</v>
      </c>
      <c r="Z2552" s="4"/>
      <c r="AA2552" s="4"/>
      <c r="AB2552" s="4"/>
    </row>
    <row r="2553" customFormat="false" ht="75" hidden="false" customHeight="true" outlineLevel="0" collapsed="false">
      <c r="A2553" s="4" t="s">
        <v>19014</v>
      </c>
      <c r="B2553" s="4" t="s">
        <v>18990</v>
      </c>
      <c r="C2553" s="4" t="s">
        <v>19015</v>
      </c>
      <c r="D2553" s="4" t="n">
        <v>1970</v>
      </c>
      <c r="E2553" s="4" t="s">
        <v>41</v>
      </c>
      <c r="F2553" s="4" t="s">
        <v>16044</v>
      </c>
      <c r="G2553" s="4" t="str">
        <f aca="false">IF(LEFT(I2553,3)="R1 ","L6",IF(D2553&gt;=2014,"L1",IF(D2553&gt;=1998,"L2",IF(D2553&gt;=1987,"L3",IF(D2553&gt;=1978,"L4",IF(D2553&gt;=1965,"L5","L6"))))))</f>
        <v>L5</v>
      </c>
      <c r="H2553" s="4" t="str">
        <f aca="false">IFERROR(INDEX(Lanes!$C$2:$C$60,MATCH(LEFT(I2553,FIND(" ",I2553)-1),Lanes!$A$2:$A$60,0)),"?")</f>
        <v>V</v>
      </c>
      <c r="I2553" s="4" t="s">
        <v>18992</v>
      </c>
      <c r="J2553" s="4"/>
      <c r="K2553" s="4" t="s">
        <v>364</v>
      </c>
      <c r="L2553" s="4" t="s">
        <v>603</v>
      </c>
      <c r="M2553" s="4" t="s">
        <v>18993</v>
      </c>
      <c r="N2553" s="4"/>
      <c r="O2553" s="4" t="s">
        <v>19016</v>
      </c>
      <c r="P2553" s="2" t="s">
        <v>19017</v>
      </c>
      <c r="Q2553" s="2" t="s">
        <v>19018</v>
      </c>
      <c r="R2553" s="4" t="s">
        <v>122</v>
      </c>
      <c r="S2553" s="4" t="s">
        <v>19019</v>
      </c>
      <c r="T2553" s="4" t="s">
        <v>110</v>
      </c>
      <c r="U2553" s="4" t="s">
        <v>53</v>
      </c>
      <c r="V2553" s="4" t="s">
        <v>19012</v>
      </c>
      <c r="W2553" s="4"/>
      <c r="X2553" s="2" t="s">
        <v>19020</v>
      </c>
      <c r="Y2553" s="4" t="s">
        <v>69</v>
      </c>
      <c r="Z2553" s="4"/>
      <c r="AA2553" s="4"/>
      <c r="AB2553" s="4"/>
    </row>
    <row r="2554" customFormat="false" ht="75" hidden="false" customHeight="true" outlineLevel="0" collapsed="false">
      <c r="A2554" s="4" t="s">
        <v>19021</v>
      </c>
      <c r="B2554" s="4" t="s">
        <v>18990</v>
      </c>
      <c r="C2554" s="4" t="s">
        <v>18990</v>
      </c>
      <c r="D2554" s="4" t="n">
        <v>1971</v>
      </c>
      <c r="E2554" s="4" t="s">
        <v>227</v>
      </c>
      <c r="F2554" s="4" t="s">
        <v>16044</v>
      </c>
      <c r="G2554" s="4" t="str">
        <f aca="false">IF(LEFT(I2554,3)="R1 ","L6",IF(D2554&gt;=2014,"L1",IF(D2554&gt;=1998,"L2",IF(D2554&gt;=1987,"L3",IF(D2554&gt;=1978,"L4",IF(D2554&gt;=1965,"L5","L6"))))))</f>
        <v>L5</v>
      </c>
      <c r="H2554" s="4" t="str">
        <f aca="false">IFERROR(INDEX(Lanes!$C$2:$C$60,MATCH(LEFT(I2554,FIND(" ",I2554)-1),Lanes!$A$2:$A$60,0)),"?")</f>
        <v>V</v>
      </c>
      <c r="I2554" s="4" t="s">
        <v>18992</v>
      </c>
      <c r="J2554" s="4"/>
      <c r="K2554" s="4" t="s">
        <v>268</v>
      </c>
      <c r="L2554" s="4" t="s">
        <v>603</v>
      </c>
      <c r="M2554" s="4" t="s">
        <v>18993</v>
      </c>
      <c r="N2554" s="4"/>
      <c r="O2554" s="4" t="s">
        <v>19022</v>
      </c>
      <c r="P2554" s="2" t="s">
        <v>19023</v>
      </c>
      <c r="Q2554" s="2" t="s">
        <v>19024</v>
      </c>
      <c r="R2554" s="4" t="s">
        <v>65</v>
      </c>
      <c r="S2554" s="4" t="s">
        <v>19025</v>
      </c>
      <c r="T2554" s="4" t="s">
        <v>110</v>
      </c>
      <c r="U2554" s="4"/>
      <c r="V2554" s="4"/>
      <c r="W2554" s="4"/>
      <c r="X2554" s="2" t="s">
        <v>19026</v>
      </c>
      <c r="Y2554" s="4" t="s">
        <v>69</v>
      </c>
      <c r="Z2554" s="4"/>
      <c r="AA2554" s="4"/>
      <c r="AB2554" s="4"/>
    </row>
    <row r="2555" customFormat="false" ht="75" hidden="false" customHeight="true" outlineLevel="0" collapsed="false">
      <c r="A2555" s="4" t="s">
        <v>19027</v>
      </c>
      <c r="B2555" s="4" t="s">
        <v>19028</v>
      </c>
      <c r="C2555" s="4" t="s">
        <v>19028</v>
      </c>
      <c r="D2555" s="4" t="n">
        <v>1971</v>
      </c>
      <c r="E2555" s="4" t="s">
        <v>41</v>
      </c>
      <c r="F2555" s="4" t="s">
        <v>14248</v>
      </c>
      <c r="G2555" s="4" t="str">
        <f aca="false">IF(LEFT(I2555,3)="R1 ","L6",IF(D2555&gt;=2014,"L1",IF(D2555&gt;=1998,"L2",IF(D2555&gt;=1987,"L3",IF(D2555&gt;=1978,"L4",IF(D2555&gt;=1965,"L5","L6"))))))</f>
        <v>L5</v>
      </c>
      <c r="H2555" s="4" t="str">
        <f aca="false">IFERROR(INDEX(Lanes!$C$2:$C$60,MATCH(LEFT(I2555,FIND(" ",I2555)-1),Lanes!$A$2:$A$60,0)),"?")</f>
        <v>V</v>
      </c>
      <c r="I2555" s="4" t="s">
        <v>18992</v>
      </c>
      <c r="J2555" s="4"/>
      <c r="K2555" s="4" t="s">
        <v>268</v>
      </c>
      <c r="L2555" s="4" t="s">
        <v>603</v>
      </c>
      <c r="M2555" s="4" t="s">
        <v>18993</v>
      </c>
      <c r="N2555" s="4"/>
      <c r="O2555" s="4" t="s">
        <v>19029</v>
      </c>
      <c r="P2555" s="2" t="s">
        <v>19030</v>
      </c>
      <c r="Q2555" s="2" t="s">
        <v>19031</v>
      </c>
      <c r="R2555" s="4" t="s">
        <v>65</v>
      </c>
      <c r="S2555" s="4" t="s">
        <v>19032</v>
      </c>
      <c r="T2555" s="4" t="s">
        <v>110</v>
      </c>
      <c r="U2555" s="4"/>
      <c r="V2555" s="4"/>
      <c r="W2555" s="4"/>
      <c r="X2555" s="2" t="s">
        <v>19033</v>
      </c>
      <c r="Y2555" s="4" t="s">
        <v>69</v>
      </c>
      <c r="Z2555" s="4"/>
      <c r="AA2555" s="4"/>
      <c r="AB2555" s="4"/>
    </row>
    <row r="2556" customFormat="false" ht="75" hidden="false" customHeight="true" outlineLevel="0" collapsed="false">
      <c r="A2556" s="4" t="s">
        <v>19034</v>
      </c>
      <c r="B2556" s="4" t="s">
        <v>19035</v>
      </c>
      <c r="C2556" s="4" t="s">
        <v>19036</v>
      </c>
      <c r="D2556" s="4" t="n">
        <v>1972</v>
      </c>
      <c r="E2556" s="4" t="s">
        <v>41</v>
      </c>
      <c r="F2556" s="4" t="s">
        <v>16044</v>
      </c>
      <c r="G2556" s="4" t="str">
        <f aca="false">IF(LEFT(I2556,3)="R1 ","L6",IF(D2556&gt;=2014,"L1",IF(D2556&gt;=1998,"L2",IF(D2556&gt;=1987,"L3",IF(D2556&gt;=1978,"L4",IF(D2556&gt;=1965,"L5","L6"))))))</f>
        <v>L5</v>
      </c>
      <c r="H2556" s="4" t="str">
        <f aca="false">IFERROR(INDEX(Lanes!$C$2:$C$60,MATCH(LEFT(I2556,FIND(" ",I2556)-1),Lanes!$A$2:$A$60,0)),"?")</f>
        <v>V</v>
      </c>
      <c r="I2556" s="4" t="s">
        <v>18992</v>
      </c>
      <c r="J2556" s="4"/>
      <c r="K2556" s="4" t="s">
        <v>268</v>
      </c>
      <c r="L2556" s="4" t="s">
        <v>603</v>
      </c>
      <c r="M2556" s="4" t="s">
        <v>18993</v>
      </c>
      <c r="N2556" s="4"/>
      <c r="O2556" s="4" t="s">
        <v>19037</v>
      </c>
      <c r="P2556" s="2" t="s">
        <v>19038</v>
      </c>
      <c r="Q2556" s="2" t="s">
        <v>19039</v>
      </c>
      <c r="R2556" s="4" t="s">
        <v>65</v>
      </c>
      <c r="S2556" s="4" t="s">
        <v>19040</v>
      </c>
      <c r="T2556" s="4" t="s">
        <v>110</v>
      </c>
      <c r="U2556" s="4"/>
      <c r="V2556" s="4"/>
      <c r="W2556" s="4"/>
      <c r="X2556" s="2" t="s">
        <v>19041</v>
      </c>
      <c r="Y2556" s="4" t="s">
        <v>69</v>
      </c>
      <c r="Z2556" s="4"/>
      <c r="AA2556" s="4"/>
      <c r="AB2556" s="4"/>
    </row>
    <row r="2557" customFormat="false" ht="75" hidden="false" customHeight="true" outlineLevel="0" collapsed="false">
      <c r="A2557" s="4" t="s">
        <v>19042</v>
      </c>
      <c r="B2557" s="4" t="s">
        <v>18990</v>
      </c>
      <c r="C2557" s="4" t="s">
        <v>19043</v>
      </c>
      <c r="D2557" s="4" t="n">
        <v>1972</v>
      </c>
      <c r="E2557" s="4" t="s">
        <v>227</v>
      </c>
      <c r="F2557" s="4" t="s">
        <v>16044</v>
      </c>
      <c r="G2557" s="4" t="str">
        <f aca="false">IF(LEFT(I2557,3)="R1 ","L6",IF(D2557&gt;=2014,"L1",IF(D2557&gt;=1998,"L2",IF(D2557&gt;=1987,"L3",IF(D2557&gt;=1978,"L4",IF(D2557&gt;=1965,"L5","L6"))))))</f>
        <v>L5</v>
      </c>
      <c r="H2557" s="4" t="str">
        <f aca="false">IFERROR(INDEX(Lanes!$C$2:$C$60,MATCH(LEFT(I2557,FIND(" ",I2557)-1),Lanes!$A$2:$A$60,0)),"?")</f>
        <v>V</v>
      </c>
      <c r="I2557" s="4" t="s">
        <v>18992</v>
      </c>
      <c r="J2557" s="4"/>
      <c r="K2557" s="4" t="s">
        <v>996</v>
      </c>
      <c r="L2557" s="4" t="s">
        <v>603</v>
      </c>
      <c r="M2557" s="4" t="s">
        <v>18993</v>
      </c>
      <c r="N2557" s="4"/>
      <c r="O2557" s="4" t="s">
        <v>19044</v>
      </c>
      <c r="P2557" s="2" t="s">
        <v>19045</v>
      </c>
      <c r="Q2557" s="2" t="s">
        <v>19046</v>
      </c>
      <c r="R2557" s="4" t="s">
        <v>122</v>
      </c>
      <c r="S2557" s="4" t="s">
        <v>19047</v>
      </c>
      <c r="T2557" s="4" t="s">
        <v>110</v>
      </c>
      <c r="U2557" s="4"/>
      <c r="V2557" s="4"/>
      <c r="W2557" s="4"/>
      <c r="X2557" s="2" t="s">
        <v>19048</v>
      </c>
      <c r="Y2557" s="4" t="s">
        <v>69</v>
      </c>
      <c r="Z2557" s="4"/>
      <c r="AA2557" s="4"/>
      <c r="AB2557" s="4"/>
    </row>
    <row r="2558" customFormat="false" ht="75" hidden="false" customHeight="true" outlineLevel="0" collapsed="false">
      <c r="A2558" s="4" t="s">
        <v>19049</v>
      </c>
      <c r="B2558" s="4" t="s">
        <v>19050</v>
      </c>
      <c r="C2558" s="4" t="s">
        <v>19051</v>
      </c>
      <c r="D2558" s="4" t="n">
        <v>1972</v>
      </c>
      <c r="E2558" s="4" t="s">
        <v>41</v>
      </c>
      <c r="F2558" s="4" t="s">
        <v>16044</v>
      </c>
      <c r="G2558" s="4" t="str">
        <f aca="false">IF(LEFT(I2558,3)="R1 ","L6",IF(D2558&gt;=2014,"L1",IF(D2558&gt;=1998,"L2",IF(D2558&gt;=1987,"L3",IF(D2558&gt;=1978,"L4",IF(D2558&gt;=1965,"L5","L6"))))))</f>
        <v>L5</v>
      </c>
      <c r="H2558" s="4" t="str">
        <f aca="false">IFERROR(INDEX(Lanes!$C$2:$C$60,MATCH(LEFT(I2558,FIND(" ",I2558)-1),Lanes!$A$2:$A$60,0)),"?")</f>
        <v>V</v>
      </c>
      <c r="I2558" s="4" t="s">
        <v>18992</v>
      </c>
      <c r="J2558" s="4"/>
      <c r="K2558" s="4" t="s">
        <v>268</v>
      </c>
      <c r="L2558" s="4" t="s">
        <v>603</v>
      </c>
      <c r="M2558" s="4" t="s">
        <v>18993</v>
      </c>
      <c r="N2558" s="4"/>
      <c r="O2558" s="4" t="s">
        <v>19052</v>
      </c>
      <c r="P2558" s="2" t="s">
        <v>19053</v>
      </c>
      <c r="Q2558" s="2" t="s">
        <v>19054</v>
      </c>
      <c r="R2558" s="4" t="s">
        <v>65</v>
      </c>
      <c r="S2558" s="4" t="s">
        <v>19055</v>
      </c>
      <c r="T2558" s="4" t="s">
        <v>110</v>
      </c>
      <c r="U2558" s="4"/>
      <c r="V2558" s="4"/>
      <c r="W2558" s="4"/>
      <c r="X2558" s="2" t="s">
        <v>19056</v>
      </c>
      <c r="Y2558" s="4" t="s">
        <v>69</v>
      </c>
      <c r="Z2558" s="4"/>
      <c r="AA2558" s="4"/>
      <c r="AB2558" s="4"/>
    </row>
    <row r="2559" customFormat="false" ht="75" hidden="false" customHeight="true" outlineLevel="0" collapsed="false">
      <c r="A2559" s="4" t="s">
        <v>19057</v>
      </c>
      <c r="B2559" s="4" t="s">
        <v>19028</v>
      </c>
      <c r="C2559" s="4" t="s">
        <v>19058</v>
      </c>
      <c r="D2559" s="4" t="n">
        <v>1972</v>
      </c>
      <c r="E2559" s="4" t="s">
        <v>41</v>
      </c>
      <c r="F2559" s="4" t="s">
        <v>14248</v>
      </c>
      <c r="G2559" s="4" t="str">
        <f aca="false">IF(LEFT(I2559,3)="R1 ","L6",IF(D2559&gt;=2014,"L1",IF(D2559&gt;=1998,"L2",IF(D2559&gt;=1987,"L3",IF(D2559&gt;=1978,"L4",IF(D2559&gt;=1965,"L5","L6"))))))</f>
        <v>L5</v>
      </c>
      <c r="H2559" s="4" t="str">
        <f aca="false">IFERROR(INDEX(Lanes!$C$2:$C$60,MATCH(LEFT(I2559,FIND(" ",I2559)-1),Lanes!$A$2:$A$60,0)),"?")</f>
        <v>V</v>
      </c>
      <c r="I2559" s="4" t="s">
        <v>18992</v>
      </c>
      <c r="J2559" s="4"/>
      <c r="K2559" s="4" t="s">
        <v>268</v>
      </c>
      <c r="L2559" s="4" t="s">
        <v>603</v>
      </c>
      <c r="M2559" s="4" t="s">
        <v>18993</v>
      </c>
      <c r="N2559" s="4"/>
      <c r="O2559" s="4" t="s">
        <v>19059</v>
      </c>
      <c r="P2559" s="2" t="s">
        <v>19060</v>
      </c>
      <c r="Q2559" s="2" t="s">
        <v>19061</v>
      </c>
      <c r="R2559" s="4" t="s">
        <v>65</v>
      </c>
      <c r="S2559" s="4" t="s">
        <v>19062</v>
      </c>
      <c r="T2559" s="4" t="s">
        <v>84</v>
      </c>
      <c r="U2559" s="4"/>
      <c r="V2559" s="4"/>
      <c r="W2559" s="4"/>
      <c r="X2559" s="2" t="s">
        <v>19063</v>
      </c>
      <c r="Y2559" s="4" t="s">
        <v>69</v>
      </c>
      <c r="Z2559" s="4"/>
      <c r="AA2559" s="4"/>
      <c r="AB2559" s="4"/>
    </row>
    <row r="2560" customFormat="false" ht="75" hidden="false" customHeight="true" outlineLevel="0" collapsed="false">
      <c r="A2560" s="4" t="s">
        <v>19064</v>
      </c>
      <c r="B2560" s="4" t="s">
        <v>18990</v>
      </c>
      <c r="C2560" s="4" t="s">
        <v>19065</v>
      </c>
      <c r="D2560" s="4" t="n">
        <v>1973</v>
      </c>
      <c r="E2560" s="4" t="s">
        <v>41</v>
      </c>
      <c r="F2560" s="4" t="s">
        <v>19066</v>
      </c>
      <c r="G2560" s="4" t="str">
        <f aca="false">IF(LEFT(I2560,3)="R1 ","L6",IF(D2560&gt;=2014,"L1",IF(D2560&gt;=1998,"L2",IF(D2560&gt;=1987,"L3",IF(D2560&gt;=1978,"L4",IF(D2560&gt;=1965,"L5","L6"))))))</f>
        <v>L5</v>
      </c>
      <c r="H2560" s="4" t="str">
        <f aca="false">IFERROR(INDEX(Lanes!$C$2:$C$60,MATCH(LEFT(I2560,FIND(" ",I2560)-1),Lanes!$A$2:$A$60,0)),"?")</f>
        <v>V</v>
      </c>
      <c r="I2560" s="4" t="s">
        <v>18992</v>
      </c>
      <c r="J2560" s="4"/>
      <c r="K2560" s="4" t="s">
        <v>268</v>
      </c>
      <c r="L2560" s="4" t="s">
        <v>603</v>
      </c>
      <c r="M2560" s="4" t="s">
        <v>18993</v>
      </c>
      <c r="N2560" s="4"/>
      <c r="O2560" s="4" t="s">
        <v>19067</v>
      </c>
      <c r="P2560" s="2" t="s">
        <v>19068</v>
      </c>
      <c r="Q2560" s="2" t="s">
        <v>19069</v>
      </c>
      <c r="R2560" s="4" t="s">
        <v>122</v>
      </c>
      <c r="S2560" s="4" t="s">
        <v>19070</v>
      </c>
      <c r="T2560" s="4" t="s">
        <v>84</v>
      </c>
      <c r="U2560" s="4"/>
      <c r="V2560" s="4"/>
      <c r="W2560" s="4"/>
      <c r="X2560" s="2" t="s">
        <v>19071</v>
      </c>
      <c r="Y2560" s="4" t="s">
        <v>69</v>
      </c>
      <c r="Z2560" s="4"/>
      <c r="AA2560" s="4"/>
      <c r="AB2560" s="4"/>
    </row>
    <row r="2561" customFormat="false" ht="75" hidden="false" customHeight="true" outlineLevel="0" collapsed="false">
      <c r="A2561" s="4" t="s">
        <v>19072</v>
      </c>
      <c r="B2561" s="4" t="s">
        <v>19028</v>
      </c>
      <c r="C2561" s="4" t="s">
        <v>19073</v>
      </c>
      <c r="D2561" s="4" t="n">
        <v>1973</v>
      </c>
      <c r="E2561" s="4" t="s">
        <v>41</v>
      </c>
      <c r="F2561" s="4" t="s">
        <v>14248</v>
      </c>
      <c r="G2561" s="4" t="str">
        <f aca="false">IF(LEFT(I2561,3)="R1 ","L6",IF(D2561&gt;=2014,"L1",IF(D2561&gt;=1998,"L2",IF(D2561&gt;=1987,"L3",IF(D2561&gt;=1978,"L4",IF(D2561&gt;=1965,"L5","L6"))))))</f>
        <v>L5</v>
      </c>
      <c r="H2561" s="4" t="str">
        <f aca="false">IFERROR(INDEX(Lanes!$C$2:$C$60,MATCH(LEFT(I2561,FIND(" ",I2561)-1),Lanes!$A$2:$A$60,0)),"?")</f>
        <v>V</v>
      </c>
      <c r="I2561" s="4" t="s">
        <v>18992</v>
      </c>
      <c r="J2561" s="4"/>
      <c r="K2561" s="4" t="s">
        <v>268</v>
      </c>
      <c r="L2561" s="4" t="s">
        <v>603</v>
      </c>
      <c r="M2561" s="4" t="s">
        <v>18993</v>
      </c>
      <c r="N2561" s="4"/>
      <c r="O2561" s="4" t="s">
        <v>19074</v>
      </c>
      <c r="P2561" s="2" t="s">
        <v>19075</v>
      </c>
      <c r="Q2561" s="2" t="s">
        <v>19076</v>
      </c>
      <c r="R2561" s="4" t="s">
        <v>65</v>
      </c>
      <c r="S2561" s="4" t="s">
        <v>19077</v>
      </c>
      <c r="T2561" s="4" t="s">
        <v>110</v>
      </c>
      <c r="U2561" s="4"/>
      <c r="V2561" s="4"/>
      <c r="W2561" s="4"/>
      <c r="X2561" s="2" t="s">
        <v>19078</v>
      </c>
      <c r="Y2561" s="4" t="s">
        <v>69</v>
      </c>
      <c r="Z2561" s="4"/>
      <c r="AA2561" s="4"/>
      <c r="AB2561" s="4"/>
    </row>
    <row r="2562" customFormat="false" ht="75" hidden="false" customHeight="true" outlineLevel="0" collapsed="false">
      <c r="A2562" s="4" t="s">
        <v>19079</v>
      </c>
      <c r="B2562" s="4" t="s">
        <v>18990</v>
      </c>
      <c r="C2562" s="4" t="s">
        <v>19080</v>
      </c>
      <c r="D2562" s="4" t="n">
        <v>1974</v>
      </c>
      <c r="E2562" s="4" t="s">
        <v>41</v>
      </c>
      <c r="F2562" s="4" t="s">
        <v>19066</v>
      </c>
      <c r="G2562" s="4" t="str">
        <f aca="false">IF(LEFT(I2562,3)="R1 ","L6",IF(D2562&gt;=2014,"L1",IF(D2562&gt;=1998,"L2",IF(D2562&gt;=1987,"L3",IF(D2562&gt;=1978,"L4",IF(D2562&gt;=1965,"L5","L6"))))))</f>
        <v>L5</v>
      </c>
      <c r="H2562" s="4" t="str">
        <f aca="false">IFERROR(INDEX(Lanes!$C$2:$C$60,MATCH(LEFT(I2562,FIND(" ",I2562)-1),Lanes!$A$2:$A$60,0)),"?")</f>
        <v>V</v>
      </c>
      <c r="I2562" s="4" t="s">
        <v>18992</v>
      </c>
      <c r="J2562" s="4"/>
      <c r="K2562" s="4" t="s">
        <v>268</v>
      </c>
      <c r="L2562" s="4" t="s">
        <v>603</v>
      </c>
      <c r="M2562" s="4" t="s">
        <v>18993</v>
      </c>
      <c r="N2562" s="4"/>
      <c r="O2562" s="4" t="s">
        <v>19081</v>
      </c>
      <c r="P2562" s="2" t="s">
        <v>19082</v>
      </c>
      <c r="Q2562" s="2" t="s">
        <v>19083</v>
      </c>
      <c r="R2562" s="4" t="s">
        <v>122</v>
      </c>
      <c r="S2562" s="4" t="s">
        <v>19084</v>
      </c>
      <c r="T2562" s="4" t="s">
        <v>84</v>
      </c>
      <c r="U2562" s="4"/>
      <c r="V2562" s="4"/>
      <c r="W2562" s="4"/>
      <c r="X2562" s="2" t="s">
        <v>19085</v>
      </c>
      <c r="Y2562" s="4" t="s">
        <v>69</v>
      </c>
      <c r="Z2562" s="4"/>
      <c r="AA2562" s="4"/>
      <c r="AB2562" s="4"/>
    </row>
    <row r="2563" customFormat="false" ht="75" hidden="false" customHeight="true" outlineLevel="0" collapsed="false">
      <c r="A2563" s="4" t="s">
        <v>19086</v>
      </c>
      <c r="B2563" s="4" t="s">
        <v>19087</v>
      </c>
      <c r="C2563" s="4" t="s">
        <v>19088</v>
      </c>
      <c r="D2563" s="4" t="n">
        <v>1974</v>
      </c>
      <c r="E2563" s="4" t="s">
        <v>41</v>
      </c>
      <c r="F2563" s="4" t="s">
        <v>19089</v>
      </c>
      <c r="G2563" s="4" t="str">
        <f aca="false">IF(LEFT(I2563,3)="R1 ","L6",IF(D2563&gt;=2014,"L1",IF(D2563&gt;=1998,"L2",IF(D2563&gt;=1987,"L3",IF(D2563&gt;=1978,"L4",IF(D2563&gt;=1965,"L5","L6"))))))</f>
        <v>L5</v>
      </c>
      <c r="H2563" s="4" t="str">
        <f aca="false">IFERROR(INDEX(Lanes!$C$2:$C$60,MATCH(LEFT(I2563,FIND(" ",I2563)-1),Lanes!$A$2:$A$60,0)),"?")</f>
        <v>V</v>
      </c>
      <c r="I2563" s="4" t="s">
        <v>18992</v>
      </c>
      <c r="J2563" s="4"/>
      <c r="K2563" s="4" t="s">
        <v>364</v>
      </c>
      <c r="L2563" s="4" t="s">
        <v>603</v>
      </c>
      <c r="M2563" s="4" t="s">
        <v>18993</v>
      </c>
      <c r="N2563" s="4"/>
      <c r="O2563" s="4" t="s">
        <v>19090</v>
      </c>
      <c r="P2563" s="2" t="s">
        <v>19091</v>
      </c>
      <c r="Q2563" s="2" t="s">
        <v>19092</v>
      </c>
      <c r="R2563" s="4" t="s">
        <v>65</v>
      </c>
      <c r="S2563" s="4" t="s">
        <v>19093</v>
      </c>
      <c r="T2563" s="4" t="s">
        <v>52</v>
      </c>
      <c r="U2563" s="4"/>
      <c r="V2563" s="4"/>
      <c r="W2563" s="4"/>
      <c r="X2563" s="2" t="s">
        <v>19094</v>
      </c>
      <c r="Y2563" s="4" t="s">
        <v>69</v>
      </c>
      <c r="Z2563" s="4"/>
      <c r="AA2563" s="4"/>
      <c r="AB2563" s="4"/>
    </row>
    <row r="2564" customFormat="false" ht="75" hidden="false" customHeight="true" outlineLevel="0" collapsed="false">
      <c r="A2564" s="4" t="s">
        <v>19095</v>
      </c>
      <c r="B2564" s="4" t="s">
        <v>18990</v>
      </c>
      <c r="C2564" s="4" t="s">
        <v>19096</v>
      </c>
      <c r="D2564" s="4" t="n">
        <v>1975</v>
      </c>
      <c r="E2564" s="4" t="s">
        <v>41</v>
      </c>
      <c r="F2564" s="4" t="s">
        <v>19066</v>
      </c>
      <c r="G2564" s="4" t="str">
        <f aca="false">IF(LEFT(I2564,3)="R1 ","L6",IF(D2564&gt;=2014,"L1",IF(D2564&gt;=1998,"L2",IF(D2564&gt;=1987,"L3",IF(D2564&gt;=1978,"L4",IF(D2564&gt;=1965,"L5","L6"))))))</f>
        <v>L5</v>
      </c>
      <c r="H2564" s="4" t="str">
        <f aca="false">IFERROR(INDEX(Lanes!$C$2:$C$60,MATCH(LEFT(I2564,FIND(" ",I2564)-1),Lanes!$A$2:$A$60,0)),"?")</f>
        <v>V</v>
      </c>
      <c r="I2564" s="4" t="s">
        <v>18992</v>
      </c>
      <c r="J2564" s="4"/>
      <c r="K2564" s="4" t="s">
        <v>996</v>
      </c>
      <c r="L2564" s="4" t="s">
        <v>603</v>
      </c>
      <c r="M2564" s="4" t="s">
        <v>18993</v>
      </c>
      <c r="N2564" s="4"/>
      <c r="O2564" s="4" t="s">
        <v>19097</v>
      </c>
      <c r="P2564" s="2" t="s">
        <v>19098</v>
      </c>
      <c r="Q2564" s="2" t="s">
        <v>19099</v>
      </c>
      <c r="R2564" s="4" t="s">
        <v>65</v>
      </c>
      <c r="S2564" s="4" t="s">
        <v>19100</v>
      </c>
      <c r="T2564" s="4" t="s">
        <v>84</v>
      </c>
      <c r="U2564" s="4"/>
      <c r="V2564" s="4"/>
      <c r="W2564" s="4"/>
      <c r="X2564" s="2" t="s">
        <v>19101</v>
      </c>
      <c r="Y2564" s="4" t="s">
        <v>69</v>
      </c>
      <c r="Z2564" s="4"/>
      <c r="AA2564" s="4"/>
      <c r="AB2564" s="4"/>
    </row>
    <row r="2565" customFormat="false" ht="75" hidden="false" customHeight="true" outlineLevel="0" collapsed="false">
      <c r="A2565" s="4" t="s">
        <v>19102</v>
      </c>
      <c r="B2565" s="4" t="s">
        <v>19103</v>
      </c>
      <c r="C2565" s="4" t="s">
        <v>19103</v>
      </c>
      <c r="D2565" s="4" t="n">
        <v>1975</v>
      </c>
      <c r="E2565" s="4" t="s">
        <v>227</v>
      </c>
      <c r="F2565" s="4" t="s">
        <v>19089</v>
      </c>
      <c r="G2565" s="4" t="str">
        <f aca="false">IF(LEFT(I2565,3)="R1 ","L6",IF(D2565&gt;=2014,"L1",IF(D2565&gt;=1998,"L2",IF(D2565&gt;=1987,"L3",IF(D2565&gt;=1978,"L4",IF(D2565&gt;=1965,"L5","L6"))))))</f>
        <v>L5</v>
      </c>
      <c r="H2565" s="4" t="str">
        <f aca="false">IFERROR(INDEX(Lanes!$C$2:$C$60,MATCH(LEFT(I2565,FIND(" ",I2565)-1),Lanes!$A$2:$A$60,0)),"?")</f>
        <v>V</v>
      </c>
      <c r="I2565" s="4" t="s">
        <v>18992</v>
      </c>
      <c r="J2565" s="4"/>
      <c r="K2565" s="4" t="s">
        <v>950</v>
      </c>
      <c r="L2565" s="4" t="s">
        <v>603</v>
      </c>
      <c r="M2565" s="4" t="s">
        <v>18993</v>
      </c>
      <c r="N2565" s="4"/>
      <c r="O2565" s="4" t="s">
        <v>19104</v>
      </c>
      <c r="P2565" s="2" t="s">
        <v>19105</v>
      </c>
      <c r="Q2565" s="2" t="s">
        <v>19106</v>
      </c>
      <c r="R2565" s="4" t="s">
        <v>65</v>
      </c>
      <c r="S2565" s="4" t="s">
        <v>19107</v>
      </c>
      <c r="T2565" s="4" t="s">
        <v>110</v>
      </c>
      <c r="U2565" s="4"/>
      <c r="V2565" s="4"/>
      <c r="W2565" s="4"/>
      <c r="X2565" s="2" t="s">
        <v>19108</v>
      </c>
      <c r="Y2565" s="4" t="s">
        <v>69</v>
      </c>
      <c r="Z2565" s="4"/>
      <c r="AA2565" s="4"/>
      <c r="AB2565" s="4"/>
    </row>
    <row r="2566" customFormat="false" ht="75" hidden="false" customHeight="true" outlineLevel="0" collapsed="false">
      <c r="A2566" s="4" t="s">
        <v>19109</v>
      </c>
      <c r="B2566" s="4" t="s">
        <v>19050</v>
      </c>
      <c r="C2566" s="4" t="s">
        <v>19110</v>
      </c>
      <c r="D2566" s="4" t="n">
        <v>1976</v>
      </c>
      <c r="E2566" s="4" t="s">
        <v>41</v>
      </c>
      <c r="F2566" s="4" t="s">
        <v>19089</v>
      </c>
      <c r="G2566" s="4" t="str">
        <f aca="false">IF(LEFT(I2566,3)="R1 ","L6",IF(D2566&gt;=2014,"L1",IF(D2566&gt;=1998,"L2",IF(D2566&gt;=1987,"L3",IF(D2566&gt;=1978,"L4",IF(D2566&gt;=1965,"L5","L6"))))))</f>
        <v>L5</v>
      </c>
      <c r="H2566" s="4" t="str">
        <f aca="false">IFERROR(INDEX(Lanes!$C$2:$C$60,MATCH(LEFT(I2566,FIND(" ",I2566)-1),Lanes!$A$2:$A$60,0)),"?")</f>
        <v>V</v>
      </c>
      <c r="I2566" s="4" t="s">
        <v>18992</v>
      </c>
      <c r="J2566" s="4"/>
      <c r="K2566" s="4" t="s">
        <v>268</v>
      </c>
      <c r="L2566" s="4" t="s">
        <v>603</v>
      </c>
      <c r="M2566" s="4" t="s">
        <v>18993</v>
      </c>
      <c r="N2566" s="4"/>
      <c r="O2566" s="4" t="s">
        <v>19111</v>
      </c>
      <c r="P2566" s="2" t="s">
        <v>19112</v>
      </c>
      <c r="Q2566" s="2" t="s">
        <v>19113</v>
      </c>
      <c r="R2566" s="4" t="s">
        <v>65</v>
      </c>
      <c r="S2566" s="4" t="s">
        <v>19114</v>
      </c>
      <c r="T2566" s="4" t="s">
        <v>84</v>
      </c>
      <c r="U2566" s="4"/>
      <c r="V2566" s="4"/>
      <c r="W2566" s="4"/>
      <c r="X2566" s="2" t="s">
        <v>19115</v>
      </c>
      <c r="Y2566" s="4" t="s">
        <v>69</v>
      </c>
      <c r="Z2566" s="4"/>
      <c r="AA2566" s="4"/>
      <c r="AB2566" s="4"/>
    </row>
    <row r="2567" customFormat="false" ht="75" hidden="false" customHeight="true" outlineLevel="0" collapsed="false">
      <c r="A2567" s="4" t="s">
        <v>19116</v>
      </c>
      <c r="B2567" s="4" t="s">
        <v>19117</v>
      </c>
      <c r="C2567" s="4" t="s">
        <v>19117</v>
      </c>
      <c r="D2567" s="4" t="n">
        <v>1976</v>
      </c>
      <c r="E2567" s="4" t="s">
        <v>41</v>
      </c>
      <c r="F2567" s="4" t="s">
        <v>19089</v>
      </c>
      <c r="G2567" s="4" t="str">
        <f aca="false">IF(LEFT(I2567,3)="R1 ","L6",IF(D2567&gt;=2014,"L1",IF(D2567&gt;=1998,"L2",IF(D2567&gt;=1987,"L3",IF(D2567&gt;=1978,"L4",IF(D2567&gt;=1965,"L5","L6"))))))</f>
        <v>L5</v>
      </c>
      <c r="H2567" s="4" t="str">
        <f aca="false">IFERROR(INDEX(Lanes!$C$2:$C$60,MATCH(LEFT(I2567,FIND(" ",I2567)-1),Lanes!$A$2:$A$60,0)),"?")</f>
        <v>V</v>
      </c>
      <c r="I2567" s="4" t="s">
        <v>18992</v>
      </c>
      <c r="J2567" s="4"/>
      <c r="K2567" s="4" t="s">
        <v>268</v>
      </c>
      <c r="L2567" s="4" t="s">
        <v>603</v>
      </c>
      <c r="M2567" s="4" t="s">
        <v>18993</v>
      </c>
      <c r="N2567" s="4"/>
      <c r="O2567" s="4" t="s">
        <v>19118</v>
      </c>
      <c r="P2567" s="2" t="s">
        <v>19119</v>
      </c>
      <c r="Q2567" s="2" t="s">
        <v>19120</v>
      </c>
      <c r="R2567" s="4" t="s">
        <v>65</v>
      </c>
      <c r="S2567" s="4" t="s">
        <v>19121</v>
      </c>
      <c r="T2567" s="4" t="s">
        <v>84</v>
      </c>
      <c r="U2567" s="4"/>
      <c r="V2567" s="4"/>
      <c r="W2567" s="4"/>
      <c r="X2567" s="2" t="s">
        <v>19122</v>
      </c>
      <c r="Y2567" s="4" t="s">
        <v>69</v>
      </c>
      <c r="Z2567" s="4"/>
      <c r="AA2567" s="4"/>
      <c r="AB2567" s="4"/>
    </row>
    <row r="2568" customFormat="false" ht="75" hidden="false" customHeight="true" outlineLevel="0" collapsed="false">
      <c r="A2568" s="4" t="s">
        <v>19123</v>
      </c>
      <c r="B2568" s="4" t="s">
        <v>18990</v>
      </c>
      <c r="C2568" s="4" t="s">
        <v>19124</v>
      </c>
      <c r="D2568" s="4" t="n">
        <v>1977</v>
      </c>
      <c r="E2568" s="4" t="s">
        <v>41</v>
      </c>
      <c r="F2568" s="4" t="s">
        <v>17309</v>
      </c>
      <c r="G2568" s="4" t="str">
        <f aca="false">IF(LEFT(I2568,3)="R1 ","L6",IF(D2568&gt;=2014,"L1",IF(D2568&gt;=1998,"L2",IF(D2568&gt;=1987,"L3",IF(D2568&gt;=1978,"L4",IF(D2568&gt;=1965,"L5","L6"))))))</f>
        <v>L5</v>
      </c>
      <c r="H2568" s="4" t="str">
        <f aca="false">IFERROR(INDEX(Lanes!$C$2:$C$60,MATCH(LEFT(I2568,FIND(" ",I2568)-1),Lanes!$A$2:$A$60,0)),"?")</f>
        <v>V</v>
      </c>
      <c r="I2568" s="4" t="s">
        <v>18992</v>
      </c>
      <c r="J2568" s="4"/>
      <c r="K2568" s="4" t="s">
        <v>996</v>
      </c>
      <c r="L2568" s="4" t="s">
        <v>603</v>
      </c>
      <c r="M2568" s="4" t="s">
        <v>18993</v>
      </c>
      <c r="N2568" s="4"/>
      <c r="O2568" s="4" t="s">
        <v>19125</v>
      </c>
      <c r="P2568" s="2" t="s">
        <v>19126</v>
      </c>
      <c r="Q2568" s="2" t="s">
        <v>19127</v>
      </c>
      <c r="R2568" s="4" t="s">
        <v>65</v>
      </c>
      <c r="S2568" s="4" t="s">
        <v>19128</v>
      </c>
      <c r="T2568" s="4" t="s">
        <v>84</v>
      </c>
      <c r="U2568" s="4"/>
      <c r="V2568" s="4"/>
      <c r="W2568" s="4"/>
      <c r="X2568" s="2" t="s">
        <v>19129</v>
      </c>
      <c r="Y2568" s="4" t="s">
        <v>69</v>
      </c>
      <c r="Z2568" s="4"/>
      <c r="AA2568" s="4"/>
      <c r="AB2568" s="4"/>
    </row>
    <row r="2569" customFormat="false" ht="75" hidden="false" customHeight="true" outlineLevel="0" collapsed="false">
      <c r="A2569" s="4" t="s">
        <v>19130</v>
      </c>
      <c r="B2569" s="4" t="s">
        <v>19131</v>
      </c>
      <c r="C2569" s="4" t="s">
        <v>19132</v>
      </c>
      <c r="D2569" s="4" t="n">
        <v>1978</v>
      </c>
      <c r="E2569" s="4" t="s">
        <v>41</v>
      </c>
      <c r="F2569" s="4" t="s">
        <v>17309</v>
      </c>
      <c r="G2569" s="4" t="str">
        <f aca="false">IF(LEFT(I2569,3)="R1 ","L6",IF(D2569&gt;=2014,"L1",IF(D2569&gt;=1998,"L2",IF(D2569&gt;=1987,"L3",IF(D2569&gt;=1978,"L4",IF(D2569&gt;=1965,"L5","L6"))))))</f>
        <v>L4</v>
      </c>
      <c r="H2569" s="4" t="str">
        <f aca="false">IFERROR(INDEX(Lanes!$C$2:$C$60,MATCH(LEFT(I2569,FIND(" ",I2569)-1),Lanes!$A$2:$A$60,0)),"?")</f>
        <v>V</v>
      </c>
      <c r="I2569" s="4" t="s">
        <v>18992</v>
      </c>
      <c r="J2569" s="4"/>
      <c r="K2569" s="4" t="s">
        <v>268</v>
      </c>
      <c r="L2569" s="4" t="s">
        <v>603</v>
      </c>
      <c r="M2569" s="4" t="s">
        <v>18993</v>
      </c>
      <c r="N2569" s="4"/>
      <c r="O2569" s="4" t="s">
        <v>19133</v>
      </c>
      <c r="P2569" s="2" t="s">
        <v>19134</v>
      </c>
      <c r="Q2569" s="2" t="s">
        <v>19135</v>
      </c>
      <c r="R2569" s="4" t="s">
        <v>65</v>
      </c>
      <c r="S2569" s="4" t="s">
        <v>19136</v>
      </c>
      <c r="T2569" s="4" t="s">
        <v>84</v>
      </c>
      <c r="U2569" s="4"/>
      <c r="V2569" s="4"/>
      <c r="W2569" s="4"/>
      <c r="X2569" s="2" t="s">
        <v>19137</v>
      </c>
      <c r="Y2569" s="4" t="s">
        <v>69</v>
      </c>
      <c r="Z2569" s="4"/>
      <c r="AA2569" s="4"/>
      <c r="AB2569" s="4"/>
    </row>
    <row r="2570" customFormat="false" ht="75" hidden="false" customHeight="true" outlineLevel="0" collapsed="false">
      <c r="A2570" s="4" t="s">
        <v>19138</v>
      </c>
      <c r="B2570" s="4" t="s">
        <v>18990</v>
      </c>
      <c r="C2570" s="4" t="s">
        <v>14626</v>
      </c>
      <c r="D2570" s="4" t="n">
        <v>1981</v>
      </c>
      <c r="E2570" s="4" t="s">
        <v>227</v>
      </c>
      <c r="F2570" s="4" t="s">
        <v>17309</v>
      </c>
      <c r="G2570" s="4" t="str">
        <f aca="false">IF(LEFT(I2570,3)="R1 ","L6",IF(D2570&gt;=2014,"L1",IF(D2570&gt;=1998,"L2",IF(D2570&gt;=1987,"L3",IF(D2570&gt;=1978,"L4",IF(D2570&gt;=1965,"L5","L6"))))))</f>
        <v>L4</v>
      </c>
      <c r="H2570" s="4" t="str">
        <f aca="false">IFERROR(INDEX(Lanes!$C$2:$C$60,MATCH(LEFT(I2570,FIND(" ",I2570)-1),Lanes!$A$2:$A$60,0)),"?")</f>
        <v>V</v>
      </c>
      <c r="I2570" s="4" t="s">
        <v>18992</v>
      </c>
      <c r="J2570" s="4"/>
      <c r="K2570" s="4" t="s">
        <v>364</v>
      </c>
      <c r="L2570" s="4" t="s">
        <v>603</v>
      </c>
      <c r="M2570" s="4" t="s">
        <v>18993</v>
      </c>
      <c r="N2570" s="4"/>
      <c r="O2570" s="4" t="s">
        <v>19139</v>
      </c>
      <c r="P2570" s="2" t="s">
        <v>19140</v>
      </c>
      <c r="Q2570" s="2" t="s">
        <v>19141</v>
      </c>
      <c r="R2570" s="4" t="s">
        <v>65</v>
      </c>
      <c r="S2570" s="4" t="s">
        <v>19142</v>
      </c>
      <c r="T2570" s="4" t="s">
        <v>84</v>
      </c>
      <c r="U2570" s="4"/>
      <c r="V2570" s="4" t="s">
        <v>19012</v>
      </c>
      <c r="W2570" s="4"/>
      <c r="X2570" s="2" t="s">
        <v>19143</v>
      </c>
      <c r="Y2570" s="4" t="s">
        <v>69</v>
      </c>
      <c r="Z2570" s="4"/>
      <c r="AA2570" s="4"/>
      <c r="AB2570" s="4"/>
    </row>
    <row r="2571" customFormat="false" ht="75" hidden="false" customHeight="true" outlineLevel="0" collapsed="false">
      <c r="A2571" s="4" t="s">
        <v>19144</v>
      </c>
      <c r="B2571" s="4" t="s">
        <v>19145</v>
      </c>
      <c r="C2571" s="4" t="s">
        <v>19146</v>
      </c>
      <c r="D2571" s="4" t="n">
        <v>1988</v>
      </c>
      <c r="E2571" s="4" t="s">
        <v>227</v>
      </c>
      <c r="F2571" s="4" t="s">
        <v>19066</v>
      </c>
      <c r="G2571" s="4" t="str">
        <f aca="false">IF(LEFT(I2571,3)="R1 ","L6",IF(D2571&gt;=2014,"L1",IF(D2571&gt;=1998,"L2",IF(D2571&gt;=1987,"L3",IF(D2571&gt;=1978,"L4",IF(D2571&gt;=1965,"L5","L6"))))))</f>
        <v>L3</v>
      </c>
      <c r="H2571" s="4" t="str">
        <f aca="false">IFERROR(INDEX(Lanes!$C$2:$C$60,MATCH(LEFT(I2571,FIND(" ",I2571)-1),Lanes!$A$2:$A$60,0)),"?")</f>
        <v>V</v>
      </c>
      <c r="I2571" s="4" t="s">
        <v>18992</v>
      </c>
      <c r="J2571" s="4"/>
      <c r="K2571" s="4" t="s">
        <v>950</v>
      </c>
      <c r="L2571" s="4" t="s">
        <v>603</v>
      </c>
      <c r="M2571" s="4" t="s">
        <v>18993</v>
      </c>
      <c r="N2571" s="4"/>
      <c r="O2571" s="4" t="s">
        <v>19147</v>
      </c>
      <c r="P2571" s="2" t="s">
        <v>19148</v>
      </c>
      <c r="Q2571" s="2" t="s">
        <v>19149</v>
      </c>
      <c r="R2571" s="4" t="s">
        <v>65</v>
      </c>
      <c r="S2571" s="4" t="s">
        <v>19150</v>
      </c>
      <c r="T2571" s="4" t="s">
        <v>84</v>
      </c>
      <c r="U2571" s="4"/>
      <c r="V2571" s="4"/>
      <c r="W2571" s="4"/>
      <c r="X2571" s="2" t="s">
        <v>19151</v>
      </c>
      <c r="Y2571" s="4" t="s">
        <v>69</v>
      </c>
      <c r="Z2571" s="4"/>
      <c r="AA2571" s="4"/>
      <c r="AB2571" s="4"/>
    </row>
    <row r="2572" customFormat="false" ht="75" hidden="false" customHeight="true" outlineLevel="0" collapsed="false">
      <c r="A2572" s="4" t="s">
        <v>19152</v>
      </c>
      <c r="B2572" s="4" t="s">
        <v>19153</v>
      </c>
      <c r="C2572" s="4" t="s">
        <v>19153</v>
      </c>
      <c r="D2572" s="4" t="n">
        <v>1991</v>
      </c>
      <c r="E2572" s="4" t="s">
        <v>398</v>
      </c>
      <c r="F2572" s="4" t="s">
        <v>19154</v>
      </c>
      <c r="G2572" s="4" t="str">
        <f aca="false">IF(LEFT(I2572,3)="R1 ","L6",IF(D2572&gt;=2014,"L1",IF(D2572&gt;=1998,"L2",IF(D2572&gt;=1987,"L3",IF(D2572&gt;=1978,"L4",IF(D2572&gt;=1965,"L5","L6"))))))</f>
        <v>L3</v>
      </c>
      <c r="H2572" s="4" t="str">
        <f aca="false">IFERROR(INDEX(Lanes!$C$2:$C$60,MATCH(LEFT(I2572,FIND(" ",I2572)-1),Lanes!$A$2:$A$60,0)),"?")</f>
        <v>V</v>
      </c>
      <c r="I2572" s="4" t="s">
        <v>18992</v>
      </c>
      <c r="J2572" s="4"/>
      <c r="K2572" s="4" t="s">
        <v>950</v>
      </c>
      <c r="L2572" s="4" t="s">
        <v>603</v>
      </c>
      <c r="M2572" s="4" t="s">
        <v>18993</v>
      </c>
      <c r="N2572" s="4"/>
      <c r="O2572" s="4" t="s">
        <v>19155</v>
      </c>
      <c r="P2572" s="2" t="s">
        <v>19156</v>
      </c>
      <c r="Q2572" s="2" t="s">
        <v>19157</v>
      </c>
      <c r="R2572" s="4" t="s">
        <v>65</v>
      </c>
      <c r="S2572" s="4" t="s">
        <v>19158</v>
      </c>
      <c r="T2572" s="4" t="s">
        <v>84</v>
      </c>
      <c r="U2572" s="4"/>
      <c r="V2572" s="4"/>
      <c r="W2572" s="4"/>
      <c r="X2572" s="2" t="s">
        <v>19159</v>
      </c>
      <c r="Y2572" s="4" t="s">
        <v>69</v>
      </c>
      <c r="Z2572" s="4"/>
      <c r="AA2572" s="4"/>
      <c r="AB2572" s="4"/>
    </row>
    <row r="2573" customFormat="false" ht="75" hidden="false" customHeight="true" outlineLevel="0" collapsed="false">
      <c r="A2573" s="4" t="s">
        <v>19160</v>
      </c>
      <c r="B2573" s="4" t="s">
        <v>19161</v>
      </c>
      <c r="C2573" s="4" t="s">
        <v>19161</v>
      </c>
      <c r="D2573" s="4" t="n">
        <v>1969</v>
      </c>
      <c r="E2573" s="4" t="s">
        <v>41</v>
      </c>
      <c r="F2573" s="4" t="s">
        <v>19162</v>
      </c>
      <c r="G2573" s="4" t="str">
        <f aca="false">IF(LEFT(I2573,3)="R1 ","L6",IF(D2573&gt;=2014,"L1",IF(D2573&gt;=1998,"L2",IF(D2573&gt;=1987,"L3",IF(D2573&gt;=1978,"L4",IF(D2573&gt;=1965,"L5","L6"))))))</f>
        <v>L5</v>
      </c>
      <c r="H2573" s="4" t="str">
        <f aca="false">IFERROR(INDEX(Lanes!$C$2:$C$60,MATCH(LEFT(I2573,FIND(" ",I2573)-1),Lanes!$A$2:$A$60,0)),"?")</f>
        <v>V</v>
      </c>
      <c r="I2573" s="4" t="s">
        <v>19163</v>
      </c>
      <c r="J2573" s="4"/>
      <c r="K2573" s="4" t="s">
        <v>451</v>
      </c>
      <c r="L2573" s="4" t="s">
        <v>193</v>
      </c>
      <c r="M2573" s="4" t="s">
        <v>19164</v>
      </c>
      <c r="N2573" s="4" t="s">
        <v>19165</v>
      </c>
      <c r="O2573" s="4" t="s">
        <v>19166</v>
      </c>
      <c r="P2573" s="2" t="s">
        <v>19167</v>
      </c>
      <c r="Q2573" s="2" t="s">
        <v>19168</v>
      </c>
      <c r="R2573" s="4" t="s">
        <v>122</v>
      </c>
      <c r="S2573" s="4" t="s">
        <v>19169</v>
      </c>
      <c r="T2573" s="4" t="s">
        <v>110</v>
      </c>
      <c r="U2573" s="4"/>
      <c r="V2573" s="4"/>
      <c r="W2573" s="4"/>
      <c r="X2573" s="2" t="s">
        <v>19170</v>
      </c>
      <c r="Y2573" s="4" t="s">
        <v>69</v>
      </c>
      <c r="Z2573" s="4"/>
      <c r="AA2573" s="4"/>
      <c r="AB2573" s="4"/>
    </row>
    <row r="2574" customFormat="false" ht="75" hidden="false" customHeight="true" outlineLevel="0" collapsed="false">
      <c r="A2574" s="4" t="s">
        <v>19171</v>
      </c>
      <c r="B2574" s="4" t="s">
        <v>19172</v>
      </c>
      <c r="C2574" s="4" t="s">
        <v>19173</v>
      </c>
      <c r="D2574" s="4" t="n">
        <v>1969</v>
      </c>
      <c r="E2574" s="4" t="s">
        <v>41</v>
      </c>
      <c r="F2574" s="4" t="s">
        <v>8938</v>
      </c>
      <c r="G2574" s="4" t="str">
        <f aca="false">IF(LEFT(I2574,3)="R1 ","L6",IF(D2574&gt;=2014,"L1",IF(D2574&gt;=1998,"L2",IF(D2574&gt;=1987,"L3",IF(D2574&gt;=1978,"L4",IF(D2574&gt;=1965,"L5","L6"))))))</f>
        <v>L5</v>
      </c>
      <c r="H2574" s="4" t="str">
        <f aca="false">IFERROR(INDEX(Lanes!$C$2:$C$60,MATCH(LEFT(I2574,FIND(" ",I2574)-1),Lanes!$A$2:$A$60,0)),"?")</f>
        <v>V</v>
      </c>
      <c r="I2574" s="4" t="s">
        <v>19163</v>
      </c>
      <c r="J2574" s="4"/>
      <c r="K2574" s="4" t="s">
        <v>451</v>
      </c>
      <c r="L2574" s="4" t="s">
        <v>193</v>
      </c>
      <c r="M2574" s="4" t="s">
        <v>1205</v>
      </c>
      <c r="N2574" s="4"/>
      <c r="O2574" s="4" t="s">
        <v>19174</v>
      </c>
      <c r="P2574" s="2" t="s">
        <v>19175</v>
      </c>
      <c r="Q2574" s="2" t="s">
        <v>19176</v>
      </c>
      <c r="R2574" s="4" t="s">
        <v>65</v>
      </c>
      <c r="S2574" s="4" t="s">
        <v>19177</v>
      </c>
      <c r="T2574" s="4" t="s">
        <v>84</v>
      </c>
      <c r="U2574" s="4"/>
      <c r="V2574" s="4"/>
      <c r="W2574" s="4"/>
      <c r="X2574" s="2" t="s">
        <v>19178</v>
      </c>
      <c r="Y2574" s="4" t="s">
        <v>69</v>
      </c>
      <c r="Z2574" s="4"/>
      <c r="AA2574" s="4"/>
      <c r="AB2574" s="4"/>
    </row>
    <row r="2575" customFormat="false" ht="75" hidden="false" customHeight="true" outlineLevel="0" collapsed="false">
      <c r="A2575" s="4" t="s">
        <v>19179</v>
      </c>
      <c r="B2575" s="4" t="s">
        <v>19172</v>
      </c>
      <c r="C2575" s="4" t="s">
        <v>1496</v>
      </c>
      <c r="D2575" s="4" t="n">
        <v>1969</v>
      </c>
      <c r="E2575" s="4" t="s">
        <v>41</v>
      </c>
      <c r="F2575" s="4" t="s">
        <v>19180</v>
      </c>
      <c r="G2575" s="4" t="str">
        <f aca="false">IF(LEFT(I2575,3)="R1 ","L6",IF(D2575&gt;=2014,"L1",IF(D2575&gt;=1998,"L2",IF(D2575&gt;=1987,"L3",IF(D2575&gt;=1978,"L4",IF(D2575&gt;=1965,"L5","L6"))))))</f>
        <v>L5</v>
      </c>
      <c r="H2575" s="4" t="str">
        <f aca="false">IFERROR(INDEX(Lanes!$C$2:$C$60,MATCH(LEFT(I2575,FIND(" ",I2575)-1),Lanes!$A$2:$A$60,0)),"?")</f>
        <v>V</v>
      </c>
      <c r="I2575" s="4" t="s">
        <v>19163</v>
      </c>
      <c r="J2575" s="4"/>
      <c r="K2575" s="4" t="s">
        <v>451</v>
      </c>
      <c r="L2575" s="4" t="s">
        <v>193</v>
      </c>
      <c r="M2575" s="4" t="s">
        <v>1205</v>
      </c>
      <c r="N2575" s="4"/>
      <c r="O2575" s="4" t="s">
        <v>19181</v>
      </c>
      <c r="P2575" s="2" t="s">
        <v>19182</v>
      </c>
      <c r="Q2575" s="2" t="s">
        <v>19183</v>
      </c>
      <c r="R2575" s="4" t="s">
        <v>65</v>
      </c>
      <c r="S2575" s="4" t="s">
        <v>19184</v>
      </c>
      <c r="T2575" s="4" t="s">
        <v>84</v>
      </c>
      <c r="U2575" s="4"/>
      <c r="V2575" s="4"/>
      <c r="W2575" s="4"/>
      <c r="X2575" s="2" t="s">
        <v>19185</v>
      </c>
      <c r="Y2575" s="4" t="s">
        <v>69</v>
      </c>
      <c r="Z2575" s="4"/>
      <c r="AA2575" s="4"/>
      <c r="AB2575" s="4"/>
    </row>
    <row r="2576" customFormat="false" ht="75" hidden="false" customHeight="true" outlineLevel="0" collapsed="false">
      <c r="A2576" s="4" t="s">
        <v>19186</v>
      </c>
      <c r="B2576" s="4" t="s">
        <v>19187</v>
      </c>
      <c r="C2576" s="4" t="s">
        <v>19188</v>
      </c>
      <c r="D2576" s="4" t="n">
        <v>1969</v>
      </c>
      <c r="E2576" s="4" t="s">
        <v>41</v>
      </c>
      <c r="F2576" s="4" t="s">
        <v>17423</v>
      </c>
      <c r="G2576" s="4" t="str">
        <f aca="false">IF(LEFT(I2576,3)="R1 ","L6",IF(D2576&gt;=2014,"L1",IF(D2576&gt;=1998,"L2",IF(D2576&gt;=1987,"L3",IF(D2576&gt;=1978,"L4",IF(D2576&gt;=1965,"L5","L6"))))))</f>
        <v>L5</v>
      </c>
      <c r="H2576" s="4" t="str">
        <f aca="false">IFERROR(INDEX(Lanes!$C$2:$C$60,MATCH(LEFT(I2576,FIND(" ",I2576)-1),Lanes!$A$2:$A$60,0)),"?")</f>
        <v>V</v>
      </c>
      <c r="I2576" s="4" t="s">
        <v>19163</v>
      </c>
      <c r="J2576" s="4"/>
      <c r="K2576" s="4" t="s">
        <v>451</v>
      </c>
      <c r="L2576" s="4" t="s">
        <v>193</v>
      </c>
      <c r="M2576" s="4" t="s">
        <v>19189</v>
      </c>
      <c r="N2576" s="4"/>
      <c r="O2576" s="4" t="s">
        <v>19190</v>
      </c>
      <c r="P2576" s="2" t="s">
        <v>19191</v>
      </c>
      <c r="Q2576" s="2" t="s">
        <v>19192</v>
      </c>
      <c r="R2576" s="4" t="s">
        <v>65</v>
      </c>
      <c r="S2576" s="4" t="s">
        <v>19193</v>
      </c>
      <c r="T2576" s="4" t="s">
        <v>52</v>
      </c>
      <c r="U2576" s="4"/>
      <c r="V2576" s="4"/>
      <c r="W2576" s="4"/>
      <c r="X2576" s="2" t="s">
        <v>19194</v>
      </c>
      <c r="Y2576" s="4" t="s">
        <v>69</v>
      </c>
      <c r="Z2576" s="4"/>
      <c r="AA2576" s="4"/>
      <c r="AB2576" s="4"/>
    </row>
    <row r="2577" customFormat="false" ht="75" hidden="false" customHeight="true" outlineLevel="0" collapsed="false">
      <c r="A2577" s="4" t="s">
        <v>19195</v>
      </c>
      <c r="B2577" s="4" t="s">
        <v>19187</v>
      </c>
      <c r="C2577" s="4" t="s">
        <v>19196</v>
      </c>
      <c r="D2577" s="4" t="n">
        <v>1969</v>
      </c>
      <c r="E2577" s="4" t="s">
        <v>41</v>
      </c>
      <c r="F2577" s="4" t="s">
        <v>17423</v>
      </c>
      <c r="G2577" s="4" t="str">
        <f aca="false">IF(LEFT(I2577,3)="R1 ","L6",IF(D2577&gt;=2014,"L1",IF(D2577&gt;=1998,"L2",IF(D2577&gt;=1987,"L3",IF(D2577&gt;=1978,"L4",IF(D2577&gt;=1965,"L5","L6"))))))</f>
        <v>L5</v>
      </c>
      <c r="H2577" s="4" t="str">
        <f aca="false">IFERROR(INDEX(Lanes!$C$2:$C$60,MATCH(LEFT(I2577,FIND(" ",I2577)-1),Lanes!$A$2:$A$60,0)),"?")</f>
        <v>V</v>
      </c>
      <c r="I2577" s="4" t="s">
        <v>19163</v>
      </c>
      <c r="J2577" s="4"/>
      <c r="K2577" s="4" t="s">
        <v>451</v>
      </c>
      <c r="L2577" s="4" t="s">
        <v>193</v>
      </c>
      <c r="M2577" s="4" t="s">
        <v>19189</v>
      </c>
      <c r="N2577" s="4"/>
      <c r="O2577" s="4" t="s">
        <v>19190</v>
      </c>
      <c r="P2577" s="2" t="s">
        <v>19197</v>
      </c>
      <c r="Q2577" s="2" t="s">
        <v>19198</v>
      </c>
      <c r="R2577" s="4" t="s">
        <v>122</v>
      </c>
      <c r="S2577" s="4" t="s">
        <v>19199</v>
      </c>
      <c r="T2577" s="4" t="s">
        <v>110</v>
      </c>
      <c r="U2577" s="4"/>
      <c r="V2577" s="4"/>
      <c r="W2577" s="4"/>
      <c r="X2577" s="2" t="s">
        <v>19200</v>
      </c>
      <c r="Y2577" s="4" t="s">
        <v>69</v>
      </c>
      <c r="Z2577" s="4"/>
      <c r="AA2577" s="4"/>
      <c r="AB2577" s="4"/>
    </row>
    <row r="2578" customFormat="false" ht="75" hidden="false" customHeight="true" outlineLevel="0" collapsed="false">
      <c r="A2578" s="4" t="s">
        <v>19201</v>
      </c>
      <c r="B2578" s="4" t="s">
        <v>19161</v>
      </c>
      <c r="C2578" s="4" t="s">
        <v>19202</v>
      </c>
      <c r="D2578" s="4" t="n">
        <v>1970</v>
      </c>
      <c r="E2578" s="4" t="s">
        <v>41</v>
      </c>
      <c r="F2578" s="4" t="s">
        <v>19162</v>
      </c>
      <c r="G2578" s="4" t="str">
        <f aca="false">IF(LEFT(I2578,3)="R1 ","L6",IF(D2578&gt;=2014,"L1",IF(D2578&gt;=1998,"L2",IF(D2578&gt;=1987,"L3",IF(D2578&gt;=1978,"L4",IF(D2578&gt;=1965,"L5","L6"))))))</f>
        <v>L5</v>
      </c>
      <c r="H2578" s="4" t="str">
        <f aca="false">IFERROR(INDEX(Lanes!$C$2:$C$60,MATCH(LEFT(I2578,FIND(" ",I2578)-1),Lanes!$A$2:$A$60,0)),"?")</f>
        <v>V</v>
      </c>
      <c r="I2578" s="4" t="s">
        <v>19163</v>
      </c>
      <c r="J2578" s="4"/>
      <c r="K2578" s="4" t="s">
        <v>451</v>
      </c>
      <c r="L2578" s="4" t="s">
        <v>193</v>
      </c>
      <c r="M2578" s="4" t="s">
        <v>19164</v>
      </c>
      <c r="N2578" s="4" t="s">
        <v>19165</v>
      </c>
      <c r="O2578" s="4" t="s">
        <v>19203</v>
      </c>
      <c r="P2578" s="2" t="s">
        <v>19204</v>
      </c>
      <c r="Q2578" s="2" t="s">
        <v>19205</v>
      </c>
      <c r="R2578" s="4" t="s">
        <v>65</v>
      </c>
      <c r="S2578" s="4" t="s">
        <v>19206</v>
      </c>
      <c r="T2578" s="4" t="s">
        <v>84</v>
      </c>
      <c r="U2578" s="4"/>
      <c r="V2578" s="4"/>
      <c r="W2578" s="4"/>
      <c r="X2578" s="2" t="s">
        <v>19207</v>
      </c>
      <c r="Y2578" s="4" t="s">
        <v>55</v>
      </c>
      <c r="Z2578" s="4"/>
      <c r="AA2578" s="4"/>
      <c r="AB2578" s="4"/>
    </row>
    <row r="2579" customFormat="false" ht="75" hidden="false" customHeight="true" outlineLevel="0" collapsed="false">
      <c r="A2579" s="4" t="s">
        <v>19208</v>
      </c>
      <c r="B2579" s="4" t="s">
        <v>19209</v>
      </c>
      <c r="C2579" s="4" t="s">
        <v>19210</v>
      </c>
      <c r="D2579" s="4" t="n">
        <v>1970</v>
      </c>
      <c r="E2579" s="4" t="s">
        <v>41</v>
      </c>
      <c r="F2579" s="4" t="s">
        <v>19162</v>
      </c>
      <c r="G2579" s="4" t="str">
        <f aca="false">IF(LEFT(I2579,3)="R1 ","L6",IF(D2579&gt;=2014,"L1",IF(D2579&gt;=1998,"L2",IF(D2579&gt;=1987,"L3",IF(D2579&gt;=1978,"L4",IF(D2579&gt;=1965,"L5","L6"))))))</f>
        <v>L5</v>
      </c>
      <c r="H2579" s="4" t="str">
        <f aca="false">IFERROR(INDEX(Lanes!$C$2:$C$60,MATCH(LEFT(I2579,FIND(" ",I2579)-1),Lanes!$A$2:$A$60,0)),"?")</f>
        <v>V</v>
      </c>
      <c r="I2579" s="4" t="s">
        <v>19163</v>
      </c>
      <c r="J2579" s="4"/>
      <c r="K2579" s="4" t="s">
        <v>268</v>
      </c>
      <c r="L2579" s="4" t="s">
        <v>193</v>
      </c>
      <c r="M2579" s="4" t="s">
        <v>19164</v>
      </c>
      <c r="N2579" s="4" t="s">
        <v>19165</v>
      </c>
      <c r="O2579" s="4" t="s">
        <v>19211</v>
      </c>
      <c r="P2579" s="2" t="s">
        <v>19212</v>
      </c>
      <c r="Q2579" s="2" t="s">
        <v>19213</v>
      </c>
      <c r="R2579" s="4" t="s">
        <v>65</v>
      </c>
      <c r="S2579" s="4" t="s">
        <v>19214</v>
      </c>
      <c r="T2579" s="4" t="s">
        <v>52</v>
      </c>
      <c r="U2579" s="4"/>
      <c r="V2579" s="4"/>
      <c r="W2579" s="4"/>
      <c r="X2579" s="2" t="s">
        <v>19215</v>
      </c>
      <c r="Y2579" s="4" t="s">
        <v>69</v>
      </c>
      <c r="Z2579" s="4"/>
      <c r="AA2579" s="4"/>
      <c r="AB2579" s="4"/>
    </row>
    <row r="2580" customFormat="false" ht="75" hidden="false" customHeight="true" outlineLevel="0" collapsed="false">
      <c r="A2580" s="4" t="s">
        <v>19216</v>
      </c>
      <c r="B2580" s="4" t="s">
        <v>19161</v>
      </c>
      <c r="C2580" s="4" t="s">
        <v>19217</v>
      </c>
      <c r="D2580" s="4" t="n">
        <v>1971</v>
      </c>
      <c r="E2580" s="4" t="s">
        <v>227</v>
      </c>
      <c r="F2580" s="4" t="s">
        <v>13685</v>
      </c>
      <c r="G2580" s="4" t="str">
        <f aca="false">IF(LEFT(I2580,3)="R1 ","L6",IF(D2580&gt;=2014,"L1",IF(D2580&gt;=1998,"L2",IF(D2580&gt;=1987,"L3",IF(D2580&gt;=1978,"L4",IF(D2580&gt;=1965,"L5","L6"))))))</f>
        <v>L5</v>
      </c>
      <c r="H2580" s="4" t="str">
        <f aca="false">IFERROR(INDEX(Lanes!$C$2:$C$60,MATCH(LEFT(I2580,FIND(" ",I2580)-1),Lanes!$A$2:$A$60,0)),"?")</f>
        <v>V</v>
      </c>
      <c r="I2580" s="4" t="s">
        <v>19163</v>
      </c>
      <c r="J2580" s="4"/>
      <c r="K2580" s="4" t="s">
        <v>451</v>
      </c>
      <c r="L2580" s="4" t="s">
        <v>193</v>
      </c>
      <c r="M2580" s="4" t="s">
        <v>19164</v>
      </c>
      <c r="N2580" s="4" t="s">
        <v>19165</v>
      </c>
      <c r="O2580" s="4" t="s">
        <v>19218</v>
      </c>
      <c r="P2580" s="2" t="s">
        <v>19219</v>
      </c>
      <c r="Q2580" s="2" t="s">
        <v>19220</v>
      </c>
      <c r="R2580" s="4" t="s">
        <v>50</v>
      </c>
      <c r="S2580" s="4" t="s">
        <v>19221</v>
      </c>
      <c r="T2580" s="4" t="s">
        <v>110</v>
      </c>
      <c r="U2580" s="4"/>
      <c r="V2580" s="4"/>
      <c r="W2580" s="4"/>
      <c r="X2580" s="2" t="s">
        <v>19222</v>
      </c>
      <c r="Y2580" s="4" t="s">
        <v>69</v>
      </c>
      <c r="Z2580" s="4"/>
      <c r="AA2580" s="4"/>
      <c r="AB2580" s="4"/>
    </row>
    <row r="2581" customFormat="false" ht="75" hidden="false" customHeight="true" outlineLevel="0" collapsed="false">
      <c r="A2581" s="4" t="s">
        <v>19223</v>
      </c>
      <c r="B2581" s="4" t="s">
        <v>19224</v>
      </c>
      <c r="C2581" s="4" t="s">
        <v>19224</v>
      </c>
      <c r="D2581" s="4" t="n">
        <v>1971</v>
      </c>
      <c r="E2581" s="4" t="s">
        <v>41</v>
      </c>
      <c r="F2581" s="4" t="s">
        <v>11098</v>
      </c>
      <c r="G2581" s="4" t="str">
        <f aca="false">IF(LEFT(I2581,3)="R1 ","L6",IF(D2581&gt;=2014,"L1",IF(D2581&gt;=1998,"L2",IF(D2581&gt;=1987,"L3",IF(D2581&gt;=1978,"L4",IF(D2581&gt;=1965,"L5","L6"))))))</f>
        <v>L5</v>
      </c>
      <c r="H2581" s="4" t="str">
        <f aca="false">IFERROR(INDEX(Lanes!$C$2:$C$60,MATCH(LEFT(I2581,FIND(" ",I2581)-1),Lanes!$A$2:$A$60,0)),"?")</f>
        <v>V</v>
      </c>
      <c r="I2581" s="4" t="s">
        <v>19163</v>
      </c>
      <c r="J2581" s="4"/>
      <c r="K2581" s="4" t="s">
        <v>451</v>
      </c>
      <c r="L2581" s="4" t="s">
        <v>603</v>
      </c>
      <c r="M2581" s="4" t="s">
        <v>1205</v>
      </c>
      <c r="N2581" s="4"/>
      <c r="O2581" s="4" t="s">
        <v>19225</v>
      </c>
      <c r="P2581" s="2" t="s">
        <v>19226</v>
      </c>
      <c r="Q2581" s="2" t="s">
        <v>19227</v>
      </c>
      <c r="R2581" s="4" t="s">
        <v>65</v>
      </c>
      <c r="S2581" s="4" t="s">
        <v>19228</v>
      </c>
      <c r="T2581" s="4" t="s">
        <v>84</v>
      </c>
      <c r="U2581" s="4"/>
      <c r="V2581" s="4"/>
      <c r="W2581" s="4"/>
      <c r="X2581" s="2" t="s">
        <v>19229</v>
      </c>
      <c r="Y2581" s="4" t="s">
        <v>69</v>
      </c>
      <c r="Z2581" s="4"/>
      <c r="AA2581" s="4"/>
      <c r="AB2581" s="4"/>
    </row>
    <row r="2582" customFormat="false" ht="75" hidden="false" customHeight="true" outlineLevel="0" collapsed="false">
      <c r="A2582" s="4" t="s">
        <v>19230</v>
      </c>
      <c r="B2582" s="4" t="s">
        <v>19161</v>
      </c>
      <c r="C2582" s="4" t="s">
        <v>19231</v>
      </c>
      <c r="D2582" s="4" t="n">
        <v>1972</v>
      </c>
      <c r="E2582" s="4" t="s">
        <v>41</v>
      </c>
      <c r="F2582" s="4" t="s">
        <v>13685</v>
      </c>
      <c r="G2582" s="4" t="str">
        <f aca="false">IF(LEFT(I2582,3)="R1 ","L6",IF(D2582&gt;=2014,"L1",IF(D2582&gt;=1998,"L2",IF(D2582&gt;=1987,"L3",IF(D2582&gt;=1978,"L4",IF(D2582&gt;=1965,"L5","L6"))))))</f>
        <v>L5</v>
      </c>
      <c r="H2582" s="4" t="str">
        <f aca="false">IFERROR(INDEX(Lanes!$C$2:$C$60,MATCH(LEFT(I2582,FIND(" ",I2582)-1),Lanes!$A$2:$A$60,0)),"?")</f>
        <v>V</v>
      </c>
      <c r="I2582" s="4" t="s">
        <v>19163</v>
      </c>
      <c r="J2582" s="4"/>
      <c r="K2582" s="4" t="s">
        <v>451</v>
      </c>
      <c r="L2582" s="4" t="s">
        <v>193</v>
      </c>
      <c r="M2582" s="4" t="s">
        <v>19164</v>
      </c>
      <c r="N2582" s="4" t="s">
        <v>19165</v>
      </c>
      <c r="O2582" s="4" t="s">
        <v>19232</v>
      </c>
      <c r="P2582" s="2" t="s">
        <v>19233</v>
      </c>
      <c r="Q2582" s="2" t="s">
        <v>19234</v>
      </c>
      <c r="R2582" s="4" t="s">
        <v>65</v>
      </c>
      <c r="S2582" s="4" t="s">
        <v>19235</v>
      </c>
      <c r="T2582" s="4" t="s">
        <v>110</v>
      </c>
      <c r="U2582" s="4"/>
      <c r="V2582" s="4"/>
      <c r="W2582" s="4"/>
      <c r="X2582" s="2" t="s">
        <v>19236</v>
      </c>
      <c r="Y2582" s="4" t="s">
        <v>69</v>
      </c>
      <c r="Z2582" s="4"/>
      <c r="AA2582" s="4"/>
      <c r="AB2582" s="4"/>
    </row>
    <row r="2583" customFormat="false" ht="75" hidden="false" customHeight="true" outlineLevel="0" collapsed="false">
      <c r="A2583" s="4" t="s">
        <v>19237</v>
      </c>
      <c r="B2583" s="4" t="s">
        <v>19238</v>
      </c>
      <c r="C2583" s="4" t="s">
        <v>19238</v>
      </c>
      <c r="D2583" s="4" t="n">
        <v>1972</v>
      </c>
      <c r="E2583" s="4" t="s">
        <v>41</v>
      </c>
      <c r="F2583" s="4" t="s">
        <v>11098</v>
      </c>
      <c r="G2583" s="4" t="str">
        <f aca="false">IF(LEFT(I2583,3)="R1 ","L6",IF(D2583&gt;=2014,"L1",IF(D2583&gt;=1998,"L2",IF(D2583&gt;=1987,"L3",IF(D2583&gt;=1978,"L4",IF(D2583&gt;=1965,"L5","L6"))))))</f>
        <v>L5</v>
      </c>
      <c r="H2583" s="4" t="str">
        <f aca="false">IFERROR(INDEX(Lanes!$C$2:$C$60,MATCH(LEFT(I2583,FIND(" ",I2583)-1),Lanes!$A$2:$A$60,0)),"?")</f>
        <v>V</v>
      </c>
      <c r="I2583" s="4" t="s">
        <v>19163</v>
      </c>
      <c r="J2583" s="4"/>
      <c r="K2583" s="4" t="s">
        <v>451</v>
      </c>
      <c r="L2583" s="4" t="s">
        <v>193</v>
      </c>
      <c r="M2583" s="4" t="s">
        <v>7262</v>
      </c>
      <c r="N2583" s="4" t="s">
        <v>7263</v>
      </c>
      <c r="O2583" s="4" t="s">
        <v>19239</v>
      </c>
      <c r="P2583" s="2" t="s">
        <v>19240</v>
      </c>
      <c r="Q2583" s="2" t="s">
        <v>19241</v>
      </c>
      <c r="R2583" s="4" t="s">
        <v>65</v>
      </c>
      <c r="S2583" s="4" t="s">
        <v>19242</v>
      </c>
      <c r="T2583" s="4" t="s">
        <v>84</v>
      </c>
      <c r="U2583" s="4"/>
      <c r="V2583" s="4"/>
      <c r="W2583" s="4"/>
      <c r="X2583" s="2" t="s">
        <v>19243</v>
      </c>
      <c r="Y2583" s="4" t="s">
        <v>69</v>
      </c>
      <c r="Z2583" s="4"/>
      <c r="AA2583" s="4"/>
      <c r="AB2583" s="4"/>
    </row>
    <row r="2584" customFormat="false" ht="75" hidden="false" customHeight="true" outlineLevel="0" collapsed="false">
      <c r="A2584" s="4" t="s">
        <v>19244</v>
      </c>
      <c r="B2584" s="4" t="s">
        <v>19224</v>
      </c>
      <c r="C2584" s="4" t="s">
        <v>19245</v>
      </c>
      <c r="D2584" s="4" t="n">
        <v>1972</v>
      </c>
      <c r="E2584" s="4" t="s">
        <v>41</v>
      </c>
      <c r="F2584" s="4" t="s">
        <v>11098</v>
      </c>
      <c r="G2584" s="4" t="str">
        <f aca="false">IF(LEFT(I2584,3)="R1 ","L6",IF(D2584&gt;=2014,"L1",IF(D2584&gt;=1998,"L2",IF(D2584&gt;=1987,"L3",IF(D2584&gt;=1978,"L4",IF(D2584&gt;=1965,"L5","L6"))))))</f>
        <v>L5</v>
      </c>
      <c r="H2584" s="4" t="str">
        <f aca="false">IFERROR(INDEX(Lanes!$C$2:$C$60,MATCH(LEFT(I2584,FIND(" ",I2584)-1),Lanes!$A$2:$A$60,0)),"?")</f>
        <v>V</v>
      </c>
      <c r="I2584" s="4" t="s">
        <v>19163</v>
      </c>
      <c r="J2584" s="4"/>
      <c r="K2584" s="4" t="s">
        <v>451</v>
      </c>
      <c r="L2584" s="4" t="s">
        <v>603</v>
      </c>
      <c r="M2584" s="4" t="s">
        <v>1205</v>
      </c>
      <c r="N2584" s="4"/>
      <c r="O2584" s="4" t="s">
        <v>19246</v>
      </c>
      <c r="P2584" s="2" t="s">
        <v>19247</v>
      </c>
      <c r="Q2584" s="2" t="s">
        <v>19248</v>
      </c>
      <c r="R2584" s="4" t="s">
        <v>65</v>
      </c>
      <c r="S2584" s="4" t="s">
        <v>19249</v>
      </c>
      <c r="T2584" s="4" t="s">
        <v>84</v>
      </c>
      <c r="U2584" s="4"/>
      <c r="V2584" s="4"/>
      <c r="W2584" s="4"/>
      <c r="X2584" s="2" t="s">
        <v>19250</v>
      </c>
      <c r="Y2584" s="4" t="s">
        <v>69</v>
      </c>
      <c r="Z2584" s="4"/>
      <c r="AA2584" s="4"/>
      <c r="AB2584" s="4"/>
    </row>
    <row r="2585" customFormat="false" ht="75" hidden="false" customHeight="true" outlineLevel="0" collapsed="false">
      <c r="A2585" s="4" t="s">
        <v>19251</v>
      </c>
      <c r="B2585" s="4" t="s">
        <v>19161</v>
      </c>
      <c r="C2585" s="4" t="s">
        <v>19252</v>
      </c>
      <c r="D2585" s="4" t="n">
        <v>1973</v>
      </c>
      <c r="E2585" s="4" t="s">
        <v>41</v>
      </c>
      <c r="F2585" s="4" t="s">
        <v>13685</v>
      </c>
      <c r="G2585" s="4" t="str">
        <f aca="false">IF(LEFT(I2585,3)="R1 ","L6",IF(D2585&gt;=2014,"L1",IF(D2585&gt;=1998,"L2",IF(D2585&gt;=1987,"L3",IF(D2585&gt;=1978,"L4",IF(D2585&gt;=1965,"L5","L6"))))))</f>
        <v>L5</v>
      </c>
      <c r="H2585" s="4" t="str">
        <f aca="false">IFERROR(INDEX(Lanes!$C$2:$C$60,MATCH(LEFT(I2585,FIND(" ",I2585)-1),Lanes!$A$2:$A$60,0)),"?")</f>
        <v>V</v>
      </c>
      <c r="I2585" s="4" t="s">
        <v>19163</v>
      </c>
      <c r="J2585" s="4" t="s">
        <v>8895</v>
      </c>
      <c r="K2585" s="4" t="s">
        <v>451</v>
      </c>
      <c r="L2585" s="4" t="s">
        <v>193</v>
      </c>
      <c r="M2585" s="4" t="s">
        <v>19164</v>
      </c>
      <c r="N2585" s="4" t="s">
        <v>19165</v>
      </c>
      <c r="O2585" s="4" t="s">
        <v>19253</v>
      </c>
      <c r="P2585" s="2" t="s">
        <v>19254</v>
      </c>
      <c r="Q2585" s="2" t="s">
        <v>19255</v>
      </c>
      <c r="R2585" s="4" t="s">
        <v>65</v>
      </c>
      <c r="S2585" s="4" t="s">
        <v>19256</v>
      </c>
      <c r="T2585" s="4" t="s">
        <v>110</v>
      </c>
      <c r="U2585" s="4"/>
      <c r="V2585" s="4"/>
      <c r="W2585" s="4"/>
      <c r="X2585" s="2" t="s">
        <v>19257</v>
      </c>
      <c r="Y2585" s="4" t="s">
        <v>69</v>
      </c>
      <c r="Z2585" s="4"/>
      <c r="AA2585" s="4"/>
      <c r="AB2585" s="4"/>
    </row>
    <row r="2586" customFormat="false" ht="75" hidden="false" customHeight="true" outlineLevel="0" collapsed="false">
      <c r="A2586" s="4" t="s">
        <v>19258</v>
      </c>
      <c r="B2586" s="4" t="s">
        <v>19259</v>
      </c>
      <c r="C2586" s="4" t="s">
        <v>19260</v>
      </c>
      <c r="D2586" s="4" t="n">
        <v>1973</v>
      </c>
      <c r="E2586" s="4" t="s">
        <v>41</v>
      </c>
      <c r="F2586" s="4" t="s">
        <v>19261</v>
      </c>
      <c r="G2586" s="4" t="str">
        <f aca="false">IF(LEFT(I2586,3)="R1 ","L6",IF(D2586&gt;=2014,"L1",IF(D2586&gt;=1998,"L2",IF(D2586&gt;=1987,"L3",IF(D2586&gt;=1978,"L4",IF(D2586&gt;=1965,"L5","L6"))))))</f>
        <v>L5</v>
      </c>
      <c r="H2586" s="4" t="str">
        <f aca="false">IFERROR(INDEX(Lanes!$C$2:$C$60,MATCH(LEFT(I2586,FIND(" ",I2586)-1),Lanes!$A$2:$A$60,0)),"?")</f>
        <v>V</v>
      </c>
      <c r="I2586" s="4" t="s">
        <v>19163</v>
      </c>
      <c r="J2586" s="4"/>
      <c r="K2586" s="4" t="s">
        <v>451</v>
      </c>
      <c r="L2586" s="4" t="s">
        <v>193</v>
      </c>
      <c r="M2586" s="4" t="s">
        <v>7262</v>
      </c>
      <c r="N2586" s="4" t="s">
        <v>7263</v>
      </c>
      <c r="O2586" s="4" t="s">
        <v>19262</v>
      </c>
      <c r="P2586" s="2" t="s">
        <v>19263</v>
      </c>
      <c r="Q2586" s="2" t="s">
        <v>19264</v>
      </c>
      <c r="R2586" s="4" t="s">
        <v>65</v>
      </c>
      <c r="S2586" s="4" t="s">
        <v>19265</v>
      </c>
      <c r="T2586" s="4" t="s">
        <v>84</v>
      </c>
      <c r="U2586" s="4"/>
      <c r="V2586" s="4"/>
      <c r="W2586" s="4"/>
      <c r="X2586" s="2" t="s">
        <v>19266</v>
      </c>
      <c r="Y2586" s="4" t="s">
        <v>69</v>
      </c>
      <c r="Z2586" s="4"/>
      <c r="AA2586" s="4"/>
      <c r="AB2586" s="4"/>
    </row>
    <row r="2587" customFormat="false" ht="75" hidden="false" customHeight="true" outlineLevel="0" collapsed="false">
      <c r="A2587" s="4" t="s">
        <v>19267</v>
      </c>
      <c r="B2587" s="4" t="s">
        <v>19268</v>
      </c>
      <c r="C2587" s="4" t="s">
        <v>19269</v>
      </c>
      <c r="D2587" s="4" t="n">
        <v>1973</v>
      </c>
      <c r="E2587" s="4" t="s">
        <v>41</v>
      </c>
      <c r="F2587" s="4" t="s">
        <v>13685</v>
      </c>
      <c r="G2587" s="4" t="str">
        <f aca="false">IF(LEFT(I2587,3)="R1 ","L6",IF(D2587&gt;=2014,"L1",IF(D2587&gt;=1998,"L2",IF(D2587&gt;=1987,"L3",IF(D2587&gt;=1978,"L4",IF(D2587&gt;=1965,"L5","L6"))))))</f>
        <v>L5</v>
      </c>
      <c r="H2587" s="4" t="str">
        <f aca="false">IFERROR(INDEX(Lanes!$C$2:$C$60,MATCH(LEFT(I2587,FIND(" ",I2587)-1),Lanes!$A$2:$A$60,0)),"?")</f>
        <v>V</v>
      </c>
      <c r="I2587" s="4" t="s">
        <v>19163</v>
      </c>
      <c r="J2587" s="4"/>
      <c r="K2587" s="4" t="s">
        <v>451</v>
      </c>
      <c r="L2587" s="4" t="s">
        <v>193</v>
      </c>
      <c r="M2587" s="4" t="s">
        <v>19164</v>
      </c>
      <c r="N2587" s="4" t="s">
        <v>19165</v>
      </c>
      <c r="O2587" s="4" t="s">
        <v>19270</v>
      </c>
      <c r="P2587" s="2" t="s">
        <v>19271</v>
      </c>
      <c r="Q2587" s="2" t="s">
        <v>19272</v>
      </c>
      <c r="R2587" s="4" t="s">
        <v>122</v>
      </c>
      <c r="S2587" s="4" t="s">
        <v>19273</v>
      </c>
      <c r="T2587" s="4" t="s">
        <v>84</v>
      </c>
      <c r="U2587" s="4"/>
      <c r="V2587" s="4"/>
      <c r="W2587" s="4"/>
      <c r="X2587" s="2" t="s">
        <v>19274</v>
      </c>
      <c r="Y2587" s="4" t="s">
        <v>69</v>
      </c>
      <c r="Z2587" s="4"/>
      <c r="AA2587" s="4"/>
      <c r="AB2587" s="4"/>
    </row>
    <row r="2588" customFormat="false" ht="75" hidden="false" customHeight="true" outlineLevel="0" collapsed="false">
      <c r="A2588" s="4" t="s">
        <v>19275</v>
      </c>
      <c r="B2588" s="4" t="s">
        <v>19224</v>
      </c>
      <c r="C2588" s="4" t="s">
        <v>19276</v>
      </c>
      <c r="D2588" s="4" t="n">
        <v>1973</v>
      </c>
      <c r="E2588" s="4" t="s">
        <v>41</v>
      </c>
      <c r="F2588" s="4" t="s">
        <v>11098</v>
      </c>
      <c r="G2588" s="4" t="str">
        <f aca="false">IF(LEFT(I2588,3)="R1 ","L6",IF(D2588&gt;=2014,"L1",IF(D2588&gt;=1998,"L2",IF(D2588&gt;=1987,"L3",IF(D2588&gt;=1978,"L4",IF(D2588&gt;=1965,"L5","L6"))))))</f>
        <v>L5</v>
      </c>
      <c r="H2588" s="4" t="str">
        <f aca="false">IFERROR(INDEX(Lanes!$C$2:$C$60,MATCH(LEFT(I2588,FIND(" ",I2588)-1),Lanes!$A$2:$A$60,0)),"?")</f>
        <v>V</v>
      </c>
      <c r="I2588" s="4" t="s">
        <v>19163</v>
      </c>
      <c r="J2588" s="4"/>
      <c r="K2588" s="4" t="s">
        <v>451</v>
      </c>
      <c r="L2588" s="4" t="s">
        <v>603</v>
      </c>
      <c r="M2588" s="4" t="s">
        <v>1205</v>
      </c>
      <c r="N2588" s="4"/>
      <c r="O2588" s="4" t="s">
        <v>19277</v>
      </c>
      <c r="P2588" s="2" t="s">
        <v>19278</v>
      </c>
      <c r="Q2588" s="2" t="s">
        <v>19279</v>
      </c>
      <c r="R2588" s="4" t="s">
        <v>65</v>
      </c>
      <c r="S2588" s="4" t="s">
        <v>19280</v>
      </c>
      <c r="T2588" s="4" t="s">
        <v>110</v>
      </c>
      <c r="U2588" s="4" t="s">
        <v>53</v>
      </c>
      <c r="V2588" s="4"/>
      <c r="W2588" s="4"/>
      <c r="X2588" s="2" t="s">
        <v>19281</v>
      </c>
      <c r="Y2588" s="4" t="s">
        <v>69</v>
      </c>
      <c r="Z2588" s="4"/>
      <c r="AA2588" s="4"/>
      <c r="AB2588" s="4"/>
    </row>
    <row r="2589" customFormat="false" ht="75" hidden="false" customHeight="true" outlineLevel="0" collapsed="false">
      <c r="A2589" s="4" t="s">
        <v>19282</v>
      </c>
      <c r="B2589" s="4" t="s">
        <v>19283</v>
      </c>
      <c r="C2589" s="4" t="s">
        <v>19284</v>
      </c>
      <c r="D2589" s="4" t="n">
        <v>1973</v>
      </c>
      <c r="E2589" s="4" t="s">
        <v>41</v>
      </c>
      <c r="F2589" s="4" t="s">
        <v>11212</v>
      </c>
      <c r="G2589" s="4" t="str">
        <f aca="false">IF(LEFT(I2589,3)="R1 ","L6",IF(D2589&gt;=2014,"L1",IF(D2589&gt;=1998,"L2",IF(D2589&gt;=1987,"L3",IF(D2589&gt;=1978,"L4",IF(D2589&gt;=1965,"L5","L6"))))))</f>
        <v>L5</v>
      </c>
      <c r="H2589" s="4" t="str">
        <f aca="false">IFERROR(INDEX(Lanes!$C$2:$C$60,MATCH(LEFT(I2589,FIND(" ",I2589)-1),Lanes!$A$2:$A$60,0)),"?")</f>
        <v>V</v>
      </c>
      <c r="I2589" s="4" t="s">
        <v>19163</v>
      </c>
      <c r="J2589" s="4" t="s">
        <v>10123</v>
      </c>
      <c r="K2589" s="4" t="s">
        <v>451</v>
      </c>
      <c r="L2589" s="4" t="s">
        <v>193</v>
      </c>
      <c r="M2589" s="4" t="s">
        <v>19285</v>
      </c>
      <c r="N2589" s="4" t="s">
        <v>19165</v>
      </c>
      <c r="O2589" s="4" t="s">
        <v>19286</v>
      </c>
      <c r="P2589" s="2" t="s">
        <v>19287</v>
      </c>
      <c r="Q2589" s="2" t="s">
        <v>19288</v>
      </c>
      <c r="R2589" s="4" t="s">
        <v>122</v>
      </c>
      <c r="S2589" s="4" t="s">
        <v>19289</v>
      </c>
      <c r="T2589" s="4" t="s">
        <v>110</v>
      </c>
      <c r="U2589" s="4" t="s">
        <v>53</v>
      </c>
      <c r="V2589" s="4"/>
      <c r="W2589" s="4" t="s">
        <v>53</v>
      </c>
      <c r="X2589" s="2" t="s">
        <v>19290</v>
      </c>
      <c r="Y2589" s="4" t="s">
        <v>69</v>
      </c>
      <c r="Z2589" s="4"/>
      <c r="AA2589" s="4"/>
      <c r="AB2589" s="4"/>
    </row>
    <row r="2590" customFormat="false" ht="75" hidden="false" customHeight="true" outlineLevel="0" collapsed="false">
      <c r="A2590" s="4" t="s">
        <v>19291</v>
      </c>
      <c r="B2590" s="4" t="s">
        <v>19292</v>
      </c>
      <c r="C2590" s="4" t="s">
        <v>19292</v>
      </c>
      <c r="D2590" s="4" t="n">
        <v>1973</v>
      </c>
      <c r="E2590" s="4" t="s">
        <v>41</v>
      </c>
      <c r="F2590" s="4" t="s">
        <v>13685</v>
      </c>
      <c r="G2590" s="4" t="str">
        <f aca="false">IF(LEFT(I2590,3)="R1 ","L6",IF(D2590&gt;=2014,"L1",IF(D2590&gt;=1998,"L2",IF(D2590&gt;=1987,"L3",IF(D2590&gt;=1978,"L4",IF(D2590&gt;=1965,"L5","L6"))))))</f>
        <v>L5</v>
      </c>
      <c r="H2590" s="4" t="str">
        <f aca="false">IFERROR(INDEX(Lanes!$C$2:$C$60,MATCH(LEFT(I2590,FIND(" ",I2590)-1),Lanes!$A$2:$A$60,0)),"?")</f>
        <v>V</v>
      </c>
      <c r="I2590" s="4" t="s">
        <v>19163</v>
      </c>
      <c r="J2590" s="4"/>
      <c r="K2590" s="4" t="s">
        <v>451</v>
      </c>
      <c r="L2590" s="4" t="s">
        <v>193</v>
      </c>
      <c r="M2590" s="4" t="s">
        <v>19293</v>
      </c>
      <c r="N2590" s="4" t="s">
        <v>19165</v>
      </c>
      <c r="O2590" s="4" t="s">
        <v>19294</v>
      </c>
      <c r="P2590" s="2" t="s">
        <v>19295</v>
      </c>
      <c r="Q2590" s="2" t="s">
        <v>19296</v>
      </c>
      <c r="R2590" s="4" t="s">
        <v>65</v>
      </c>
      <c r="S2590" s="4" t="s">
        <v>19297</v>
      </c>
      <c r="T2590" s="4" t="s">
        <v>110</v>
      </c>
      <c r="U2590" s="4"/>
      <c r="V2590" s="4"/>
      <c r="W2590" s="4"/>
      <c r="X2590" s="2" t="s">
        <v>19298</v>
      </c>
      <c r="Y2590" s="4" t="s">
        <v>69</v>
      </c>
      <c r="Z2590" s="4"/>
      <c r="AA2590" s="4"/>
      <c r="AB2590" s="4"/>
    </row>
    <row r="2591" customFormat="false" ht="75" hidden="false" customHeight="true" outlineLevel="0" collapsed="false">
      <c r="A2591" s="4" t="s">
        <v>19299</v>
      </c>
      <c r="B2591" s="4" t="s">
        <v>19300</v>
      </c>
      <c r="C2591" s="4" t="s">
        <v>19301</v>
      </c>
      <c r="D2591" s="4" t="n">
        <v>1973</v>
      </c>
      <c r="E2591" s="4" t="s">
        <v>41</v>
      </c>
      <c r="F2591" s="4" t="s">
        <v>19302</v>
      </c>
      <c r="G2591" s="4" t="str">
        <f aca="false">IF(LEFT(I2591,3)="R1 ","L6",IF(D2591&gt;=2014,"L1",IF(D2591&gt;=1998,"L2",IF(D2591&gt;=1987,"L3",IF(D2591&gt;=1978,"L4",IF(D2591&gt;=1965,"L5","L6"))))))</f>
        <v>L5</v>
      </c>
      <c r="H2591" s="4" t="str">
        <f aca="false">IFERROR(INDEX(Lanes!$C$2:$C$60,MATCH(LEFT(I2591,FIND(" ",I2591)-1),Lanes!$A$2:$A$60,0)),"?")</f>
        <v>V</v>
      </c>
      <c r="I2591" s="4" t="s">
        <v>19163</v>
      </c>
      <c r="J2591" s="4"/>
      <c r="K2591" s="4" t="s">
        <v>451</v>
      </c>
      <c r="L2591" s="4" t="s">
        <v>193</v>
      </c>
      <c r="M2591" s="4" t="s">
        <v>16132</v>
      </c>
      <c r="N2591" s="4"/>
      <c r="O2591" s="4" t="s">
        <v>19303</v>
      </c>
      <c r="P2591" s="2" t="s">
        <v>19304</v>
      </c>
      <c r="Q2591" s="2" t="s">
        <v>19305</v>
      </c>
      <c r="R2591" s="4" t="s">
        <v>122</v>
      </c>
      <c r="S2591" s="4" t="s">
        <v>19306</v>
      </c>
      <c r="T2591" s="4" t="s">
        <v>84</v>
      </c>
      <c r="U2591" s="4"/>
      <c r="V2591" s="4"/>
      <c r="W2591" s="4"/>
      <c r="X2591" s="2" t="s">
        <v>19307</v>
      </c>
      <c r="Y2591" s="4" t="s">
        <v>69</v>
      </c>
      <c r="Z2591" s="4"/>
      <c r="AA2591" s="4"/>
      <c r="AB2591" s="4"/>
    </row>
    <row r="2592" customFormat="false" ht="75" hidden="false" customHeight="true" outlineLevel="0" collapsed="false">
      <c r="A2592" s="4" t="s">
        <v>19308</v>
      </c>
      <c r="B2592" s="4" t="s">
        <v>19309</v>
      </c>
      <c r="C2592" s="4" t="s">
        <v>19310</v>
      </c>
      <c r="D2592" s="4" t="n">
        <v>1974</v>
      </c>
      <c r="E2592" s="4" t="s">
        <v>41</v>
      </c>
      <c r="F2592" s="4" t="s">
        <v>19311</v>
      </c>
      <c r="G2592" s="4" t="str">
        <f aca="false">IF(LEFT(I2592,3)="R1 ","L6",IF(D2592&gt;=2014,"L1",IF(D2592&gt;=1998,"L2",IF(D2592&gt;=1987,"L3",IF(D2592&gt;=1978,"L4",IF(D2592&gt;=1965,"L5","L6"))))))</f>
        <v>L5</v>
      </c>
      <c r="H2592" s="4" t="str">
        <f aca="false">IFERROR(INDEX(Lanes!$C$2:$C$60,MATCH(LEFT(I2592,FIND(" ",I2592)-1),Lanes!$A$2:$A$60,0)),"?")</f>
        <v>V</v>
      </c>
      <c r="I2592" s="4" t="s">
        <v>19163</v>
      </c>
      <c r="J2592" s="4"/>
      <c r="K2592" s="4" t="s">
        <v>451</v>
      </c>
      <c r="L2592" s="4" t="s">
        <v>193</v>
      </c>
      <c r="M2592" s="4" t="s">
        <v>289</v>
      </c>
      <c r="N2592" s="4"/>
      <c r="O2592" s="4" t="s">
        <v>19312</v>
      </c>
      <c r="P2592" s="2" t="s">
        <v>19313</v>
      </c>
      <c r="Q2592" s="2" t="s">
        <v>19314</v>
      </c>
      <c r="R2592" s="4" t="s">
        <v>65</v>
      </c>
      <c r="S2592" s="4" t="s">
        <v>19315</v>
      </c>
      <c r="T2592" s="4" t="s">
        <v>110</v>
      </c>
      <c r="U2592" s="4"/>
      <c r="V2592" s="4"/>
      <c r="W2592" s="4"/>
      <c r="X2592" s="2" t="s">
        <v>19316</v>
      </c>
      <c r="Y2592" s="4" t="s">
        <v>69</v>
      </c>
      <c r="Z2592" s="4"/>
      <c r="AA2592" s="4"/>
      <c r="AB2592" s="4"/>
    </row>
    <row r="2593" customFormat="false" ht="75" hidden="false" customHeight="true" outlineLevel="0" collapsed="false">
      <c r="A2593" s="4" t="s">
        <v>19317</v>
      </c>
      <c r="B2593" s="4" t="s">
        <v>19318</v>
      </c>
      <c r="C2593" s="4" t="s">
        <v>19319</v>
      </c>
      <c r="D2593" s="4" t="n">
        <v>1974</v>
      </c>
      <c r="E2593" s="4" t="s">
        <v>41</v>
      </c>
      <c r="F2593" s="4" t="s">
        <v>13685</v>
      </c>
      <c r="G2593" s="4" t="str">
        <f aca="false">IF(LEFT(I2593,3)="R1 ","L6",IF(D2593&gt;=2014,"L1",IF(D2593&gt;=1998,"L2",IF(D2593&gt;=1987,"L3",IF(D2593&gt;=1978,"L4",IF(D2593&gt;=1965,"L5","L6"))))))</f>
        <v>L5</v>
      </c>
      <c r="H2593" s="4" t="str">
        <f aca="false">IFERROR(INDEX(Lanes!$C$2:$C$60,MATCH(LEFT(I2593,FIND(" ",I2593)-1),Lanes!$A$2:$A$60,0)),"?")</f>
        <v>V</v>
      </c>
      <c r="I2593" s="4" t="s">
        <v>19163</v>
      </c>
      <c r="J2593" s="4"/>
      <c r="K2593" s="4" t="s">
        <v>451</v>
      </c>
      <c r="L2593" s="4" t="s">
        <v>193</v>
      </c>
      <c r="M2593" s="4" t="s">
        <v>19164</v>
      </c>
      <c r="N2593" s="4" t="s">
        <v>19165</v>
      </c>
      <c r="O2593" s="4" t="s">
        <v>19320</v>
      </c>
      <c r="P2593" s="2" t="s">
        <v>19321</v>
      </c>
      <c r="Q2593" s="2" t="s">
        <v>19322</v>
      </c>
      <c r="R2593" s="4" t="s">
        <v>65</v>
      </c>
      <c r="S2593" s="4" t="s">
        <v>19323</v>
      </c>
      <c r="T2593" s="4" t="s">
        <v>52</v>
      </c>
      <c r="U2593" s="4"/>
      <c r="V2593" s="4"/>
      <c r="W2593" s="4"/>
      <c r="X2593" s="2" t="s">
        <v>19324</v>
      </c>
      <c r="Y2593" s="4" t="s">
        <v>69</v>
      </c>
      <c r="Z2593" s="4"/>
      <c r="AA2593" s="4"/>
      <c r="AB2593" s="4"/>
    </row>
    <row r="2594" customFormat="false" ht="75" hidden="false" customHeight="true" outlineLevel="0" collapsed="false">
      <c r="A2594" s="4" t="s">
        <v>19325</v>
      </c>
      <c r="B2594" s="4" t="s">
        <v>19224</v>
      </c>
      <c r="C2594" s="4" t="s">
        <v>19326</v>
      </c>
      <c r="D2594" s="4" t="n">
        <v>1974</v>
      </c>
      <c r="E2594" s="4" t="s">
        <v>41</v>
      </c>
      <c r="F2594" s="4" t="s">
        <v>11098</v>
      </c>
      <c r="G2594" s="4" t="str">
        <f aca="false">IF(LEFT(I2594,3)="R1 ","L6",IF(D2594&gt;=2014,"L1",IF(D2594&gt;=1998,"L2",IF(D2594&gt;=1987,"L3",IF(D2594&gt;=1978,"L4",IF(D2594&gt;=1965,"L5","L6"))))))</f>
        <v>L5</v>
      </c>
      <c r="H2594" s="4" t="str">
        <f aca="false">IFERROR(INDEX(Lanes!$C$2:$C$60,MATCH(LEFT(I2594,FIND(" ",I2594)-1),Lanes!$A$2:$A$60,0)),"?")</f>
        <v>V</v>
      </c>
      <c r="I2594" s="4" t="s">
        <v>19163</v>
      </c>
      <c r="J2594" s="4"/>
      <c r="K2594" s="4" t="s">
        <v>451</v>
      </c>
      <c r="L2594" s="4" t="s">
        <v>603</v>
      </c>
      <c r="M2594" s="4" t="s">
        <v>1205</v>
      </c>
      <c r="N2594" s="4"/>
      <c r="O2594" s="4" t="s">
        <v>19277</v>
      </c>
      <c r="P2594" s="2" t="s">
        <v>19327</v>
      </c>
      <c r="Q2594" s="2" t="s">
        <v>19328</v>
      </c>
      <c r="R2594" s="4" t="s">
        <v>65</v>
      </c>
      <c r="S2594" s="4" t="s">
        <v>19329</v>
      </c>
      <c r="T2594" s="4" t="s">
        <v>84</v>
      </c>
      <c r="U2594" s="4"/>
      <c r="V2594" s="4"/>
      <c r="W2594" s="4"/>
      <c r="X2594" s="2" t="s">
        <v>19330</v>
      </c>
      <c r="Y2594" s="4" t="s">
        <v>69</v>
      </c>
      <c r="Z2594" s="4"/>
      <c r="AA2594" s="4"/>
      <c r="AB2594" s="4"/>
    </row>
    <row r="2595" customFormat="false" ht="75" hidden="false" customHeight="true" outlineLevel="0" collapsed="false">
      <c r="A2595" s="4" t="s">
        <v>19331</v>
      </c>
      <c r="B2595" s="4" t="s">
        <v>19283</v>
      </c>
      <c r="C2595" s="4" t="s">
        <v>19332</v>
      </c>
      <c r="D2595" s="4" t="n">
        <v>1974</v>
      </c>
      <c r="E2595" s="4" t="s">
        <v>41</v>
      </c>
      <c r="F2595" s="4" t="s">
        <v>11212</v>
      </c>
      <c r="G2595" s="4" t="str">
        <f aca="false">IF(LEFT(I2595,3)="R1 ","L6",IF(D2595&gt;=2014,"L1",IF(D2595&gt;=1998,"L2",IF(D2595&gt;=1987,"L3",IF(D2595&gt;=1978,"L4",IF(D2595&gt;=1965,"L5","L6"))))))</f>
        <v>L5</v>
      </c>
      <c r="H2595" s="4" t="str">
        <f aca="false">IFERROR(INDEX(Lanes!$C$2:$C$60,MATCH(LEFT(I2595,FIND(" ",I2595)-1),Lanes!$A$2:$A$60,0)),"?")</f>
        <v>V</v>
      </c>
      <c r="I2595" s="4" t="s">
        <v>19163</v>
      </c>
      <c r="J2595" s="4"/>
      <c r="K2595" s="4" t="s">
        <v>451</v>
      </c>
      <c r="L2595" s="4" t="s">
        <v>193</v>
      </c>
      <c r="M2595" s="4" t="s">
        <v>19285</v>
      </c>
      <c r="N2595" s="4" t="s">
        <v>19165</v>
      </c>
      <c r="O2595" s="4" t="s">
        <v>19333</v>
      </c>
      <c r="P2595" s="2" t="s">
        <v>19334</v>
      </c>
      <c r="Q2595" s="2" t="s">
        <v>19335</v>
      </c>
      <c r="R2595" s="4" t="s">
        <v>65</v>
      </c>
      <c r="S2595" s="4" t="s">
        <v>19336</v>
      </c>
      <c r="T2595" s="4" t="s">
        <v>110</v>
      </c>
      <c r="U2595" s="4"/>
      <c r="V2595" s="4"/>
      <c r="W2595" s="4" t="s">
        <v>53</v>
      </c>
      <c r="X2595" s="2" t="s">
        <v>19337</v>
      </c>
      <c r="Y2595" s="4" t="s">
        <v>69</v>
      </c>
      <c r="Z2595" s="4"/>
      <c r="AA2595" s="4"/>
      <c r="AB2595" s="4"/>
    </row>
    <row r="2596" customFormat="false" ht="75" hidden="false" customHeight="true" outlineLevel="0" collapsed="false">
      <c r="A2596" s="4" t="s">
        <v>19338</v>
      </c>
      <c r="B2596" s="4" t="s">
        <v>19292</v>
      </c>
      <c r="C2596" s="4" t="s">
        <v>19339</v>
      </c>
      <c r="D2596" s="4" t="n">
        <v>1974</v>
      </c>
      <c r="E2596" s="4" t="s">
        <v>41</v>
      </c>
      <c r="F2596" s="4" t="s">
        <v>13685</v>
      </c>
      <c r="G2596" s="4" t="str">
        <f aca="false">IF(LEFT(I2596,3)="R1 ","L6",IF(D2596&gt;=2014,"L1",IF(D2596&gt;=1998,"L2",IF(D2596&gt;=1987,"L3",IF(D2596&gt;=1978,"L4",IF(D2596&gt;=1965,"L5","L6"))))))</f>
        <v>L5</v>
      </c>
      <c r="H2596" s="4" t="str">
        <f aca="false">IFERROR(INDEX(Lanes!$C$2:$C$60,MATCH(LEFT(I2596,FIND(" ",I2596)-1),Lanes!$A$2:$A$60,0)),"?")</f>
        <v>V</v>
      </c>
      <c r="I2596" s="4" t="s">
        <v>19163</v>
      </c>
      <c r="J2596" s="4"/>
      <c r="K2596" s="4" t="s">
        <v>451</v>
      </c>
      <c r="L2596" s="4" t="s">
        <v>193</v>
      </c>
      <c r="M2596" s="4" t="s">
        <v>19293</v>
      </c>
      <c r="N2596" s="4" t="s">
        <v>19165</v>
      </c>
      <c r="O2596" s="4" t="s">
        <v>19340</v>
      </c>
      <c r="P2596" s="2" t="s">
        <v>19341</v>
      </c>
      <c r="Q2596" s="2" t="s">
        <v>19342</v>
      </c>
      <c r="R2596" s="4" t="s">
        <v>65</v>
      </c>
      <c r="S2596" s="4" t="s">
        <v>19343</v>
      </c>
      <c r="T2596" s="4" t="s">
        <v>84</v>
      </c>
      <c r="U2596" s="4"/>
      <c r="V2596" s="4"/>
      <c r="W2596" s="4"/>
      <c r="X2596" s="2" t="s">
        <v>19344</v>
      </c>
      <c r="Y2596" s="4" t="s">
        <v>69</v>
      </c>
      <c r="Z2596" s="4"/>
      <c r="AA2596" s="4"/>
      <c r="AB2596" s="4"/>
    </row>
    <row r="2597" customFormat="false" ht="75" hidden="false" customHeight="true" outlineLevel="0" collapsed="false">
      <c r="A2597" s="4" t="s">
        <v>19345</v>
      </c>
      <c r="B2597" s="4" t="s">
        <v>19346</v>
      </c>
      <c r="C2597" s="4" t="s">
        <v>19347</v>
      </c>
      <c r="D2597" s="4" t="n">
        <v>1974</v>
      </c>
      <c r="E2597" s="4" t="s">
        <v>41</v>
      </c>
      <c r="F2597" s="4" t="s">
        <v>13685</v>
      </c>
      <c r="G2597" s="4" t="str">
        <f aca="false">IF(LEFT(I2597,3)="R1 ","L6",IF(D2597&gt;=2014,"L1",IF(D2597&gt;=1998,"L2",IF(D2597&gt;=1987,"L3",IF(D2597&gt;=1978,"L4",IF(D2597&gt;=1965,"L5","L6"))))))</f>
        <v>L5</v>
      </c>
      <c r="H2597" s="4" t="str">
        <f aca="false">IFERROR(INDEX(Lanes!$C$2:$C$60,MATCH(LEFT(I2597,FIND(" ",I2597)-1),Lanes!$A$2:$A$60,0)),"?")</f>
        <v>V</v>
      </c>
      <c r="I2597" s="4" t="s">
        <v>19163</v>
      </c>
      <c r="J2597" s="4"/>
      <c r="K2597" s="4" t="s">
        <v>451</v>
      </c>
      <c r="L2597" s="4" t="s">
        <v>193</v>
      </c>
      <c r="M2597" s="4" t="s">
        <v>19348</v>
      </c>
      <c r="N2597" s="4" t="s">
        <v>19165</v>
      </c>
      <c r="O2597" s="4" t="s">
        <v>19349</v>
      </c>
      <c r="P2597" s="2" t="s">
        <v>19350</v>
      </c>
      <c r="Q2597" s="2" t="s">
        <v>19351</v>
      </c>
      <c r="R2597" s="4" t="s">
        <v>65</v>
      </c>
      <c r="S2597" s="4" t="s">
        <v>19352</v>
      </c>
      <c r="T2597" s="4" t="s">
        <v>84</v>
      </c>
      <c r="U2597" s="4"/>
      <c r="V2597" s="4"/>
      <c r="W2597" s="4"/>
      <c r="X2597" s="2" t="s">
        <v>19353</v>
      </c>
      <c r="Y2597" s="4" t="s">
        <v>69</v>
      </c>
      <c r="Z2597" s="4"/>
      <c r="AA2597" s="4"/>
      <c r="AB2597" s="4"/>
    </row>
    <row r="2598" customFormat="false" ht="75" hidden="false" customHeight="true" outlineLevel="0" collapsed="false">
      <c r="A2598" s="4" t="s">
        <v>19354</v>
      </c>
      <c r="B2598" s="4" t="s">
        <v>19355</v>
      </c>
      <c r="C2598" s="4" t="s">
        <v>19356</v>
      </c>
      <c r="D2598" s="4" t="n">
        <v>1975</v>
      </c>
      <c r="E2598" s="4" t="s">
        <v>41</v>
      </c>
      <c r="F2598" s="4" t="s">
        <v>17423</v>
      </c>
      <c r="G2598" s="4" t="str">
        <f aca="false">IF(LEFT(I2598,3)="R1 ","L6",IF(D2598&gt;=2014,"L1",IF(D2598&gt;=1998,"L2",IF(D2598&gt;=1987,"L3",IF(D2598&gt;=1978,"L4",IF(D2598&gt;=1965,"L5","L6"))))))</f>
        <v>L5</v>
      </c>
      <c r="H2598" s="4" t="str">
        <f aca="false">IFERROR(INDEX(Lanes!$C$2:$C$60,MATCH(LEFT(I2598,FIND(" ",I2598)-1),Lanes!$A$2:$A$60,0)),"?")</f>
        <v>V</v>
      </c>
      <c r="I2598" s="4" t="s">
        <v>19163</v>
      </c>
      <c r="J2598" s="4" t="s">
        <v>19357</v>
      </c>
      <c r="K2598" s="4" t="s">
        <v>364</v>
      </c>
      <c r="L2598" s="4" t="s">
        <v>193</v>
      </c>
      <c r="M2598" s="4" t="s">
        <v>19358</v>
      </c>
      <c r="N2598" s="4"/>
      <c r="O2598" s="4" t="s">
        <v>19359</v>
      </c>
      <c r="P2598" s="2" t="s">
        <v>19360</v>
      </c>
      <c r="Q2598" s="2" t="s">
        <v>19361</v>
      </c>
      <c r="R2598" s="4" t="s">
        <v>122</v>
      </c>
      <c r="S2598" s="4" t="s">
        <v>19362</v>
      </c>
      <c r="T2598" s="4" t="s">
        <v>52</v>
      </c>
      <c r="U2598" s="4"/>
      <c r="V2598" s="4"/>
      <c r="W2598" s="4"/>
      <c r="X2598" s="2" t="s">
        <v>19363</v>
      </c>
      <c r="Y2598" s="4" t="s">
        <v>69</v>
      </c>
      <c r="Z2598" s="4"/>
      <c r="AA2598" s="4"/>
      <c r="AB2598" s="4"/>
    </row>
    <row r="2599" customFormat="false" ht="75" hidden="false" customHeight="true" outlineLevel="0" collapsed="false">
      <c r="A2599" s="4" t="s">
        <v>19364</v>
      </c>
      <c r="B2599" s="4" t="s">
        <v>19283</v>
      </c>
      <c r="C2599" s="4" t="s">
        <v>19365</v>
      </c>
      <c r="D2599" s="4" t="n">
        <v>1975</v>
      </c>
      <c r="E2599" s="4" t="s">
        <v>41</v>
      </c>
      <c r="F2599" s="4" t="s">
        <v>11212</v>
      </c>
      <c r="G2599" s="4" t="str">
        <f aca="false">IF(LEFT(I2599,3)="R1 ","L6",IF(D2599&gt;=2014,"L1",IF(D2599&gt;=1998,"L2",IF(D2599&gt;=1987,"L3",IF(D2599&gt;=1978,"L4",IF(D2599&gt;=1965,"L5","L6"))))))</f>
        <v>L5</v>
      </c>
      <c r="H2599" s="4" t="str">
        <f aca="false">IFERROR(INDEX(Lanes!$C$2:$C$60,MATCH(LEFT(I2599,FIND(" ",I2599)-1),Lanes!$A$2:$A$60,0)),"?")</f>
        <v>V</v>
      </c>
      <c r="I2599" s="4" t="s">
        <v>19163</v>
      </c>
      <c r="J2599" s="4"/>
      <c r="K2599" s="4" t="s">
        <v>451</v>
      </c>
      <c r="L2599" s="4" t="s">
        <v>193</v>
      </c>
      <c r="M2599" s="4" t="s">
        <v>19285</v>
      </c>
      <c r="N2599" s="4" t="s">
        <v>19165</v>
      </c>
      <c r="O2599" s="4" t="s">
        <v>19366</v>
      </c>
      <c r="P2599" s="2" t="s">
        <v>19367</v>
      </c>
      <c r="Q2599" s="2" t="s">
        <v>19368</v>
      </c>
      <c r="R2599" s="4" t="s">
        <v>65</v>
      </c>
      <c r="S2599" s="4" t="s">
        <v>19369</v>
      </c>
      <c r="T2599" s="4" t="s">
        <v>84</v>
      </c>
      <c r="U2599" s="4"/>
      <c r="V2599" s="4"/>
      <c r="W2599" s="4" t="s">
        <v>53</v>
      </c>
      <c r="X2599" s="2" t="s">
        <v>19370</v>
      </c>
      <c r="Y2599" s="4" t="s">
        <v>55</v>
      </c>
      <c r="Z2599" s="4"/>
      <c r="AA2599" s="4"/>
      <c r="AB2599" s="4"/>
    </row>
    <row r="2600" customFormat="false" ht="75" hidden="false" customHeight="true" outlineLevel="0" collapsed="false">
      <c r="A2600" s="4" t="s">
        <v>19371</v>
      </c>
      <c r="B2600" s="4" t="s">
        <v>19292</v>
      </c>
      <c r="C2600" s="4" t="s">
        <v>19372</v>
      </c>
      <c r="D2600" s="4" t="n">
        <v>1975</v>
      </c>
      <c r="E2600" s="4" t="s">
        <v>41</v>
      </c>
      <c r="F2600" s="4" t="s">
        <v>13685</v>
      </c>
      <c r="G2600" s="4" t="str">
        <f aca="false">IF(LEFT(I2600,3)="R1 ","L6",IF(D2600&gt;=2014,"L1",IF(D2600&gt;=1998,"L2",IF(D2600&gt;=1987,"L3",IF(D2600&gt;=1978,"L4",IF(D2600&gt;=1965,"L5","L6"))))))</f>
        <v>L5</v>
      </c>
      <c r="H2600" s="4" t="str">
        <f aca="false">IFERROR(INDEX(Lanes!$C$2:$C$60,MATCH(LEFT(I2600,FIND(" ",I2600)-1),Lanes!$A$2:$A$60,0)),"?")</f>
        <v>V</v>
      </c>
      <c r="I2600" s="4" t="s">
        <v>19163</v>
      </c>
      <c r="J2600" s="4"/>
      <c r="K2600" s="4" t="s">
        <v>451</v>
      </c>
      <c r="L2600" s="4" t="s">
        <v>193</v>
      </c>
      <c r="M2600" s="4" t="s">
        <v>19293</v>
      </c>
      <c r="N2600" s="4" t="s">
        <v>19165</v>
      </c>
      <c r="O2600" s="4" t="s">
        <v>19373</v>
      </c>
      <c r="P2600" s="2" t="s">
        <v>19374</v>
      </c>
      <c r="Q2600" s="2" t="s">
        <v>19375</v>
      </c>
      <c r="R2600" s="4" t="s">
        <v>65</v>
      </c>
      <c r="S2600" s="4" t="s">
        <v>19376</v>
      </c>
      <c r="T2600" s="4" t="s">
        <v>110</v>
      </c>
      <c r="U2600" s="4"/>
      <c r="V2600" s="4"/>
      <c r="W2600" s="4"/>
      <c r="X2600" s="2" t="s">
        <v>19377</v>
      </c>
      <c r="Y2600" s="4" t="s">
        <v>69</v>
      </c>
      <c r="Z2600" s="4"/>
      <c r="AA2600" s="4"/>
      <c r="AB2600" s="4"/>
    </row>
    <row r="2601" customFormat="false" ht="75" hidden="false" customHeight="true" outlineLevel="0" collapsed="false">
      <c r="A2601" s="4" t="s">
        <v>19378</v>
      </c>
      <c r="B2601" s="4" t="s">
        <v>19379</v>
      </c>
      <c r="C2601" s="4" t="s">
        <v>19380</v>
      </c>
      <c r="D2601" s="4" t="n">
        <v>1975</v>
      </c>
      <c r="E2601" s="4" t="s">
        <v>41</v>
      </c>
      <c r="F2601" s="4" t="s">
        <v>19381</v>
      </c>
      <c r="G2601" s="4" t="str">
        <f aca="false">IF(LEFT(I2601,3)="R1 ","L6",IF(D2601&gt;=2014,"L1",IF(D2601&gt;=1998,"L2",IF(D2601&gt;=1987,"L3",IF(D2601&gt;=1978,"L4",IF(D2601&gt;=1965,"L5","L6"))))))</f>
        <v>L5</v>
      </c>
      <c r="H2601" s="4" t="str">
        <f aca="false">IFERROR(INDEX(Lanes!$C$2:$C$60,MATCH(LEFT(I2601,FIND(" ",I2601)-1),Lanes!$A$2:$A$60,0)),"?")</f>
        <v>V</v>
      </c>
      <c r="I2601" s="4" t="s">
        <v>19163</v>
      </c>
      <c r="J2601" s="4"/>
      <c r="K2601" s="4" t="s">
        <v>451</v>
      </c>
      <c r="L2601" s="4" t="s">
        <v>193</v>
      </c>
      <c r="M2601" s="4" t="s">
        <v>13031</v>
      </c>
      <c r="N2601" s="4" t="s">
        <v>19165</v>
      </c>
      <c r="O2601" s="4" t="s">
        <v>19382</v>
      </c>
      <c r="P2601" s="2" t="s">
        <v>19383</v>
      </c>
      <c r="Q2601" s="2" t="s">
        <v>19384</v>
      </c>
      <c r="R2601" s="4" t="s">
        <v>65</v>
      </c>
      <c r="S2601" s="4" t="s">
        <v>19385</v>
      </c>
      <c r="T2601" s="4" t="s">
        <v>84</v>
      </c>
      <c r="U2601" s="4"/>
      <c r="V2601" s="4"/>
      <c r="W2601" s="4"/>
      <c r="X2601" s="2" t="s">
        <v>19386</v>
      </c>
      <c r="Y2601" s="4" t="s">
        <v>69</v>
      </c>
      <c r="Z2601" s="4"/>
      <c r="AA2601" s="4"/>
      <c r="AB2601" s="4"/>
    </row>
    <row r="2602" customFormat="false" ht="75" hidden="false" customHeight="true" outlineLevel="0" collapsed="false">
      <c r="A2602" s="4" t="s">
        <v>19387</v>
      </c>
      <c r="B2602" s="4" t="s">
        <v>19309</v>
      </c>
      <c r="C2602" s="4" t="s">
        <v>19388</v>
      </c>
      <c r="D2602" s="4" t="n">
        <v>1976</v>
      </c>
      <c r="E2602" s="4" t="s">
        <v>41</v>
      </c>
      <c r="F2602" s="4" t="s">
        <v>12105</v>
      </c>
      <c r="G2602" s="4" t="str">
        <f aca="false">IF(LEFT(I2602,3)="R1 ","L6",IF(D2602&gt;=2014,"L1",IF(D2602&gt;=1998,"L2",IF(D2602&gt;=1987,"L3",IF(D2602&gt;=1978,"L4",IF(D2602&gt;=1965,"L5","L6"))))))</f>
        <v>L5</v>
      </c>
      <c r="H2602" s="4" t="str">
        <f aca="false">IFERROR(INDEX(Lanes!$C$2:$C$60,MATCH(LEFT(I2602,FIND(" ",I2602)-1),Lanes!$A$2:$A$60,0)),"?")</f>
        <v>V</v>
      </c>
      <c r="I2602" s="4" t="s">
        <v>19163</v>
      </c>
      <c r="J2602" s="4"/>
      <c r="K2602" s="4" t="s">
        <v>451</v>
      </c>
      <c r="L2602" s="4" t="s">
        <v>193</v>
      </c>
      <c r="M2602" s="4" t="s">
        <v>289</v>
      </c>
      <c r="N2602" s="4"/>
      <c r="O2602" s="4" t="s">
        <v>19389</v>
      </c>
      <c r="P2602" s="2" t="s">
        <v>19390</v>
      </c>
      <c r="Q2602" s="2" t="s">
        <v>19391</v>
      </c>
      <c r="R2602" s="4" t="s">
        <v>65</v>
      </c>
      <c r="S2602" s="4" t="s">
        <v>19392</v>
      </c>
      <c r="T2602" s="4" t="s">
        <v>52</v>
      </c>
      <c r="U2602" s="4"/>
      <c r="V2602" s="4"/>
      <c r="W2602" s="4"/>
      <c r="X2602" s="2" t="s">
        <v>19393</v>
      </c>
      <c r="Y2602" s="4" t="s">
        <v>69</v>
      </c>
      <c r="Z2602" s="4"/>
      <c r="AA2602" s="4"/>
      <c r="AB2602" s="4"/>
    </row>
    <row r="2603" customFormat="false" ht="75" hidden="false" customHeight="true" outlineLevel="0" collapsed="false">
      <c r="A2603" s="4" t="s">
        <v>19394</v>
      </c>
      <c r="B2603" s="4" t="s">
        <v>19283</v>
      </c>
      <c r="C2603" s="4" t="s">
        <v>19395</v>
      </c>
      <c r="D2603" s="4" t="n">
        <v>1976</v>
      </c>
      <c r="E2603" s="4" t="s">
        <v>41</v>
      </c>
      <c r="F2603" s="4" t="s">
        <v>11212</v>
      </c>
      <c r="G2603" s="4" t="str">
        <f aca="false">IF(LEFT(I2603,3)="R1 ","L6",IF(D2603&gt;=2014,"L1",IF(D2603&gt;=1998,"L2",IF(D2603&gt;=1987,"L3",IF(D2603&gt;=1978,"L4",IF(D2603&gt;=1965,"L5","L6"))))))</f>
        <v>L5</v>
      </c>
      <c r="H2603" s="4" t="str">
        <f aca="false">IFERROR(INDEX(Lanes!$C$2:$C$60,MATCH(LEFT(I2603,FIND(" ",I2603)-1),Lanes!$A$2:$A$60,0)),"?")</f>
        <v>V</v>
      </c>
      <c r="I2603" s="4" t="s">
        <v>19163</v>
      </c>
      <c r="J2603" s="4"/>
      <c r="K2603" s="4" t="s">
        <v>451</v>
      </c>
      <c r="L2603" s="4" t="s">
        <v>193</v>
      </c>
      <c r="M2603" s="4" t="s">
        <v>19285</v>
      </c>
      <c r="N2603" s="4" t="s">
        <v>19165</v>
      </c>
      <c r="O2603" s="4" t="s">
        <v>19396</v>
      </c>
      <c r="P2603" s="2" t="s">
        <v>19397</v>
      </c>
      <c r="Q2603" s="2" t="s">
        <v>19398</v>
      </c>
      <c r="R2603" s="4" t="s">
        <v>65</v>
      </c>
      <c r="S2603" s="4" t="s">
        <v>19399</v>
      </c>
      <c r="T2603" s="4" t="s">
        <v>52</v>
      </c>
      <c r="U2603" s="4"/>
      <c r="V2603" s="4"/>
      <c r="W2603" s="4" t="s">
        <v>53</v>
      </c>
      <c r="X2603" s="2" t="s">
        <v>19370</v>
      </c>
      <c r="Y2603" s="4" t="s">
        <v>55</v>
      </c>
      <c r="Z2603" s="4"/>
      <c r="AA2603" s="4"/>
      <c r="AB2603" s="4"/>
    </row>
    <row r="2604" customFormat="false" ht="75" hidden="false" customHeight="true" outlineLevel="0" collapsed="false">
      <c r="A2604" s="4" t="s">
        <v>19400</v>
      </c>
      <c r="B2604" s="4" t="s">
        <v>19283</v>
      </c>
      <c r="C2604" s="4" t="s">
        <v>19401</v>
      </c>
      <c r="D2604" s="4" t="n">
        <v>1976</v>
      </c>
      <c r="E2604" s="4" t="s">
        <v>227</v>
      </c>
      <c r="F2604" s="4" t="s">
        <v>11212</v>
      </c>
      <c r="G2604" s="4" t="str">
        <f aca="false">IF(LEFT(I2604,3)="R1 ","L6",IF(D2604&gt;=2014,"L1",IF(D2604&gt;=1998,"L2",IF(D2604&gt;=1987,"L3",IF(D2604&gt;=1978,"L4",IF(D2604&gt;=1965,"L5","L6"))))))</f>
        <v>L5</v>
      </c>
      <c r="H2604" s="4" t="str">
        <f aca="false">IFERROR(INDEX(Lanes!$C$2:$C$60,MATCH(LEFT(I2604,FIND(" ",I2604)-1),Lanes!$A$2:$A$60,0)),"?")</f>
        <v>V</v>
      </c>
      <c r="I2604" s="4" t="s">
        <v>19163</v>
      </c>
      <c r="J2604" s="4"/>
      <c r="K2604" s="4" t="s">
        <v>451</v>
      </c>
      <c r="L2604" s="4" t="s">
        <v>193</v>
      </c>
      <c r="M2604" s="4" t="s">
        <v>19285</v>
      </c>
      <c r="N2604" s="4" t="s">
        <v>19165</v>
      </c>
      <c r="O2604" s="4" t="s">
        <v>19402</v>
      </c>
      <c r="P2604" s="2" t="s">
        <v>19403</v>
      </c>
      <c r="Q2604" s="2" t="s">
        <v>19404</v>
      </c>
      <c r="R2604" s="4" t="s">
        <v>65</v>
      </c>
      <c r="S2604" s="4" t="s">
        <v>19405</v>
      </c>
      <c r="T2604" s="4" t="s">
        <v>84</v>
      </c>
      <c r="U2604" s="4"/>
      <c r="V2604" s="4"/>
      <c r="W2604" s="4" t="s">
        <v>53</v>
      </c>
      <c r="X2604" s="2" t="s">
        <v>19406</v>
      </c>
      <c r="Y2604" s="4" t="s">
        <v>69</v>
      </c>
      <c r="Z2604" s="4"/>
      <c r="AA2604" s="4"/>
      <c r="AB2604" s="4"/>
    </row>
    <row r="2605" customFormat="false" ht="75" hidden="false" customHeight="true" outlineLevel="0" collapsed="false">
      <c r="A2605" s="4" t="s">
        <v>19407</v>
      </c>
      <c r="B2605" s="4" t="s">
        <v>19408</v>
      </c>
      <c r="C2605" s="4" t="s">
        <v>19408</v>
      </c>
      <c r="D2605" s="4" t="n">
        <v>1977</v>
      </c>
      <c r="E2605" s="4" t="s">
        <v>41</v>
      </c>
      <c r="F2605" s="4" t="s">
        <v>19381</v>
      </c>
      <c r="G2605" s="4" t="str">
        <f aca="false">IF(LEFT(I2605,3)="R1 ","L6",IF(D2605&gt;=2014,"L1",IF(D2605&gt;=1998,"L2",IF(D2605&gt;=1987,"L3",IF(D2605&gt;=1978,"L4",IF(D2605&gt;=1965,"L5","L6"))))))</f>
        <v>L5</v>
      </c>
      <c r="H2605" s="4" t="str">
        <f aca="false">IFERROR(INDEX(Lanes!$C$2:$C$60,MATCH(LEFT(I2605,FIND(" ",I2605)-1),Lanes!$A$2:$A$60,0)),"?")</f>
        <v>V</v>
      </c>
      <c r="I2605" s="4" t="s">
        <v>19163</v>
      </c>
      <c r="J2605" s="4"/>
      <c r="K2605" s="4" t="s">
        <v>451</v>
      </c>
      <c r="L2605" s="4" t="s">
        <v>193</v>
      </c>
      <c r="M2605" s="4" t="s">
        <v>19164</v>
      </c>
      <c r="N2605" s="4" t="s">
        <v>19165</v>
      </c>
      <c r="O2605" s="4" t="s">
        <v>19409</v>
      </c>
      <c r="P2605" s="2" t="s">
        <v>19410</v>
      </c>
      <c r="Q2605" s="2" t="s">
        <v>19411</v>
      </c>
      <c r="R2605" s="4" t="s">
        <v>65</v>
      </c>
      <c r="S2605" s="4" t="s">
        <v>19412</v>
      </c>
      <c r="T2605" s="4" t="s">
        <v>52</v>
      </c>
      <c r="U2605" s="4"/>
      <c r="V2605" s="4"/>
      <c r="W2605" s="4"/>
      <c r="X2605" s="2" t="s">
        <v>19413</v>
      </c>
      <c r="Y2605" s="4" t="s">
        <v>69</v>
      </c>
      <c r="Z2605" s="4"/>
      <c r="AA2605" s="4"/>
      <c r="AB2605" s="4"/>
    </row>
    <row r="2606" customFormat="false" ht="75" hidden="false" customHeight="true" outlineLevel="0" collapsed="false">
      <c r="A2606" s="4" t="s">
        <v>19414</v>
      </c>
      <c r="B2606" s="4" t="s">
        <v>19283</v>
      </c>
      <c r="C2606" s="4" t="s">
        <v>19415</v>
      </c>
      <c r="D2606" s="4" t="n">
        <v>1977</v>
      </c>
      <c r="E2606" s="4" t="s">
        <v>41</v>
      </c>
      <c r="F2606" s="4" t="s">
        <v>11212</v>
      </c>
      <c r="G2606" s="4" t="str">
        <f aca="false">IF(LEFT(I2606,3)="R1 ","L6",IF(D2606&gt;=2014,"L1",IF(D2606&gt;=1998,"L2",IF(D2606&gt;=1987,"L3",IF(D2606&gt;=1978,"L4",IF(D2606&gt;=1965,"L5","L6"))))))</f>
        <v>L5</v>
      </c>
      <c r="H2606" s="4" t="str">
        <f aca="false">IFERROR(INDEX(Lanes!$C$2:$C$60,MATCH(LEFT(I2606,FIND(" ",I2606)-1),Lanes!$A$2:$A$60,0)),"?")</f>
        <v>V</v>
      </c>
      <c r="I2606" s="4" t="s">
        <v>19163</v>
      </c>
      <c r="J2606" s="4" t="s">
        <v>10123</v>
      </c>
      <c r="K2606" s="4" t="s">
        <v>451</v>
      </c>
      <c r="L2606" s="4" t="s">
        <v>193</v>
      </c>
      <c r="M2606" s="4" t="s">
        <v>19285</v>
      </c>
      <c r="N2606" s="4" t="s">
        <v>19165</v>
      </c>
      <c r="O2606" s="4" t="s">
        <v>19416</v>
      </c>
      <c r="P2606" s="2" t="s">
        <v>19417</v>
      </c>
      <c r="Q2606" s="2" t="s">
        <v>19418</v>
      </c>
      <c r="R2606" s="4" t="s">
        <v>65</v>
      </c>
      <c r="S2606" s="4" t="s">
        <v>19419</v>
      </c>
      <c r="T2606" s="4" t="s">
        <v>110</v>
      </c>
      <c r="U2606" s="4"/>
      <c r="V2606" s="4"/>
      <c r="W2606" s="4" t="s">
        <v>53</v>
      </c>
      <c r="X2606" s="2" t="s">
        <v>19420</v>
      </c>
      <c r="Y2606" s="4" t="s">
        <v>69</v>
      </c>
      <c r="Z2606" s="4"/>
      <c r="AA2606" s="4"/>
      <c r="AB2606" s="4"/>
    </row>
    <row r="2607" customFormat="false" ht="75" hidden="false" customHeight="true" outlineLevel="0" collapsed="false">
      <c r="A2607" s="4" t="s">
        <v>19421</v>
      </c>
      <c r="B2607" s="4" t="s">
        <v>19292</v>
      </c>
      <c r="C2607" s="4" t="s">
        <v>19422</v>
      </c>
      <c r="D2607" s="4" t="n">
        <v>1977</v>
      </c>
      <c r="E2607" s="4" t="s">
        <v>41</v>
      </c>
      <c r="F2607" s="4" t="s">
        <v>13685</v>
      </c>
      <c r="G2607" s="4" t="str">
        <f aca="false">IF(LEFT(I2607,3)="R1 ","L6",IF(D2607&gt;=2014,"L1",IF(D2607&gt;=1998,"L2",IF(D2607&gt;=1987,"L3",IF(D2607&gt;=1978,"L4",IF(D2607&gt;=1965,"L5","L6"))))))</f>
        <v>L5</v>
      </c>
      <c r="H2607" s="4" t="str">
        <f aca="false">IFERROR(INDEX(Lanes!$C$2:$C$60,MATCH(LEFT(I2607,FIND(" ",I2607)-1),Lanes!$A$2:$A$60,0)),"?")</f>
        <v>V</v>
      </c>
      <c r="I2607" s="4" t="s">
        <v>19163</v>
      </c>
      <c r="J2607" s="4"/>
      <c r="K2607" s="4" t="s">
        <v>451</v>
      </c>
      <c r="L2607" s="4" t="s">
        <v>193</v>
      </c>
      <c r="M2607" s="4" t="s">
        <v>19293</v>
      </c>
      <c r="N2607" s="4" t="s">
        <v>19165</v>
      </c>
      <c r="O2607" s="4" t="s">
        <v>19423</v>
      </c>
      <c r="P2607" s="2" t="s">
        <v>19424</v>
      </c>
      <c r="Q2607" s="2" t="s">
        <v>19425</v>
      </c>
      <c r="R2607" s="4" t="s">
        <v>65</v>
      </c>
      <c r="S2607" s="4" t="s">
        <v>19426</v>
      </c>
      <c r="T2607" s="4" t="s">
        <v>110</v>
      </c>
      <c r="U2607" s="4"/>
      <c r="V2607" s="4"/>
      <c r="W2607" s="4"/>
      <c r="X2607" s="2" t="s">
        <v>19427</v>
      </c>
      <c r="Y2607" s="4" t="s">
        <v>69</v>
      </c>
      <c r="Z2607" s="4"/>
      <c r="AA2607" s="4"/>
      <c r="AB2607" s="4"/>
    </row>
    <row r="2608" customFormat="false" ht="75" hidden="false" customHeight="true" outlineLevel="0" collapsed="false">
      <c r="A2608" s="4" t="s">
        <v>19428</v>
      </c>
      <c r="B2608" s="4" t="s">
        <v>19429</v>
      </c>
      <c r="C2608" s="4" t="s">
        <v>19429</v>
      </c>
      <c r="D2608" s="4" t="n">
        <v>1977</v>
      </c>
      <c r="E2608" s="4" t="s">
        <v>41</v>
      </c>
      <c r="F2608" s="4" t="s">
        <v>13685</v>
      </c>
      <c r="G2608" s="4" t="str">
        <f aca="false">IF(LEFT(I2608,3)="R1 ","L6",IF(D2608&gt;=2014,"L1",IF(D2608&gt;=1998,"L2",IF(D2608&gt;=1987,"L3",IF(D2608&gt;=1978,"L4",IF(D2608&gt;=1965,"L5","L6"))))))</f>
        <v>L5</v>
      </c>
      <c r="H2608" s="4" t="str">
        <f aca="false">IFERROR(INDEX(Lanes!$C$2:$C$60,MATCH(LEFT(I2608,FIND(" ",I2608)-1),Lanes!$A$2:$A$60,0)),"?")</f>
        <v>V</v>
      </c>
      <c r="I2608" s="4" t="s">
        <v>19163</v>
      </c>
      <c r="J2608" s="4"/>
      <c r="K2608" s="4" t="s">
        <v>451</v>
      </c>
      <c r="L2608" s="4" t="s">
        <v>193</v>
      </c>
      <c r="M2608" s="4" t="s">
        <v>19164</v>
      </c>
      <c r="N2608" s="4" t="s">
        <v>19165</v>
      </c>
      <c r="O2608" s="4" t="s">
        <v>19430</v>
      </c>
      <c r="P2608" s="2" t="s">
        <v>19431</v>
      </c>
      <c r="Q2608" s="2" t="s">
        <v>19432</v>
      </c>
      <c r="R2608" s="4" t="s">
        <v>65</v>
      </c>
      <c r="S2608" s="4" t="s">
        <v>19433</v>
      </c>
      <c r="T2608" s="4" t="s">
        <v>52</v>
      </c>
      <c r="U2608" s="4"/>
      <c r="V2608" s="4"/>
      <c r="W2608" s="4"/>
      <c r="X2608" s="2" t="s">
        <v>19434</v>
      </c>
      <c r="Y2608" s="4" t="s">
        <v>69</v>
      </c>
      <c r="Z2608" s="4"/>
      <c r="AA2608" s="4"/>
      <c r="AB2608" s="4"/>
    </row>
    <row r="2609" customFormat="false" ht="75" hidden="false" customHeight="true" outlineLevel="0" collapsed="false">
      <c r="A2609" s="4" t="s">
        <v>19435</v>
      </c>
      <c r="B2609" s="4" t="s">
        <v>19436</v>
      </c>
      <c r="C2609" s="4" t="s">
        <v>19437</v>
      </c>
      <c r="D2609" s="4" t="n">
        <v>1978</v>
      </c>
      <c r="E2609" s="4" t="s">
        <v>41</v>
      </c>
      <c r="F2609" s="4" t="s">
        <v>13685</v>
      </c>
      <c r="G2609" s="4" t="str">
        <f aca="false">IF(LEFT(I2609,3)="R1 ","L6",IF(D2609&gt;=2014,"L1",IF(D2609&gt;=1998,"L2",IF(D2609&gt;=1987,"L3",IF(D2609&gt;=1978,"L4",IF(D2609&gt;=1965,"L5","L6"))))))</f>
        <v>L4</v>
      </c>
      <c r="H2609" s="4" t="str">
        <f aca="false">IFERROR(INDEX(Lanes!$C$2:$C$60,MATCH(LEFT(I2609,FIND(" ",I2609)-1),Lanes!$A$2:$A$60,0)),"?")</f>
        <v>V</v>
      </c>
      <c r="I2609" s="4" t="s">
        <v>19163</v>
      </c>
      <c r="J2609" s="4"/>
      <c r="K2609" s="4" t="s">
        <v>451</v>
      </c>
      <c r="L2609" s="4" t="s">
        <v>193</v>
      </c>
      <c r="M2609" s="4" t="s">
        <v>7262</v>
      </c>
      <c r="N2609" s="4" t="s">
        <v>7263</v>
      </c>
      <c r="O2609" s="4" t="s">
        <v>19438</v>
      </c>
      <c r="P2609" s="2" t="s">
        <v>19439</v>
      </c>
      <c r="Q2609" s="2" t="s">
        <v>19440</v>
      </c>
      <c r="R2609" s="4" t="s">
        <v>65</v>
      </c>
      <c r="S2609" s="4" t="s">
        <v>19441</v>
      </c>
      <c r="T2609" s="4" t="s">
        <v>84</v>
      </c>
      <c r="U2609" s="4"/>
      <c r="V2609" s="4"/>
      <c r="W2609" s="4"/>
      <c r="X2609" s="2" t="s">
        <v>19442</v>
      </c>
      <c r="Y2609" s="4" t="s">
        <v>69</v>
      </c>
      <c r="Z2609" s="4"/>
      <c r="AA2609" s="4"/>
      <c r="AB2609" s="4"/>
    </row>
    <row r="2610" customFormat="false" ht="75" hidden="false" customHeight="true" outlineLevel="0" collapsed="false">
      <c r="A2610" s="4" t="s">
        <v>19443</v>
      </c>
      <c r="B2610" s="4" t="s">
        <v>19224</v>
      </c>
      <c r="C2610" s="4" t="s">
        <v>19444</v>
      </c>
      <c r="D2610" s="4" t="n">
        <v>1978</v>
      </c>
      <c r="E2610" s="4" t="s">
        <v>227</v>
      </c>
      <c r="F2610" s="4" t="s">
        <v>11098</v>
      </c>
      <c r="G2610" s="4" t="str">
        <f aca="false">IF(LEFT(I2610,3)="R1 ","L6",IF(D2610&gt;=2014,"L1",IF(D2610&gt;=1998,"L2",IF(D2610&gt;=1987,"L3",IF(D2610&gt;=1978,"L4",IF(D2610&gt;=1965,"L5","L6"))))))</f>
        <v>L4</v>
      </c>
      <c r="H2610" s="4" t="str">
        <f aca="false">IFERROR(INDEX(Lanes!$C$2:$C$60,MATCH(LEFT(I2610,FIND(" ",I2610)-1),Lanes!$A$2:$A$60,0)),"?")</f>
        <v>V</v>
      </c>
      <c r="I2610" s="4" t="s">
        <v>19163</v>
      </c>
      <c r="J2610" s="4"/>
      <c r="K2610" s="4" t="s">
        <v>451</v>
      </c>
      <c r="L2610" s="4" t="s">
        <v>603</v>
      </c>
      <c r="M2610" s="4" t="s">
        <v>1205</v>
      </c>
      <c r="N2610" s="4"/>
      <c r="O2610" s="4" t="s">
        <v>19445</v>
      </c>
      <c r="P2610" s="2" t="s">
        <v>19446</v>
      </c>
      <c r="Q2610" s="2" t="s">
        <v>19447</v>
      </c>
      <c r="R2610" s="4" t="s">
        <v>65</v>
      </c>
      <c r="S2610" s="4" t="s">
        <v>19448</v>
      </c>
      <c r="T2610" s="4" t="s">
        <v>110</v>
      </c>
      <c r="U2610" s="4"/>
      <c r="V2610" s="4"/>
      <c r="W2610" s="4"/>
      <c r="X2610" s="2" t="s">
        <v>19449</v>
      </c>
      <c r="Y2610" s="4" t="s">
        <v>69</v>
      </c>
      <c r="Z2610" s="4"/>
      <c r="AA2610" s="4"/>
      <c r="AB2610" s="4"/>
    </row>
    <row r="2611" customFormat="false" ht="75" hidden="false" customHeight="true" outlineLevel="0" collapsed="false">
      <c r="A2611" s="4" t="s">
        <v>19450</v>
      </c>
      <c r="B2611" s="4" t="s">
        <v>19451</v>
      </c>
      <c r="C2611" s="4" t="s">
        <v>19451</v>
      </c>
      <c r="D2611" s="4" t="n">
        <v>1978</v>
      </c>
      <c r="E2611" s="4" t="s">
        <v>41</v>
      </c>
      <c r="F2611" s="4" t="s">
        <v>12105</v>
      </c>
      <c r="G2611" s="4" t="str">
        <f aca="false">IF(LEFT(I2611,3)="R1 ","L6",IF(D2611&gt;=2014,"L1",IF(D2611&gt;=1998,"L2",IF(D2611&gt;=1987,"L3",IF(D2611&gt;=1978,"L4",IF(D2611&gt;=1965,"L5","L6"))))))</f>
        <v>L4</v>
      </c>
      <c r="H2611" s="4" t="str">
        <f aca="false">IFERROR(INDEX(Lanes!$C$2:$C$60,MATCH(LEFT(I2611,FIND(" ",I2611)-1),Lanes!$A$2:$A$60,0)),"?")</f>
        <v>V</v>
      </c>
      <c r="I2611" s="4" t="s">
        <v>19163</v>
      </c>
      <c r="J2611" s="4"/>
      <c r="K2611" s="4" t="s">
        <v>451</v>
      </c>
      <c r="L2611" s="4" t="s">
        <v>193</v>
      </c>
      <c r="M2611" s="4" t="s">
        <v>19285</v>
      </c>
      <c r="N2611" s="4" t="s">
        <v>19165</v>
      </c>
      <c r="O2611" s="4" t="s">
        <v>19452</v>
      </c>
      <c r="P2611" s="2" t="s">
        <v>19453</v>
      </c>
      <c r="Q2611" s="2" t="s">
        <v>19454</v>
      </c>
      <c r="R2611" s="4" t="s">
        <v>65</v>
      </c>
      <c r="S2611" s="4" t="s">
        <v>19455</v>
      </c>
      <c r="T2611" s="4" t="s">
        <v>84</v>
      </c>
      <c r="U2611" s="4"/>
      <c r="V2611" s="4"/>
      <c r="W2611" s="4"/>
      <c r="X2611" s="2" t="s">
        <v>19456</v>
      </c>
      <c r="Y2611" s="4" t="s">
        <v>69</v>
      </c>
      <c r="Z2611" s="4"/>
      <c r="AA2611" s="4"/>
      <c r="AB2611" s="4"/>
    </row>
    <row r="2612" customFormat="false" ht="75" hidden="false" customHeight="true" outlineLevel="0" collapsed="false">
      <c r="A2612" s="4" t="s">
        <v>19457</v>
      </c>
      <c r="B2612" s="4" t="s">
        <v>19458</v>
      </c>
      <c r="C2612" s="4" t="s">
        <v>19459</v>
      </c>
      <c r="D2612" s="4" t="n">
        <v>1979</v>
      </c>
      <c r="E2612" s="4" t="s">
        <v>41</v>
      </c>
      <c r="F2612" s="4" t="s">
        <v>19162</v>
      </c>
      <c r="G2612" s="4" t="str">
        <f aca="false">IF(LEFT(I2612,3)="R1 ","L6",IF(D2612&gt;=2014,"L1",IF(D2612&gt;=1998,"L2",IF(D2612&gt;=1987,"L3",IF(D2612&gt;=1978,"L4",IF(D2612&gt;=1965,"L5","L6"))))))</f>
        <v>L4</v>
      </c>
      <c r="H2612" s="4" t="str">
        <f aca="false">IFERROR(INDEX(Lanes!$C$2:$C$60,MATCH(LEFT(I2612,FIND(" ",I2612)-1),Lanes!$A$2:$A$60,0)),"?")</f>
        <v>V</v>
      </c>
      <c r="I2612" s="4" t="s">
        <v>19163</v>
      </c>
      <c r="J2612" s="4"/>
      <c r="K2612" s="4" t="s">
        <v>451</v>
      </c>
      <c r="L2612" s="4" t="s">
        <v>193</v>
      </c>
      <c r="M2612" s="4" t="s">
        <v>19285</v>
      </c>
      <c r="N2612" s="4" t="s">
        <v>19165</v>
      </c>
      <c r="O2612" s="4" t="s">
        <v>19460</v>
      </c>
      <c r="P2612" s="2" t="s">
        <v>19461</v>
      </c>
      <c r="Q2612" s="2" t="s">
        <v>19462</v>
      </c>
      <c r="R2612" s="4" t="s">
        <v>65</v>
      </c>
      <c r="S2612" s="4" t="s">
        <v>19463</v>
      </c>
      <c r="T2612" s="4" t="s">
        <v>84</v>
      </c>
      <c r="U2612" s="4"/>
      <c r="V2612" s="4"/>
      <c r="W2612" s="4"/>
      <c r="X2612" s="2" t="s">
        <v>19464</v>
      </c>
      <c r="Y2612" s="4" t="s">
        <v>69</v>
      </c>
      <c r="Z2612" s="4"/>
      <c r="AA2612" s="4"/>
      <c r="AB2612" s="4"/>
    </row>
    <row r="2613" customFormat="false" ht="75" hidden="false" customHeight="true" outlineLevel="0" collapsed="false">
      <c r="A2613" s="4" t="s">
        <v>19465</v>
      </c>
      <c r="B2613" s="4" t="s">
        <v>19466</v>
      </c>
      <c r="C2613" s="4" t="s">
        <v>19467</v>
      </c>
      <c r="D2613" s="4" t="n">
        <v>1967</v>
      </c>
      <c r="E2613" s="4" t="s">
        <v>41</v>
      </c>
      <c r="F2613" s="4" t="s">
        <v>4863</v>
      </c>
      <c r="G2613" s="4" t="str">
        <f aca="false">IF(LEFT(I2613,3)="R1 ","L6",IF(D2613&gt;=2014,"L1",IF(D2613&gt;=1998,"L2",IF(D2613&gt;=1987,"L3",IF(D2613&gt;=1978,"L4",IF(D2613&gt;=1965,"L5","L6"))))))</f>
        <v>L5</v>
      </c>
      <c r="H2613" s="4" t="str">
        <f aca="false">IFERROR(INDEX(Lanes!$C$2:$C$60,MATCH(LEFT(I2613,FIND(" ",I2613)-1),Lanes!$A$2:$A$60,0)),"?")</f>
        <v>V</v>
      </c>
      <c r="I2613" s="4" t="s">
        <v>19468</v>
      </c>
      <c r="J2613" s="4"/>
      <c r="K2613" s="4" t="s">
        <v>787</v>
      </c>
      <c r="L2613" s="4" t="s">
        <v>152</v>
      </c>
      <c r="M2613" s="4" t="s">
        <v>153</v>
      </c>
      <c r="N2613" s="4" t="s">
        <v>14590</v>
      </c>
      <c r="O2613" s="4" t="s">
        <v>19469</v>
      </c>
      <c r="P2613" s="2" t="s">
        <v>19470</v>
      </c>
      <c r="Q2613" s="2" t="s">
        <v>19471</v>
      </c>
      <c r="R2613" s="4" t="s">
        <v>65</v>
      </c>
      <c r="S2613" s="4" t="s">
        <v>19472</v>
      </c>
      <c r="T2613" s="4" t="s">
        <v>110</v>
      </c>
      <c r="U2613" s="4"/>
      <c r="V2613" s="4"/>
      <c r="W2613" s="4"/>
      <c r="X2613" s="2" t="s">
        <v>19473</v>
      </c>
      <c r="Y2613" s="4" t="s">
        <v>69</v>
      </c>
      <c r="Z2613" s="4"/>
      <c r="AA2613" s="4"/>
      <c r="AB2613" s="4"/>
    </row>
    <row r="2614" customFormat="false" ht="75" hidden="false" customHeight="true" outlineLevel="0" collapsed="false">
      <c r="A2614" s="4" t="s">
        <v>19474</v>
      </c>
      <c r="B2614" s="4" t="s">
        <v>19475</v>
      </c>
      <c r="C2614" s="4" t="s">
        <v>19476</v>
      </c>
      <c r="D2614" s="4" t="n">
        <v>1967</v>
      </c>
      <c r="E2614" s="4" t="s">
        <v>41</v>
      </c>
      <c r="F2614" s="4" t="s">
        <v>19477</v>
      </c>
      <c r="G2614" s="4" t="str">
        <f aca="false">IF(LEFT(I2614,3)="R1 ","L6",IF(D2614&gt;=2014,"L1",IF(D2614&gt;=1998,"L2",IF(D2614&gt;=1987,"L3",IF(D2614&gt;=1978,"L4",IF(D2614&gt;=1965,"L5","L6"))))))</f>
        <v>L5</v>
      </c>
      <c r="H2614" s="4" t="str">
        <f aca="false">IFERROR(INDEX(Lanes!$C$2:$C$60,MATCH(LEFT(I2614,FIND(" ",I2614)-1),Lanes!$A$2:$A$60,0)),"?")</f>
        <v>V</v>
      </c>
      <c r="I2614" s="4" t="s">
        <v>19468</v>
      </c>
      <c r="J2614" s="4"/>
      <c r="K2614" s="4" t="s">
        <v>4576</v>
      </c>
      <c r="L2614" s="4" t="s">
        <v>152</v>
      </c>
      <c r="M2614" s="4" t="s">
        <v>153</v>
      </c>
      <c r="N2614" s="4" t="s">
        <v>14590</v>
      </c>
      <c r="O2614" s="4" t="s">
        <v>19478</v>
      </c>
      <c r="P2614" s="2" t="s">
        <v>19479</v>
      </c>
      <c r="Q2614" s="2" t="s">
        <v>19480</v>
      </c>
      <c r="R2614" s="4" t="s">
        <v>65</v>
      </c>
      <c r="S2614" s="4" t="s">
        <v>19481</v>
      </c>
      <c r="T2614" s="4" t="s">
        <v>110</v>
      </c>
      <c r="U2614" s="4"/>
      <c r="V2614" s="4"/>
      <c r="W2614" s="4"/>
      <c r="X2614" s="2" t="s">
        <v>19482</v>
      </c>
      <c r="Y2614" s="4" t="s">
        <v>69</v>
      </c>
      <c r="Z2614" s="4"/>
      <c r="AA2614" s="4"/>
      <c r="AB2614" s="4"/>
    </row>
    <row r="2615" customFormat="false" ht="75" hidden="false" customHeight="true" outlineLevel="0" collapsed="false">
      <c r="A2615" s="4" t="s">
        <v>19483</v>
      </c>
      <c r="B2615" s="4" t="s">
        <v>19466</v>
      </c>
      <c r="C2615" s="4" t="s">
        <v>19484</v>
      </c>
      <c r="D2615" s="4" t="n">
        <v>1968</v>
      </c>
      <c r="E2615" s="4" t="s">
        <v>41</v>
      </c>
      <c r="F2615" s="4" t="s">
        <v>8938</v>
      </c>
      <c r="G2615" s="4" t="str">
        <f aca="false">IF(LEFT(I2615,3)="R1 ","L6",IF(D2615&gt;=2014,"L1",IF(D2615&gt;=1998,"L2",IF(D2615&gt;=1987,"L3",IF(D2615&gt;=1978,"L4",IF(D2615&gt;=1965,"L5","L6"))))))</f>
        <v>L5</v>
      </c>
      <c r="H2615" s="4" t="str">
        <f aca="false">IFERROR(INDEX(Lanes!$C$2:$C$60,MATCH(LEFT(I2615,FIND(" ",I2615)-1),Lanes!$A$2:$A$60,0)),"?")</f>
        <v>V</v>
      </c>
      <c r="I2615" s="4" t="s">
        <v>19468</v>
      </c>
      <c r="J2615" s="4"/>
      <c r="K2615" s="4" t="s">
        <v>5430</v>
      </c>
      <c r="L2615" s="4" t="s">
        <v>152</v>
      </c>
      <c r="M2615" s="4" t="s">
        <v>153</v>
      </c>
      <c r="N2615" s="4"/>
      <c r="O2615" s="4" t="s">
        <v>19485</v>
      </c>
      <c r="P2615" s="2" t="s">
        <v>19486</v>
      </c>
      <c r="Q2615" s="2" t="s">
        <v>19487</v>
      </c>
      <c r="R2615" s="4" t="s">
        <v>122</v>
      </c>
      <c r="S2615" s="4" t="s">
        <v>19488</v>
      </c>
      <c r="T2615" s="4" t="s">
        <v>110</v>
      </c>
      <c r="U2615" s="4"/>
      <c r="V2615" s="4"/>
      <c r="W2615" s="4"/>
      <c r="X2615" s="2" t="s">
        <v>19489</v>
      </c>
      <c r="Y2615" s="4" t="s">
        <v>69</v>
      </c>
      <c r="Z2615" s="4"/>
      <c r="AA2615" s="4"/>
      <c r="AB2615" s="4"/>
    </row>
    <row r="2616" customFormat="false" ht="75" hidden="false" customHeight="true" outlineLevel="0" collapsed="false">
      <c r="A2616" s="4" t="s">
        <v>19490</v>
      </c>
      <c r="B2616" s="4" t="s">
        <v>19475</v>
      </c>
      <c r="C2616" s="4" t="s">
        <v>19491</v>
      </c>
      <c r="D2616" s="4" t="n">
        <v>1968</v>
      </c>
      <c r="E2616" s="4" t="s">
        <v>41</v>
      </c>
      <c r="F2616" s="4" t="s">
        <v>19477</v>
      </c>
      <c r="G2616" s="4" t="str">
        <f aca="false">IF(LEFT(I2616,3)="R1 ","L6",IF(D2616&gt;=2014,"L1",IF(D2616&gt;=1998,"L2",IF(D2616&gt;=1987,"L3",IF(D2616&gt;=1978,"L4",IF(D2616&gt;=1965,"L5","L6"))))))</f>
        <v>L5</v>
      </c>
      <c r="H2616" s="4" t="str">
        <f aca="false">IFERROR(INDEX(Lanes!$C$2:$C$60,MATCH(LEFT(I2616,FIND(" ",I2616)-1),Lanes!$A$2:$A$60,0)),"?")</f>
        <v>V</v>
      </c>
      <c r="I2616" s="4" t="s">
        <v>19468</v>
      </c>
      <c r="J2616" s="4"/>
      <c r="K2616" s="4" t="s">
        <v>4576</v>
      </c>
      <c r="L2616" s="4" t="s">
        <v>152</v>
      </c>
      <c r="M2616" s="4" t="s">
        <v>153</v>
      </c>
      <c r="N2616" s="4"/>
      <c r="O2616" s="4" t="s">
        <v>19492</v>
      </c>
      <c r="P2616" s="2" t="s">
        <v>19493</v>
      </c>
      <c r="Q2616" s="2" t="s">
        <v>19494</v>
      </c>
      <c r="R2616" s="4" t="s">
        <v>65</v>
      </c>
      <c r="S2616" s="4" t="s">
        <v>19495</v>
      </c>
      <c r="T2616" s="4" t="s">
        <v>110</v>
      </c>
      <c r="U2616" s="4"/>
      <c r="V2616" s="4"/>
      <c r="W2616" s="4"/>
      <c r="X2616" s="2" t="s">
        <v>19496</v>
      </c>
      <c r="Y2616" s="4" t="s">
        <v>69</v>
      </c>
      <c r="Z2616" s="4"/>
      <c r="AA2616" s="4"/>
      <c r="AB2616" s="4"/>
    </row>
    <row r="2617" customFormat="false" ht="75" hidden="false" customHeight="true" outlineLevel="0" collapsed="false">
      <c r="A2617" s="4" t="s">
        <v>19497</v>
      </c>
      <c r="B2617" s="4" t="s">
        <v>19498</v>
      </c>
      <c r="C2617" s="4" t="s">
        <v>19498</v>
      </c>
      <c r="D2617" s="4" t="n">
        <v>1969</v>
      </c>
      <c r="E2617" s="4" t="s">
        <v>41</v>
      </c>
      <c r="F2617" s="4" t="s">
        <v>8938</v>
      </c>
      <c r="G2617" s="4" t="str">
        <f aca="false">IF(LEFT(I2617,3)="R1 ","L6",IF(D2617&gt;=2014,"L1",IF(D2617&gt;=1998,"L2",IF(D2617&gt;=1987,"L3",IF(D2617&gt;=1978,"L4",IF(D2617&gt;=1965,"L5","L6"))))))</f>
        <v>L5</v>
      </c>
      <c r="H2617" s="4" t="str">
        <f aca="false">IFERROR(INDEX(Lanes!$C$2:$C$60,MATCH(LEFT(I2617,FIND(" ",I2617)-1),Lanes!$A$2:$A$60,0)),"?")</f>
        <v>V</v>
      </c>
      <c r="I2617" s="4" t="s">
        <v>19468</v>
      </c>
      <c r="J2617" s="4"/>
      <c r="K2617" s="4" t="s">
        <v>567</v>
      </c>
      <c r="L2617" s="4" t="s">
        <v>45</v>
      </c>
      <c r="M2617" s="4" t="s">
        <v>1196</v>
      </c>
      <c r="N2617" s="4"/>
      <c r="O2617" s="4" t="s">
        <v>19499</v>
      </c>
      <c r="P2617" s="2" t="s">
        <v>19500</v>
      </c>
      <c r="Q2617" s="2" t="s">
        <v>19501</v>
      </c>
      <c r="R2617" s="4" t="s">
        <v>65</v>
      </c>
      <c r="S2617" s="4" t="s">
        <v>19502</v>
      </c>
      <c r="T2617" s="4" t="s">
        <v>84</v>
      </c>
      <c r="U2617" s="4"/>
      <c r="V2617" s="4"/>
      <c r="W2617" s="4"/>
      <c r="X2617" s="2" t="s">
        <v>19503</v>
      </c>
      <c r="Y2617" s="4" t="s">
        <v>69</v>
      </c>
      <c r="Z2617" s="4"/>
      <c r="AA2617" s="4"/>
      <c r="AB2617" s="4"/>
    </row>
    <row r="2618" customFormat="false" ht="75" hidden="false" customHeight="true" outlineLevel="0" collapsed="false">
      <c r="A2618" s="4" t="s">
        <v>19504</v>
      </c>
      <c r="B2618" s="4" t="s">
        <v>19475</v>
      </c>
      <c r="C2618" s="4" t="s">
        <v>19475</v>
      </c>
      <c r="D2618" s="4" t="n">
        <v>1969</v>
      </c>
      <c r="E2618" s="4" t="s">
        <v>41</v>
      </c>
      <c r="F2618" s="4" t="s">
        <v>19505</v>
      </c>
      <c r="G2618" s="4" t="str">
        <f aca="false">IF(LEFT(I2618,3)="R1 ","L6",IF(D2618&gt;=2014,"L1",IF(D2618&gt;=1998,"L2",IF(D2618&gt;=1987,"L3",IF(D2618&gt;=1978,"L4",IF(D2618&gt;=1965,"L5","L6"))))))</f>
        <v>L5</v>
      </c>
      <c r="H2618" s="4" t="str">
        <f aca="false">IFERROR(INDEX(Lanes!$C$2:$C$60,MATCH(LEFT(I2618,FIND(" ",I2618)-1),Lanes!$A$2:$A$60,0)),"?")</f>
        <v>V</v>
      </c>
      <c r="I2618" s="4" t="s">
        <v>19468</v>
      </c>
      <c r="J2618" s="4"/>
      <c r="K2618" s="4" t="s">
        <v>5430</v>
      </c>
      <c r="L2618" s="4" t="s">
        <v>152</v>
      </c>
      <c r="M2618" s="4" t="s">
        <v>153</v>
      </c>
      <c r="N2618" s="4"/>
      <c r="O2618" s="4" t="s">
        <v>19506</v>
      </c>
      <c r="P2618" s="2" t="s">
        <v>19507</v>
      </c>
      <c r="Q2618" s="2" t="s">
        <v>19508</v>
      </c>
      <c r="R2618" s="4" t="s">
        <v>122</v>
      </c>
      <c r="S2618" s="4" t="s">
        <v>19509</v>
      </c>
      <c r="T2618" s="4" t="s">
        <v>110</v>
      </c>
      <c r="U2618" s="4" t="s">
        <v>53</v>
      </c>
      <c r="V2618" s="4"/>
      <c r="W2618" s="4"/>
      <c r="X2618" s="2" t="s">
        <v>19510</v>
      </c>
      <c r="Y2618" s="4" t="s">
        <v>69</v>
      </c>
      <c r="Z2618" s="4"/>
      <c r="AA2618" s="4"/>
      <c r="AB2618" s="4"/>
    </row>
    <row r="2619" customFormat="false" ht="75" hidden="false" customHeight="true" outlineLevel="0" collapsed="false">
      <c r="A2619" s="4" t="s">
        <v>19511</v>
      </c>
      <c r="B2619" s="4" t="s">
        <v>19512</v>
      </c>
      <c r="C2619" s="4" t="s">
        <v>19513</v>
      </c>
      <c r="D2619" s="4" t="n">
        <v>1970</v>
      </c>
      <c r="E2619" s="4" t="s">
        <v>41</v>
      </c>
      <c r="F2619" s="4" t="s">
        <v>13299</v>
      </c>
      <c r="G2619" s="4" t="str">
        <f aca="false">IF(LEFT(I2619,3)="R1 ","L6",IF(D2619&gt;=2014,"L1",IF(D2619&gt;=1998,"L2",IF(D2619&gt;=1987,"L3",IF(D2619&gt;=1978,"L4",IF(D2619&gt;=1965,"L5","L6"))))))</f>
        <v>L5</v>
      </c>
      <c r="H2619" s="4" t="str">
        <f aca="false">IFERROR(INDEX(Lanes!$C$2:$C$60,MATCH(LEFT(I2619,FIND(" ",I2619)-1),Lanes!$A$2:$A$60,0)),"?")</f>
        <v>V</v>
      </c>
      <c r="I2619" s="4" t="s">
        <v>19468</v>
      </c>
      <c r="J2619" s="4"/>
      <c r="K2619" s="4" t="s">
        <v>787</v>
      </c>
      <c r="L2619" s="4" t="s">
        <v>152</v>
      </c>
      <c r="M2619" s="4" t="s">
        <v>153</v>
      </c>
      <c r="N2619" s="4"/>
      <c r="O2619" s="4" t="s">
        <v>19514</v>
      </c>
      <c r="P2619" s="2" t="s">
        <v>19515</v>
      </c>
      <c r="Q2619" s="2" t="s">
        <v>19516</v>
      </c>
      <c r="R2619" s="4" t="s">
        <v>122</v>
      </c>
      <c r="S2619" s="4" t="s">
        <v>19517</v>
      </c>
      <c r="T2619" s="4" t="s">
        <v>110</v>
      </c>
      <c r="U2619" s="4"/>
      <c r="V2619" s="4"/>
      <c r="W2619" s="4"/>
      <c r="X2619" s="2" t="s">
        <v>19518</v>
      </c>
      <c r="Y2619" s="4" t="s">
        <v>69</v>
      </c>
      <c r="Z2619" s="4"/>
      <c r="AA2619" s="4"/>
      <c r="AB2619" s="4"/>
    </row>
    <row r="2620" customFormat="false" ht="75" hidden="false" customHeight="true" outlineLevel="0" collapsed="false">
      <c r="A2620" s="4" t="s">
        <v>19519</v>
      </c>
      <c r="B2620" s="4" t="s">
        <v>19466</v>
      </c>
      <c r="C2620" s="4" t="s">
        <v>19520</v>
      </c>
      <c r="D2620" s="4" t="n">
        <v>1970</v>
      </c>
      <c r="E2620" s="4" t="s">
        <v>41</v>
      </c>
      <c r="F2620" s="4" t="s">
        <v>7627</v>
      </c>
      <c r="G2620" s="4" t="str">
        <f aca="false">IF(LEFT(I2620,3)="R1 ","L6",IF(D2620&gt;=2014,"L1",IF(D2620&gt;=1998,"L2",IF(D2620&gt;=1987,"L3",IF(D2620&gt;=1978,"L4",IF(D2620&gt;=1965,"L5","L6"))))))</f>
        <v>L5</v>
      </c>
      <c r="H2620" s="4" t="str">
        <f aca="false">IFERROR(INDEX(Lanes!$C$2:$C$60,MATCH(LEFT(I2620,FIND(" ",I2620)-1),Lanes!$A$2:$A$60,0)),"?")</f>
        <v>V</v>
      </c>
      <c r="I2620" s="4" t="s">
        <v>19468</v>
      </c>
      <c r="J2620" s="4"/>
      <c r="K2620" s="4" t="s">
        <v>5430</v>
      </c>
      <c r="L2620" s="4" t="s">
        <v>152</v>
      </c>
      <c r="M2620" s="4" t="s">
        <v>153</v>
      </c>
      <c r="N2620" s="4"/>
      <c r="O2620" s="4" t="s">
        <v>19521</v>
      </c>
      <c r="P2620" s="2" t="s">
        <v>19522</v>
      </c>
      <c r="Q2620" s="2" t="s">
        <v>19523</v>
      </c>
      <c r="R2620" s="4" t="s">
        <v>122</v>
      </c>
      <c r="S2620" s="4" t="s">
        <v>19524</v>
      </c>
      <c r="T2620" s="4" t="s">
        <v>84</v>
      </c>
      <c r="U2620" s="4"/>
      <c r="V2620" s="4"/>
      <c r="W2620" s="4"/>
      <c r="X2620" s="2" t="s">
        <v>19525</v>
      </c>
      <c r="Y2620" s="4" t="s">
        <v>69</v>
      </c>
      <c r="Z2620" s="4"/>
      <c r="AA2620" s="4"/>
      <c r="AB2620" s="4"/>
    </row>
    <row r="2621" customFormat="false" ht="75" hidden="false" customHeight="true" outlineLevel="0" collapsed="false">
      <c r="A2621" s="4" t="s">
        <v>19526</v>
      </c>
      <c r="B2621" s="4" t="s">
        <v>19475</v>
      </c>
      <c r="C2621" s="4" t="s">
        <v>19527</v>
      </c>
      <c r="D2621" s="4" t="n">
        <v>1970</v>
      </c>
      <c r="E2621" s="4" t="s">
        <v>41</v>
      </c>
      <c r="F2621" s="4" t="s">
        <v>19528</v>
      </c>
      <c r="G2621" s="4" t="str">
        <f aca="false">IF(LEFT(I2621,3)="R1 ","L6",IF(D2621&gt;=2014,"L1",IF(D2621&gt;=1998,"L2",IF(D2621&gt;=1987,"L3",IF(D2621&gt;=1978,"L4",IF(D2621&gt;=1965,"L5","L6"))))))</f>
        <v>L5</v>
      </c>
      <c r="H2621" s="4" t="str">
        <f aca="false">IFERROR(INDEX(Lanes!$C$2:$C$60,MATCH(LEFT(I2621,FIND(" ",I2621)-1),Lanes!$A$2:$A$60,0)),"?")</f>
        <v>V</v>
      </c>
      <c r="I2621" s="4" t="s">
        <v>19468</v>
      </c>
      <c r="J2621" s="4"/>
      <c r="K2621" s="4" t="s">
        <v>567</v>
      </c>
      <c r="L2621" s="4" t="s">
        <v>152</v>
      </c>
      <c r="M2621" s="4" t="s">
        <v>153</v>
      </c>
      <c r="N2621" s="4"/>
      <c r="O2621" s="4" t="s">
        <v>19529</v>
      </c>
      <c r="P2621" s="2" t="s">
        <v>19530</v>
      </c>
      <c r="Q2621" s="2" t="s">
        <v>19531</v>
      </c>
      <c r="R2621" s="4" t="s">
        <v>122</v>
      </c>
      <c r="S2621" s="4" t="s">
        <v>19532</v>
      </c>
      <c r="T2621" s="4" t="s">
        <v>110</v>
      </c>
      <c r="U2621" s="4"/>
      <c r="V2621" s="4"/>
      <c r="W2621" s="4"/>
      <c r="X2621" s="2" t="s">
        <v>19533</v>
      </c>
      <c r="Y2621" s="4" t="s">
        <v>69</v>
      </c>
      <c r="Z2621" s="4"/>
      <c r="AA2621" s="4"/>
      <c r="AB2621" s="4"/>
    </row>
    <row r="2622" customFormat="false" ht="75" hidden="false" customHeight="true" outlineLevel="0" collapsed="false">
      <c r="A2622" s="4" t="s">
        <v>19534</v>
      </c>
      <c r="B2622" s="4" t="s">
        <v>19535</v>
      </c>
      <c r="C2622" s="4" t="s">
        <v>19535</v>
      </c>
      <c r="D2622" s="4" t="n">
        <v>1972</v>
      </c>
      <c r="E2622" s="4" t="s">
        <v>41</v>
      </c>
      <c r="F2622" s="4" t="s">
        <v>5143</v>
      </c>
      <c r="G2622" s="4" t="str">
        <f aca="false">IF(LEFT(I2622,3)="R1 ","L6",IF(D2622&gt;=2014,"L1",IF(D2622&gt;=1998,"L2",IF(D2622&gt;=1987,"L3",IF(D2622&gt;=1978,"L4",IF(D2622&gt;=1965,"L5","L6"))))))</f>
        <v>L5</v>
      </c>
      <c r="H2622" s="4" t="str">
        <f aca="false">IFERROR(INDEX(Lanes!$C$2:$C$60,MATCH(LEFT(I2622,FIND(" ",I2622)-1),Lanes!$A$2:$A$60,0)),"?")</f>
        <v>V</v>
      </c>
      <c r="I2622" s="4" t="s">
        <v>19468</v>
      </c>
      <c r="J2622" s="4"/>
      <c r="K2622" s="4" t="s">
        <v>567</v>
      </c>
      <c r="L2622" s="4" t="s">
        <v>152</v>
      </c>
      <c r="M2622" s="4" t="s">
        <v>153</v>
      </c>
      <c r="N2622" s="4"/>
      <c r="O2622" s="4" t="s">
        <v>19536</v>
      </c>
      <c r="P2622" s="2" t="s">
        <v>19537</v>
      </c>
      <c r="Q2622" s="2" t="s">
        <v>19538</v>
      </c>
      <c r="R2622" s="4" t="s">
        <v>65</v>
      </c>
      <c r="S2622" s="4" t="s">
        <v>19539</v>
      </c>
      <c r="T2622" s="4" t="s">
        <v>52</v>
      </c>
      <c r="U2622" s="4"/>
      <c r="V2622" s="4"/>
      <c r="W2622" s="4"/>
      <c r="X2622" s="2" t="s">
        <v>19540</v>
      </c>
      <c r="Y2622" s="4" t="s">
        <v>69</v>
      </c>
      <c r="Z2622" s="4"/>
      <c r="AA2622" s="4"/>
      <c r="AB2622" s="4"/>
    </row>
    <row r="2623" customFormat="false" ht="75" hidden="false" customHeight="true" outlineLevel="0" collapsed="false">
      <c r="A2623" s="4" t="s">
        <v>19541</v>
      </c>
      <c r="B2623" s="4" t="s">
        <v>19535</v>
      </c>
      <c r="C2623" s="4" t="s">
        <v>19542</v>
      </c>
      <c r="D2623" s="4" t="n">
        <v>1972</v>
      </c>
      <c r="E2623" s="4" t="s">
        <v>41</v>
      </c>
      <c r="F2623" s="4" t="s">
        <v>5143</v>
      </c>
      <c r="G2623" s="4" t="str">
        <f aca="false">IF(LEFT(I2623,3)="R1 ","L6",IF(D2623&gt;=2014,"L1",IF(D2623&gt;=1998,"L2",IF(D2623&gt;=1987,"L3",IF(D2623&gt;=1978,"L4",IF(D2623&gt;=1965,"L5","L6"))))))</f>
        <v>L5</v>
      </c>
      <c r="H2623" s="4" t="str">
        <f aca="false">IFERROR(INDEX(Lanes!$C$2:$C$60,MATCH(LEFT(I2623,FIND(" ",I2623)-1),Lanes!$A$2:$A$60,0)),"?")</f>
        <v>V</v>
      </c>
      <c r="I2623" s="4" t="s">
        <v>19468</v>
      </c>
      <c r="J2623" s="4"/>
      <c r="K2623" s="4" t="s">
        <v>4342</v>
      </c>
      <c r="L2623" s="4" t="s">
        <v>152</v>
      </c>
      <c r="M2623" s="4" t="s">
        <v>153</v>
      </c>
      <c r="N2623" s="4"/>
      <c r="O2623" s="4" t="s">
        <v>19543</v>
      </c>
      <c r="P2623" s="2" t="s">
        <v>19544</v>
      </c>
      <c r="Q2623" s="2" t="s">
        <v>19545</v>
      </c>
      <c r="R2623" s="4" t="s">
        <v>122</v>
      </c>
      <c r="S2623" s="4" t="s">
        <v>19546</v>
      </c>
      <c r="T2623" s="4" t="s">
        <v>110</v>
      </c>
      <c r="U2623" s="4"/>
      <c r="V2623" s="4"/>
      <c r="W2623" s="4"/>
      <c r="X2623" s="2" t="s">
        <v>19547</v>
      </c>
      <c r="Y2623" s="4" t="s">
        <v>69</v>
      </c>
      <c r="Z2623" s="4"/>
      <c r="AA2623" s="4"/>
      <c r="AB2623" s="4"/>
    </row>
    <row r="2624" customFormat="false" ht="75" hidden="false" customHeight="true" outlineLevel="0" collapsed="false">
      <c r="A2624" s="4" t="s">
        <v>19548</v>
      </c>
      <c r="B2624" s="4" t="s">
        <v>19475</v>
      </c>
      <c r="C2624" s="4" t="s">
        <v>19549</v>
      </c>
      <c r="D2624" s="4" t="n">
        <v>1972</v>
      </c>
      <c r="E2624" s="4" t="s">
        <v>227</v>
      </c>
      <c r="F2624" s="4" t="s">
        <v>19550</v>
      </c>
      <c r="G2624" s="4" t="str">
        <f aca="false">IF(LEFT(I2624,3)="R1 ","L6",IF(D2624&gt;=2014,"L1",IF(D2624&gt;=1998,"L2",IF(D2624&gt;=1987,"L3",IF(D2624&gt;=1978,"L4",IF(D2624&gt;=1965,"L5","L6"))))))</f>
        <v>L5</v>
      </c>
      <c r="H2624" s="4" t="str">
        <f aca="false">IFERROR(INDEX(Lanes!$C$2:$C$60,MATCH(LEFT(I2624,FIND(" ",I2624)-1),Lanes!$A$2:$A$60,0)),"?")</f>
        <v>V</v>
      </c>
      <c r="I2624" s="4" t="s">
        <v>19468</v>
      </c>
      <c r="J2624" s="4"/>
      <c r="K2624" s="4" t="s">
        <v>567</v>
      </c>
      <c r="L2624" s="4" t="s">
        <v>152</v>
      </c>
      <c r="M2624" s="4" t="s">
        <v>153</v>
      </c>
      <c r="N2624" s="4"/>
      <c r="O2624" s="4" t="s">
        <v>19551</v>
      </c>
      <c r="P2624" s="2" t="s">
        <v>19552</v>
      </c>
      <c r="Q2624" s="2" t="s">
        <v>19553</v>
      </c>
      <c r="R2624" s="4" t="s">
        <v>50</v>
      </c>
      <c r="S2624" s="4" t="s">
        <v>19554</v>
      </c>
      <c r="T2624" s="4" t="s">
        <v>84</v>
      </c>
      <c r="U2624" s="4"/>
      <c r="V2624" s="4"/>
      <c r="W2624" s="4"/>
      <c r="X2624" s="2" t="s">
        <v>19555</v>
      </c>
      <c r="Y2624" s="4" t="s">
        <v>69</v>
      </c>
      <c r="Z2624" s="4"/>
      <c r="AA2624" s="4"/>
      <c r="AB2624" s="4"/>
    </row>
    <row r="2625" customFormat="false" ht="75" hidden="false" customHeight="true" outlineLevel="0" collapsed="false">
      <c r="A2625" s="4" t="s">
        <v>19556</v>
      </c>
      <c r="B2625" s="4" t="s">
        <v>19512</v>
      </c>
      <c r="C2625" s="4" t="s">
        <v>19557</v>
      </c>
      <c r="D2625" s="4" t="n">
        <v>1973</v>
      </c>
      <c r="E2625" s="4" t="s">
        <v>41</v>
      </c>
      <c r="F2625" s="4" t="s">
        <v>7627</v>
      </c>
      <c r="G2625" s="4" t="str">
        <f aca="false">IF(LEFT(I2625,3)="R1 ","L6",IF(D2625&gt;=2014,"L1",IF(D2625&gt;=1998,"L2",IF(D2625&gt;=1987,"L3",IF(D2625&gt;=1978,"L4",IF(D2625&gt;=1965,"L5","L6"))))))</f>
        <v>L5</v>
      </c>
      <c r="H2625" s="4" t="str">
        <f aca="false">IFERROR(INDEX(Lanes!$C$2:$C$60,MATCH(LEFT(I2625,FIND(" ",I2625)-1),Lanes!$A$2:$A$60,0)),"?")</f>
        <v>V</v>
      </c>
      <c r="I2625" s="4" t="s">
        <v>19468</v>
      </c>
      <c r="J2625" s="4"/>
      <c r="K2625" s="4" t="s">
        <v>787</v>
      </c>
      <c r="L2625" s="4" t="s">
        <v>152</v>
      </c>
      <c r="M2625" s="4" t="s">
        <v>153</v>
      </c>
      <c r="N2625" s="4"/>
      <c r="O2625" s="4" t="s">
        <v>19558</v>
      </c>
      <c r="P2625" s="2" t="s">
        <v>19559</v>
      </c>
      <c r="Q2625" s="2" t="s">
        <v>19560</v>
      </c>
      <c r="R2625" s="4" t="s">
        <v>50</v>
      </c>
      <c r="S2625" s="4" t="s">
        <v>19561</v>
      </c>
      <c r="T2625" s="4" t="s">
        <v>110</v>
      </c>
      <c r="U2625" s="4"/>
      <c r="V2625" s="4"/>
      <c r="W2625" s="4"/>
      <c r="X2625" s="2" t="s">
        <v>19562</v>
      </c>
      <c r="Y2625" s="4" t="s">
        <v>69</v>
      </c>
      <c r="Z2625" s="4"/>
      <c r="AA2625" s="4"/>
      <c r="AB2625" s="4"/>
    </row>
    <row r="2626" customFormat="false" ht="75" hidden="false" customHeight="true" outlineLevel="0" collapsed="false">
      <c r="A2626" s="4" t="s">
        <v>19563</v>
      </c>
      <c r="B2626" s="4" t="s">
        <v>19535</v>
      </c>
      <c r="C2626" s="4" t="s">
        <v>19564</v>
      </c>
      <c r="D2626" s="4" t="n">
        <v>1973</v>
      </c>
      <c r="E2626" s="4" t="s">
        <v>41</v>
      </c>
      <c r="F2626" s="4" t="s">
        <v>5143</v>
      </c>
      <c r="G2626" s="4" t="str">
        <f aca="false">IF(LEFT(I2626,3)="R1 ","L6",IF(D2626&gt;=2014,"L1",IF(D2626&gt;=1998,"L2",IF(D2626&gt;=1987,"L3",IF(D2626&gt;=1978,"L4",IF(D2626&gt;=1965,"L5","L6"))))))</f>
        <v>L5</v>
      </c>
      <c r="H2626" s="4" t="str">
        <f aca="false">IFERROR(INDEX(Lanes!$C$2:$C$60,MATCH(LEFT(I2626,FIND(" ",I2626)-1),Lanes!$A$2:$A$60,0)),"?")</f>
        <v>V</v>
      </c>
      <c r="I2626" s="4" t="s">
        <v>19468</v>
      </c>
      <c r="J2626" s="4"/>
      <c r="K2626" s="4" t="s">
        <v>5430</v>
      </c>
      <c r="L2626" s="4" t="s">
        <v>152</v>
      </c>
      <c r="M2626" s="4" t="s">
        <v>153</v>
      </c>
      <c r="N2626" s="4"/>
      <c r="O2626" s="4" t="s">
        <v>19565</v>
      </c>
      <c r="P2626" s="2" t="s">
        <v>19566</v>
      </c>
      <c r="Q2626" s="2" t="s">
        <v>19567</v>
      </c>
      <c r="R2626" s="4" t="s">
        <v>65</v>
      </c>
      <c r="S2626" s="4" t="s">
        <v>19568</v>
      </c>
      <c r="T2626" s="4" t="s">
        <v>110</v>
      </c>
      <c r="U2626" s="4"/>
      <c r="V2626" s="4"/>
      <c r="W2626" s="4"/>
      <c r="X2626" s="2" t="s">
        <v>19569</v>
      </c>
      <c r="Y2626" s="4" t="s">
        <v>69</v>
      </c>
      <c r="Z2626" s="4"/>
      <c r="AA2626" s="4"/>
      <c r="AB2626" s="4"/>
    </row>
    <row r="2627" customFormat="false" ht="75" hidden="false" customHeight="true" outlineLevel="0" collapsed="false">
      <c r="A2627" s="4" t="s">
        <v>19570</v>
      </c>
      <c r="B2627" s="4" t="s">
        <v>19466</v>
      </c>
      <c r="C2627" s="4" t="s">
        <v>19571</v>
      </c>
      <c r="D2627" s="4" t="n">
        <v>1974</v>
      </c>
      <c r="E2627" s="4" t="s">
        <v>41</v>
      </c>
      <c r="F2627" s="4" t="s">
        <v>10431</v>
      </c>
      <c r="G2627" s="4" t="str">
        <f aca="false">IF(LEFT(I2627,3)="R1 ","L6",IF(D2627&gt;=2014,"L1",IF(D2627&gt;=1998,"L2",IF(D2627&gt;=1987,"L3",IF(D2627&gt;=1978,"L4",IF(D2627&gt;=1965,"L5","L6"))))))</f>
        <v>L5</v>
      </c>
      <c r="H2627" s="4" t="str">
        <f aca="false">IFERROR(INDEX(Lanes!$C$2:$C$60,MATCH(LEFT(I2627,FIND(" ",I2627)-1),Lanes!$A$2:$A$60,0)),"?")</f>
        <v>V</v>
      </c>
      <c r="I2627" s="4" t="s">
        <v>19468</v>
      </c>
      <c r="J2627" s="4"/>
      <c r="K2627" s="4" t="s">
        <v>5430</v>
      </c>
      <c r="L2627" s="4" t="s">
        <v>152</v>
      </c>
      <c r="M2627" s="4" t="s">
        <v>153</v>
      </c>
      <c r="N2627" s="4"/>
      <c r="O2627" s="4" t="s">
        <v>19572</v>
      </c>
      <c r="P2627" s="2" t="s">
        <v>19573</v>
      </c>
      <c r="Q2627" s="2" t="s">
        <v>19574</v>
      </c>
      <c r="R2627" s="4" t="s">
        <v>122</v>
      </c>
      <c r="S2627" s="4" t="s">
        <v>19575</v>
      </c>
      <c r="T2627" s="4" t="s">
        <v>84</v>
      </c>
      <c r="U2627" s="4"/>
      <c r="V2627" s="4"/>
      <c r="W2627" s="4"/>
      <c r="X2627" s="2" t="s">
        <v>19576</v>
      </c>
      <c r="Y2627" s="4" t="s">
        <v>69</v>
      </c>
      <c r="Z2627" s="4"/>
      <c r="AA2627" s="4"/>
      <c r="AB2627" s="4"/>
    </row>
    <row r="2628" customFormat="false" ht="75" hidden="false" customHeight="true" outlineLevel="0" collapsed="false">
      <c r="A2628" s="4" t="s">
        <v>19577</v>
      </c>
      <c r="B2628" s="4" t="s">
        <v>19475</v>
      </c>
      <c r="C2628" s="4" t="s">
        <v>19578</v>
      </c>
      <c r="D2628" s="4" t="n">
        <v>1974</v>
      </c>
      <c r="E2628" s="4" t="s">
        <v>227</v>
      </c>
      <c r="F2628" s="4" t="s">
        <v>12817</v>
      </c>
      <c r="G2628" s="4" t="str">
        <f aca="false">IF(LEFT(I2628,3)="R1 ","L6",IF(D2628&gt;=2014,"L1",IF(D2628&gt;=1998,"L2",IF(D2628&gt;=1987,"L3",IF(D2628&gt;=1978,"L4",IF(D2628&gt;=1965,"L5","L6"))))))</f>
        <v>L5</v>
      </c>
      <c r="H2628" s="4" t="str">
        <f aca="false">IFERROR(INDEX(Lanes!$C$2:$C$60,MATCH(LEFT(I2628,FIND(" ",I2628)-1),Lanes!$A$2:$A$60,0)),"?")</f>
        <v>V</v>
      </c>
      <c r="I2628" s="4" t="s">
        <v>19468</v>
      </c>
      <c r="J2628" s="4"/>
      <c r="K2628" s="4" t="s">
        <v>567</v>
      </c>
      <c r="L2628" s="4" t="s">
        <v>152</v>
      </c>
      <c r="M2628" s="4" t="s">
        <v>153</v>
      </c>
      <c r="N2628" s="4"/>
      <c r="O2628" s="4" t="s">
        <v>19579</v>
      </c>
      <c r="P2628" s="2" t="s">
        <v>19580</v>
      </c>
      <c r="Q2628" s="2" t="s">
        <v>19581</v>
      </c>
      <c r="R2628" s="4" t="s">
        <v>50</v>
      </c>
      <c r="S2628" s="4" t="s">
        <v>19582</v>
      </c>
      <c r="T2628" s="4" t="s">
        <v>84</v>
      </c>
      <c r="U2628" s="4"/>
      <c r="V2628" s="4"/>
      <c r="W2628" s="4"/>
      <c r="X2628" s="2" t="s">
        <v>19583</v>
      </c>
      <c r="Y2628" s="4" t="s">
        <v>69</v>
      </c>
      <c r="Z2628" s="4"/>
      <c r="AA2628" s="4"/>
      <c r="AB2628" s="4"/>
    </row>
    <row r="2629" customFormat="false" ht="75" hidden="false" customHeight="true" outlineLevel="0" collapsed="false">
      <c r="A2629" s="4" t="s">
        <v>19584</v>
      </c>
      <c r="B2629" s="4" t="s">
        <v>19535</v>
      </c>
      <c r="C2629" s="4" t="s">
        <v>19585</v>
      </c>
      <c r="D2629" s="4" t="n">
        <v>1975</v>
      </c>
      <c r="E2629" s="4" t="s">
        <v>41</v>
      </c>
      <c r="F2629" s="4" t="s">
        <v>5143</v>
      </c>
      <c r="G2629" s="4" t="str">
        <f aca="false">IF(LEFT(I2629,3)="R1 ","L6",IF(D2629&gt;=2014,"L1",IF(D2629&gt;=1998,"L2",IF(D2629&gt;=1987,"L3",IF(D2629&gt;=1978,"L4",IF(D2629&gt;=1965,"L5","L6"))))))</f>
        <v>L5</v>
      </c>
      <c r="H2629" s="4" t="str">
        <f aca="false">IFERROR(INDEX(Lanes!$C$2:$C$60,MATCH(LEFT(I2629,FIND(" ",I2629)-1),Lanes!$A$2:$A$60,0)),"?")</f>
        <v>V</v>
      </c>
      <c r="I2629" s="4" t="s">
        <v>19468</v>
      </c>
      <c r="J2629" s="4"/>
      <c r="K2629" s="4" t="s">
        <v>787</v>
      </c>
      <c r="L2629" s="4" t="s">
        <v>152</v>
      </c>
      <c r="M2629" s="4" t="s">
        <v>153</v>
      </c>
      <c r="N2629" s="4"/>
      <c r="O2629" s="4" t="s">
        <v>19586</v>
      </c>
      <c r="P2629" s="2" t="s">
        <v>19587</v>
      </c>
      <c r="Q2629" s="2" t="s">
        <v>19588</v>
      </c>
      <c r="R2629" s="4" t="s">
        <v>50</v>
      </c>
      <c r="S2629" s="4" t="s">
        <v>19589</v>
      </c>
      <c r="T2629" s="4" t="s">
        <v>84</v>
      </c>
      <c r="U2629" s="4"/>
      <c r="V2629" s="4"/>
      <c r="W2629" s="4"/>
      <c r="X2629" s="2" t="s">
        <v>19590</v>
      </c>
      <c r="Y2629" s="4" t="s">
        <v>69</v>
      </c>
      <c r="Z2629" s="4"/>
      <c r="AA2629" s="4"/>
      <c r="AB2629" s="4"/>
    </row>
    <row r="2630" customFormat="false" ht="75" hidden="false" customHeight="true" outlineLevel="0" collapsed="false">
      <c r="A2630" s="4" t="s">
        <v>19591</v>
      </c>
      <c r="B2630" s="4" t="s">
        <v>19535</v>
      </c>
      <c r="C2630" s="4" t="s">
        <v>19592</v>
      </c>
      <c r="D2630" s="4" t="n">
        <v>1975</v>
      </c>
      <c r="E2630" s="4" t="s">
        <v>41</v>
      </c>
      <c r="F2630" s="4" t="s">
        <v>5143</v>
      </c>
      <c r="G2630" s="4" t="str">
        <f aca="false">IF(LEFT(I2630,3)="R1 ","L6",IF(D2630&gt;=2014,"L1",IF(D2630&gt;=1998,"L2",IF(D2630&gt;=1987,"L3",IF(D2630&gt;=1978,"L4",IF(D2630&gt;=1965,"L5","L6"))))))</f>
        <v>L5</v>
      </c>
      <c r="H2630" s="4" t="str">
        <f aca="false">IFERROR(INDEX(Lanes!$C$2:$C$60,MATCH(LEFT(I2630,FIND(" ",I2630)-1),Lanes!$A$2:$A$60,0)),"?")</f>
        <v>V</v>
      </c>
      <c r="I2630" s="4" t="s">
        <v>19468</v>
      </c>
      <c r="J2630" s="4"/>
      <c r="K2630" s="4" t="s">
        <v>4576</v>
      </c>
      <c r="L2630" s="4" t="s">
        <v>152</v>
      </c>
      <c r="M2630" s="4" t="s">
        <v>153</v>
      </c>
      <c r="N2630" s="4"/>
      <c r="O2630" s="4" t="s">
        <v>19593</v>
      </c>
      <c r="P2630" s="2" t="s">
        <v>19594</v>
      </c>
      <c r="Q2630" s="2" t="s">
        <v>19595</v>
      </c>
      <c r="R2630" s="4" t="s">
        <v>65</v>
      </c>
      <c r="S2630" s="4" t="s">
        <v>19596</v>
      </c>
      <c r="T2630" s="4" t="s">
        <v>84</v>
      </c>
      <c r="U2630" s="4"/>
      <c r="V2630" s="4"/>
      <c r="W2630" s="4"/>
      <c r="X2630" s="2" t="s">
        <v>19597</v>
      </c>
      <c r="Y2630" s="4" t="s">
        <v>69</v>
      </c>
      <c r="Z2630" s="4"/>
      <c r="AA2630" s="4"/>
      <c r="AB2630" s="4"/>
    </row>
    <row r="2631" customFormat="false" ht="75" hidden="false" customHeight="true" outlineLevel="0" collapsed="false">
      <c r="A2631" s="4" t="s">
        <v>19598</v>
      </c>
      <c r="B2631" s="4" t="s">
        <v>19599</v>
      </c>
      <c r="C2631" s="4" t="s">
        <v>19599</v>
      </c>
      <c r="D2631" s="4" t="n">
        <v>1976</v>
      </c>
      <c r="E2631" s="4" t="s">
        <v>41</v>
      </c>
      <c r="F2631" s="4" t="s">
        <v>19600</v>
      </c>
      <c r="G2631" s="4" t="str">
        <f aca="false">IF(LEFT(I2631,3)="R1 ","L6",IF(D2631&gt;=2014,"L1",IF(D2631&gt;=1998,"L2",IF(D2631&gt;=1987,"L3",IF(D2631&gt;=1978,"L4",IF(D2631&gt;=1965,"L5","L6"))))))</f>
        <v>L5</v>
      </c>
      <c r="H2631" s="4" t="str">
        <f aca="false">IFERROR(INDEX(Lanes!$C$2:$C$60,MATCH(LEFT(I2631,FIND(" ",I2631)-1),Lanes!$A$2:$A$60,0)),"?")</f>
        <v>V</v>
      </c>
      <c r="I2631" s="4" t="s">
        <v>19468</v>
      </c>
      <c r="J2631" s="4"/>
      <c r="K2631" s="4" t="s">
        <v>44</v>
      </c>
      <c r="L2631" s="4" t="s">
        <v>152</v>
      </c>
      <c r="M2631" s="4" t="s">
        <v>5431</v>
      </c>
      <c r="N2631" s="4"/>
      <c r="O2631" s="4" t="s">
        <v>19601</v>
      </c>
      <c r="P2631" s="2" t="s">
        <v>19602</v>
      </c>
      <c r="Q2631" s="2" t="s">
        <v>19603</v>
      </c>
      <c r="R2631" s="4" t="s">
        <v>65</v>
      </c>
      <c r="S2631" s="4" t="s">
        <v>19604</v>
      </c>
      <c r="T2631" s="4" t="s">
        <v>84</v>
      </c>
      <c r="U2631" s="4"/>
      <c r="V2631" s="4"/>
      <c r="W2631" s="4"/>
      <c r="X2631" s="2" t="s">
        <v>19605</v>
      </c>
      <c r="Y2631" s="4" t="s">
        <v>55</v>
      </c>
      <c r="Z2631" s="4"/>
      <c r="AA2631" s="4"/>
      <c r="AB2631" s="4"/>
    </row>
    <row r="2632" customFormat="false" ht="75" hidden="false" customHeight="true" outlineLevel="0" collapsed="false">
      <c r="A2632" s="4" t="s">
        <v>19606</v>
      </c>
      <c r="B2632" s="4" t="s">
        <v>19607</v>
      </c>
      <c r="C2632" s="4" t="s">
        <v>19607</v>
      </c>
      <c r="D2632" s="4" t="n">
        <v>1976</v>
      </c>
      <c r="E2632" s="4" t="s">
        <v>41</v>
      </c>
      <c r="F2632" s="4" t="s">
        <v>19600</v>
      </c>
      <c r="G2632" s="4" t="str">
        <f aca="false">IF(LEFT(I2632,3)="R1 ","L6",IF(D2632&gt;=2014,"L1",IF(D2632&gt;=1998,"L2",IF(D2632&gt;=1987,"L3",IF(D2632&gt;=1978,"L4",IF(D2632&gt;=1965,"L5","L6"))))))</f>
        <v>L5</v>
      </c>
      <c r="H2632" s="4" t="str">
        <f aca="false">IFERROR(INDEX(Lanes!$C$2:$C$60,MATCH(LEFT(I2632,FIND(" ",I2632)-1),Lanes!$A$2:$A$60,0)),"?")</f>
        <v>V</v>
      </c>
      <c r="I2632" s="4" t="s">
        <v>19468</v>
      </c>
      <c r="J2632" s="4"/>
      <c r="K2632" s="4" t="s">
        <v>567</v>
      </c>
      <c r="L2632" s="4" t="s">
        <v>152</v>
      </c>
      <c r="M2632" s="4" t="s">
        <v>5431</v>
      </c>
      <c r="N2632" s="4" t="s">
        <v>5432</v>
      </c>
      <c r="O2632" s="4" t="s">
        <v>19608</v>
      </c>
      <c r="P2632" s="2" t="s">
        <v>19609</v>
      </c>
      <c r="Q2632" s="2" t="s">
        <v>19610</v>
      </c>
      <c r="R2632" s="4" t="s">
        <v>65</v>
      </c>
      <c r="S2632" s="4" t="s">
        <v>19611</v>
      </c>
      <c r="T2632" s="4" t="s">
        <v>110</v>
      </c>
      <c r="U2632" s="4" t="s">
        <v>53</v>
      </c>
      <c r="V2632" s="4"/>
      <c r="W2632" s="4"/>
      <c r="X2632" s="2" t="s">
        <v>19612</v>
      </c>
      <c r="Y2632" s="4" t="s">
        <v>69</v>
      </c>
      <c r="Z2632" s="4"/>
      <c r="AA2632" s="4"/>
      <c r="AB2632" s="4"/>
    </row>
    <row r="2633" customFormat="false" ht="75" hidden="false" customHeight="true" outlineLevel="0" collapsed="false">
      <c r="A2633" s="4" t="s">
        <v>19613</v>
      </c>
      <c r="B2633" s="4" t="s">
        <v>19599</v>
      </c>
      <c r="C2633" s="4" t="s">
        <v>19614</v>
      </c>
      <c r="D2633" s="4" t="n">
        <v>1977</v>
      </c>
      <c r="E2633" s="4" t="s">
        <v>41</v>
      </c>
      <c r="F2633" s="4" t="s">
        <v>19600</v>
      </c>
      <c r="G2633" s="4" t="str">
        <f aca="false">IF(LEFT(I2633,3)="R1 ","L6",IF(D2633&gt;=2014,"L1",IF(D2633&gt;=1998,"L2",IF(D2633&gt;=1987,"L3",IF(D2633&gt;=1978,"L4",IF(D2633&gt;=1965,"L5","L6"))))))</f>
        <v>L5</v>
      </c>
      <c r="H2633" s="4" t="str">
        <f aca="false">IFERROR(INDEX(Lanes!$C$2:$C$60,MATCH(LEFT(I2633,FIND(" ",I2633)-1),Lanes!$A$2:$A$60,0)),"?")</f>
        <v>V</v>
      </c>
      <c r="I2633" s="4" t="s">
        <v>19468</v>
      </c>
      <c r="J2633" s="4"/>
      <c r="K2633" s="4" t="s">
        <v>400</v>
      </c>
      <c r="L2633" s="4" t="s">
        <v>152</v>
      </c>
      <c r="M2633" s="4" t="s">
        <v>5431</v>
      </c>
      <c r="N2633" s="4"/>
      <c r="O2633" s="4" t="s">
        <v>19615</v>
      </c>
      <c r="P2633" s="2" t="s">
        <v>19616</v>
      </c>
      <c r="Q2633" s="2" t="s">
        <v>19617</v>
      </c>
      <c r="R2633" s="4" t="s">
        <v>65</v>
      </c>
      <c r="S2633" s="4" t="s">
        <v>19618</v>
      </c>
      <c r="T2633" s="4" t="s">
        <v>84</v>
      </c>
      <c r="U2633" s="4"/>
      <c r="V2633" s="4"/>
      <c r="W2633" s="4"/>
      <c r="X2633" s="2" t="s">
        <v>19619</v>
      </c>
      <c r="Y2633" s="4" t="s">
        <v>69</v>
      </c>
      <c r="Z2633" s="4"/>
      <c r="AA2633" s="4"/>
      <c r="AB2633" s="4"/>
    </row>
    <row r="2634" customFormat="false" ht="75" hidden="false" customHeight="true" outlineLevel="0" collapsed="false">
      <c r="A2634" s="4" t="s">
        <v>19620</v>
      </c>
      <c r="B2634" s="4" t="s">
        <v>19621</v>
      </c>
      <c r="C2634" s="4" t="s">
        <v>19622</v>
      </c>
      <c r="D2634" s="4" t="n">
        <v>1977</v>
      </c>
      <c r="E2634" s="4" t="s">
        <v>41</v>
      </c>
      <c r="F2634" s="4" t="s">
        <v>8938</v>
      </c>
      <c r="G2634" s="4" t="str">
        <f aca="false">IF(LEFT(I2634,3)="R1 ","L6",IF(D2634&gt;=2014,"L1",IF(D2634&gt;=1998,"L2",IF(D2634&gt;=1987,"L3",IF(D2634&gt;=1978,"L4",IF(D2634&gt;=1965,"L5","L6"))))))</f>
        <v>L5</v>
      </c>
      <c r="H2634" s="4" t="str">
        <f aca="false">IFERROR(INDEX(Lanes!$C$2:$C$60,MATCH(LEFT(I2634,FIND(" ",I2634)-1),Lanes!$A$2:$A$60,0)),"?")</f>
        <v>V</v>
      </c>
      <c r="I2634" s="4" t="s">
        <v>19468</v>
      </c>
      <c r="J2634" s="4"/>
      <c r="K2634" s="4" t="s">
        <v>11474</v>
      </c>
      <c r="L2634" s="4" t="s">
        <v>152</v>
      </c>
      <c r="M2634" s="4" t="s">
        <v>153</v>
      </c>
      <c r="N2634" s="4" t="s">
        <v>14590</v>
      </c>
      <c r="O2634" s="4" t="s">
        <v>19623</v>
      </c>
      <c r="P2634" s="2" t="s">
        <v>19624</v>
      </c>
      <c r="Q2634" s="2" t="s">
        <v>19625</v>
      </c>
      <c r="R2634" s="4" t="s">
        <v>122</v>
      </c>
      <c r="S2634" s="4" t="s">
        <v>19626</v>
      </c>
      <c r="T2634" s="4" t="s">
        <v>84</v>
      </c>
      <c r="U2634" s="4"/>
      <c r="V2634" s="4"/>
      <c r="W2634" s="4"/>
      <c r="X2634" s="2" t="s">
        <v>19627</v>
      </c>
      <c r="Y2634" s="4" t="s">
        <v>69</v>
      </c>
      <c r="Z2634" s="4"/>
      <c r="AA2634" s="4"/>
      <c r="AB2634" s="4"/>
    </row>
    <row r="2635" customFormat="false" ht="75" hidden="false" customHeight="true" outlineLevel="0" collapsed="false">
      <c r="A2635" s="4" t="s">
        <v>19628</v>
      </c>
      <c r="B2635" s="4" t="s">
        <v>19535</v>
      </c>
      <c r="C2635" s="4" t="s">
        <v>19629</v>
      </c>
      <c r="D2635" s="4" t="n">
        <v>1978</v>
      </c>
      <c r="E2635" s="4" t="s">
        <v>41</v>
      </c>
      <c r="F2635" s="4" t="s">
        <v>19381</v>
      </c>
      <c r="G2635" s="4" t="str">
        <f aca="false">IF(LEFT(I2635,3)="R1 ","L6",IF(D2635&gt;=2014,"L1",IF(D2635&gt;=1998,"L2",IF(D2635&gt;=1987,"L3",IF(D2635&gt;=1978,"L4",IF(D2635&gt;=1965,"L5","L6"))))))</f>
        <v>L4</v>
      </c>
      <c r="H2635" s="4" t="str">
        <f aca="false">IFERROR(INDEX(Lanes!$C$2:$C$60,MATCH(LEFT(I2635,FIND(" ",I2635)-1),Lanes!$A$2:$A$60,0)),"?")</f>
        <v>V</v>
      </c>
      <c r="I2635" s="4" t="s">
        <v>19468</v>
      </c>
      <c r="J2635" s="4"/>
      <c r="K2635" s="4" t="s">
        <v>567</v>
      </c>
      <c r="L2635" s="4" t="s">
        <v>152</v>
      </c>
      <c r="M2635" s="4" t="s">
        <v>153</v>
      </c>
      <c r="N2635" s="4"/>
      <c r="O2635" s="4" t="s">
        <v>19630</v>
      </c>
      <c r="P2635" s="2" t="s">
        <v>19631</v>
      </c>
      <c r="Q2635" s="2" t="s">
        <v>19632</v>
      </c>
      <c r="R2635" s="4" t="s">
        <v>122</v>
      </c>
      <c r="S2635" s="4" t="s">
        <v>19633</v>
      </c>
      <c r="T2635" s="4" t="s">
        <v>84</v>
      </c>
      <c r="U2635" s="4"/>
      <c r="V2635" s="4"/>
      <c r="W2635" s="4"/>
      <c r="X2635" s="2" t="s">
        <v>19634</v>
      </c>
      <c r="Y2635" s="4" t="s">
        <v>69</v>
      </c>
      <c r="Z2635" s="4"/>
      <c r="AA2635" s="4"/>
      <c r="AB2635" s="4"/>
    </row>
    <row r="2636" customFormat="false" ht="75" hidden="false" customHeight="true" outlineLevel="0" collapsed="false">
      <c r="A2636" s="4" t="s">
        <v>19635</v>
      </c>
      <c r="B2636" s="4" t="s">
        <v>19599</v>
      </c>
      <c r="C2636" s="4" t="s">
        <v>19636</v>
      </c>
      <c r="D2636" s="4" t="n">
        <v>1979</v>
      </c>
      <c r="E2636" s="4" t="s">
        <v>41</v>
      </c>
      <c r="F2636" s="4" t="s">
        <v>19600</v>
      </c>
      <c r="G2636" s="4" t="str">
        <f aca="false">IF(LEFT(I2636,3)="R1 ","L6",IF(D2636&gt;=2014,"L1",IF(D2636&gt;=1998,"L2",IF(D2636&gt;=1987,"L3",IF(D2636&gt;=1978,"L4",IF(D2636&gt;=1965,"L5","L6"))))))</f>
        <v>L4</v>
      </c>
      <c r="H2636" s="4" t="str">
        <f aca="false">IFERROR(INDEX(Lanes!$C$2:$C$60,MATCH(LEFT(I2636,FIND(" ",I2636)-1),Lanes!$A$2:$A$60,0)),"?")</f>
        <v>V</v>
      </c>
      <c r="I2636" s="4" t="s">
        <v>19468</v>
      </c>
      <c r="J2636" s="4"/>
      <c r="K2636" s="4" t="s">
        <v>44</v>
      </c>
      <c r="L2636" s="4" t="s">
        <v>152</v>
      </c>
      <c r="M2636" s="4" t="s">
        <v>5431</v>
      </c>
      <c r="N2636" s="4"/>
      <c r="O2636" s="4" t="s">
        <v>19637</v>
      </c>
      <c r="P2636" s="2" t="s">
        <v>19638</v>
      </c>
      <c r="Q2636" s="2" t="s">
        <v>19639</v>
      </c>
      <c r="R2636" s="4" t="s">
        <v>50</v>
      </c>
      <c r="S2636" s="4" t="s">
        <v>19640</v>
      </c>
      <c r="T2636" s="4" t="s">
        <v>52</v>
      </c>
      <c r="U2636" s="4"/>
      <c r="V2636" s="4"/>
      <c r="W2636" s="4"/>
      <c r="X2636" s="2" t="s">
        <v>19641</v>
      </c>
      <c r="Y2636" s="4" t="s">
        <v>55</v>
      </c>
      <c r="Z2636" s="4"/>
      <c r="AA2636" s="4"/>
      <c r="AB2636" s="4"/>
    </row>
    <row r="2637" customFormat="false" ht="75" hidden="false" customHeight="true" outlineLevel="0" collapsed="false">
      <c r="A2637" s="4" t="s">
        <v>19642</v>
      </c>
      <c r="B2637" s="4" t="s">
        <v>19535</v>
      </c>
      <c r="C2637" s="4" t="s">
        <v>19643</v>
      </c>
      <c r="D2637" s="4" t="n">
        <v>1982</v>
      </c>
      <c r="E2637" s="4" t="s">
        <v>41</v>
      </c>
      <c r="F2637" s="4" t="s">
        <v>5143</v>
      </c>
      <c r="G2637" s="4" t="str">
        <f aca="false">IF(LEFT(I2637,3)="R1 ","L6",IF(D2637&gt;=2014,"L1",IF(D2637&gt;=1998,"L2",IF(D2637&gt;=1987,"L3",IF(D2637&gt;=1978,"L4",IF(D2637&gt;=1965,"L5","L6"))))))</f>
        <v>L4</v>
      </c>
      <c r="H2637" s="4" t="str">
        <f aca="false">IFERROR(INDEX(Lanes!$C$2:$C$60,MATCH(LEFT(I2637,FIND(" ",I2637)-1),Lanes!$A$2:$A$60,0)),"?")</f>
        <v>V</v>
      </c>
      <c r="I2637" s="4" t="s">
        <v>19468</v>
      </c>
      <c r="J2637" s="4"/>
      <c r="K2637" s="4" t="s">
        <v>11474</v>
      </c>
      <c r="L2637" s="4" t="s">
        <v>152</v>
      </c>
      <c r="M2637" s="4" t="s">
        <v>153</v>
      </c>
      <c r="N2637" s="4"/>
      <c r="O2637" s="4" t="s">
        <v>19644</v>
      </c>
      <c r="P2637" s="2" t="s">
        <v>19645</v>
      </c>
      <c r="Q2637" s="2" t="s">
        <v>19646</v>
      </c>
      <c r="R2637" s="4" t="s">
        <v>65</v>
      </c>
      <c r="S2637" s="4" t="s">
        <v>19647</v>
      </c>
      <c r="T2637" s="4" t="s">
        <v>84</v>
      </c>
      <c r="U2637" s="4"/>
      <c r="V2637" s="4"/>
      <c r="W2637" s="4"/>
      <c r="X2637" s="2" t="s">
        <v>19648</v>
      </c>
      <c r="Y2637" s="4" t="s">
        <v>69</v>
      </c>
      <c r="Z2637" s="4"/>
      <c r="AA2637" s="4"/>
      <c r="AB2637" s="4"/>
    </row>
    <row r="2638" customFormat="false" ht="75" hidden="false" customHeight="true" outlineLevel="0" collapsed="false">
      <c r="A2638" s="4" t="s">
        <v>19649</v>
      </c>
      <c r="B2638" s="4" t="s">
        <v>19475</v>
      </c>
      <c r="C2638" s="4" t="s">
        <v>19650</v>
      </c>
      <c r="D2638" s="4" t="n">
        <v>1985</v>
      </c>
      <c r="E2638" s="4" t="s">
        <v>704</v>
      </c>
      <c r="F2638" s="4" t="s">
        <v>19477</v>
      </c>
      <c r="G2638" s="4" t="str">
        <f aca="false">IF(LEFT(I2638,3)="R1 ","L6",IF(D2638&gt;=2014,"L1",IF(D2638&gt;=1998,"L2",IF(D2638&gt;=1987,"L3",IF(D2638&gt;=1978,"L4",IF(D2638&gt;=1965,"L5","L6"))))))</f>
        <v>L4</v>
      </c>
      <c r="H2638" s="4" t="str">
        <f aca="false">IFERROR(INDEX(Lanes!$C$2:$C$60,MATCH(LEFT(I2638,FIND(" ",I2638)-1),Lanes!$A$2:$A$60,0)),"?")</f>
        <v>V</v>
      </c>
      <c r="I2638" s="4" t="s">
        <v>19468</v>
      </c>
      <c r="J2638" s="4"/>
      <c r="K2638" s="4" t="s">
        <v>567</v>
      </c>
      <c r="L2638" s="4" t="s">
        <v>152</v>
      </c>
      <c r="M2638" s="4" t="s">
        <v>153</v>
      </c>
      <c r="N2638" s="4"/>
      <c r="O2638" s="4" t="s">
        <v>19651</v>
      </c>
      <c r="P2638" s="2" t="s">
        <v>19652</v>
      </c>
      <c r="Q2638" s="2" t="s">
        <v>19653</v>
      </c>
      <c r="R2638" s="4" t="s">
        <v>65</v>
      </c>
      <c r="S2638" s="4" t="s">
        <v>19654</v>
      </c>
      <c r="T2638" s="4" t="s">
        <v>52</v>
      </c>
      <c r="U2638" s="4"/>
      <c r="V2638" s="4"/>
      <c r="W2638" s="4"/>
      <c r="X2638" s="2" t="s">
        <v>19655</v>
      </c>
      <c r="Y2638" s="4" t="s">
        <v>69</v>
      </c>
      <c r="Z2638" s="4"/>
      <c r="AA2638" s="4"/>
      <c r="AB2638" s="4"/>
    </row>
    <row r="2639" customFormat="false" ht="75" hidden="false" customHeight="true" outlineLevel="0" collapsed="false">
      <c r="A2639" s="4" t="s">
        <v>19656</v>
      </c>
      <c r="B2639" s="4" t="s">
        <v>19475</v>
      </c>
      <c r="C2639" s="4" t="s">
        <v>19657</v>
      </c>
      <c r="D2639" s="4" t="n">
        <v>1986</v>
      </c>
      <c r="E2639" s="4" t="s">
        <v>704</v>
      </c>
      <c r="F2639" s="4" t="s">
        <v>19477</v>
      </c>
      <c r="G2639" s="4" t="str">
        <f aca="false">IF(LEFT(I2639,3)="R1 ","L6",IF(D2639&gt;=2014,"L1",IF(D2639&gt;=1998,"L2",IF(D2639&gt;=1987,"L3",IF(D2639&gt;=1978,"L4",IF(D2639&gt;=1965,"L5","L6"))))))</f>
        <v>L4</v>
      </c>
      <c r="H2639" s="4" t="str">
        <f aca="false">IFERROR(INDEX(Lanes!$C$2:$C$60,MATCH(LEFT(I2639,FIND(" ",I2639)-1),Lanes!$A$2:$A$60,0)),"?")</f>
        <v>V</v>
      </c>
      <c r="I2639" s="4" t="s">
        <v>19468</v>
      </c>
      <c r="J2639" s="4"/>
      <c r="K2639" s="4" t="s">
        <v>4576</v>
      </c>
      <c r="L2639" s="4" t="s">
        <v>152</v>
      </c>
      <c r="M2639" s="4" t="s">
        <v>153</v>
      </c>
      <c r="N2639" s="4"/>
      <c r="O2639" s="4" t="s">
        <v>19658</v>
      </c>
      <c r="P2639" s="2" t="s">
        <v>19659</v>
      </c>
      <c r="Q2639" s="2" t="s">
        <v>19660</v>
      </c>
      <c r="R2639" s="4" t="s">
        <v>65</v>
      </c>
      <c r="S2639" s="4" t="s">
        <v>19661</v>
      </c>
      <c r="T2639" s="4" t="s">
        <v>52</v>
      </c>
      <c r="U2639" s="4"/>
      <c r="V2639" s="4"/>
      <c r="W2639" s="4"/>
      <c r="X2639" s="2" t="s">
        <v>19662</v>
      </c>
      <c r="Y2639" s="4" t="s">
        <v>69</v>
      </c>
      <c r="Z2639" s="4"/>
      <c r="AA2639" s="4"/>
      <c r="AB2639" s="4"/>
    </row>
    <row r="2640" customFormat="false" ht="75" hidden="false" customHeight="true" outlineLevel="0" collapsed="false">
      <c r="A2640" s="4" t="s">
        <v>19663</v>
      </c>
      <c r="B2640" s="4" t="s">
        <v>19535</v>
      </c>
      <c r="C2640" s="4" t="s">
        <v>19664</v>
      </c>
      <c r="D2640" s="4" t="n">
        <v>1989</v>
      </c>
      <c r="E2640" s="4" t="s">
        <v>41</v>
      </c>
      <c r="F2640" s="4" t="s">
        <v>7649</v>
      </c>
      <c r="G2640" s="4" t="str">
        <f aca="false">IF(LEFT(I2640,3)="R1 ","L6",IF(D2640&gt;=2014,"L1",IF(D2640&gt;=1998,"L2",IF(D2640&gt;=1987,"L3",IF(D2640&gt;=1978,"L4",IF(D2640&gt;=1965,"L5","L6"))))))</f>
        <v>L3</v>
      </c>
      <c r="H2640" s="4" t="str">
        <f aca="false">IFERROR(INDEX(Lanes!$C$2:$C$60,MATCH(LEFT(I2640,FIND(" ",I2640)-1),Lanes!$A$2:$A$60,0)),"?")</f>
        <v>V</v>
      </c>
      <c r="I2640" s="4" t="s">
        <v>19468</v>
      </c>
      <c r="J2640" s="4"/>
      <c r="K2640" s="4" t="s">
        <v>567</v>
      </c>
      <c r="L2640" s="4" t="s">
        <v>152</v>
      </c>
      <c r="M2640" s="4" t="s">
        <v>153</v>
      </c>
      <c r="N2640" s="4"/>
      <c r="O2640" s="4" t="s">
        <v>19665</v>
      </c>
      <c r="P2640" s="2" t="s">
        <v>19666</v>
      </c>
      <c r="Q2640" s="2" t="s">
        <v>19667</v>
      </c>
      <c r="R2640" s="4" t="s">
        <v>50</v>
      </c>
      <c r="S2640" s="4" t="s">
        <v>19668</v>
      </c>
      <c r="T2640" s="4" t="s">
        <v>110</v>
      </c>
      <c r="U2640" s="4"/>
      <c r="V2640" s="4"/>
      <c r="W2640" s="4"/>
      <c r="X2640" s="2" t="s">
        <v>19669</v>
      </c>
      <c r="Y2640" s="4" t="s">
        <v>69</v>
      </c>
      <c r="Z2640" s="4"/>
      <c r="AA2640" s="4"/>
      <c r="AB2640" s="4"/>
    </row>
    <row r="2641" customFormat="false" ht="75" hidden="false" customHeight="true" outlineLevel="0" collapsed="false">
      <c r="A2641" s="4" t="s">
        <v>19670</v>
      </c>
      <c r="B2641" s="4" t="s">
        <v>19671</v>
      </c>
      <c r="C2641" s="4" t="s">
        <v>19672</v>
      </c>
      <c r="D2641" s="4" t="n">
        <v>1992</v>
      </c>
      <c r="E2641" s="4" t="s">
        <v>41</v>
      </c>
      <c r="F2641" s="4" t="s">
        <v>870</v>
      </c>
      <c r="G2641" s="4" t="str">
        <f aca="false">IF(LEFT(I2641,3)="R1 ","L6",IF(D2641&gt;=2014,"L1",IF(D2641&gt;=1998,"L2",IF(D2641&gt;=1987,"L3",IF(D2641&gt;=1978,"L4",IF(D2641&gt;=1965,"L5","L6"))))))</f>
        <v>L3</v>
      </c>
      <c r="H2641" s="4" t="str">
        <f aca="false">IFERROR(INDEX(Lanes!$C$2:$C$60,MATCH(LEFT(I2641,FIND(" ",I2641)-1),Lanes!$A$2:$A$60,0)),"?")</f>
        <v>V</v>
      </c>
      <c r="I2641" s="4" t="s">
        <v>19468</v>
      </c>
      <c r="J2641" s="4"/>
      <c r="K2641" s="4" t="s">
        <v>44</v>
      </c>
      <c r="L2641" s="4" t="s">
        <v>152</v>
      </c>
      <c r="M2641" s="4" t="s">
        <v>5431</v>
      </c>
      <c r="N2641" s="4"/>
      <c r="O2641" s="4" t="s">
        <v>19673</v>
      </c>
      <c r="P2641" s="2" t="s">
        <v>19674</v>
      </c>
      <c r="Q2641" s="2" t="s">
        <v>19675</v>
      </c>
      <c r="R2641" s="4" t="s">
        <v>122</v>
      </c>
      <c r="S2641" s="4" t="s">
        <v>19676</v>
      </c>
      <c r="T2641" s="4" t="s">
        <v>84</v>
      </c>
      <c r="U2641" s="4"/>
      <c r="V2641" s="4"/>
      <c r="W2641" s="4"/>
      <c r="X2641" s="2" t="s">
        <v>19677</v>
      </c>
      <c r="Y2641" s="4" t="s">
        <v>69</v>
      </c>
      <c r="Z2641" s="4"/>
      <c r="AA2641" s="4"/>
      <c r="AB2641" s="4"/>
    </row>
    <row r="2642" customFormat="false" ht="75" hidden="false" customHeight="true" outlineLevel="0" collapsed="false">
      <c r="A2642" s="4" t="s">
        <v>19678</v>
      </c>
      <c r="B2642" s="4" t="s">
        <v>19679</v>
      </c>
      <c r="C2642" s="4" t="s">
        <v>19680</v>
      </c>
      <c r="D2642" s="4" t="n">
        <v>1964</v>
      </c>
      <c r="E2642" s="4" t="s">
        <v>41</v>
      </c>
      <c r="F2642" s="4" t="s">
        <v>13654</v>
      </c>
      <c r="G2642" s="4" t="str">
        <f aca="false">IF(LEFT(I2642,3)="R1 ","L6",IF(D2642&gt;=2014,"L1",IF(D2642&gt;=1998,"L2",IF(D2642&gt;=1987,"L3",IF(D2642&gt;=1978,"L4",IF(D2642&gt;=1965,"L5","L6"))))))</f>
        <v>L6</v>
      </c>
      <c r="H2642" s="4" t="str">
        <f aca="false">IFERROR(INDEX(Lanes!$C$2:$C$60,MATCH(LEFT(I2642,FIND(" ",I2642)-1),Lanes!$A$2:$A$60,0)),"?")</f>
        <v>V</v>
      </c>
      <c r="I2642" s="4" t="s">
        <v>19681</v>
      </c>
      <c r="J2642" s="4"/>
      <c r="K2642" s="4" t="s">
        <v>787</v>
      </c>
      <c r="L2642" s="4" t="s">
        <v>257</v>
      </c>
      <c r="M2642" s="4" t="s">
        <v>5413</v>
      </c>
      <c r="N2642" s="4" t="s">
        <v>19682</v>
      </c>
      <c r="O2642" s="4" t="s">
        <v>19683</v>
      </c>
      <c r="P2642" s="2" t="s">
        <v>19684</v>
      </c>
      <c r="Q2642" s="2" t="s">
        <v>19685</v>
      </c>
      <c r="R2642" s="4" t="s">
        <v>65</v>
      </c>
      <c r="S2642" s="4" t="s">
        <v>19686</v>
      </c>
      <c r="T2642" s="4" t="s">
        <v>52</v>
      </c>
      <c r="U2642" s="4"/>
      <c r="V2642" s="4"/>
      <c r="W2642" s="4"/>
      <c r="X2642" s="2" t="s">
        <v>19687</v>
      </c>
      <c r="Y2642" s="4" t="s">
        <v>69</v>
      </c>
      <c r="Z2642" s="4"/>
      <c r="AA2642" s="4"/>
      <c r="AB2642" s="4"/>
    </row>
    <row r="2643" customFormat="false" ht="75" hidden="false" customHeight="true" outlineLevel="0" collapsed="false">
      <c r="A2643" s="4" t="s">
        <v>19688</v>
      </c>
      <c r="B2643" s="4" t="s">
        <v>19689</v>
      </c>
      <c r="C2643" s="4" t="s">
        <v>19689</v>
      </c>
      <c r="D2643" s="4" t="n">
        <v>1965</v>
      </c>
      <c r="E2643" s="4" t="s">
        <v>41</v>
      </c>
      <c r="F2643" s="4" t="s">
        <v>19690</v>
      </c>
      <c r="G2643" s="4" t="str">
        <f aca="false">IF(LEFT(I2643,3)="R1 ","L6",IF(D2643&gt;=2014,"L1",IF(D2643&gt;=1998,"L2",IF(D2643&gt;=1987,"L3",IF(D2643&gt;=1978,"L4",IF(D2643&gt;=1965,"L5","L6"))))))</f>
        <v>L5</v>
      </c>
      <c r="H2643" s="4" t="str">
        <f aca="false">IFERROR(INDEX(Lanes!$C$2:$C$60,MATCH(LEFT(I2643,FIND(" ",I2643)-1),Lanes!$A$2:$A$60,0)),"?")</f>
        <v>V</v>
      </c>
      <c r="I2643" s="4" t="s">
        <v>19681</v>
      </c>
      <c r="J2643" s="4" t="s">
        <v>2199</v>
      </c>
      <c r="K2643" s="4" t="s">
        <v>787</v>
      </c>
      <c r="L2643" s="4" t="s">
        <v>257</v>
      </c>
      <c r="M2643" s="4" t="s">
        <v>5413</v>
      </c>
      <c r="N2643" s="4" t="s">
        <v>19682</v>
      </c>
      <c r="O2643" s="4" t="s">
        <v>19691</v>
      </c>
      <c r="P2643" s="2" t="s">
        <v>19692</v>
      </c>
      <c r="Q2643" s="2" t="s">
        <v>19693</v>
      </c>
      <c r="R2643" s="4" t="s">
        <v>65</v>
      </c>
      <c r="S2643" s="4" t="s">
        <v>19694</v>
      </c>
      <c r="T2643" s="4" t="s">
        <v>110</v>
      </c>
      <c r="U2643" s="4"/>
      <c r="V2643" s="4"/>
      <c r="W2643" s="4"/>
      <c r="X2643" s="2" t="s">
        <v>19695</v>
      </c>
      <c r="Y2643" s="4" t="s">
        <v>69</v>
      </c>
      <c r="Z2643" s="4"/>
      <c r="AA2643" s="4"/>
      <c r="AB2643" s="4"/>
    </row>
    <row r="2644" customFormat="false" ht="75" hidden="false" customHeight="true" outlineLevel="0" collapsed="false">
      <c r="A2644" s="4" t="s">
        <v>19696</v>
      </c>
      <c r="B2644" s="4" t="s">
        <v>19689</v>
      </c>
      <c r="C2644" s="4" t="s">
        <v>19697</v>
      </c>
      <c r="D2644" s="4" t="n">
        <v>1966</v>
      </c>
      <c r="E2644" s="4" t="s">
        <v>41</v>
      </c>
      <c r="F2644" s="4" t="s">
        <v>19690</v>
      </c>
      <c r="G2644" s="4" t="str">
        <f aca="false">IF(LEFT(I2644,3)="R1 ","L6",IF(D2644&gt;=2014,"L1",IF(D2644&gt;=1998,"L2",IF(D2644&gt;=1987,"L3",IF(D2644&gt;=1978,"L4",IF(D2644&gt;=1965,"L5","L6"))))))</f>
        <v>L5</v>
      </c>
      <c r="H2644" s="4" t="str">
        <f aca="false">IFERROR(INDEX(Lanes!$C$2:$C$60,MATCH(LEFT(I2644,FIND(" ",I2644)-1),Lanes!$A$2:$A$60,0)),"?")</f>
        <v>V</v>
      </c>
      <c r="I2644" s="4" t="s">
        <v>19681</v>
      </c>
      <c r="J2644" s="4"/>
      <c r="K2644" s="4" t="s">
        <v>787</v>
      </c>
      <c r="L2644" s="4" t="s">
        <v>257</v>
      </c>
      <c r="M2644" s="4" t="s">
        <v>5413</v>
      </c>
      <c r="N2644" s="4" t="s">
        <v>19682</v>
      </c>
      <c r="O2644" s="4" t="s">
        <v>19698</v>
      </c>
      <c r="P2644" s="2" t="s">
        <v>19699</v>
      </c>
      <c r="Q2644" s="2" t="s">
        <v>19700</v>
      </c>
      <c r="R2644" s="4" t="s">
        <v>65</v>
      </c>
      <c r="S2644" s="4" t="s">
        <v>19701</v>
      </c>
      <c r="T2644" s="4" t="s">
        <v>84</v>
      </c>
      <c r="U2644" s="4"/>
      <c r="V2644" s="4"/>
      <c r="W2644" s="4"/>
      <c r="X2644" s="2" t="s">
        <v>19702</v>
      </c>
      <c r="Y2644" s="4" t="s">
        <v>69</v>
      </c>
      <c r="Z2644" s="4"/>
      <c r="AA2644" s="4"/>
      <c r="AB2644" s="4"/>
    </row>
    <row r="2645" customFormat="false" ht="75" hidden="false" customHeight="true" outlineLevel="0" collapsed="false">
      <c r="A2645" s="4" t="s">
        <v>19703</v>
      </c>
      <c r="B2645" s="4" t="s">
        <v>19704</v>
      </c>
      <c r="C2645" s="4" t="s">
        <v>19705</v>
      </c>
      <c r="D2645" s="4" t="n">
        <v>1968</v>
      </c>
      <c r="E2645" s="4" t="s">
        <v>41</v>
      </c>
      <c r="F2645" s="4" t="s">
        <v>10431</v>
      </c>
      <c r="G2645" s="4" t="str">
        <f aca="false">IF(LEFT(I2645,3)="R1 ","L6",IF(D2645&gt;=2014,"L1",IF(D2645&gt;=1998,"L2",IF(D2645&gt;=1987,"L3",IF(D2645&gt;=1978,"L4",IF(D2645&gt;=1965,"L5","L6"))))))</f>
        <v>L5</v>
      </c>
      <c r="H2645" s="4" t="str">
        <f aca="false">IFERROR(INDEX(Lanes!$C$2:$C$60,MATCH(LEFT(I2645,FIND(" ",I2645)-1),Lanes!$A$2:$A$60,0)),"?")</f>
        <v>V</v>
      </c>
      <c r="I2645" s="4" t="s">
        <v>19681</v>
      </c>
      <c r="J2645" s="4"/>
      <c r="K2645" s="4" t="s">
        <v>787</v>
      </c>
      <c r="L2645" s="4" t="s">
        <v>257</v>
      </c>
      <c r="M2645" s="4" t="s">
        <v>5413</v>
      </c>
      <c r="N2645" s="4" t="s">
        <v>19682</v>
      </c>
      <c r="O2645" s="4" t="s">
        <v>19706</v>
      </c>
      <c r="P2645" s="2" t="s">
        <v>19707</v>
      </c>
      <c r="Q2645" s="2" t="s">
        <v>19708</v>
      </c>
      <c r="R2645" s="4" t="s">
        <v>65</v>
      </c>
      <c r="S2645" s="4" t="s">
        <v>19709</v>
      </c>
      <c r="T2645" s="4" t="s">
        <v>110</v>
      </c>
      <c r="U2645" s="4"/>
      <c r="V2645" s="4"/>
      <c r="W2645" s="4"/>
      <c r="X2645" s="2" t="s">
        <v>19710</v>
      </c>
      <c r="Y2645" s="4" t="s">
        <v>69</v>
      </c>
      <c r="Z2645" s="4"/>
      <c r="AA2645" s="4"/>
      <c r="AB2645" s="4"/>
    </row>
    <row r="2646" customFormat="false" ht="75" hidden="false" customHeight="true" outlineLevel="0" collapsed="false">
      <c r="A2646" s="4" t="s">
        <v>19711</v>
      </c>
      <c r="B2646" s="4" t="s">
        <v>19712</v>
      </c>
      <c r="C2646" s="4" t="s">
        <v>19713</v>
      </c>
      <c r="D2646" s="4" t="n">
        <v>1969</v>
      </c>
      <c r="E2646" s="4" t="s">
        <v>41</v>
      </c>
      <c r="F2646" s="4" t="s">
        <v>19714</v>
      </c>
      <c r="G2646" s="4" t="str">
        <f aca="false">IF(LEFT(I2646,3)="R1 ","L6",IF(D2646&gt;=2014,"L1",IF(D2646&gt;=1998,"L2",IF(D2646&gt;=1987,"L3",IF(D2646&gt;=1978,"L4",IF(D2646&gt;=1965,"L5","L6"))))))</f>
        <v>L5</v>
      </c>
      <c r="H2646" s="4" t="str">
        <f aca="false">IFERROR(INDEX(Lanes!$C$2:$C$60,MATCH(LEFT(I2646,FIND(" ",I2646)-1),Lanes!$A$2:$A$60,0)),"?")</f>
        <v>V</v>
      </c>
      <c r="I2646" s="4" t="s">
        <v>19681</v>
      </c>
      <c r="J2646" s="4"/>
      <c r="K2646" s="4" t="s">
        <v>787</v>
      </c>
      <c r="L2646" s="4" t="s">
        <v>257</v>
      </c>
      <c r="M2646" s="4" t="s">
        <v>5413</v>
      </c>
      <c r="N2646" s="4"/>
      <c r="O2646" s="4" t="s">
        <v>19715</v>
      </c>
      <c r="P2646" s="2" t="s">
        <v>19716</v>
      </c>
      <c r="Q2646" s="2" t="s">
        <v>19717</v>
      </c>
      <c r="R2646" s="4" t="s">
        <v>65</v>
      </c>
      <c r="S2646" s="4" t="s">
        <v>19718</v>
      </c>
      <c r="T2646" s="4" t="s">
        <v>52</v>
      </c>
      <c r="U2646" s="4"/>
      <c r="V2646" s="4"/>
      <c r="W2646" s="4"/>
      <c r="X2646" s="2" t="s">
        <v>19719</v>
      </c>
      <c r="Y2646" s="4" t="s">
        <v>69</v>
      </c>
      <c r="Z2646" s="4"/>
      <c r="AA2646" s="4"/>
      <c r="AB2646" s="4"/>
    </row>
    <row r="2647" customFormat="false" ht="75" hidden="false" customHeight="true" outlineLevel="0" collapsed="false">
      <c r="A2647" s="4" t="s">
        <v>19720</v>
      </c>
      <c r="B2647" s="4" t="s">
        <v>19704</v>
      </c>
      <c r="C2647" s="4" t="s">
        <v>19721</v>
      </c>
      <c r="D2647" s="4" t="n">
        <v>1969</v>
      </c>
      <c r="E2647" s="4" t="s">
        <v>41</v>
      </c>
      <c r="F2647" s="4" t="s">
        <v>10431</v>
      </c>
      <c r="G2647" s="4" t="str">
        <f aca="false">IF(LEFT(I2647,3)="R1 ","L6",IF(D2647&gt;=2014,"L1",IF(D2647&gt;=1998,"L2",IF(D2647&gt;=1987,"L3",IF(D2647&gt;=1978,"L4",IF(D2647&gt;=1965,"L5","L6"))))))</f>
        <v>L5</v>
      </c>
      <c r="H2647" s="4" t="str">
        <f aca="false">IFERROR(INDEX(Lanes!$C$2:$C$60,MATCH(LEFT(I2647,FIND(" ",I2647)-1),Lanes!$A$2:$A$60,0)),"?")</f>
        <v>V</v>
      </c>
      <c r="I2647" s="4" t="s">
        <v>19681</v>
      </c>
      <c r="J2647" s="4"/>
      <c r="K2647" s="4" t="s">
        <v>787</v>
      </c>
      <c r="L2647" s="4" t="s">
        <v>257</v>
      </c>
      <c r="M2647" s="4" t="s">
        <v>5413</v>
      </c>
      <c r="N2647" s="4" t="s">
        <v>19682</v>
      </c>
      <c r="O2647" s="4" t="s">
        <v>19722</v>
      </c>
      <c r="P2647" s="2" t="s">
        <v>19723</v>
      </c>
      <c r="Q2647" s="2" t="s">
        <v>19724</v>
      </c>
      <c r="R2647" s="4" t="s">
        <v>65</v>
      </c>
      <c r="S2647" s="4" t="s">
        <v>19725</v>
      </c>
      <c r="T2647" s="4" t="s">
        <v>110</v>
      </c>
      <c r="U2647" s="4" t="s">
        <v>53</v>
      </c>
      <c r="V2647" s="4"/>
      <c r="W2647" s="4"/>
      <c r="X2647" s="2" t="s">
        <v>19726</v>
      </c>
      <c r="Y2647" s="4" t="s">
        <v>69</v>
      </c>
      <c r="Z2647" s="4"/>
      <c r="AA2647" s="4"/>
      <c r="AB2647" s="4"/>
    </row>
    <row r="2648" customFormat="false" ht="75" hidden="false" customHeight="true" outlineLevel="0" collapsed="false">
      <c r="A2648" s="4" t="s">
        <v>19727</v>
      </c>
      <c r="B2648" s="4" t="s">
        <v>19704</v>
      </c>
      <c r="C2648" s="4" t="s">
        <v>19728</v>
      </c>
      <c r="D2648" s="4" t="n">
        <v>1969</v>
      </c>
      <c r="E2648" s="4" t="s">
        <v>41</v>
      </c>
      <c r="F2648" s="4" t="s">
        <v>10431</v>
      </c>
      <c r="G2648" s="4" t="str">
        <f aca="false">IF(LEFT(I2648,3)="R1 ","L6",IF(D2648&gt;=2014,"L1",IF(D2648&gt;=1998,"L2",IF(D2648&gt;=1987,"L3",IF(D2648&gt;=1978,"L4",IF(D2648&gt;=1965,"L5","L6"))))))</f>
        <v>L5</v>
      </c>
      <c r="H2648" s="4" t="str">
        <f aca="false">IFERROR(INDEX(Lanes!$C$2:$C$60,MATCH(LEFT(I2648,FIND(" ",I2648)-1),Lanes!$A$2:$A$60,0)),"?")</f>
        <v>V</v>
      </c>
      <c r="I2648" s="4" t="s">
        <v>19681</v>
      </c>
      <c r="J2648" s="4"/>
      <c r="K2648" s="4" t="s">
        <v>787</v>
      </c>
      <c r="L2648" s="4" t="s">
        <v>257</v>
      </c>
      <c r="M2648" s="4" t="s">
        <v>5413</v>
      </c>
      <c r="N2648" s="4" t="s">
        <v>19682</v>
      </c>
      <c r="O2648" s="4" t="s">
        <v>19729</v>
      </c>
      <c r="P2648" s="2" t="s">
        <v>19730</v>
      </c>
      <c r="Q2648" s="2" t="s">
        <v>19731</v>
      </c>
      <c r="R2648" s="4" t="s">
        <v>65</v>
      </c>
      <c r="S2648" s="4" t="s">
        <v>19732</v>
      </c>
      <c r="T2648" s="4" t="s">
        <v>110</v>
      </c>
      <c r="U2648" s="4"/>
      <c r="V2648" s="4"/>
      <c r="W2648" s="4"/>
      <c r="X2648" s="2" t="s">
        <v>19733</v>
      </c>
      <c r="Y2648" s="4" t="s">
        <v>69</v>
      </c>
      <c r="Z2648" s="4"/>
      <c r="AA2648" s="4"/>
      <c r="AB2648" s="4"/>
    </row>
    <row r="2649" customFormat="false" ht="75" hidden="false" customHeight="true" outlineLevel="0" collapsed="false">
      <c r="A2649" s="4" t="s">
        <v>19734</v>
      </c>
      <c r="B2649" s="4" t="s">
        <v>10738</v>
      </c>
      <c r="C2649" s="4" t="s">
        <v>19735</v>
      </c>
      <c r="D2649" s="4" t="n">
        <v>1969</v>
      </c>
      <c r="E2649" s="4" t="s">
        <v>41</v>
      </c>
      <c r="F2649" s="4" t="s">
        <v>16419</v>
      </c>
      <c r="G2649" s="4" t="str">
        <f aca="false">IF(LEFT(I2649,3)="R1 ","L6",IF(D2649&gt;=2014,"L1",IF(D2649&gt;=1998,"L2",IF(D2649&gt;=1987,"L3",IF(D2649&gt;=1978,"L4",IF(D2649&gt;=1965,"L5","L6"))))))</f>
        <v>L5</v>
      </c>
      <c r="H2649" s="4" t="str">
        <f aca="false">IFERROR(INDEX(Lanes!$C$2:$C$60,MATCH(LEFT(I2649,FIND(" ",I2649)-1),Lanes!$A$2:$A$60,0)),"?")</f>
        <v>V</v>
      </c>
      <c r="I2649" s="4" t="s">
        <v>19681</v>
      </c>
      <c r="J2649" s="4" t="s">
        <v>2199</v>
      </c>
      <c r="K2649" s="4" t="s">
        <v>787</v>
      </c>
      <c r="L2649" s="4" t="s">
        <v>257</v>
      </c>
      <c r="M2649" s="4" t="s">
        <v>14050</v>
      </c>
      <c r="N2649" s="4"/>
      <c r="O2649" s="4" t="s">
        <v>19736</v>
      </c>
      <c r="P2649" s="2" t="s">
        <v>19737</v>
      </c>
      <c r="Q2649" s="2" t="s">
        <v>19738</v>
      </c>
      <c r="R2649" s="4" t="s">
        <v>122</v>
      </c>
      <c r="S2649" s="4" t="s">
        <v>19739</v>
      </c>
      <c r="T2649" s="4" t="s">
        <v>110</v>
      </c>
      <c r="U2649" s="4"/>
      <c r="V2649" s="4"/>
      <c r="W2649" s="4"/>
      <c r="X2649" s="2" t="s">
        <v>19740</v>
      </c>
      <c r="Y2649" s="4" t="s">
        <v>69</v>
      </c>
      <c r="Z2649" s="4"/>
      <c r="AA2649" s="4"/>
      <c r="AB2649" s="4"/>
    </row>
    <row r="2650" customFormat="false" ht="75" hidden="false" customHeight="true" outlineLevel="0" collapsed="false">
      <c r="A2650" s="4" t="s">
        <v>19741</v>
      </c>
      <c r="B2650" s="4" t="s">
        <v>19742</v>
      </c>
      <c r="C2650" s="4" t="s">
        <v>19743</v>
      </c>
      <c r="D2650" s="4" t="n">
        <v>1969</v>
      </c>
      <c r="E2650" s="4" t="s">
        <v>41</v>
      </c>
      <c r="F2650" s="4" t="s">
        <v>10431</v>
      </c>
      <c r="G2650" s="4" t="str">
        <f aca="false">IF(LEFT(I2650,3)="R1 ","L6",IF(D2650&gt;=2014,"L1",IF(D2650&gt;=1998,"L2",IF(D2650&gt;=1987,"L3",IF(D2650&gt;=1978,"L4",IF(D2650&gt;=1965,"L5","L6"))))))</f>
        <v>L5</v>
      </c>
      <c r="H2650" s="4" t="str">
        <f aca="false">IFERROR(INDEX(Lanes!$C$2:$C$60,MATCH(LEFT(I2650,FIND(" ",I2650)-1),Lanes!$A$2:$A$60,0)),"?")</f>
        <v>V</v>
      </c>
      <c r="I2650" s="4" t="s">
        <v>19681</v>
      </c>
      <c r="J2650" s="4" t="s">
        <v>2964</v>
      </c>
      <c r="K2650" s="4" t="s">
        <v>787</v>
      </c>
      <c r="L2650" s="4" t="s">
        <v>257</v>
      </c>
      <c r="M2650" s="4" t="s">
        <v>19744</v>
      </c>
      <c r="N2650" s="4" t="s">
        <v>19682</v>
      </c>
      <c r="O2650" s="4" t="s">
        <v>19745</v>
      </c>
      <c r="P2650" s="2" t="s">
        <v>19746</v>
      </c>
      <c r="Q2650" s="2" t="s">
        <v>19747</v>
      </c>
      <c r="R2650" s="4" t="s">
        <v>122</v>
      </c>
      <c r="S2650" s="4" t="s">
        <v>19748</v>
      </c>
      <c r="T2650" s="4" t="s">
        <v>110</v>
      </c>
      <c r="U2650" s="4"/>
      <c r="V2650" s="4"/>
      <c r="W2650" s="4"/>
      <c r="X2650" s="2" t="s">
        <v>19749</v>
      </c>
      <c r="Y2650" s="4" t="s">
        <v>69</v>
      </c>
      <c r="Z2650" s="4"/>
      <c r="AA2650" s="4"/>
      <c r="AB2650" s="4"/>
    </row>
    <row r="2651" customFormat="false" ht="75" hidden="false" customHeight="true" outlineLevel="0" collapsed="false">
      <c r="A2651" s="4" t="s">
        <v>19750</v>
      </c>
      <c r="B2651" s="4" t="s">
        <v>19751</v>
      </c>
      <c r="C2651" s="4" t="s">
        <v>19752</v>
      </c>
      <c r="D2651" s="4" t="n">
        <v>1969</v>
      </c>
      <c r="E2651" s="4" t="s">
        <v>41</v>
      </c>
      <c r="F2651" s="4" t="s">
        <v>19690</v>
      </c>
      <c r="G2651" s="4" t="str">
        <f aca="false">IF(LEFT(I2651,3)="R1 ","L6",IF(D2651&gt;=2014,"L1",IF(D2651&gt;=1998,"L2",IF(D2651&gt;=1987,"L3",IF(D2651&gt;=1978,"L4",IF(D2651&gt;=1965,"L5","L6"))))))</f>
        <v>L5</v>
      </c>
      <c r="H2651" s="4" t="str">
        <f aca="false">IFERROR(INDEX(Lanes!$C$2:$C$60,MATCH(LEFT(I2651,FIND(" ",I2651)-1),Lanes!$A$2:$A$60,0)),"?")</f>
        <v>V</v>
      </c>
      <c r="I2651" s="4" t="s">
        <v>19681</v>
      </c>
      <c r="J2651" s="4"/>
      <c r="K2651" s="4" t="s">
        <v>787</v>
      </c>
      <c r="L2651" s="4" t="s">
        <v>257</v>
      </c>
      <c r="M2651" s="4" t="s">
        <v>5413</v>
      </c>
      <c r="N2651" s="4" t="s">
        <v>19682</v>
      </c>
      <c r="O2651" s="4" t="s">
        <v>19753</v>
      </c>
      <c r="P2651" s="2" t="s">
        <v>19754</v>
      </c>
      <c r="Q2651" s="2" t="s">
        <v>19755</v>
      </c>
      <c r="R2651" s="4" t="s">
        <v>65</v>
      </c>
      <c r="S2651" s="4" t="s">
        <v>19756</v>
      </c>
      <c r="T2651" s="4" t="s">
        <v>110</v>
      </c>
      <c r="U2651" s="4"/>
      <c r="V2651" s="4"/>
      <c r="W2651" s="4"/>
      <c r="X2651" s="2" t="s">
        <v>19757</v>
      </c>
      <c r="Y2651" s="4" t="s">
        <v>69</v>
      </c>
      <c r="Z2651" s="4"/>
      <c r="AA2651" s="4"/>
      <c r="AB2651" s="4"/>
    </row>
    <row r="2652" customFormat="false" ht="75" hidden="false" customHeight="true" outlineLevel="0" collapsed="false">
      <c r="A2652" s="4" t="s">
        <v>19758</v>
      </c>
      <c r="B2652" s="4" t="s">
        <v>19704</v>
      </c>
      <c r="C2652" s="4" t="s">
        <v>19759</v>
      </c>
      <c r="D2652" s="4" t="n">
        <v>1970</v>
      </c>
      <c r="E2652" s="4" t="s">
        <v>41</v>
      </c>
      <c r="F2652" s="4" t="s">
        <v>10431</v>
      </c>
      <c r="G2652" s="4" t="str">
        <f aca="false">IF(LEFT(I2652,3)="R1 ","L6",IF(D2652&gt;=2014,"L1",IF(D2652&gt;=1998,"L2",IF(D2652&gt;=1987,"L3",IF(D2652&gt;=1978,"L4",IF(D2652&gt;=1965,"L5","L6"))))))</f>
        <v>L5</v>
      </c>
      <c r="H2652" s="4" t="str">
        <f aca="false">IFERROR(INDEX(Lanes!$C$2:$C$60,MATCH(LEFT(I2652,FIND(" ",I2652)-1),Lanes!$A$2:$A$60,0)),"?")</f>
        <v>V</v>
      </c>
      <c r="I2652" s="4" t="s">
        <v>19681</v>
      </c>
      <c r="J2652" s="4"/>
      <c r="K2652" s="4" t="s">
        <v>787</v>
      </c>
      <c r="L2652" s="4" t="s">
        <v>257</v>
      </c>
      <c r="M2652" s="4" t="s">
        <v>5413</v>
      </c>
      <c r="N2652" s="4" t="s">
        <v>19682</v>
      </c>
      <c r="O2652" s="4" t="s">
        <v>19760</v>
      </c>
      <c r="P2652" s="2" t="s">
        <v>19761</v>
      </c>
      <c r="Q2652" s="2" t="s">
        <v>19762</v>
      </c>
      <c r="R2652" s="4" t="s">
        <v>122</v>
      </c>
      <c r="S2652" s="4" t="s">
        <v>19763</v>
      </c>
      <c r="T2652" s="4" t="s">
        <v>84</v>
      </c>
      <c r="U2652" s="4"/>
      <c r="V2652" s="4"/>
      <c r="W2652" s="4"/>
      <c r="X2652" s="2" t="s">
        <v>19764</v>
      </c>
      <c r="Y2652" s="4" t="s">
        <v>69</v>
      </c>
      <c r="Z2652" s="4"/>
      <c r="AA2652" s="4"/>
      <c r="AB2652" s="4"/>
    </row>
    <row r="2653" customFormat="false" ht="75" hidden="false" customHeight="true" outlineLevel="0" collapsed="false">
      <c r="A2653" s="4" t="s">
        <v>19765</v>
      </c>
      <c r="B2653" s="4" t="s">
        <v>19766</v>
      </c>
      <c r="C2653" s="4" t="s">
        <v>19766</v>
      </c>
      <c r="D2653" s="4" t="n">
        <v>1970</v>
      </c>
      <c r="E2653" s="4" t="s">
        <v>41</v>
      </c>
      <c r="F2653" s="4" t="s">
        <v>10431</v>
      </c>
      <c r="G2653" s="4" t="str">
        <f aca="false">IF(LEFT(I2653,3)="R1 ","L6",IF(D2653&gt;=2014,"L1",IF(D2653&gt;=1998,"L2",IF(D2653&gt;=1987,"L3",IF(D2653&gt;=1978,"L4",IF(D2653&gt;=1965,"L5","L6"))))))</f>
        <v>L5</v>
      </c>
      <c r="H2653" s="4" t="str">
        <f aca="false">IFERROR(INDEX(Lanes!$C$2:$C$60,MATCH(LEFT(I2653,FIND(" ",I2653)-1),Lanes!$A$2:$A$60,0)),"?")</f>
        <v>V</v>
      </c>
      <c r="I2653" s="4" t="s">
        <v>19681</v>
      </c>
      <c r="J2653" s="4"/>
      <c r="K2653" s="4" t="s">
        <v>787</v>
      </c>
      <c r="L2653" s="4" t="s">
        <v>257</v>
      </c>
      <c r="M2653" s="4" t="s">
        <v>5413</v>
      </c>
      <c r="N2653" s="4"/>
      <c r="O2653" s="4" t="s">
        <v>19767</v>
      </c>
      <c r="P2653" s="2" t="s">
        <v>19768</v>
      </c>
      <c r="Q2653" s="2" t="s">
        <v>19769</v>
      </c>
      <c r="R2653" s="4" t="s">
        <v>65</v>
      </c>
      <c r="S2653" s="4" t="s">
        <v>19770</v>
      </c>
      <c r="T2653" s="4" t="s">
        <v>84</v>
      </c>
      <c r="U2653" s="4"/>
      <c r="V2653" s="4"/>
      <c r="W2653" s="4"/>
      <c r="X2653" s="2" t="s">
        <v>19771</v>
      </c>
      <c r="Y2653" s="4" t="s">
        <v>69</v>
      </c>
      <c r="Z2653" s="4"/>
      <c r="AA2653" s="4"/>
      <c r="AB2653" s="4"/>
    </row>
    <row r="2654" customFormat="false" ht="75" hidden="false" customHeight="true" outlineLevel="0" collapsed="false">
      <c r="A2654" s="4" t="s">
        <v>19772</v>
      </c>
      <c r="B2654" s="4" t="s">
        <v>10738</v>
      </c>
      <c r="C2654" s="4" t="s">
        <v>19773</v>
      </c>
      <c r="D2654" s="4" t="n">
        <v>1970</v>
      </c>
      <c r="E2654" s="4" t="s">
        <v>41</v>
      </c>
      <c r="F2654" s="4" t="s">
        <v>19774</v>
      </c>
      <c r="G2654" s="4" t="str">
        <f aca="false">IF(LEFT(I2654,3)="R1 ","L6",IF(D2654&gt;=2014,"L1",IF(D2654&gt;=1998,"L2",IF(D2654&gt;=1987,"L3",IF(D2654&gt;=1978,"L4",IF(D2654&gt;=1965,"L5","L6"))))))</f>
        <v>L5</v>
      </c>
      <c r="H2654" s="4" t="str">
        <f aca="false">IFERROR(INDEX(Lanes!$C$2:$C$60,MATCH(LEFT(I2654,FIND(" ",I2654)-1),Lanes!$A$2:$A$60,0)),"?")</f>
        <v>V</v>
      </c>
      <c r="I2654" s="4" t="s">
        <v>19681</v>
      </c>
      <c r="J2654" s="4"/>
      <c r="K2654" s="4" t="s">
        <v>787</v>
      </c>
      <c r="L2654" s="4" t="s">
        <v>257</v>
      </c>
      <c r="M2654" s="4" t="s">
        <v>19775</v>
      </c>
      <c r="N2654" s="4"/>
      <c r="O2654" s="4" t="s">
        <v>19776</v>
      </c>
      <c r="P2654" s="2" t="s">
        <v>19777</v>
      </c>
      <c r="Q2654" s="2" t="s">
        <v>19778</v>
      </c>
      <c r="R2654" s="4" t="s">
        <v>122</v>
      </c>
      <c r="S2654" s="4" t="s">
        <v>19779</v>
      </c>
      <c r="T2654" s="4" t="s">
        <v>84</v>
      </c>
      <c r="U2654" s="4"/>
      <c r="V2654" s="4"/>
      <c r="W2654" s="4"/>
      <c r="X2654" s="2" t="s">
        <v>19780</v>
      </c>
      <c r="Y2654" s="4" t="s">
        <v>69</v>
      </c>
      <c r="Z2654" s="4"/>
      <c r="AA2654" s="4"/>
      <c r="AB2654" s="4"/>
    </row>
    <row r="2655" customFormat="false" ht="75" hidden="false" customHeight="true" outlineLevel="0" collapsed="false">
      <c r="A2655" s="4" t="s">
        <v>19781</v>
      </c>
      <c r="B2655" s="4" t="s">
        <v>19782</v>
      </c>
      <c r="C2655" s="4" t="s">
        <v>19783</v>
      </c>
      <c r="D2655" s="4" t="n">
        <v>1970</v>
      </c>
      <c r="E2655" s="4" t="s">
        <v>41</v>
      </c>
      <c r="F2655" s="4" t="s">
        <v>19784</v>
      </c>
      <c r="G2655" s="4" t="str">
        <f aca="false">IF(LEFT(I2655,3)="R1 ","L6",IF(D2655&gt;=2014,"L1",IF(D2655&gt;=1998,"L2",IF(D2655&gt;=1987,"L3",IF(D2655&gt;=1978,"L4",IF(D2655&gt;=1965,"L5","L6"))))))</f>
        <v>L5</v>
      </c>
      <c r="H2655" s="4" t="str">
        <f aca="false">IFERROR(INDEX(Lanes!$C$2:$C$60,MATCH(LEFT(I2655,FIND(" ",I2655)-1),Lanes!$A$2:$A$60,0)),"?")</f>
        <v>V</v>
      </c>
      <c r="I2655" s="4" t="s">
        <v>19681</v>
      </c>
      <c r="J2655" s="4" t="s">
        <v>399</v>
      </c>
      <c r="K2655" s="4" t="s">
        <v>787</v>
      </c>
      <c r="L2655" s="4" t="s">
        <v>257</v>
      </c>
      <c r="M2655" s="4" t="s">
        <v>5413</v>
      </c>
      <c r="N2655" s="4"/>
      <c r="O2655" s="4" t="s">
        <v>19785</v>
      </c>
      <c r="P2655" s="2" t="s">
        <v>19786</v>
      </c>
      <c r="Q2655" s="2" t="s">
        <v>19787</v>
      </c>
      <c r="R2655" s="4" t="s">
        <v>122</v>
      </c>
      <c r="S2655" s="4" t="s">
        <v>19788</v>
      </c>
      <c r="T2655" s="4" t="s">
        <v>110</v>
      </c>
      <c r="U2655" s="4"/>
      <c r="V2655" s="4"/>
      <c r="W2655" s="4"/>
      <c r="X2655" s="2" t="s">
        <v>19789</v>
      </c>
      <c r="Y2655" s="4" t="s">
        <v>69</v>
      </c>
      <c r="Z2655" s="4"/>
      <c r="AA2655" s="4"/>
      <c r="AB2655" s="4"/>
    </row>
    <row r="2656" customFormat="false" ht="75" hidden="false" customHeight="true" outlineLevel="0" collapsed="false">
      <c r="A2656" s="4" t="s">
        <v>19790</v>
      </c>
      <c r="B2656" s="4" t="s">
        <v>19791</v>
      </c>
      <c r="C2656" s="4" t="s">
        <v>19792</v>
      </c>
      <c r="D2656" s="4" t="n">
        <v>1971</v>
      </c>
      <c r="E2656" s="4" t="s">
        <v>41</v>
      </c>
      <c r="F2656" s="4" t="s">
        <v>19793</v>
      </c>
      <c r="G2656" s="4" t="str">
        <f aca="false">IF(LEFT(I2656,3)="R1 ","L6",IF(D2656&gt;=2014,"L1",IF(D2656&gt;=1998,"L2",IF(D2656&gt;=1987,"L3",IF(D2656&gt;=1978,"L4",IF(D2656&gt;=1965,"L5","L6"))))))</f>
        <v>L5</v>
      </c>
      <c r="H2656" s="4" t="str">
        <f aca="false">IFERROR(INDEX(Lanes!$C$2:$C$60,MATCH(LEFT(I2656,FIND(" ",I2656)-1),Lanes!$A$2:$A$60,0)),"?")</f>
        <v>V</v>
      </c>
      <c r="I2656" s="4" t="s">
        <v>19681</v>
      </c>
      <c r="J2656" s="4"/>
      <c r="K2656" s="4" t="s">
        <v>787</v>
      </c>
      <c r="L2656" s="4" t="s">
        <v>257</v>
      </c>
      <c r="M2656" s="4" t="s">
        <v>19794</v>
      </c>
      <c r="N2656" s="4"/>
      <c r="O2656" s="4" t="s">
        <v>19795</v>
      </c>
      <c r="P2656" s="2" t="s">
        <v>19796</v>
      </c>
      <c r="Q2656" s="2" t="s">
        <v>19797</v>
      </c>
      <c r="R2656" s="4" t="s">
        <v>65</v>
      </c>
      <c r="S2656" s="4" t="s">
        <v>19798</v>
      </c>
      <c r="T2656" s="4" t="s">
        <v>52</v>
      </c>
      <c r="U2656" s="4"/>
      <c r="V2656" s="4"/>
      <c r="W2656" s="4"/>
      <c r="X2656" s="2" t="s">
        <v>19799</v>
      </c>
      <c r="Y2656" s="4" t="s">
        <v>69</v>
      </c>
      <c r="Z2656" s="4"/>
      <c r="AA2656" s="4"/>
      <c r="AB2656" s="4"/>
    </row>
    <row r="2657" customFormat="false" ht="75" hidden="false" customHeight="true" outlineLevel="0" collapsed="false">
      <c r="A2657" s="4" t="s">
        <v>19800</v>
      </c>
      <c r="B2657" s="4" t="s">
        <v>19801</v>
      </c>
      <c r="C2657" s="4" t="s">
        <v>19802</v>
      </c>
      <c r="D2657" s="4" t="n">
        <v>1971</v>
      </c>
      <c r="E2657" s="4" t="s">
        <v>41</v>
      </c>
      <c r="F2657" s="4" t="s">
        <v>10431</v>
      </c>
      <c r="G2657" s="4" t="str">
        <f aca="false">IF(LEFT(I2657,3)="R1 ","L6",IF(D2657&gt;=2014,"L1",IF(D2657&gt;=1998,"L2",IF(D2657&gt;=1987,"L3",IF(D2657&gt;=1978,"L4",IF(D2657&gt;=1965,"L5","L6"))))))</f>
        <v>L5</v>
      </c>
      <c r="H2657" s="4" t="str">
        <f aca="false">IFERROR(INDEX(Lanes!$C$2:$C$60,MATCH(LEFT(I2657,FIND(" ",I2657)-1),Lanes!$A$2:$A$60,0)),"?")</f>
        <v>V</v>
      </c>
      <c r="I2657" s="4" t="s">
        <v>19681</v>
      </c>
      <c r="J2657" s="4"/>
      <c r="K2657" s="4" t="s">
        <v>787</v>
      </c>
      <c r="L2657" s="4" t="s">
        <v>257</v>
      </c>
      <c r="M2657" s="4" t="s">
        <v>5413</v>
      </c>
      <c r="N2657" s="4" t="s">
        <v>19682</v>
      </c>
      <c r="O2657" s="4" t="s">
        <v>19803</v>
      </c>
      <c r="P2657" s="2" t="s">
        <v>19804</v>
      </c>
      <c r="Q2657" s="2" t="s">
        <v>19805</v>
      </c>
      <c r="R2657" s="4" t="s">
        <v>65</v>
      </c>
      <c r="S2657" s="4" t="s">
        <v>19806</v>
      </c>
      <c r="T2657" s="4" t="s">
        <v>84</v>
      </c>
      <c r="U2657" s="4"/>
      <c r="V2657" s="4"/>
      <c r="W2657" s="4"/>
      <c r="X2657" s="2" t="s">
        <v>19807</v>
      </c>
      <c r="Y2657" s="4" t="s">
        <v>69</v>
      </c>
      <c r="Z2657" s="4"/>
      <c r="AA2657" s="4"/>
      <c r="AB2657" s="4"/>
    </row>
    <row r="2658" customFormat="false" ht="75" hidden="false" customHeight="true" outlineLevel="0" collapsed="false">
      <c r="A2658" s="4" t="s">
        <v>19808</v>
      </c>
      <c r="B2658" s="4" t="s">
        <v>19742</v>
      </c>
      <c r="C2658" s="4" t="s">
        <v>19809</v>
      </c>
      <c r="D2658" s="4" t="n">
        <v>1971</v>
      </c>
      <c r="E2658" s="4" t="s">
        <v>41</v>
      </c>
      <c r="F2658" s="4" t="s">
        <v>10431</v>
      </c>
      <c r="G2658" s="4" t="str">
        <f aca="false">IF(LEFT(I2658,3)="R1 ","L6",IF(D2658&gt;=2014,"L1",IF(D2658&gt;=1998,"L2",IF(D2658&gt;=1987,"L3",IF(D2658&gt;=1978,"L4",IF(D2658&gt;=1965,"L5","L6"))))))</f>
        <v>L5</v>
      </c>
      <c r="H2658" s="4" t="str">
        <f aca="false">IFERROR(INDEX(Lanes!$C$2:$C$60,MATCH(LEFT(I2658,FIND(" ",I2658)-1),Lanes!$A$2:$A$60,0)),"?")</f>
        <v>V</v>
      </c>
      <c r="I2658" s="4" t="s">
        <v>19681</v>
      </c>
      <c r="J2658" s="4" t="s">
        <v>2964</v>
      </c>
      <c r="K2658" s="4" t="s">
        <v>787</v>
      </c>
      <c r="L2658" s="4" t="s">
        <v>257</v>
      </c>
      <c r="M2658" s="4" t="s">
        <v>19744</v>
      </c>
      <c r="N2658" s="4" t="s">
        <v>19682</v>
      </c>
      <c r="O2658" s="4" t="s">
        <v>19810</v>
      </c>
      <c r="P2658" s="2" t="s">
        <v>19811</v>
      </c>
      <c r="Q2658" s="2" t="s">
        <v>19812</v>
      </c>
      <c r="R2658" s="4" t="s">
        <v>65</v>
      </c>
      <c r="S2658" s="4" t="s">
        <v>19813</v>
      </c>
      <c r="T2658" s="4" t="s">
        <v>110</v>
      </c>
      <c r="U2658" s="4"/>
      <c r="V2658" s="4"/>
      <c r="W2658" s="4"/>
      <c r="X2658" s="2" t="s">
        <v>19814</v>
      </c>
      <c r="Y2658" s="4" t="s">
        <v>69</v>
      </c>
      <c r="Z2658" s="4"/>
      <c r="AA2658" s="4"/>
      <c r="AB2658" s="4"/>
    </row>
    <row r="2659" customFormat="false" ht="75" hidden="false" customHeight="true" outlineLevel="0" collapsed="false">
      <c r="A2659" s="4" t="s">
        <v>19815</v>
      </c>
      <c r="B2659" s="4" t="s">
        <v>19816</v>
      </c>
      <c r="C2659" s="4" t="s">
        <v>19817</v>
      </c>
      <c r="D2659" s="4" t="n">
        <v>1971</v>
      </c>
      <c r="E2659" s="4" t="s">
        <v>41</v>
      </c>
      <c r="F2659" s="4" t="s">
        <v>10431</v>
      </c>
      <c r="G2659" s="4" t="str">
        <f aca="false">IF(LEFT(I2659,3)="R1 ","L6",IF(D2659&gt;=2014,"L1",IF(D2659&gt;=1998,"L2",IF(D2659&gt;=1987,"L3",IF(D2659&gt;=1978,"L4",IF(D2659&gt;=1965,"L5","L6"))))))</f>
        <v>L5</v>
      </c>
      <c r="H2659" s="4" t="str">
        <f aca="false">IFERROR(INDEX(Lanes!$C$2:$C$60,MATCH(LEFT(I2659,FIND(" ",I2659)-1),Lanes!$A$2:$A$60,0)),"?")</f>
        <v>V</v>
      </c>
      <c r="I2659" s="4" t="s">
        <v>19681</v>
      </c>
      <c r="J2659" s="4"/>
      <c r="K2659" s="4" t="s">
        <v>787</v>
      </c>
      <c r="L2659" s="4" t="s">
        <v>257</v>
      </c>
      <c r="M2659" s="4" t="s">
        <v>5413</v>
      </c>
      <c r="N2659" s="4" t="s">
        <v>19682</v>
      </c>
      <c r="O2659" s="4" t="s">
        <v>19729</v>
      </c>
      <c r="P2659" s="2" t="s">
        <v>19818</v>
      </c>
      <c r="Q2659" s="2" t="s">
        <v>19819</v>
      </c>
      <c r="R2659" s="4" t="s">
        <v>65</v>
      </c>
      <c r="S2659" s="4" t="s">
        <v>19820</v>
      </c>
      <c r="T2659" s="4" t="s">
        <v>110</v>
      </c>
      <c r="U2659" s="4"/>
      <c r="V2659" s="4"/>
      <c r="W2659" s="4"/>
      <c r="X2659" s="2" t="s">
        <v>19821</v>
      </c>
      <c r="Y2659" s="4" t="s">
        <v>69</v>
      </c>
      <c r="Z2659" s="4"/>
      <c r="AA2659" s="4"/>
      <c r="AB2659" s="4"/>
    </row>
    <row r="2660" customFormat="false" ht="75" hidden="false" customHeight="true" outlineLevel="0" collapsed="false">
      <c r="A2660" s="4" t="s">
        <v>19822</v>
      </c>
      <c r="B2660" s="4" t="s">
        <v>19823</v>
      </c>
      <c r="C2660" s="4" t="s">
        <v>19824</v>
      </c>
      <c r="D2660" s="4" t="n">
        <v>1971</v>
      </c>
      <c r="E2660" s="4" t="s">
        <v>41</v>
      </c>
      <c r="F2660" s="4" t="s">
        <v>19825</v>
      </c>
      <c r="G2660" s="4" t="str">
        <f aca="false">IF(LEFT(I2660,3)="R1 ","L6",IF(D2660&gt;=2014,"L1",IF(D2660&gt;=1998,"L2",IF(D2660&gt;=1987,"L3",IF(D2660&gt;=1978,"L4",IF(D2660&gt;=1965,"L5","L6"))))))</f>
        <v>L5</v>
      </c>
      <c r="H2660" s="4" t="str">
        <f aca="false">IFERROR(INDEX(Lanes!$C$2:$C$60,MATCH(LEFT(I2660,FIND(" ",I2660)-1),Lanes!$A$2:$A$60,0)),"?")</f>
        <v>V</v>
      </c>
      <c r="I2660" s="4" t="s">
        <v>19681</v>
      </c>
      <c r="J2660" s="4"/>
      <c r="K2660" s="4" t="s">
        <v>787</v>
      </c>
      <c r="L2660" s="4" t="s">
        <v>257</v>
      </c>
      <c r="M2660" s="4" t="s">
        <v>5413</v>
      </c>
      <c r="N2660" s="4" t="s">
        <v>19682</v>
      </c>
      <c r="O2660" s="4" t="s">
        <v>19826</v>
      </c>
      <c r="P2660" s="2" t="s">
        <v>19827</v>
      </c>
      <c r="Q2660" s="2" t="s">
        <v>19828</v>
      </c>
      <c r="R2660" s="4" t="s">
        <v>65</v>
      </c>
      <c r="S2660" s="4" t="s">
        <v>19829</v>
      </c>
      <c r="T2660" s="4" t="s">
        <v>84</v>
      </c>
      <c r="U2660" s="4"/>
      <c r="V2660" s="4"/>
      <c r="W2660" s="4"/>
      <c r="X2660" s="2" t="s">
        <v>19830</v>
      </c>
      <c r="Y2660" s="4" t="s">
        <v>69</v>
      </c>
      <c r="Z2660" s="4"/>
      <c r="AA2660" s="4"/>
      <c r="AB2660" s="4"/>
    </row>
    <row r="2661" customFormat="false" ht="75" hidden="false" customHeight="true" outlineLevel="0" collapsed="false">
      <c r="A2661" s="4" t="s">
        <v>19831</v>
      </c>
      <c r="B2661" s="4" t="s">
        <v>19742</v>
      </c>
      <c r="C2661" s="4" t="s">
        <v>19832</v>
      </c>
      <c r="D2661" s="4" t="n">
        <v>1972</v>
      </c>
      <c r="E2661" s="4" t="s">
        <v>41</v>
      </c>
      <c r="F2661" s="4" t="s">
        <v>10431</v>
      </c>
      <c r="G2661" s="4" t="str">
        <f aca="false">IF(LEFT(I2661,3)="R1 ","L6",IF(D2661&gt;=2014,"L1",IF(D2661&gt;=1998,"L2",IF(D2661&gt;=1987,"L3",IF(D2661&gt;=1978,"L4",IF(D2661&gt;=1965,"L5","L6"))))))</f>
        <v>L5</v>
      </c>
      <c r="H2661" s="4" t="str">
        <f aca="false">IFERROR(INDEX(Lanes!$C$2:$C$60,MATCH(LEFT(I2661,FIND(" ",I2661)-1),Lanes!$A$2:$A$60,0)),"?")</f>
        <v>V</v>
      </c>
      <c r="I2661" s="4" t="s">
        <v>19681</v>
      </c>
      <c r="J2661" s="4" t="s">
        <v>2964</v>
      </c>
      <c r="K2661" s="4" t="s">
        <v>787</v>
      </c>
      <c r="L2661" s="4" t="s">
        <v>257</v>
      </c>
      <c r="M2661" s="4" t="s">
        <v>19744</v>
      </c>
      <c r="N2661" s="4" t="s">
        <v>19682</v>
      </c>
      <c r="O2661" s="4" t="s">
        <v>19833</v>
      </c>
      <c r="P2661" s="2" t="s">
        <v>19834</v>
      </c>
      <c r="Q2661" s="2" t="s">
        <v>19835</v>
      </c>
      <c r="R2661" s="4" t="s">
        <v>50</v>
      </c>
      <c r="S2661" s="4" t="s">
        <v>19836</v>
      </c>
      <c r="T2661" s="4" t="s">
        <v>110</v>
      </c>
      <c r="U2661" s="4" t="s">
        <v>53</v>
      </c>
      <c r="V2661" s="4"/>
      <c r="W2661" s="4"/>
      <c r="X2661" s="2" t="s">
        <v>19837</v>
      </c>
      <c r="Y2661" s="4" t="s">
        <v>69</v>
      </c>
      <c r="Z2661" s="4"/>
      <c r="AA2661" s="4"/>
      <c r="AB2661" s="4"/>
    </row>
    <row r="2662" customFormat="false" ht="75" hidden="false" customHeight="true" outlineLevel="0" collapsed="false">
      <c r="A2662" s="4" t="s">
        <v>19838</v>
      </c>
      <c r="B2662" s="4" t="s">
        <v>19839</v>
      </c>
      <c r="C2662" s="4" t="s">
        <v>19840</v>
      </c>
      <c r="D2662" s="4" t="n">
        <v>1972</v>
      </c>
      <c r="E2662" s="4" t="s">
        <v>41</v>
      </c>
      <c r="F2662" s="4" t="s">
        <v>10431</v>
      </c>
      <c r="G2662" s="4" t="str">
        <f aca="false">IF(LEFT(I2662,3)="R1 ","L6",IF(D2662&gt;=2014,"L1",IF(D2662&gt;=1998,"L2",IF(D2662&gt;=1987,"L3",IF(D2662&gt;=1978,"L4",IF(D2662&gt;=1965,"L5","L6"))))))</f>
        <v>L5</v>
      </c>
      <c r="H2662" s="4" t="str">
        <f aca="false">IFERROR(INDEX(Lanes!$C$2:$C$60,MATCH(LEFT(I2662,FIND(" ",I2662)-1),Lanes!$A$2:$A$60,0)),"?")</f>
        <v>V</v>
      </c>
      <c r="I2662" s="4" t="s">
        <v>19681</v>
      </c>
      <c r="J2662" s="4"/>
      <c r="K2662" s="4" t="s">
        <v>787</v>
      </c>
      <c r="L2662" s="4" t="s">
        <v>257</v>
      </c>
      <c r="M2662" s="4" t="s">
        <v>5413</v>
      </c>
      <c r="N2662" s="4"/>
      <c r="O2662" s="4" t="s">
        <v>19841</v>
      </c>
      <c r="P2662" s="2" t="s">
        <v>19842</v>
      </c>
      <c r="Q2662" s="2" t="s">
        <v>19843</v>
      </c>
      <c r="R2662" s="4" t="s">
        <v>65</v>
      </c>
      <c r="S2662" s="4" t="s">
        <v>19844</v>
      </c>
      <c r="T2662" s="4" t="s">
        <v>84</v>
      </c>
      <c r="U2662" s="4"/>
      <c r="V2662" s="4"/>
      <c r="W2662" s="4"/>
      <c r="X2662" s="2" t="s">
        <v>19845</v>
      </c>
      <c r="Y2662" s="4" t="s">
        <v>69</v>
      </c>
      <c r="Z2662" s="4"/>
      <c r="AA2662" s="4"/>
      <c r="AB2662" s="4"/>
    </row>
    <row r="2663" customFormat="false" ht="75" hidden="false" customHeight="true" outlineLevel="0" collapsed="false">
      <c r="A2663" s="4" t="s">
        <v>19846</v>
      </c>
      <c r="B2663" s="4" t="s">
        <v>19816</v>
      </c>
      <c r="C2663" s="4" t="s">
        <v>19847</v>
      </c>
      <c r="D2663" s="4" t="n">
        <v>1972</v>
      </c>
      <c r="E2663" s="4" t="s">
        <v>41</v>
      </c>
      <c r="F2663" s="4" t="s">
        <v>10431</v>
      </c>
      <c r="G2663" s="4" t="str">
        <f aca="false">IF(LEFT(I2663,3)="R1 ","L6",IF(D2663&gt;=2014,"L1",IF(D2663&gt;=1998,"L2",IF(D2663&gt;=1987,"L3",IF(D2663&gt;=1978,"L4",IF(D2663&gt;=1965,"L5","L6"))))))</f>
        <v>L5</v>
      </c>
      <c r="H2663" s="4" t="str">
        <f aca="false">IFERROR(INDEX(Lanes!$C$2:$C$60,MATCH(LEFT(I2663,FIND(" ",I2663)-1),Lanes!$A$2:$A$60,0)),"?")</f>
        <v>V</v>
      </c>
      <c r="I2663" s="4" t="s">
        <v>19681</v>
      </c>
      <c r="J2663" s="4"/>
      <c r="K2663" s="4" t="s">
        <v>787</v>
      </c>
      <c r="L2663" s="4" t="s">
        <v>257</v>
      </c>
      <c r="M2663" s="4" t="s">
        <v>5413</v>
      </c>
      <c r="N2663" s="4" t="s">
        <v>19682</v>
      </c>
      <c r="O2663" s="4" t="s">
        <v>19848</v>
      </c>
      <c r="P2663" s="2" t="s">
        <v>19849</v>
      </c>
      <c r="Q2663" s="2" t="s">
        <v>19850</v>
      </c>
      <c r="R2663" s="4" t="s">
        <v>65</v>
      </c>
      <c r="S2663" s="4" t="s">
        <v>19851</v>
      </c>
      <c r="T2663" s="4" t="s">
        <v>110</v>
      </c>
      <c r="U2663" s="4"/>
      <c r="V2663" s="4"/>
      <c r="W2663" s="4"/>
      <c r="X2663" s="2" t="s">
        <v>19852</v>
      </c>
      <c r="Y2663" s="4" t="s">
        <v>69</v>
      </c>
      <c r="Z2663" s="4"/>
      <c r="AA2663" s="4"/>
      <c r="AB2663" s="4"/>
    </row>
    <row r="2664" customFormat="false" ht="75" hidden="false" customHeight="true" outlineLevel="0" collapsed="false">
      <c r="A2664" s="4" t="s">
        <v>19853</v>
      </c>
      <c r="B2664" s="4" t="s">
        <v>19801</v>
      </c>
      <c r="C2664" s="4" t="s">
        <v>19854</v>
      </c>
      <c r="D2664" s="4" t="n">
        <v>1973</v>
      </c>
      <c r="E2664" s="4" t="s">
        <v>41</v>
      </c>
      <c r="F2664" s="4" t="s">
        <v>10431</v>
      </c>
      <c r="G2664" s="4" t="str">
        <f aca="false">IF(LEFT(I2664,3)="R1 ","L6",IF(D2664&gt;=2014,"L1",IF(D2664&gt;=1998,"L2",IF(D2664&gt;=1987,"L3",IF(D2664&gt;=1978,"L4",IF(D2664&gt;=1965,"L5","L6"))))))</f>
        <v>L5</v>
      </c>
      <c r="H2664" s="4" t="str">
        <f aca="false">IFERROR(INDEX(Lanes!$C$2:$C$60,MATCH(LEFT(I2664,FIND(" ",I2664)-1),Lanes!$A$2:$A$60,0)),"?")</f>
        <v>V</v>
      </c>
      <c r="I2664" s="4" t="s">
        <v>19681</v>
      </c>
      <c r="J2664" s="4"/>
      <c r="K2664" s="4" t="s">
        <v>787</v>
      </c>
      <c r="L2664" s="4" t="s">
        <v>257</v>
      </c>
      <c r="M2664" s="4" t="s">
        <v>5413</v>
      </c>
      <c r="N2664" s="4" t="s">
        <v>19682</v>
      </c>
      <c r="O2664" s="4" t="s">
        <v>19855</v>
      </c>
      <c r="P2664" s="2" t="s">
        <v>19856</v>
      </c>
      <c r="Q2664" s="2" t="s">
        <v>19857</v>
      </c>
      <c r="R2664" s="4" t="s">
        <v>65</v>
      </c>
      <c r="S2664" s="4" t="s">
        <v>19858</v>
      </c>
      <c r="T2664" s="4" t="s">
        <v>110</v>
      </c>
      <c r="U2664" s="4"/>
      <c r="V2664" s="4"/>
      <c r="W2664" s="4"/>
      <c r="X2664" s="2" t="s">
        <v>19859</v>
      </c>
      <c r="Y2664" s="4" t="s">
        <v>69</v>
      </c>
      <c r="Z2664" s="4"/>
      <c r="AA2664" s="4"/>
      <c r="AB2664" s="4"/>
    </row>
    <row r="2665" customFormat="false" ht="75" hidden="false" customHeight="true" outlineLevel="0" collapsed="false">
      <c r="A2665" s="4" t="s">
        <v>19860</v>
      </c>
      <c r="B2665" s="4" t="s">
        <v>19689</v>
      </c>
      <c r="C2665" s="4" t="s">
        <v>19861</v>
      </c>
      <c r="D2665" s="4" t="n">
        <v>1974</v>
      </c>
      <c r="E2665" s="4" t="s">
        <v>41</v>
      </c>
      <c r="F2665" s="4" t="s">
        <v>15481</v>
      </c>
      <c r="G2665" s="4" t="str">
        <f aca="false">IF(LEFT(I2665,3)="R1 ","L6",IF(D2665&gt;=2014,"L1",IF(D2665&gt;=1998,"L2",IF(D2665&gt;=1987,"L3",IF(D2665&gt;=1978,"L4",IF(D2665&gt;=1965,"L5","L6"))))))</f>
        <v>L5</v>
      </c>
      <c r="H2665" s="4" t="str">
        <f aca="false">IFERROR(INDEX(Lanes!$C$2:$C$60,MATCH(LEFT(I2665,FIND(" ",I2665)-1),Lanes!$A$2:$A$60,0)),"?")</f>
        <v>V</v>
      </c>
      <c r="I2665" s="4" t="s">
        <v>19681</v>
      </c>
      <c r="J2665" s="4"/>
      <c r="K2665" s="4" t="s">
        <v>787</v>
      </c>
      <c r="L2665" s="4" t="s">
        <v>257</v>
      </c>
      <c r="M2665" s="4" t="s">
        <v>5413</v>
      </c>
      <c r="N2665" s="4"/>
      <c r="O2665" s="4" t="s">
        <v>19862</v>
      </c>
      <c r="P2665" s="2" t="s">
        <v>19863</v>
      </c>
      <c r="Q2665" s="2" t="s">
        <v>19864</v>
      </c>
      <c r="R2665" s="4" t="s">
        <v>65</v>
      </c>
      <c r="S2665" s="4" t="s">
        <v>19865</v>
      </c>
      <c r="T2665" s="4" t="s">
        <v>52</v>
      </c>
      <c r="U2665" s="4"/>
      <c r="V2665" s="4"/>
      <c r="W2665" s="4"/>
      <c r="X2665" s="2" t="s">
        <v>19866</v>
      </c>
      <c r="Y2665" s="4" t="s">
        <v>69</v>
      </c>
      <c r="Z2665" s="4"/>
      <c r="AA2665" s="4"/>
      <c r="AB2665" s="4"/>
    </row>
    <row r="2666" customFormat="false" ht="75" hidden="false" customHeight="true" outlineLevel="0" collapsed="false">
      <c r="A2666" s="4" t="s">
        <v>19867</v>
      </c>
      <c r="B2666" s="4" t="s">
        <v>19868</v>
      </c>
      <c r="C2666" s="4" t="s">
        <v>19869</v>
      </c>
      <c r="D2666" s="4" t="n">
        <v>1974</v>
      </c>
      <c r="E2666" s="4" t="s">
        <v>41</v>
      </c>
      <c r="F2666" s="4" t="s">
        <v>10431</v>
      </c>
      <c r="G2666" s="4" t="str">
        <f aca="false">IF(LEFT(I2666,3)="R1 ","L6",IF(D2666&gt;=2014,"L1",IF(D2666&gt;=1998,"L2",IF(D2666&gt;=1987,"L3",IF(D2666&gt;=1978,"L4",IF(D2666&gt;=1965,"L5","L6"))))))</f>
        <v>L5</v>
      </c>
      <c r="H2666" s="4" t="str">
        <f aca="false">IFERROR(INDEX(Lanes!$C$2:$C$60,MATCH(LEFT(I2666,FIND(" ",I2666)-1),Lanes!$A$2:$A$60,0)),"?")</f>
        <v>V</v>
      </c>
      <c r="I2666" s="4" t="s">
        <v>19681</v>
      </c>
      <c r="J2666" s="4"/>
      <c r="K2666" s="4" t="s">
        <v>787</v>
      </c>
      <c r="L2666" s="4" t="s">
        <v>257</v>
      </c>
      <c r="M2666" s="4" t="s">
        <v>5413</v>
      </c>
      <c r="N2666" s="4"/>
      <c r="O2666" s="4" t="s">
        <v>19870</v>
      </c>
      <c r="P2666" s="2" t="s">
        <v>19871</v>
      </c>
      <c r="Q2666" s="2" t="s">
        <v>19872</v>
      </c>
      <c r="R2666" s="4" t="s">
        <v>65</v>
      </c>
      <c r="S2666" s="4" t="s">
        <v>19873</v>
      </c>
      <c r="T2666" s="4" t="s">
        <v>110</v>
      </c>
      <c r="U2666" s="4"/>
      <c r="V2666" s="4"/>
      <c r="W2666" s="4"/>
      <c r="X2666" s="2" t="s">
        <v>19874</v>
      </c>
      <c r="Y2666" s="4" t="s">
        <v>69</v>
      </c>
      <c r="Z2666" s="4"/>
      <c r="AA2666" s="4"/>
      <c r="AB2666" s="4"/>
    </row>
    <row r="2667" customFormat="false" ht="75" hidden="false" customHeight="true" outlineLevel="0" collapsed="false">
      <c r="A2667" s="4" t="s">
        <v>19875</v>
      </c>
      <c r="B2667" s="4" t="s">
        <v>19816</v>
      </c>
      <c r="C2667" s="4" t="s">
        <v>19876</v>
      </c>
      <c r="D2667" s="4" t="n">
        <v>1974</v>
      </c>
      <c r="E2667" s="4" t="s">
        <v>41</v>
      </c>
      <c r="F2667" s="4" t="s">
        <v>10431</v>
      </c>
      <c r="G2667" s="4" t="str">
        <f aca="false">IF(LEFT(I2667,3)="R1 ","L6",IF(D2667&gt;=2014,"L1",IF(D2667&gt;=1998,"L2",IF(D2667&gt;=1987,"L3",IF(D2667&gt;=1978,"L4",IF(D2667&gt;=1965,"L5","L6"))))))</f>
        <v>L5</v>
      </c>
      <c r="H2667" s="4" t="str">
        <f aca="false">IFERROR(INDEX(Lanes!$C$2:$C$60,MATCH(LEFT(I2667,FIND(" ",I2667)-1),Lanes!$A$2:$A$60,0)),"?")</f>
        <v>V</v>
      </c>
      <c r="I2667" s="4" t="s">
        <v>19681</v>
      </c>
      <c r="J2667" s="4"/>
      <c r="K2667" s="4" t="s">
        <v>787</v>
      </c>
      <c r="L2667" s="4" t="s">
        <v>257</v>
      </c>
      <c r="M2667" s="4" t="s">
        <v>5413</v>
      </c>
      <c r="N2667" s="4" t="s">
        <v>19682</v>
      </c>
      <c r="O2667" s="4" t="s">
        <v>19877</v>
      </c>
      <c r="P2667" s="2" t="s">
        <v>19878</v>
      </c>
      <c r="Q2667" s="2" t="s">
        <v>19879</v>
      </c>
      <c r="R2667" s="4" t="s">
        <v>65</v>
      </c>
      <c r="S2667" s="4" t="s">
        <v>19880</v>
      </c>
      <c r="T2667" s="4" t="s">
        <v>52</v>
      </c>
      <c r="U2667" s="4"/>
      <c r="V2667" s="4"/>
      <c r="W2667" s="4"/>
      <c r="X2667" s="2" t="s">
        <v>19881</v>
      </c>
      <c r="Y2667" s="4" t="s">
        <v>69</v>
      </c>
      <c r="Z2667" s="4"/>
      <c r="AA2667" s="4"/>
      <c r="AB2667" s="4"/>
    </row>
    <row r="2668" customFormat="false" ht="75" hidden="false" customHeight="true" outlineLevel="0" collapsed="false">
      <c r="A2668" s="4" t="s">
        <v>19882</v>
      </c>
      <c r="B2668" s="4" t="s">
        <v>19868</v>
      </c>
      <c r="C2668" s="4" t="s">
        <v>19883</v>
      </c>
      <c r="D2668" s="4" t="n">
        <v>1975</v>
      </c>
      <c r="E2668" s="4" t="s">
        <v>41</v>
      </c>
      <c r="F2668" s="4" t="s">
        <v>10431</v>
      </c>
      <c r="G2668" s="4" t="str">
        <f aca="false">IF(LEFT(I2668,3)="R1 ","L6",IF(D2668&gt;=2014,"L1",IF(D2668&gt;=1998,"L2",IF(D2668&gt;=1987,"L3",IF(D2668&gt;=1978,"L4",IF(D2668&gt;=1965,"L5","L6"))))))</f>
        <v>L5</v>
      </c>
      <c r="H2668" s="4" t="str">
        <f aca="false">IFERROR(INDEX(Lanes!$C$2:$C$60,MATCH(LEFT(I2668,FIND(" ",I2668)-1),Lanes!$A$2:$A$60,0)),"?")</f>
        <v>V</v>
      </c>
      <c r="I2668" s="4" t="s">
        <v>19681</v>
      </c>
      <c r="J2668" s="4"/>
      <c r="K2668" s="4" t="s">
        <v>787</v>
      </c>
      <c r="L2668" s="4" t="s">
        <v>257</v>
      </c>
      <c r="M2668" s="4" t="s">
        <v>5413</v>
      </c>
      <c r="N2668" s="4"/>
      <c r="O2668" s="4" t="s">
        <v>19884</v>
      </c>
      <c r="P2668" s="2" t="s">
        <v>19885</v>
      </c>
      <c r="Q2668" s="2" t="s">
        <v>19886</v>
      </c>
      <c r="R2668" s="4" t="s">
        <v>65</v>
      </c>
      <c r="S2668" s="4" t="s">
        <v>19887</v>
      </c>
      <c r="T2668" s="4" t="s">
        <v>84</v>
      </c>
      <c r="U2668" s="4"/>
      <c r="V2668" s="4"/>
      <c r="W2668" s="4"/>
      <c r="X2668" s="2" t="s">
        <v>19888</v>
      </c>
      <c r="Y2668" s="4" t="s">
        <v>69</v>
      </c>
      <c r="Z2668" s="4"/>
      <c r="AA2668" s="4"/>
      <c r="AB2668" s="4"/>
    </row>
    <row r="2669" customFormat="false" ht="75" hidden="false" customHeight="true" outlineLevel="0" collapsed="false">
      <c r="A2669" s="4" t="s">
        <v>19889</v>
      </c>
      <c r="B2669" s="4" t="s">
        <v>19868</v>
      </c>
      <c r="C2669" s="4" t="s">
        <v>19890</v>
      </c>
      <c r="D2669" s="4" t="n">
        <v>1975</v>
      </c>
      <c r="E2669" s="4" t="s">
        <v>41</v>
      </c>
      <c r="F2669" s="4" t="s">
        <v>10431</v>
      </c>
      <c r="G2669" s="4" t="str">
        <f aca="false">IF(LEFT(I2669,3)="R1 ","L6",IF(D2669&gt;=2014,"L1",IF(D2669&gt;=1998,"L2",IF(D2669&gt;=1987,"L3",IF(D2669&gt;=1978,"L4",IF(D2669&gt;=1965,"L5","L6"))))))</f>
        <v>L5</v>
      </c>
      <c r="H2669" s="4" t="str">
        <f aca="false">IFERROR(INDEX(Lanes!$C$2:$C$60,MATCH(LEFT(I2669,FIND(" ",I2669)-1),Lanes!$A$2:$A$60,0)),"?")</f>
        <v>V</v>
      </c>
      <c r="I2669" s="4" t="s">
        <v>19681</v>
      </c>
      <c r="J2669" s="4"/>
      <c r="K2669" s="4" t="s">
        <v>787</v>
      </c>
      <c r="L2669" s="4" t="s">
        <v>257</v>
      </c>
      <c r="M2669" s="4" t="s">
        <v>5413</v>
      </c>
      <c r="N2669" s="4"/>
      <c r="O2669" s="4" t="s">
        <v>19891</v>
      </c>
      <c r="P2669" s="2" t="s">
        <v>19892</v>
      </c>
      <c r="Q2669" s="2" t="s">
        <v>19893</v>
      </c>
      <c r="R2669" s="4" t="s">
        <v>65</v>
      </c>
      <c r="S2669" s="4" t="s">
        <v>19894</v>
      </c>
      <c r="T2669" s="4" t="s">
        <v>84</v>
      </c>
      <c r="U2669" s="4"/>
      <c r="V2669" s="4"/>
      <c r="W2669" s="4"/>
      <c r="X2669" s="2" t="s">
        <v>19895</v>
      </c>
      <c r="Y2669" s="4" t="s">
        <v>69</v>
      </c>
      <c r="Z2669" s="4"/>
      <c r="AA2669" s="4"/>
      <c r="AB2669" s="4"/>
    </row>
    <row r="2670" customFormat="false" ht="75" hidden="false" customHeight="true" outlineLevel="0" collapsed="false">
      <c r="A2670" s="4" t="s">
        <v>19896</v>
      </c>
      <c r="B2670" s="4" t="s">
        <v>19868</v>
      </c>
      <c r="C2670" s="4" t="s">
        <v>19897</v>
      </c>
      <c r="D2670" s="4" t="n">
        <v>1982</v>
      </c>
      <c r="E2670" s="4" t="s">
        <v>41</v>
      </c>
      <c r="F2670" s="4" t="s">
        <v>19898</v>
      </c>
      <c r="G2670" s="4" t="str">
        <f aca="false">IF(LEFT(I2670,3)="R1 ","L6",IF(D2670&gt;=2014,"L1",IF(D2670&gt;=1998,"L2",IF(D2670&gt;=1987,"L3",IF(D2670&gt;=1978,"L4",IF(D2670&gt;=1965,"L5","L6"))))))</f>
        <v>L4</v>
      </c>
      <c r="H2670" s="4" t="str">
        <f aca="false">IFERROR(INDEX(Lanes!$C$2:$C$60,MATCH(LEFT(I2670,FIND(" ",I2670)-1),Lanes!$A$2:$A$60,0)),"?")</f>
        <v>V</v>
      </c>
      <c r="I2670" s="4" t="s">
        <v>19681</v>
      </c>
      <c r="J2670" s="4"/>
      <c r="K2670" s="4" t="s">
        <v>787</v>
      </c>
      <c r="L2670" s="4" t="s">
        <v>257</v>
      </c>
      <c r="M2670" s="4" t="s">
        <v>5413</v>
      </c>
      <c r="N2670" s="4"/>
      <c r="O2670" s="4" t="s">
        <v>19899</v>
      </c>
      <c r="P2670" s="2" t="s">
        <v>19900</v>
      </c>
      <c r="Q2670" s="2" t="s">
        <v>19901</v>
      </c>
      <c r="R2670" s="4" t="s">
        <v>65</v>
      </c>
      <c r="S2670" s="4" t="s">
        <v>19902</v>
      </c>
      <c r="T2670" s="4" t="s">
        <v>110</v>
      </c>
      <c r="U2670" s="4"/>
      <c r="V2670" s="4"/>
      <c r="W2670" s="4"/>
      <c r="X2670" s="2" t="s">
        <v>19903</v>
      </c>
      <c r="Y2670" s="4" t="s">
        <v>69</v>
      </c>
      <c r="Z2670" s="4"/>
      <c r="AA2670" s="4"/>
      <c r="AB2670" s="4"/>
    </row>
    <row r="2671" customFormat="false" ht="75" hidden="false" customHeight="true" outlineLevel="0" collapsed="false">
      <c r="A2671" s="4" t="s">
        <v>19904</v>
      </c>
      <c r="B2671" s="4" t="s">
        <v>19905</v>
      </c>
      <c r="C2671" s="4" t="s">
        <v>19906</v>
      </c>
      <c r="D2671" s="4" t="n">
        <v>1940</v>
      </c>
      <c r="E2671" s="4" t="s">
        <v>41</v>
      </c>
      <c r="F2671" s="4" t="s">
        <v>19907</v>
      </c>
      <c r="G2671" s="4" t="str">
        <f aca="false">IF(LEFT(I2671,3)="R1 ","L6",IF(D2671&gt;=2014,"L1",IF(D2671&gt;=1998,"L2",IF(D2671&gt;=1987,"L3",IF(D2671&gt;=1978,"L4",IF(D2671&gt;=1965,"L5","L6"))))))</f>
        <v>L6</v>
      </c>
      <c r="H2671" s="4" t="str">
        <f aca="false">IFERROR(INDEX(Lanes!$C$2:$C$60,MATCH(LEFT(I2671,FIND(" ",I2671)-1),Lanes!$A$2:$A$60,0)),"?")</f>
        <v>V</v>
      </c>
      <c r="I2671" s="4" t="s">
        <v>19908</v>
      </c>
      <c r="J2671" s="4"/>
      <c r="K2671" s="4" t="s">
        <v>364</v>
      </c>
      <c r="L2671" s="4" t="s">
        <v>163</v>
      </c>
      <c r="M2671" s="4" t="s">
        <v>19909</v>
      </c>
      <c r="N2671" s="4"/>
      <c r="O2671" s="4" t="s">
        <v>19910</v>
      </c>
      <c r="P2671" s="2" t="s">
        <v>19911</v>
      </c>
      <c r="Q2671" s="2" t="s">
        <v>19912</v>
      </c>
      <c r="R2671" s="4" t="s">
        <v>122</v>
      </c>
      <c r="S2671" s="4" t="s">
        <v>19913</v>
      </c>
      <c r="T2671" s="4" t="s">
        <v>110</v>
      </c>
      <c r="U2671" s="4"/>
      <c r="V2671" s="4"/>
      <c r="W2671" s="4"/>
      <c r="X2671" s="2" t="s">
        <v>19914</v>
      </c>
      <c r="Y2671" s="4" t="s">
        <v>69</v>
      </c>
      <c r="Z2671" s="4"/>
      <c r="AA2671" s="4"/>
      <c r="AB2671" s="4"/>
    </row>
    <row r="2672" customFormat="false" ht="75" hidden="false" customHeight="true" outlineLevel="0" collapsed="false">
      <c r="A2672" s="4" t="s">
        <v>19915</v>
      </c>
      <c r="B2672" s="4" t="s">
        <v>19916</v>
      </c>
      <c r="C2672" s="4" t="s">
        <v>19917</v>
      </c>
      <c r="D2672" s="4" t="n">
        <v>1952</v>
      </c>
      <c r="E2672" s="4" t="s">
        <v>41</v>
      </c>
      <c r="F2672" s="4" t="s">
        <v>13442</v>
      </c>
      <c r="G2672" s="4" t="str">
        <f aca="false">IF(LEFT(I2672,3)="R1 ","L6",IF(D2672&gt;=2014,"L1",IF(D2672&gt;=1998,"L2",IF(D2672&gt;=1987,"L3",IF(D2672&gt;=1978,"L4",IF(D2672&gt;=1965,"L5","L6"))))))</f>
        <v>L6</v>
      </c>
      <c r="H2672" s="4" t="str">
        <f aca="false">IFERROR(INDEX(Lanes!$C$2:$C$60,MATCH(LEFT(I2672,FIND(" ",I2672)-1),Lanes!$A$2:$A$60,0)),"?")</f>
        <v>V</v>
      </c>
      <c r="I2672" s="4" t="s">
        <v>19908</v>
      </c>
      <c r="J2672" s="4"/>
      <c r="K2672" s="4" t="s">
        <v>364</v>
      </c>
      <c r="L2672" s="4" t="s">
        <v>193</v>
      </c>
      <c r="M2672" s="4" t="s">
        <v>19918</v>
      </c>
      <c r="N2672" s="4"/>
      <c r="O2672" s="4" t="s">
        <v>19919</v>
      </c>
      <c r="P2672" s="2" t="s">
        <v>19920</v>
      </c>
      <c r="Q2672" s="2" t="s">
        <v>19921</v>
      </c>
      <c r="R2672" s="4" t="s">
        <v>65</v>
      </c>
      <c r="S2672" s="4" t="s">
        <v>19922</v>
      </c>
      <c r="T2672" s="4" t="s">
        <v>84</v>
      </c>
      <c r="U2672" s="4"/>
      <c r="V2672" s="4"/>
      <c r="W2672" s="4"/>
      <c r="X2672" s="2" t="s">
        <v>19923</v>
      </c>
      <c r="Y2672" s="4" t="s">
        <v>69</v>
      </c>
      <c r="Z2672" s="4"/>
      <c r="AA2672" s="4"/>
      <c r="AB2672" s="4"/>
    </row>
    <row r="2673" customFormat="false" ht="75" hidden="false" customHeight="true" outlineLevel="0" collapsed="false">
      <c r="A2673" s="4" t="s">
        <v>19924</v>
      </c>
      <c r="B2673" s="4" t="s">
        <v>15659</v>
      </c>
      <c r="C2673" s="4" t="s">
        <v>19925</v>
      </c>
      <c r="D2673" s="4" t="n">
        <v>1952</v>
      </c>
      <c r="E2673" s="4" t="s">
        <v>704</v>
      </c>
      <c r="F2673" s="4" t="s">
        <v>13257</v>
      </c>
      <c r="G2673" s="4" t="str">
        <f aca="false">IF(LEFT(I2673,3)="R1 ","L6",IF(D2673&gt;=2014,"L1",IF(D2673&gt;=1998,"L2",IF(D2673&gt;=1987,"L3",IF(D2673&gt;=1978,"L4",IF(D2673&gt;=1965,"L5","L6"))))))</f>
        <v>L6</v>
      </c>
      <c r="H2673" s="4" t="str">
        <f aca="false">IFERROR(INDEX(Lanes!$C$2:$C$60,MATCH(LEFT(I2673,FIND(" ",I2673)-1),Lanes!$A$2:$A$60,0)),"?")</f>
        <v>V</v>
      </c>
      <c r="I2673" s="4" t="s">
        <v>19908</v>
      </c>
      <c r="J2673" s="4"/>
      <c r="K2673" s="4" t="s">
        <v>364</v>
      </c>
      <c r="L2673" s="4" t="s">
        <v>193</v>
      </c>
      <c r="M2673" s="4" t="s">
        <v>19926</v>
      </c>
      <c r="N2673" s="4"/>
      <c r="O2673" s="4" t="s">
        <v>19927</v>
      </c>
      <c r="P2673" s="2" t="s">
        <v>19928</v>
      </c>
      <c r="Q2673" s="2" t="s">
        <v>19929</v>
      </c>
      <c r="R2673" s="4" t="s">
        <v>122</v>
      </c>
      <c r="S2673" s="4" t="s">
        <v>19930</v>
      </c>
      <c r="T2673" s="4" t="s">
        <v>110</v>
      </c>
      <c r="U2673" s="4" t="s">
        <v>53</v>
      </c>
      <c r="V2673" s="4"/>
      <c r="W2673" s="4"/>
      <c r="X2673" s="2" t="s">
        <v>19931</v>
      </c>
      <c r="Y2673" s="4" t="s">
        <v>69</v>
      </c>
      <c r="Z2673" s="4"/>
      <c r="AA2673" s="4"/>
      <c r="AB2673" s="4"/>
    </row>
    <row r="2674" customFormat="false" ht="75" hidden="false" customHeight="true" outlineLevel="0" collapsed="false">
      <c r="A2674" s="4" t="s">
        <v>19932</v>
      </c>
      <c r="B2674" s="4" t="s">
        <v>18496</v>
      </c>
      <c r="C2674" s="4" t="s">
        <v>19933</v>
      </c>
      <c r="D2674" s="4" t="n">
        <v>1956</v>
      </c>
      <c r="E2674" s="4" t="s">
        <v>704</v>
      </c>
      <c r="F2674" s="4" t="s">
        <v>18498</v>
      </c>
      <c r="G2674" s="4" t="str">
        <f aca="false">IF(LEFT(I2674,3)="R1 ","L6",IF(D2674&gt;=2014,"L1",IF(D2674&gt;=1998,"L2",IF(D2674&gt;=1987,"L3",IF(D2674&gt;=1978,"L4",IF(D2674&gt;=1965,"L5","L6"))))))</f>
        <v>L6</v>
      </c>
      <c r="H2674" s="4" t="str">
        <f aca="false">IFERROR(INDEX(Lanes!$C$2:$C$60,MATCH(LEFT(I2674,FIND(" ",I2674)-1),Lanes!$A$2:$A$60,0)),"?")</f>
        <v>V</v>
      </c>
      <c r="I2674" s="4" t="s">
        <v>19908</v>
      </c>
      <c r="J2674" s="4"/>
      <c r="K2674" s="4" t="s">
        <v>1016</v>
      </c>
      <c r="L2674" s="4" t="s">
        <v>193</v>
      </c>
      <c r="M2674" s="4" t="s">
        <v>289</v>
      </c>
      <c r="N2674" s="4"/>
      <c r="O2674" s="4" t="s">
        <v>19934</v>
      </c>
      <c r="P2674" s="2" t="s">
        <v>19935</v>
      </c>
      <c r="Q2674" s="2" t="s">
        <v>19936</v>
      </c>
      <c r="R2674" s="4" t="s">
        <v>122</v>
      </c>
      <c r="S2674" s="4" t="s">
        <v>19937</v>
      </c>
      <c r="T2674" s="4" t="s">
        <v>110</v>
      </c>
      <c r="U2674" s="4"/>
      <c r="V2674" s="4"/>
      <c r="W2674" s="4"/>
      <c r="X2674" s="2" t="s">
        <v>19938</v>
      </c>
      <c r="Y2674" s="4" t="s">
        <v>69</v>
      </c>
      <c r="Z2674" s="4"/>
      <c r="AA2674" s="4"/>
      <c r="AB2674" s="4"/>
    </row>
    <row r="2675" customFormat="false" ht="75" hidden="false" customHeight="true" outlineLevel="0" collapsed="false">
      <c r="A2675" s="4" t="s">
        <v>19939</v>
      </c>
      <c r="B2675" s="4" t="s">
        <v>19940</v>
      </c>
      <c r="C2675" s="4" t="s">
        <v>19941</v>
      </c>
      <c r="D2675" s="4" t="n">
        <v>1956</v>
      </c>
      <c r="E2675" s="4" t="s">
        <v>41</v>
      </c>
      <c r="F2675" s="4" t="s">
        <v>17187</v>
      </c>
      <c r="G2675" s="4" t="str">
        <f aca="false">IF(LEFT(I2675,3)="R1 ","L6",IF(D2675&gt;=2014,"L1",IF(D2675&gt;=1998,"L2",IF(D2675&gt;=1987,"L3",IF(D2675&gt;=1978,"L4",IF(D2675&gt;=1965,"L5","L6"))))))</f>
        <v>L6</v>
      </c>
      <c r="H2675" s="4" t="str">
        <f aca="false">IFERROR(INDEX(Lanes!$C$2:$C$60,MATCH(LEFT(I2675,FIND(" ",I2675)-1),Lanes!$A$2:$A$60,0)),"?")</f>
        <v>V</v>
      </c>
      <c r="I2675" s="4" t="s">
        <v>19908</v>
      </c>
      <c r="J2675" s="4"/>
      <c r="K2675" s="4" t="s">
        <v>1078</v>
      </c>
      <c r="L2675" s="4" t="s">
        <v>193</v>
      </c>
      <c r="M2675" s="4" t="s">
        <v>19942</v>
      </c>
      <c r="N2675" s="4"/>
      <c r="O2675" s="4" t="s">
        <v>19943</v>
      </c>
      <c r="P2675" s="2" t="s">
        <v>19944</v>
      </c>
      <c r="Q2675" s="2" t="s">
        <v>19945</v>
      </c>
      <c r="R2675" s="4" t="s">
        <v>122</v>
      </c>
      <c r="S2675" s="4" t="s">
        <v>19946</v>
      </c>
      <c r="T2675" s="4" t="s">
        <v>110</v>
      </c>
      <c r="U2675" s="4"/>
      <c r="V2675" s="4"/>
      <c r="W2675" s="4"/>
      <c r="X2675" s="2" t="s">
        <v>19947</v>
      </c>
      <c r="Y2675" s="4" t="s">
        <v>69</v>
      </c>
      <c r="Z2675" s="4"/>
      <c r="AA2675" s="4"/>
      <c r="AB2675" s="4"/>
    </row>
    <row r="2676" customFormat="false" ht="75" hidden="false" customHeight="true" outlineLevel="0" collapsed="false">
      <c r="A2676" s="4" t="s">
        <v>19948</v>
      </c>
      <c r="B2676" s="4" t="s">
        <v>19949</v>
      </c>
      <c r="C2676" s="4" t="s">
        <v>19950</v>
      </c>
      <c r="D2676" s="4" t="n">
        <v>1956</v>
      </c>
      <c r="E2676" s="4" t="s">
        <v>41</v>
      </c>
      <c r="F2676" s="4" t="s">
        <v>19951</v>
      </c>
      <c r="G2676" s="4" t="str">
        <f aca="false">IF(LEFT(I2676,3)="R1 ","L6",IF(D2676&gt;=2014,"L1",IF(D2676&gt;=1998,"L2",IF(D2676&gt;=1987,"L3",IF(D2676&gt;=1978,"L4",IF(D2676&gt;=1965,"L5","L6"))))))</f>
        <v>L6</v>
      </c>
      <c r="H2676" s="4" t="str">
        <f aca="false">IFERROR(INDEX(Lanes!$C$2:$C$60,MATCH(LEFT(I2676,FIND(" ",I2676)-1),Lanes!$A$2:$A$60,0)),"?")</f>
        <v>V</v>
      </c>
      <c r="I2676" s="4" t="s">
        <v>19908</v>
      </c>
      <c r="J2676" s="4"/>
      <c r="K2676" s="4" t="s">
        <v>364</v>
      </c>
      <c r="L2676" s="4" t="s">
        <v>193</v>
      </c>
      <c r="M2676" s="4" t="s">
        <v>899</v>
      </c>
      <c r="N2676" s="4"/>
      <c r="O2676" s="4" t="s">
        <v>19952</v>
      </c>
      <c r="P2676" s="2" t="s">
        <v>19953</v>
      </c>
      <c r="Q2676" s="2" t="s">
        <v>19954</v>
      </c>
      <c r="R2676" s="4" t="s">
        <v>65</v>
      </c>
      <c r="S2676" s="4" t="s">
        <v>19955</v>
      </c>
      <c r="T2676" s="4" t="s">
        <v>110</v>
      </c>
      <c r="U2676" s="4"/>
      <c r="V2676" s="4"/>
      <c r="W2676" s="4"/>
      <c r="X2676" s="2" t="s">
        <v>19956</v>
      </c>
      <c r="Y2676" s="4" t="s">
        <v>69</v>
      </c>
      <c r="Z2676" s="4"/>
      <c r="AA2676" s="4"/>
      <c r="AB2676" s="4"/>
    </row>
    <row r="2677" customFormat="false" ht="75" hidden="false" customHeight="true" outlineLevel="0" collapsed="false">
      <c r="A2677" s="4" t="s">
        <v>19957</v>
      </c>
      <c r="B2677" s="4" t="s">
        <v>19958</v>
      </c>
      <c r="C2677" s="4" t="s">
        <v>19959</v>
      </c>
      <c r="D2677" s="4" t="n">
        <v>1957</v>
      </c>
      <c r="E2677" s="4" t="s">
        <v>41</v>
      </c>
      <c r="F2677" s="4" t="s">
        <v>14248</v>
      </c>
      <c r="G2677" s="4" t="str">
        <f aca="false">IF(LEFT(I2677,3)="R1 ","L6",IF(D2677&gt;=2014,"L1",IF(D2677&gt;=1998,"L2",IF(D2677&gt;=1987,"L3",IF(D2677&gt;=1978,"L4",IF(D2677&gt;=1965,"L5","L6"))))))</f>
        <v>L6</v>
      </c>
      <c r="H2677" s="4" t="str">
        <f aca="false">IFERROR(INDEX(Lanes!$C$2:$C$60,MATCH(LEFT(I2677,FIND(" ",I2677)-1),Lanes!$A$2:$A$60,0)),"?")</f>
        <v>V</v>
      </c>
      <c r="I2677" s="4" t="s">
        <v>19908</v>
      </c>
      <c r="J2677" s="4"/>
      <c r="K2677" s="4" t="s">
        <v>950</v>
      </c>
      <c r="L2677" s="4" t="s">
        <v>193</v>
      </c>
      <c r="M2677" s="4" t="s">
        <v>289</v>
      </c>
      <c r="N2677" s="4"/>
      <c r="O2677" s="4" t="s">
        <v>19960</v>
      </c>
      <c r="P2677" s="2" t="s">
        <v>19961</v>
      </c>
      <c r="Q2677" s="2" t="s">
        <v>19962</v>
      </c>
      <c r="R2677" s="4" t="s">
        <v>122</v>
      </c>
      <c r="S2677" s="4" t="s">
        <v>19963</v>
      </c>
      <c r="T2677" s="4" t="s">
        <v>110</v>
      </c>
      <c r="U2677" s="4"/>
      <c r="V2677" s="4"/>
      <c r="W2677" s="4"/>
      <c r="X2677" s="2" t="s">
        <v>19964</v>
      </c>
      <c r="Y2677" s="4" t="s">
        <v>69</v>
      </c>
      <c r="Z2677" s="4"/>
      <c r="AA2677" s="4"/>
      <c r="AB2677" s="4"/>
    </row>
    <row r="2678" customFormat="false" ht="75" hidden="false" customHeight="true" outlineLevel="0" collapsed="false">
      <c r="A2678" s="4" t="s">
        <v>19965</v>
      </c>
      <c r="B2678" s="4" t="s">
        <v>18469</v>
      </c>
      <c r="C2678" s="4" t="s">
        <v>19966</v>
      </c>
      <c r="D2678" s="4" t="n">
        <v>1957</v>
      </c>
      <c r="E2678" s="4" t="s">
        <v>41</v>
      </c>
      <c r="F2678" s="4" t="s">
        <v>19967</v>
      </c>
      <c r="G2678" s="4" t="str">
        <f aca="false">IF(LEFT(I2678,3)="R1 ","L6",IF(D2678&gt;=2014,"L1",IF(D2678&gt;=1998,"L2",IF(D2678&gt;=1987,"L3",IF(D2678&gt;=1978,"L4",IF(D2678&gt;=1965,"L5","L6"))))))</f>
        <v>L6</v>
      </c>
      <c r="H2678" s="4" t="str">
        <f aca="false">IFERROR(INDEX(Lanes!$C$2:$C$60,MATCH(LEFT(I2678,FIND(" ",I2678)-1),Lanes!$A$2:$A$60,0)),"?")</f>
        <v>V</v>
      </c>
      <c r="I2678" s="4" t="s">
        <v>19908</v>
      </c>
      <c r="J2678" s="4"/>
      <c r="K2678" s="4" t="s">
        <v>1078</v>
      </c>
      <c r="L2678" s="4" t="s">
        <v>193</v>
      </c>
      <c r="M2678" s="4" t="s">
        <v>7102</v>
      </c>
      <c r="N2678" s="4" t="s">
        <v>7103</v>
      </c>
      <c r="O2678" s="4" t="s">
        <v>19968</v>
      </c>
      <c r="P2678" s="2" t="s">
        <v>19969</v>
      </c>
      <c r="Q2678" s="2" t="s">
        <v>19970</v>
      </c>
      <c r="R2678" s="4" t="s">
        <v>122</v>
      </c>
      <c r="S2678" s="4" t="s">
        <v>19971</v>
      </c>
      <c r="T2678" s="4" t="s">
        <v>110</v>
      </c>
      <c r="U2678" s="4"/>
      <c r="V2678" s="4"/>
      <c r="W2678" s="4"/>
      <c r="X2678" s="2" t="s">
        <v>19972</v>
      </c>
      <c r="Y2678" s="4" t="s">
        <v>69</v>
      </c>
      <c r="Z2678" s="4"/>
      <c r="AA2678" s="4"/>
      <c r="AB2678" s="4"/>
    </row>
    <row r="2679" customFormat="false" ht="75" hidden="false" customHeight="true" outlineLevel="0" collapsed="false">
      <c r="A2679" s="4" t="s">
        <v>19973</v>
      </c>
      <c r="B2679" s="4" t="s">
        <v>19974</v>
      </c>
      <c r="C2679" s="4" t="s">
        <v>19975</v>
      </c>
      <c r="D2679" s="4" t="n">
        <v>1958</v>
      </c>
      <c r="E2679" s="4" t="s">
        <v>41</v>
      </c>
      <c r="F2679" s="4" t="s">
        <v>19976</v>
      </c>
      <c r="G2679" s="4" t="str">
        <f aca="false">IF(LEFT(I2679,3)="R1 ","L6",IF(D2679&gt;=2014,"L1",IF(D2679&gt;=1998,"L2",IF(D2679&gt;=1987,"L3",IF(D2679&gt;=1978,"L4",IF(D2679&gt;=1965,"L5","L6"))))))</f>
        <v>L6</v>
      </c>
      <c r="H2679" s="4" t="str">
        <f aca="false">IFERROR(INDEX(Lanes!$C$2:$C$60,MATCH(LEFT(I2679,FIND(" ",I2679)-1),Lanes!$A$2:$A$60,0)),"?")</f>
        <v>V</v>
      </c>
      <c r="I2679" s="4" t="s">
        <v>19908</v>
      </c>
      <c r="J2679" s="4"/>
      <c r="K2679" s="4" t="s">
        <v>364</v>
      </c>
      <c r="L2679" s="4" t="s">
        <v>193</v>
      </c>
      <c r="M2679" s="4" t="s">
        <v>925</v>
      </c>
      <c r="N2679" s="4"/>
      <c r="O2679" s="4" t="s">
        <v>19977</v>
      </c>
      <c r="P2679" s="2" t="s">
        <v>19978</v>
      </c>
      <c r="Q2679" s="2" t="s">
        <v>19979</v>
      </c>
      <c r="R2679" s="4" t="s">
        <v>122</v>
      </c>
      <c r="S2679" s="4" t="s">
        <v>19980</v>
      </c>
      <c r="T2679" s="4" t="s">
        <v>110</v>
      </c>
      <c r="U2679" s="4"/>
      <c r="V2679" s="4"/>
      <c r="W2679" s="4"/>
      <c r="X2679" s="2" t="s">
        <v>19981</v>
      </c>
      <c r="Y2679" s="4" t="s">
        <v>69</v>
      </c>
      <c r="Z2679" s="4"/>
      <c r="AA2679" s="4"/>
      <c r="AB2679" s="4"/>
    </row>
    <row r="2680" customFormat="false" ht="75" hidden="false" customHeight="true" outlineLevel="0" collapsed="false">
      <c r="A2680" s="4" t="s">
        <v>19982</v>
      </c>
      <c r="B2680" s="4" t="s">
        <v>16829</v>
      </c>
      <c r="C2680" s="4" t="s">
        <v>19983</v>
      </c>
      <c r="D2680" s="4" t="n">
        <v>1958</v>
      </c>
      <c r="E2680" s="4" t="s">
        <v>41</v>
      </c>
      <c r="F2680" s="4" t="s">
        <v>19984</v>
      </c>
      <c r="G2680" s="4" t="str">
        <f aca="false">IF(LEFT(I2680,3)="R1 ","L6",IF(D2680&gt;=2014,"L1",IF(D2680&gt;=1998,"L2",IF(D2680&gt;=1987,"L3",IF(D2680&gt;=1978,"L4",IF(D2680&gt;=1965,"L5","L6"))))))</f>
        <v>L6</v>
      </c>
      <c r="H2680" s="4" t="str">
        <f aca="false">IFERROR(INDEX(Lanes!$C$2:$C$60,MATCH(LEFT(I2680,FIND(" ",I2680)-1),Lanes!$A$2:$A$60,0)),"?")</f>
        <v>V</v>
      </c>
      <c r="I2680" s="4" t="s">
        <v>19908</v>
      </c>
      <c r="J2680" s="4"/>
      <c r="K2680" s="4" t="s">
        <v>364</v>
      </c>
      <c r="L2680" s="4" t="s">
        <v>193</v>
      </c>
      <c r="M2680" s="4" t="s">
        <v>289</v>
      </c>
      <c r="N2680" s="4"/>
      <c r="O2680" s="4" t="s">
        <v>19985</v>
      </c>
      <c r="P2680" s="2" t="s">
        <v>19986</v>
      </c>
      <c r="Q2680" s="2" t="s">
        <v>19987</v>
      </c>
      <c r="R2680" s="4" t="s">
        <v>65</v>
      </c>
      <c r="S2680" s="4" t="s">
        <v>19988</v>
      </c>
      <c r="T2680" s="4" t="s">
        <v>110</v>
      </c>
      <c r="U2680" s="4"/>
      <c r="V2680" s="4"/>
      <c r="W2680" s="4"/>
      <c r="X2680" s="2" t="s">
        <v>19989</v>
      </c>
      <c r="Y2680" s="4" t="s">
        <v>69</v>
      </c>
      <c r="Z2680" s="4"/>
      <c r="AA2680" s="4"/>
      <c r="AB2680" s="4"/>
    </row>
    <row r="2681" customFormat="false" ht="75" hidden="false" customHeight="true" outlineLevel="0" collapsed="false">
      <c r="A2681" s="4" t="s">
        <v>19990</v>
      </c>
      <c r="B2681" s="4" t="s">
        <v>18469</v>
      </c>
      <c r="C2681" s="4" t="s">
        <v>19991</v>
      </c>
      <c r="D2681" s="4" t="n">
        <v>1958</v>
      </c>
      <c r="E2681" s="4" t="s">
        <v>704</v>
      </c>
      <c r="F2681" s="4" t="s">
        <v>19967</v>
      </c>
      <c r="G2681" s="4" t="str">
        <f aca="false">IF(LEFT(I2681,3)="R1 ","L6",IF(D2681&gt;=2014,"L1",IF(D2681&gt;=1998,"L2",IF(D2681&gt;=1987,"L3",IF(D2681&gt;=1978,"L4",IF(D2681&gt;=1965,"L5","L6"))))))</f>
        <v>L6</v>
      </c>
      <c r="H2681" s="4" t="str">
        <f aca="false">IFERROR(INDEX(Lanes!$C$2:$C$60,MATCH(LEFT(I2681,FIND(" ",I2681)-1),Lanes!$A$2:$A$60,0)),"?")</f>
        <v>V</v>
      </c>
      <c r="I2681" s="4" t="s">
        <v>19908</v>
      </c>
      <c r="J2681" s="4"/>
      <c r="K2681" s="4" t="s">
        <v>1078</v>
      </c>
      <c r="L2681" s="4" t="s">
        <v>193</v>
      </c>
      <c r="M2681" s="4" t="s">
        <v>7102</v>
      </c>
      <c r="N2681" s="4" t="s">
        <v>7103</v>
      </c>
      <c r="O2681" s="4" t="s">
        <v>19992</v>
      </c>
      <c r="P2681" s="2" t="s">
        <v>19993</v>
      </c>
      <c r="Q2681" s="2" t="s">
        <v>19994</v>
      </c>
      <c r="R2681" s="4" t="s">
        <v>65</v>
      </c>
      <c r="S2681" s="4" t="s">
        <v>19995</v>
      </c>
      <c r="T2681" s="4" t="s">
        <v>84</v>
      </c>
      <c r="U2681" s="4"/>
      <c r="V2681" s="4"/>
      <c r="W2681" s="4"/>
      <c r="X2681" s="2" t="s">
        <v>19996</v>
      </c>
      <c r="Y2681" s="4" t="s">
        <v>69</v>
      </c>
      <c r="Z2681" s="4"/>
      <c r="AA2681" s="4"/>
      <c r="AB2681" s="4"/>
    </row>
    <row r="2682" customFormat="false" ht="75" hidden="false" customHeight="true" outlineLevel="0" collapsed="false">
      <c r="A2682" s="4" t="s">
        <v>19997</v>
      </c>
      <c r="B2682" s="4" t="s">
        <v>18469</v>
      </c>
      <c r="C2682" s="4" t="s">
        <v>19998</v>
      </c>
      <c r="D2682" s="4" t="n">
        <v>1958</v>
      </c>
      <c r="E2682" s="4" t="s">
        <v>41</v>
      </c>
      <c r="F2682" s="4" t="s">
        <v>14248</v>
      </c>
      <c r="G2682" s="4" t="str">
        <f aca="false">IF(LEFT(I2682,3)="R1 ","L6",IF(D2682&gt;=2014,"L1",IF(D2682&gt;=1998,"L2",IF(D2682&gt;=1987,"L3",IF(D2682&gt;=1978,"L4",IF(D2682&gt;=1965,"L5","L6"))))))</f>
        <v>L6</v>
      </c>
      <c r="H2682" s="4" t="str">
        <f aca="false">IFERROR(INDEX(Lanes!$C$2:$C$60,MATCH(LEFT(I2682,FIND(" ",I2682)-1),Lanes!$A$2:$A$60,0)),"?")</f>
        <v>V</v>
      </c>
      <c r="I2682" s="4" t="s">
        <v>19908</v>
      </c>
      <c r="J2682" s="4"/>
      <c r="K2682" s="4" t="s">
        <v>1078</v>
      </c>
      <c r="L2682" s="4" t="s">
        <v>193</v>
      </c>
      <c r="M2682" s="4" t="s">
        <v>7102</v>
      </c>
      <c r="N2682" s="4"/>
      <c r="O2682" s="4" t="s">
        <v>19999</v>
      </c>
      <c r="P2682" s="2" t="s">
        <v>20000</v>
      </c>
      <c r="Q2682" s="2" t="s">
        <v>20001</v>
      </c>
      <c r="R2682" s="4" t="s">
        <v>65</v>
      </c>
      <c r="S2682" s="4" t="s">
        <v>20002</v>
      </c>
      <c r="T2682" s="4" t="s">
        <v>84</v>
      </c>
      <c r="U2682" s="4"/>
      <c r="V2682" s="4"/>
      <c r="W2682" s="4"/>
      <c r="X2682" s="2" t="s">
        <v>20003</v>
      </c>
      <c r="Y2682" s="4" t="s">
        <v>69</v>
      </c>
      <c r="Z2682" s="4"/>
      <c r="AA2682" s="4"/>
      <c r="AB2682" s="4"/>
    </row>
    <row r="2683" customFormat="false" ht="75" hidden="false" customHeight="true" outlineLevel="0" collapsed="false">
      <c r="A2683" s="4" t="s">
        <v>20004</v>
      </c>
      <c r="B2683" s="4" t="s">
        <v>20005</v>
      </c>
      <c r="C2683" s="4" t="s">
        <v>20005</v>
      </c>
      <c r="D2683" s="4" t="n">
        <v>1958</v>
      </c>
      <c r="E2683" s="4" t="s">
        <v>41</v>
      </c>
      <c r="F2683" s="4" t="s">
        <v>13257</v>
      </c>
      <c r="G2683" s="4" t="str">
        <f aca="false">IF(LEFT(I2683,3)="R1 ","L6",IF(D2683&gt;=2014,"L1",IF(D2683&gt;=1998,"L2",IF(D2683&gt;=1987,"L3",IF(D2683&gt;=1978,"L4",IF(D2683&gt;=1965,"L5","L6"))))))</f>
        <v>L6</v>
      </c>
      <c r="H2683" s="4" t="str">
        <f aca="false">IFERROR(INDEX(Lanes!$C$2:$C$60,MATCH(LEFT(I2683,FIND(" ",I2683)-1),Lanes!$A$2:$A$60,0)),"?")</f>
        <v>V</v>
      </c>
      <c r="I2683" s="4" t="s">
        <v>19908</v>
      </c>
      <c r="J2683" s="4"/>
      <c r="K2683" s="4" t="s">
        <v>950</v>
      </c>
      <c r="L2683" s="4" t="s">
        <v>152</v>
      </c>
      <c r="M2683" s="4" t="s">
        <v>153</v>
      </c>
      <c r="N2683" s="4"/>
      <c r="O2683" s="4" t="s">
        <v>20006</v>
      </c>
      <c r="P2683" s="2" t="s">
        <v>20007</v>
      </c>
      <c r="Q2683" s="2" t="s">
        <v>20008</v>
      </c>
      <c r="R2683" s="4" t="s">
        <v>65</v>
      </c>
      <c r="S2683" s="4" t="s">
        <v>20009</v>
      </c>
      <c r="T2683" s="4" t="s">
        <v>110</v>
      </c>
      <c r="U2683" s="4"/>
      <c r="V2683" s="4"/>
      <c r="W2683" s="4"/>
      <c r="X2683" s="2" t="s">
        <v>20010</v>
      </c>
      <c r="Y2683" s="4" t="s">
        <v>69</v>
      </c>
      <c r="Z2683" s="4"/>
      <c r="AA2683" s="4"/>
      <c r="AB2683" s="4"/>
    </row>
    <row r="2684" customFormat="false" ht="75" hidden="false" customHeight="true" outlineLevel="0" collapsed="false">
      <c r="A2684" s="4" t="s">
        <v>20011</v>
      </c>
      <c r="B2684" s="4" t="s">
        <v>20012</v>
      </c>
      <c r="C2684" s="4" t="s">
        <v>20013</v>
      </c>
      <c r="D2684" s="4" t="n">
        <v>1958</v>
      </c>
      <c r="E2684" s="4" t="s">
        <v>41</v>
      </c>
      <c r="F2684" s="4" t="s">
        <v>12817</v>
      </c>
      <c r="G2684" s="4" t="str">
        <f aca="false">IF(LEFT(I2684,3)="R1 ","L6",IF(D2684&gt;=2014,"L1",IF(D2684&gt;=1998,"L2",IF(D2684&gt;=1987,"L3",IF(D2684&gt;=1978,"L4",IF(D2684&gt;=1965,"L5","L6"))))))</f>
        <v>L6</v>
      </c>
      <c r="H2684" s="4" t="str">
        <f aca="false">IFERROR(INDEX(Lanes!$C$2:$C$60,MATCH(LEFT(I2684,FIND(" ",I2684)-1),Lanes!$A$2:$A$60,0)),"?")</f>
        <v>V</v>
      </c>
      <c r="I2684" s="4" t="s">
        <v>19908</v>
      </c>
      <c r="J2684" s="4"/>
      <c r="K2684" s="4" t="s">
        <v>950</v>
      </c>
      <c r="L2684" s="4" t="s">
        <v>193</v>
      </c>
      <c r="M2684" s="4" t="s">
        <v>20014</v>
      </c>
      <c r="N2684" s="4"/>
      <c r="O2684" s="4" t="s">
        <v>20015</v>
      </c>
      <c r="P2684" s="2" t="s">
        <v>20016</v>
      </c>
      <c r="Q2684" s="2" t="s">
        <v>20017</v>
      </c>
      <c r="R2684" s="4" t="s">
        <v>122</v>
      </c>
      <c r="S2684" s="4" t="s">
        <v>20018</v>
      </c>
      <c r="T2684" s="4" t="s">
        <v>84</v>
      </c>
      <c r="U2684" s="4"/>
      <c r="V2684" s="4"/>
      <c r="W2684" s="4"/>
      <c r="X2684" s="2" t="s">
        <v>20019</v>
      </c>
      <c r="Y2684" s="4" t="s">
        <v>69</v>
      </c>
      <c r="Z2684" s="4"/>
      <c r="AA2684" s="4"/>
      <c r="AB2684" s="4"/>
    </row>
    <row r="2685" customFormat="false" ht="75" hidden="false" customHeight="true" outlineLevel="0" collapsed="false">
      <c r="A2685" s="4" t="s">
        <v>20020</v>
      </c>
      <c r="B2685" s="4" t="s">
        <v>18505</v>
      </c>
      <c r="C2685" s="4" t="s">
        <v>20021</v>
      </c>
      <c r="D2685" s="4" t="n">
        <v>1959</v>
      </c>
      <c r="E2685" s="4" t="s">
        <v>704</v>
      </c>
      <c r="F2685" s="4" t="s">
        <v>18498</v>
      </c>
      <c r="G2685" s="4" t="str">
        <f aca="false">IF(LEFT(I2685,3)="R1 ","L6",IF(D2685&gt;=2014,"L1",IF(D2685&gt;=1998,"L2",IF(D2685&gt;=1987,"L3",IF(D2685&gt;=1978,"L4",IF(D2685&gt;=1965,"L5","L6"))))))</f>
        <v>L6</v>
      </c>
      <c r="H2685" s="4" t="str">
        <f aca="false">IFERROR(INDEX(Lanes!$C$2:$C$60,MATCH(LEFT(I2685,FIND(" ",I2685)-1),Lanes!$A$2:$A$60,0)),"?")</f>
        <v>V</v>
      </c>
      <c r="I2685" s="4" t="s">
        <v>19908</v>
      </c>
      <c r="J2685" s="4"/>
      <c r="K2685" s="4" t="s">
        <v>1016</v>
      </c>
      <c r="L2685" s="4" t="s">
        <v>163</v>
      </c>
      <c r="M2685" s="4" t="s">
        <v>17795</v>
      </c>
      <c r="N2685" s="4"/>
      <c r="O2685" s="4" t="s">
        <v>20022</v>
      </c>
      <c r="P2685" s="2" t="s">
        <v>20023</v>
      </c>
      <c r="Q2685" s="2" t="s">
        <v>20024</v>
      </c>
      <c r="R2685" s="4" t="s">
        <v>122</v>
      </c>
      <c r="S2685" s="4" t="s">
        <v>20025</v>
      </c>
      <c r="T2685" s="4" t="s">
        <v>84</v>
      </c>
      <c r="U2685" s="4"/>
      <c r="V2685" s="4"/>
      <c r="W2685" s="4"/>
      <c r="X2685" s="2" t="s">
        <v>20026</v>
      </c>
      <c r="Y2685" s="4" t="s">
        <v>69</v>
      </c>
      <c r="Z2685" s="4"/>
      <c r="AA2685" s="4"/>
      <c r="AB2685" s="4"/>
    </row>
    <row r="2686" customFormat="false" ht="75" hidden="false" customHeight="true" outlineLevel="0" collapsed="false">
      <c r="A2686" s="4" t="s">
        <v>20027</v>
      </c>
      <c r="B2686" s="4" t="s">
        <v>16829</v>
      </c>
      <c r="C2686" s="4" t="s">
        <v>20028</v>
      </c>
      <c r="D2686" s="4" t="n">
        <v>1959</v>
      </c>
      <c r="E2686" s="4" t="s">
        <v>704</v>
      </c>
      <c r="F2686" s="4" t="s">
        <v>19984</v>
      </c>
      <c r="G2686" s="4" t="str">
        <f aca="false">IF(LEFT(I2686,3)="R1 ","L6",IF(D2686&gt;=2014,"L1",IF(D2686&gt;=1998,"L2",IF(D2686&gt;=1987,"L3",IF(D2686&gt;=1978,"L4",IF(D2686&gt;=1965,"L5","L6"))))))</f>
        <v>L6</v>
      </c>
      <c r="H2686" s="4" t="str">
        <f aca="false">IFERROR(INDEX(Lanes!$C$2:$C$60,MATCH(LEFT(I2686,FIND(" ",I2686)-1),Lanes!$A$2:$A$60,0)),"?")</f>
        <v>V</v>
      </c>
      <c r="I2686" s="4" t="s">
        <v>19908</v>
      </c>
      <c r="J2686" s="4"/>
      <c r="K2686" s="4" t="s">
        <v>364</v>
      </c>
      <c r="L2686" s="4" t="s">
        <v>193</v>
      </c>
      <c r="M2686" s="4" t="s">
        <v>289</v>
      </c>
      <c r="N2686" s="4"/>
      <c r="O2686" s="4" t="s">
        <v>20029</v>
      </c>
      <c r="P2686" s="2" t="s">
        <v>20030</v>
      </c>
      <c r="Q2686" s="2" t="s">
        <v>20031</v>
      </c>
      <c r="R2686" s="4" t="s">
        <v>65</v>
      </c>
      <c r="S2686" s="4" t="s">
        <v>20032</v>
      </c>
      <c r="T2686" s="4" t="s">
        <v>84</v>
      </c>
      <c r="U2686" s="4"/>
      <c r="V2686" s="4"/>
      <c r="W2686" s="4"/>
      <c r="X2686" s="2" t="s">
        <v>20033</v>
      </c>
      <c r="Y2686" s="4" t="s">
        <v>69</v>
      </c>
      <c r="Z2686" s="4"/>
      <c r="AA2686" s="4"/>
      <c r="AB2686" s="4"/>
    </row>
    <row r="2687" customFormat="false" ht="75" hidden="false" customHeight="true" outlineLevel="0" collapsed="false">
      <c r="A2687" s="4" t="s">
        <v>20034</v>
      </c>
      <c r="B2687" s="4" t="s">
        <v>19940</v>
      </c>
      <c r="C2687" s="4" t="s">
        <v>20035</v>
      </c>
      <c r="D2687" s="4" t="n">
        <v>1959</v>
      </c>
      <c r="E2687" s="4" t="s">
        <v>41</v>
      </c>
      <c r="F2687" s="4" t="s">
        <v>17187</v>
      </c>
      <c r="G2687" s="4" t="str">
        <f aca="false">IF(LEFT(I2687,3)="R1 ","L6",IF(D2687&gt;=2014,"L1",IF(D2687&gt;=1998,"L2",IF(D2687&gt;=1987,"L3",IF(D2687&gt;=1978,"L4",IF(D2687&gt;=1965,"L5","L6"))))))</f>
        <v>L6</v>
      </c>
      <c r="H2687" s="4" t="str">
        <f aca="false">IFERROR(INDEX(Lanes!$C$2:$C$60,MATCH(LEFT(I2687,FIND(" ",I2687)-1),Lanes!$A$2:$A$60,0)),"?")</f>
        <v>V</v>
      </c>
      <c r="I2687" s="4" t="s">
        <v>19908</v>
      </c>
      <c r="J2687" s="4"/>
      <c r="K2687" s="4" t="s">
        <v>1078</v>
      </c>
      <c r="L2687" s="4" t="s">
        <v>193</v>
      </c>
      <c r="M2687" s="4" t="s">
        <v>19942</v>
      </c>
      <c r="N2687" s="4"/>
      <c r="O2687" s="4" t="s">
        <v>20036</v>
      </c>
      <c r="P2687" s="2" t="s">
        <v>20037</v>
      </c>
      <c r="Q2687" s="2" t="s">
        <v>20038</v>
      </c>
      <c r="R2687" s="4" t="s">
        <v>65</v>
      </c>
      <c r="S2687" s="4" t="s">
        <v>20039</v>
      </c>
      <c r="T2687" s="4" t="s">
        <v>110</v>
      </c>
      <c r="U2687" s="4"/>
      <c r="V2687" s="4"/>
      <c r="W2687" s="4"/>
      <c r="X2687" s="2" t="s">
        <v>20040</v>
      </c>
      <c r="Y2687" s="4" t="s">
        <v>69</v>
      </c>
      <c r="Z2687" s="4"/>
      <c r="AA2687" s="4"/>
      <c r="AB2687" s="4"/>
    </row>
    <row r="2688" customFormat="false" ht="75" hidden="false" customHeight="true" outlineLevel="0" collapsed="false">
      <c r="A2688" s="4" t="s">
        <v>20041</v>
      </c>
      <c r="B2688" s="4" t="s">
        <v>20042</v>
      </c>
      <c r="C2688" s="4" t="s">
        <v>20043</v>
      </c>
      <c r="D2688" s="4" t="n">
        <v>1959</v>
      </c>
      <c r="E2688" s="4" t="s">
        <v>41</v>
      </c>
      <c r="F2688" s="4" t="s">
        <v>14248</v>
      </c>
      <c r="G2688" s="4" t="str">
        <f aca="false">IF(LEFT(I2688,3)="R1 ","L6",IF(D2688&gt;=2014,"L1",IF(D2688&gt;=1998,"L2",IF(D2688&gt;=1987,"L3",IF(D2688&gt;=1978,"L4",IF(D2688&gt;=1965,"L5","L6"))))))</f>
        <v>L6</v>
      </c>
      <c r="H2688" s="4" t="str">
        <f aca="false">IFERROR(INDEX(Lanes!$C$2:$C$60,MATCH(LEFT(I2688,FIND(" ",I2688)-1),Lanes!$A$2:$A$60,0)),"?")</f>
        <v>V</v>
      </c>
      <c r="I2688" s="4" t="s">
        <v>19908</v>
      </c>
      <c r="J2688" s="4"/>
      <c r="K2688" s="4" t="s">
        <v>1078</v>
      </c>
      <c r="L2688" s="4" t="s">
        <v>961</v>
      </c>
      <c r="M2688" s="4" t="s">
        <v>20044</v>
      </c>
      <c r="N2688" s="4"/>
      <c r="O2688" s="4" t="s">
        <v>20045</v>
      </c>
      <c r="P2688" s="2" t="s">
        <v>20046</v>
      </c>
      <c r="Q2688" s="2" t="s">
        <v>20047</v>
      </c>
      <c r="R2688" s="4" t="s">
        <v>50</v>
      </c>
      <c r="S2688" s="4" t="s">
        <v>20048</v>
      </c>
      <c r="T2688" s="4" t="s">
        <v>110</v>
      </c>
      <c r="U2688" s="4"/>
      <c r="V2688" s="4"/>
      <c r="W2688" s="4"/>
      <c r="X2688" s="2" t="s">
        <v>20049</v>
      </c>
      <c r="Y2688" s="4" t="s">
        <v>69</v>
      </c>
      <c r="Z2688" s="4"/>
      <c r="AA2688" s="4"/>
      <c r="AB2688" s="4"/>
    </row>
    <row r="2689" customFormat="false" ht="75" hidden="false" customHeight="true" outlineLevel="0" collapsed="false">
      <c r="A2689" s="4" t="s">
        <v>20050</v>
      </c>
      <c r="B2689" s="4" t="s">
        <v>18478</v>
      </c>
      <c r="C2689" s="4" t="s">
        <v>18478</v>
      </c>
      <c r="D2689" s="4" t="n">
        <v>1961</v>
      </c>
      <c r="E2689" s="4" t="s">
        <v>41</v>
      </c>
      <c r="F2689" s="4" t="s">
        <v>17187</v>
      </c>
      <c r="G2689" s="4" t="str">
        <f aca="false">IF(LEFT(I2689,3)="R1 ","L6",IF(D2689&gt;=2014,"L1",IF(D2689&gt;=1998,"L2",IF(D2689&gt;=1987,"L3",IF(D2689&gt;=1978,"L4",IF(D2689&gt;=1965,"L5","L6"))))))</f>
        <v>L6</v>
      </c>
      <c r="H2689" s="4" t="str">
        <f aca="false">IFERROR(INDEX(Lanes!$C$2:$C$60,MATCH(LEFT(I2689,FIND(" ",I2689)-1),Lanes!$A$2:$A$60,0)),"?")</f>
        <v>V</v>
      </c>
      <c r="I2689" s="4" t="s">
        <v>19908</v>
      </c>
      <c r="J2689" s="4"/>
      <c r="K2689" s="4" t="s">
        <v>1016</v>
      </c>
      <c r="L2689" s="4" t="s">
        <v>961</v>
      </c>
      <c r="M2689" s="4" t="s">
        <v>18480</v>
      </c>
      <c r="N2689" s="4" t="s">
        <v>18481</v>
      </c>
      <c r="O2689" s="4" t="s">
        <v>20051</v>
      </c>
      <c r="P2689" s="2" t="s">
        <v>20052</v>
      </c>
      <c r="Q2689" s="2" t="s">
        <v>20053</v>
      </c>
      <c r="R2689" s="4" t="s">
        <v>122</v>
      </c>
      <c r="S2689" s="4" t="s">
        <v>20054</v>
      </c>
      <c r="T2689" s="4" t="s">
        <v>110</v>
      </c>
      <c r="U2689" s="4"/>
      <c r="V2689" s="4"/>
      <c r="W2689" s="4"/>
      <c r="X2689" s="2" t="s">
        <v>20055</v>
      </c>
      <c r="Y2689" s="4" t="s">
        <v>69</v>
      </c>
      <c r="Z2689" s="4"/>
      <c r="AA2689" s="4"/>
      <c r="AB2689" s="4"/>
    </row>
    <row r="2690" customFormat="false" ht="75" hidden="false" customHeight="true" outlineLevel="0" collapsed="false">
      <c r="A2690" s="4" t="s">
        <v>20056</v>
      </c>
      <c r="B2690" s="4" t="s">
        <v>20057</v>
      </c>
      <c r="C2690" s="4" t="s">
        <v>20058</v>
      </c>
      <c r="D2690" s="4" t="n">
        <v>1961</v>
      </c>
      <c r="E2690" s="4" t="s">
        <v>41</v>
      </c>
      <c r="F2690" s="4" t="s">
        <v>18498</v>
      </c>
      <c r="G2690" s="4" t="str">
        <f aca="false">IF(LEFT(I2690,3)="R1 ","L6",IF(D2690&gt;=2014,"L1",IF(D2690&gt;=1998,"L2",IF(D2690&gt;=1987,"L3",IF(D2690&gt;=1978,"L4",IF(D2690&gt;=1965,"L5","L6"))))))</f>
        <v>L6</v>
      </c>
      <c r="H2690" s="4" t="str">
        <f aca="false">IFERROR(INDEX(Lanes!$C$2:$C$60,MATCH(LEFT(I2690,FIND(" ",I2690)-1),Lanes!$A$2:$A$60,0)),"?")</f>
        <v>V</v>
      </c>
      <c r="I2690" s="4" t="s">
        <v>19908</v>
      </c>
      <c r="J2690" s="4"/>
      <c r="K2690" s="4" t="s">
        <v>20059</v>
      </c>
      <c r="L2690" s="4" t="s">
        <v>193</v>
      </c>
      <c r="M2690" s="4" t="s">
        <v>20060</v>
      </c>
      <c r="N2690" s="4"/>
      <c r="O2690" s="4" t="s">
        <v>20061</v>
      </c>
      <c r="P2690" s="2" t="s">
        <v>20062</v>
      </c>
      <c r="Q2690" s="2" t="s">
        <v>20063</v>
      </c>
      <c r="R2690" s="4" t="s">
        <v>122</v>
      </c>
      <c r="S2690" s="4" t="s">
        <v>20064</v>
      </c>
      <c r="T2690" s="4" t="s">
        <v>110</v>
      </c>
      <c r="U2690" s="4"/>
      <c r="V2690" s="4"/>
      <c r="W2690" s="4"/>
      <c r="X2690" s="2" t="s">
        <v>20065</v>
      </c>
      <c r="Y2690" s="4" t="s">
        <v>69</v>
      </c>
      <c r="Z2690" s="4"/>
      <c r="AA2690" s="4"/>
      <c r="AB2690" s="4"/>
    </row>
    <row r="2691" customFormat="false" ht="75" hidden="false" customHeight="true" outlineLevel="0" collapsed="false">
      <c r="A2691" s="4" t="s">
        <v>20066</v>
      </c>
      <c r="B2691" s="4" t="s">
        <v>17152</v>
      </c>
      <c r="C2691" s="4" t="s">
        <v>17152</v>
      </c>
      <c r="D2691" s="4" t="n">
        <v>1962</v>
      </c>
      <c r="E2691" s="4" t="s">
        <v>41</v>
      </c>
      <c r="F2691" s="4" t="s">
        <v>14248</v>
      </c>
      <c r="G2691" s="4" t="str">
        <f aca="false">IF(LEFT(I2691,3)="R1 ","L6",IF(D2691&gt;=2014,"L1",IF(D2691&gt;=1998,"L2",IF(D2691&gt;=1987,"L3",IF(D2691&gt;=1978,"L4",IF(D2691&gt;=1965,"L5","L6"))))))</f>
        <v>L6</v>
      </c>
      <c r="H2691" s="4" t="str">
        <f aca="false">IFERROR(INDEX(Lanes!$C$2:$C$60,MATCH(LEFT(I2691,FIND(" ",I2691)-1),Lanes!$A$2:$A$60,0)),"?")</f>
        <v>V</v>
      </c>
      <c r="I2691" s="4" t="s">
        <v>19908</v>
      </c>
      <c r="J2691" s="4" t="s">
        <v>20067</v>
      </c>
      <c r="K2691" s="4" t="s">
        <v>364</v>
      </c>
      <c r="L2691" s="4" t="s">
        <v>961</v>
      </c>
      <c r="M2691" s="4" t="s">
        <v>153</v>
      </c>
      <c r="N2691" s="4" t="s">
        <v>17156</v>
      </c>
      <c r="O2691" s="4" t="s">
        <v>20068</v>
      </c>
      <c r="P2691" s="2" t="s">
        <v>20069</v>
      </c>
      <c r="Q2691" s="2" t="s">
        <v>20070</v>
      </c>
      <c r="R2691" s="4" t="s">
        <v>65</v>
      </c>
      <c r="S2691" s="4" t="s">
        <v>20071</v>
      </c>
      <c r="T2691" s="4" t="s">
        <v>110</v>
      </c>
      <c r="U2691" s="4"/>
      <c r="V2691" s="4"/>
      <c r="W2691" s="4"/>
      <c r="X2691" s="2" t="s">
        <v>20072</v>
      </c>
      <c r="Y2691" s="4" t="s">
        <v>69</v>
      </c>
      <c r="Z2691" s="4"/>
      <c r="AA2691" s="4"/>
      <c r="AB2691" s="4"/>
    </row>
    <row r="2692" customFormat="false" ht="75" hidden="false" customHeight="true" outlineLevel="0" collapsed="false">
      <c r="A2692" s="4" t="s">
        <v>20073</v>
      </c>
      <c r="B2692" s="4" t="s">
        <v>20074</v>
      </c>
      <c r="C2692" s="4" t="s">
        <v>20075</v>
      </c>
      <c r="D2692" s="4" t="n">
        <v>1962</v>
      </c>
      <c r="E2692" s="4" t="s">
        <v>41</v>
      </c>
      <c r="F2692" s="4" t="s">
        <v>20076</v>
      </c>
      <c r="G2692" s="4" t="str">
        <f aca="false">IF(LEFT(I2692,3)="R1 ","L6",IF(D2692&gt;=2014,"L1",IF(D2692&gt;=1998,"L2",IF(D2692&gt;=1987,"L3",IF(D2692&gt;=1978,"L4",IF(D2692&gt;=1965,"L5","L6"))))))</f>
        <v>L6</v>
      </c>
      <c r="H2692" s="4" t="str">
        <f aca="false">IFERROR(INDEX(Lanes!$C$2:$C$60,MATCH(LEFT(I2692,FIND(" ",I2692)-1),Lanes!$A$2:$A$60,0)),"?")</f>
        <v>V</v>
      </c>
      <c r="I2692" s="4" t="s">
        <v>19908</v>
      </c>
      <c r="J2692" s="4"/>
      <c r="K2692" s="4" t="s">
        <v>60</v>
      </c>
      <c r="L2692" s="4" t="s">
        <v>193</v>
      </c>
      <c r="M2692" s="4" t="s">
        <v>20077</v>
      </c>
      <c r="N2692" s="4"/>
      <c r="O2692" s="4" t="s">
        <v>20078</v>
      </c>
      <c r="P2692" s="2" t="s">
        <v>20079</v>
      </c>
      <c r="Q2692" s="2" t="s">
        <v>20080</v>
      </c>
      <c r="R2692" s="4" t="s">
        <v>122</v>
      </c>
      <c r="S2692" s="4" t="s">
        <v>20081</v>
      </c>
      <c r="T2692" s="4" t="s">
        <v>110</v>
      </c>
      <c r="U2692" s="4"/>
      <c r="V2692" s="4"/>
      <c r="W2692" s="4"/>
      <c r="X2692" s="2" t="s">
        <v>20082</v>
      </c>
      <c r="Y2692" s="4" t="s">
        <v>69</v>
      </c>
      <c r="Z2692" s="4"/>
      <c r="AA2692" s="4"/>
      <c r="AB2692" s="4"/>
    </row>
    <row r="2693" customFormat="false" ht="75" hidden="false" customHeight="true" outlineLevel="0" collapsed="false">
      <c r="A2693" s="4" t="s">
        <v>20083</v>
      </c>
      <c r="B2693" s="4" t="s">
        <v>17152</v>
      </c>
      <c r="C2693" s="4" t="s">
        <v>20084</v>
      </c>
      <c r="D2693" s="4" t="n">
        <v>1963</v>
      </c>
      <c r="E2693" s="4" t="s">
        <v>41</v>
      </c>
      <c r="F2693" s="4" t="s">
        <v>14248</v>
      </c>
      <c r="G2693" s="4" t="str">
        <f aca="false">IF(LEFT(I2693,3)="R1 ","L6",IF(D2693&gt;=2014,"L1",IF(D2693&gt;=1998,"L2",IF(D2693&gt;=1987,"L3",IF(D2693&gt;=1978,"L4",IF(D2693&gt;=1965,"L5","L6"))))))</f>
        <v>L6</v>
      </c>
      <c r="H2693" s="4" t="str">
        <f aca="false">IFERROR(INDEX(Lanes!$C$2:$C$60,MATCH(LEFT(I2693,FIND(" ",I2693)-1),Lanes!$A$2:$A$60,0)),"?")</f>
        <v>V</v>
      </c>
      <c r="I2693" s="4" t="s">
        <v>19908</v>
      </c>
      <c r="J2693" s="4" t="s">
        <v>20067</v>
      </c>
      <c r="K2693" s="4" t="s">
        <v>364</v>
      </c>
      <c r="L2693" s="4" t="s">
        <v>961</v>
      </c>
      <c r="M2693" s="4" t="s">
        <v>153</v>
      </c>
      <c r="N2693" s="4" t="s">
        <v>17156</v>
      </c>
      <c r="O2693" s="4" t="s">
        <v>20085</v>
      </c>
      <c r="P2693" s="2" t="s">
        <v>20086</v>
      </c>
      <c r="Q2693" s="2" t="s">
        <v>20087</v>
      </c>
      <c r="R2693" s="4" t="s">
        <v>122</v>
      </c>
      <c r="S2693" s="4" t="s">
        <v>20088</v>
      </c>
      <c r="T2693" s="4" t="s">
        <v>110</v>
      </c>
      <c r="U2693" s="4"/>
      <c r="V2693" s="4"/>
      <c r="W2693" s="4"/>
      <c r="X2693" s="2" t="s">
        <v>20089</v>
      </c>
      <c r="Y2693" s="4" t="s">
        <v>69</v>
      </c>
      <c r="Z2693" s="4"/>
      <c r="AA2693" s="4"/>
      <c r="AB2693" s="4"/>
    </row>
    <row r="2694" customFormat="false" ht="75" hidden="false" customHeight="true" outlineLevel="0" collapsed="false">
      <c r="A2694" s="4" t="s">
        <v>20090</v>
      </c>
      <c r="B2694" s="4" t="s">
        <v>20091</v>
      </c>
      <c r="C2694" s="4" t="s">
        <v>20091</v>
      </c>
      <c r="D2694" s="4" t="n">
        <v>1964</v>
      </c>
      <c r="E2694" s="4" t="s">
        <v>41</v>
      </c>
      <c r="F2694" s="4" t="s">
        <v>10471</v>
      </c>
      <c r="G2694" s="4" t="str">
        <f aca="false">IF(LEFT(I2694,3)="R1 ","L6",IF(D2694&gt;=2014,"L1",IF(D2694&gt;=1998,"L2",IF(D2694&gt;=1987,"L3",IF(D2694&gt;=1978,"L4",IF(D2694&gt;=1965,"L5","L6"))))))</f>
        <v>L6</v>
      </c>
      <c r="H2694" s="4" t="str">
        <f aca="false">IFERROR(INDEX(Lanes!$C$2:$C$60,MATCH(LEFT(I2694,FIND(" ",I2694)-1),Lanes!$A$2:$A$60,0)),"?")</f>
        <v>V</v>
      </c>
      <c r="I2694" s="4" t="s">
        <v>19908</v>
      </c>
      <c r="J2694" s="4"/>
      <c r="K2694" s="4" t="s">
        <v>364</v>
      </c>
      <c r="L2694" s="4" t="s">
        <v>193</v>
      </c>
      <c r="M2694" s="4" t="s">
        <v>20092</v>
      </c>
      <c r="N2694" s="4"/>
      <c r="O2694" s="4" t="s">
        <v>20093</v>
      </c>
      <c r="P2694" s="2" t="s">
        <v>20094</v>
      </c>
      <c r="Q2694" s="2" t="s">
        <v>20095</v>
      </c>
      <c r="R2694" s="4" t="s">
        <v>122</v>
      </c>
      <c r="S2694" s="4" t="s">
        <v>20096</v>
      </c>
      <c r="T2694" s="4" t="s">
        <v>110</v>
      </c>
      <c r="U2694" s="4"/>
      <c r="V2694" s="4"/>
      <c r="W2694" s="4"/>
      <c r="X2694" s="2" t="s">
        <v>20097</v>
      </c>
      <c r="Y2694" s="4" t="s">
        <v>69</v>
      </c>
      <c r="Z2694" s="4"/>
      <c r="AA2694" s="4"/>
      <c r="AB2694" s="4"/>
    </row>
    <row r="2695" customFormat="false" ht="75" hidden="false" customHeight="true" outlineLevel="0" collapsed="false">
      <c r="A2695" s="4" t="s">
        <v>20098</v>
      </c>
      <c r="B2695" s="4" t="s">
        <v>20099</v>
      </c>
      <c r="C2695" s="4" t="s">
        <v>20100</v>
      </c>
      <c r="D2695" s="4" t="n">
        <v>1978</v>
      </c>
      <c r="E2695" s="4" t="s">
        <v>704</v>
      </c>
      <c r="F2695" s="4" t="s">
        <v>20101</v>
      </c>
      <c r="G2695" s="4" t="str">
        <f aca="false">IF(LEFT(I2695,3)="R1 ","L6",IF(D2695&gt;=2014,"L1",IF(D2695&gt;=1998,"L2",IF(D2695&gt;=1987,"L3",IF(D2695&gt;=1978,"L4",IF(D2695&gt;=1965,"L5","L6"))))))</f>
        <v>L6</v>
      </c>
      <c r="H2695" s="4" t="str">
        <f aca="false">IFERROR(INDEX(Lanes!$C$2:$C$60,MATCH(LEFT(I2695,FIND(" ",I2695)-1),Lanes!$A$2:$A$60,0)),"?")</f>
        <v>V</v>
      </c>
      <c r="I2695" s="4" t="s">
        <v>19908</v>
      </c>
      <c r="J2695" s="4"/>
      <c r="K2695" s="4" t="s">
        <v>1016</v>
      </c>
      <c r="L2695" s="4" t="s">
        <v>193</v>
      </c>
      <c r="M2695" s="4" t="s">
        <v>20102</v>
      </c>
      <c r="N2695" s="4"/>
      <c r="O2695" s="4" t="s">
        <v>20103</v>
      </c>
      <c r="P2695" s="2" t="s">
        <v>20104</v>
      </c>
      <c r="Q2695" s="2" t="s">
        <v>20105</v>
      </c>
      <c r="R2695" s="4" t="s">
        <v>65</v>
      </c>
      <c r="S2695" s="4" t="s">
        <v>20106</v>
      </c>
      <c r="T2695" s="4" t="s">
        <v>110</v>
      </c>
      <c r="U2695" s="4" t="s">
        <v>53</v>
      </c>
      <c r="V2695" s="4"/>
      <c r="W2695" s="4"/>
      <c r="X2695" s="2" t="s">
        <v>20107</v>
      </c>
      <c r="Y2695" s="4" t="s">
        <v>69</v>
      </c>
      <c r="Z2695" s="4"/>
      <c r="AA2695" s="4"/>
      <c r="AB2695" s="4"/>
    </row>
    <row r="2696" customFormat="false" ht="75" hidden="false" customHeight="true" outlineLevel="0" collapsed="false">
      <c r="A2696" s="4" t="s">
        <v>20108</v>
      </c>
      <c r="B2696" s="4" t="s">
        <v>20109</v>
      </c>
      <c r="C2696" s="4" t="s">
        <v>20110</v>
      </c>
      <c r="D2696" s="4" t="n">
        <v>1992</v>
      </c>
      <c r="E2696" s="4" t="s">
        <v>704</v>
      </c>
      <c r="F2696" s="4" t="s">
        <v>14248</v>
      </c>
      <c r="G2696" s="4" t="str">
        <f aca="false">IF(LEFT(I2696,3)="R1 ","L6",IF(D2696&gt;=2014,"L1",IF(D2696&gt;=1998,"L2",IF(D2696&gt;=1987,"L3",IF(D2696&gt;=1978,"L4",IF(D2696&gt;=1965,"L5","L6"))))))</f>
        <v>L6</v>
      </c>
      <c r="H2696" s="4" t="str">
        <f aca="false">IFERROR(INDEX(Lanes!$C$2:$C$60,MATCH(LEFT(I2696,FIND(" ",I2696)-1),Lanes!$A$2:$A$60,0)),"?")</f>
        <v>V</v>
      </c>
      <c r="I2696" s="4" t="s">
        <v>19908</v>
      </c>
      <c r="J2696" s="4"/>
      <c r="K2696" s="4" t="s">
        <v>950</v>
      </c>
      <c r="L2696" s="4" t="s">
        <v>193</v>
      </c>
      <c r="M2696" s="4" t="s">
        <v>20111</v>
      </c>
      <c r="N2696" s="4"/>
      <c r="O2696" s="4" t="s">
        <v>20112</v>
      </c>
      <c r="P2696" s="2" t="s">
        <v>20113</v>
      </c>
      <c r="Q2696" s="2" t="s">
        <v>20114</v>
      </c>
      <c r="R2696" s="4" t="s">
        <v>122</v>
      </c>
      <c r="S2696" s="4" t="s">
        <v>20115</v>
      </c>
      <c r="T2696" s="4" t="s">
        <v>110</v>
      </c>
      <c r="U2696" s="4"/>
      <c r="V2696" s="4"/>
      <c r="W2696" s="4"/>
      <c r="X2696" s="2" t="s">
        <v>20116</v>
      </c>
      <c r="Y2696" s="4" t="s">
        <v>69</v>
      </c>
      <c r="Z2696" s="4"/>
      <c r="AA2696" s="4"/>
      <c r="AB2696" s="4"/>
    </row>
    <row r="2697" customFormat="false" ht="75" hidden="false" customHeight="true" outlineLevel="0" collapsed="false">
      <c r="A2697" s="4" t="s">
        <v>20117</v>
      </c>
      <c r="B2697" s="4" t="s">
        <v>20118</v>
      </c>
      <c r="C2697" s="4" t="s">
        <v>20119</v>
      </c>
      <c r="D2697" s="4" t="n">
        <v>1992</v>
      </c>
      <c r="E2697" s="4" t="s">
        <v>704</v>
      </c>
      <c r="F2697" s="4" t="s">
        <v>14248</v>
      </c>
      <c r="G2697" s="4" t="str">
        <f aca="false">IF(LEFT(I2697,3)="R1 ","L6",IF(D2697&gt;=2014,"L1",IF(D2697&gt;=1998,"L2",IF(D2697&gt;=1987,"L3",IF(D2697&gt;=1978,"L4",IF(D2697&gt;=1965,"L5","L6"))))))</f>
        <v>L6</v>
      </c>
      <c r="H2697" s="4" t="str">
        <f aca="false">IFERROR(INDEX(Lanes!$C$2:$C$60,MATCH(LEFT(I2697,FIND(" ",I2697)-1),Lanes!$A$2:$A$60,0)),"?")</f>
        <v>V</v>
      </c>
      <c r="I2697" s="4" t="s">
        <v>19908</v>
      </c>
      <c r="J2697" s="4"/>
      <c r="K2697" s="4" t="s">
        <v>1078</v>
      </c>
      <c r="L2697" s="4" t="s">
        <v>163</v>
      </c>
      <c r="M2697" s="4" t="s">
        <v>1086</v>
      </c>
      <c r="N2697" s="4"/>
      <c r="O2697" s="4" t="s">
        <v>20120</v>
      </c>
      <c r="P2697" s="2" t="s">
        <v>20121</v>
      </c>
      <c r="Q2697" s="2" t="s">
        <v>20122</v>
      </c>
      <c r="R2697" s="4" t="s">
        <v>65</v>
      </c>
      <c r="S2697" s="4" t="s">
        <v>20123</v>
      </c>
      <c r="T2697" s="4" t="s">
        <v>110</v>
      </c>
      <c r="U2697" s="4"/>
      <c r="V2697" s="4"/>
      <c r="W2697" s="4"/>
      <c r="X2697" s="2" t="s">
        <v>20124</v>
      </c>
      <c r="Y2697" s="4" t="s">
        <v>69</v>
      </c>
      <c r="Z2697" s="4"/>
      <c r="AA2697" s="4"/>
      <c r="AB2697" s="4"/>
    </row>
    <row r="2698" customFormat="false" ht="75" hidden="false" customHeight="true" outlineLevel="0" collapsed="false">
      <c r="A2698" s="4" t="s">
        <v>20125</v>
      </c>
      <c r="B2698" s="4" t="s">
        <v>20126</v>
      </c>
      <c r="C2698" s="4" t="s">
        <v>20127</v>
      </c>
      <c r="D2698" s="4" t="n">
        <v>1996</v>
      </c>
      <c r="E2698" s="4" t="s">
        <v>704</v>
      </c>
      <c r="F2698" s="4" t="s">
        <v>20128</v>
      </c>
      <c r="G2698" s="4" t="str">
        <f aca="false">IF(LEFT(I2698,3)="R1 ","L6",IF(D2698&gt;=2014,"L1",IF(D2698&gt;=1998,"L2",IF(D2698&gt;=1987,"L3",IF(D2698&gt;=1978,"L4",IF(D2698&gt;=1965,"L5","L6"))))))</f>
        <v>L6</v>
      </c>
      <c r="H2698" s="4" t="str">
        <f aca="false">IFERROR(INDEX(Lanes!$C$2:$C$60,MATCH(LEFT(I2698,FIND(" ",I2698)-1),Lanes!$A$2:$A$60,0)),"?")</f>
        <v>V</v>
      </c>
      <c r="I2698" s="4" t="s">
        <v>19908</v>
      </c>
      <c r="J2698" s="4"/>
      <c r="K2698" s="4" t="s">
        <v>364</v>
      </c>
      <c r="L2698" s="4" t="s">
        <v>193</v>
      </c>
      <c r="M2698" s="4" t="s">
        <v>20129</v>
      </c>
      <c r="N2698" s="4"/>
      <c r="O2698" s="4" t="s">
        <v>20130</v>
      </c>
      <c r="P2698" s="2" t="s">
        <v>20131</v>
      </c>
      <c r="Q2698" s="2" t="s">
        <v>20132</v>
      </c>
      <c r="R2698" s="4" t="s">
        <v>65</v>
      </c>
      <c r="S2698" s="4" t="s">
        <v>20133</v>
      </c>
      <c r="T2698" s="4" t="s">
        <v>110</v>
      </c>
      <c r="U2698" s="4"/>
      <c r="V2698" s="4"/>
      <c r="W2698" s="4"/>
      <c r="X2698" s="2" t="s">
        <v>20134</v>
      </c>
      <c r="Y2698" s="4" t="s">
        <v>69</v>
      </c>
      <c r="Z2698" s="4"/>
      <c r="AA2698" s="4"/>
      <c r="AB2698" s="4"/>
    </row>
    <row r="2699" customFormat="false" ht="75" hidden="false" customHeight="true" outlineLevel="0" collapsed="false">
      <c r="A2699" s="4" t="s">
        <v>20135</v>
      </c>
      <c r="B2699" s="4" t="s">
        <v>20136</v>
      </c>
      <c r="C2699" s="4" t="s">
        <v>20137</v>
      </c>
      <c r="D2699" s="4" t="n">
        <v>1996</v>
      </c>
      <c r="E2699" s="4" t="s">
        <v>704</v>
      </c>
      <c r="F2699" s="4" t="s">
        <v>14248</v>
      </c>
      <c r="G2699" s="4" t="str">
        <f aca="false">IF(LEFT(I2699,3)="R1 ","L6",IF(D2699&gt;=2014,"L1",IF(D2699&gt;=1998,"L2",IF(D2699&gt;=1987,"L3",IF(D2699&gt;=1978,"L4",IF(D2699&gt;=1965,"L5","L6"))))))</f>
        <v>L6</v>
      </c>
      <c r="H2699" s="4" t="str">
        <f aca="false">IFERROR(INDEX(Lanes!$C$2:$C$60,MATCH(LEFT(I2699,FIND(" ",I2699)-1),Lanes!$A$2:$A$60,0)),"?")</f>
        <v>V</v>
      </c>
      <c r="I2699" s="4" t="s">
        <v>19908</v>
      </c>
      <c r="J2699" s="4"/>
      <c r="K2699" s="4" t="s">
        <v>364</v>
      </c>
      <c r="L2699" s="4" t="s">
        <v>193</v>
      </c>
      <c r="M2699" s="4" t="s">
        <v>20138</v>
      </c>
      <c r="N2699" s="4"/>
      <c r="O2699" s="4" t="s">
        <v>20139</v>
      </c>
      <c r="P2699" s="2" t="s">
        <v>20140</v>
      </c>
      <c r="Q2699" s="2" t="s">
        <v>20141</v>
      </c>
      <c r="R2699" s="4" t="s">
        <v>122</v>
      </c>
      <c r="S2699" s="4" t="s">
        <v>20142</v>
      </c>
      <c r="T2699" s="4" t="s">
        <v>110</v>
      </c>
      <c r="U2699" s="4"/>
      <c r="V2699" s="4"/>
      <c r="W2699" s="4"/>
      <c r="X2699" s="2" t="s">
        <v>20143</v>
      </c>
      <c r="Y2699" s="4" t="s">
        <v>69</v>
      </c>
      <c r="Z2699" s="4"/>
      <c r="AA2699" s="4"/>
      <c r="AB2699" s="4"/>
    </row>
    <row r="2700" customFormat="false" ht="75" hidden="false" customHeight="true" outlineLevel="0" collapsed="false">
      <c r="A2700" s="4" t="s">
        <v>20144</v>
      </c>
      <c r="B2700" s="4" t="s">
        <v>20145</v>
      </c>
      <c r="C2700" s="4" t="s">
        <v>20146</v>
      </c>
      <c r="D2700" s="4" t="n">
        <v>1997</v>
      </c>
      <c r="E2700" s="4" t="s">
        <v>704</v>
      </c>
      <c r="F2700" s="4" t="s">
        <v>1436</v>
      </c>
      <c r="G2700" s="4" t="str">
        <f aca="false">IF(LEFT(I2700,3)="R1 ","L6",IF(D2700&gt;=2014,"L1",IF(D2700&gt;=1998,"L2",IF(D2700&gt;=1987,"L3",IF(D2700&gt;=1978,"L4",IF(D2700&gt;=1965,"L5","L6"))))))</f>
        <v>L6</v>
      </c>
      <c r="H2700" s="4" t="str">
        <f aca="false">IFERROR(INDEX(Lanes!$C$2:$C$60,MATCH(LEFT(I2700,FIND(" ",I2700)-1),Lanes!$A$2:$A$60,0)),"?")</f>
        <v>V</v>
      </c>
      <c r="I2700" s="4" t="s">
        <v>19908</v>
      </c>
      <c r="J2700" s="4"/>
      <c r="K2700" s="4" t="s">
        <v>364</v>
      </c>
      <c r="L2700" s="4" t="s">
        <v>193</v>
      </c>
      <c r="M2700" s="4" t="s">
        <v>20147</v>
      </c>
      <c r="N2700" s="4"/>
      <c r="O2700" s="4" t="s">
        <v>20148</v>
      </c>
      <c r="P2700" s="2" t="s">
        <v>20149</v>
      </c>
      <c r="Q2700" s="2" t="s">
        <v>20150</v>
      </c>
      <c r="R2700" s="4" t="s">
        <v>65</v>
      </c>
      <c r="S2700" s="4" t="s">
        <v>20151</v>
      </c>
      <c r="T2700" s="4" t="s">
        <v>110</v>
      </c>
      <c r="U2700" s="4"/>
      <c r="V2700" s="4"/>
      <c r="W2700" s="4"/>
      <c r="X2700" s="2" t="s">
        <v>20152</v>
      </c>
      <c r="Y2700" s="4" t="s">
        <v>69</v>
      </c>
      <c r="Z2700" s="4"/>
      <c r="AA2700" s="4"/>
      <c r="AB2700" s="4"/>
    </row>
    <row r="2701" customFormat="false" ht="75" hidden="false" customHeight="true" outlineLevel="0" collapsed="false">
      <c r="A2701" s="4" t="s">
        <v>20153</v>
      </c>
      <c r="B2701" s="4" t="s">
        <v>20154</v>
      </c>
      <c r="C2701" s="4" t="s">
        <v>20155</v>
      </c>
      <c r="D2701" s="4" t="n">
        <v>1997</v>
      </c>
      <c r="E2701" s="4" t="s">
        <v>704</v>
      </c>
      <c r="F2701" s="4" t="s">
        <v>20156</v>
      </c>
      <c r="G2701" s="4" t="str">
        <f aca="false">IF(LEFT(I2701,3)="R1 ","L6",IF(D2701&gt;=2014,"L1",IF(D2701&gt;=1998,"L2",IF(D2701&gt;=1987,"L3",IF(D2701&gt;=1978,"L4",IF(D2701&gt;=1965,"L5","L6"))))))</f>
        <v>L6</v>
      </c>
      <c r="H2701" s="4" t="str">
        <f aca="false">IFERROR(INDEX(Lanes!$C$2:$C$60,MATCH(LEFT(I2701,FIND(" ",I2701)-1),Lanes!$A$2:$A$60,0)),"?")</f>
        <v>V</v>
      </c>
      <c r="I2701" s="4" t="s">
        <v>19908</v>
      </c>
      <c r="J2701" s="4"/>
      <c r="K2701" s="4" t="s">
        <v>1016</v>
      </c>
      <c r="L2701" s="4" t="s">
        <v>163</v>
      </c>
      <c r="M2701" s="4" t="s">
        <v>20157</v>
      </c>
      <c r="N2701" s="4"/>
      <c r="O2701" s="4" t="s">
        <v>18482</v>
      </c>
      <c r="P2701" s="2" t="s">
        <v>20158</v>
      </c>
      <c r="Q2701" s="2" t="s">
        <v>20159</v>
      </c>
      <c r="R2701" s="4" t="s">
        <v>65</v>
      </c>
      <c r="S2701" s="4" t="s">
        <v>20160</v>
      </c>
      <c r="T2701" s="4" t="s">
        <v>110</v>
      </c>
      <c r="U2701" s="4"/>
      <c r="V2701" s="4"/>
      <c r="W2701" s="4"/>
      <c r="X2701" s="2" t="s">
        <v>20161</v>
      </c>
      <c r="Y2701" s="4" t="s">
        <v>69</v>
      </c>
      <c r="Z2701" s="4"/>
      <c r="AA2701" s="4"/>
      <c r="AB2701" s="4"/>
    </row>
    <row r="2702" customFormat="false" ht="75" hidden="false" customHeight="true" outlineLevel="0" collapsed="false">
      <c r="A2702" s="4" t="s">
        <v>20162</v>
      </c>
      <c r="B2702" s="4" t="s">
        <v>19905</v>
      </c>
      <c r="C2702" s="4" t="s">
        <v>20163</v>
      </c>
      <c r="D2702" s="4" t="n">
        <v>1997</v>
      </c>
      <c r="E2702" s="4" t="s">
        <v>704</v>
      </c>
      <c r="F2702" s="4" t="s">
        <v>20128</v>
      </c>
      <c r="G2702" s="4" t="str">
        <f aca="false">IF(LEFT(I2702,3)="R1 ","L6",IF(D2702&gt;=2014,"L1",IF(D2702&gt;=1998,"L2",IF(D2702&gt;=1987,"L3",IF(D2702&gt;=1978,"L4",IF(D2702&gt;=1965,"L5","L6"))))))</f>
        <v>L6</v>
      </c>
      <c r="H2702" s="4" t="str">
        <f aca="false">IFERROR(INDEX(Lanes!$C$2:$C$60,MATCH(LEFT(I2702,FIND(" ",I2702)-1),Lanes!$A$2:$A$60,0)),"?")</f>
        <v>V</v>
      </c>
      <c r="I2702" s="4" t="s">
        <v>19908</v>
      </c>
      <c r="J2702" s="4"/>
      <c r="K2702" s="4" t="s">
        <v>364</v>
      </c>
      <c r="L2702" s="4" t="s">
        <v>163</v>
      </c>
      <c r="M2702" s="4" t="s">
        <v>19909</v>
      </c>
      <c r="N2702" s="4"/>
      <c r="O2702" s="4" t="s">
        <v>20164</v>
      </c>
      <c r="P2702" s="2" t="s">
        <v>20165</v>
      </c>
      <c r="Q2702" s="2" t="s">
        <v>20166</v>
      </c>
      <c r="R2702" s="4" t="s">
        <v>65</v>
      </c>
      <c r="S2702" s="4" t="s">
        <v>20167</v>
      </c>
      <c r="T2702" s="4" t="s">
        <v>84</v>
      </c>
      <c r="U2702" s="4"/>
      <c r="V2702" s="4"/>
      <c r="W2702" s="4"/>
      <c r="X2702" s="2" t="s">
        <v>20168</v>
      </c>
      <c r="Y2702" s="4" t="s">
        <v>69</v>
      </c>
      <c r="Z2702" s="4"/>
      <c r="AA2702" s="4"/>
      <c r="AB2702" s="4"/>
    </row>
    <row r="2703" customFormat="false" ht="75" hidden="false" customHeight="true" outlineLevel="0" collapsed="false">
      <c r="A2703" s="4" t="s">
        <v>20169</v>
      </c>
      <c r="B2703" s="4" t="s">
        <v>20170</v>
      </c>
      <c r="C2703" s="4" t="s">
        <v>20171</v>
      </c>
      <c r="D2703" s="4" t="n">
        <v>2013</v>
      </c>
      <c r="E2703" s="4" t="s">
        <v>704</v>
      </c>
      <c r="F2703" s="4" t="s">
        <v>20156</v>
      </c>
      <c r="G2703" s="4" t="str">
        <f aca="false">IF(LEFT(I2703,3)="R1 ","L6",IF(D2703&gt;=2014,"L1",IF(D2703&gt;=1998,"L2",IF(D2703&gt;=1987,"L3",IF(D2703&gt;=1978,"L4",IF(D2703&gt;=1965,"L5","L6"))))))</f>
        <v>L6</v>
      </c>
      <c r="H2703" s="4" t="str">
        <f aca="false">IFERROR(INDEX(Lanes!$C$2:$C$60,MATCH(LEFT(I2703,FIND(" ",I2703)-1),Lanes!$A$2:$A$60,0)),"?")</f>
        <v>V</v>
      </c>
      <c r="I2703" s="4" t="s">
        <v>19908</v>
      </c>
      <c r="J2703" s="4"/>
      <c r="K2703" s="4" t="s">
        <v>364</v>
      </c>
      <c r="L2703" s="4" t="s">
        <v>193</v>
      </c>
      <c r="M2703" s="4" t="s">
        <v>20172</v>
      </c>
      <c r="N2703" s="4"/>
      <c r="O2703" s="4" t="s">
        <v>20173</v>
      </c>
      <c r="P2703" s="2" t="s">
        <v>20174</v>
      </c>
      <c r="Q2703" s="2" t="s">
        <v>20175</v>
      </c>
      <c r="R2703" s="4" t="s">
        <v>122</v>
      </c>
      <c r="S2703" s="4" t="s">
        <v>20176</v>
      </c>
      <c r="T2703" s="4" t="s">
        <v>110</v>
      </c>
      <c r="U2703" s="4"/>
      <c r="V2703" s="4"/>
      <c r="W2703" s="4"/>
      <c r="X2703" s="2" t="s">
        <v>20177</v>
      </c>
      <c r="Y2703" s="4" t="s">
        <v>69</v>
      </c>
      <c r="Z2703" s="4"/>
      <c r="AA2703" s="4"/>
      <c r="AB2703" s="4"/>
    </row>
    <row r="2704" customFormat="false" ht="75" hidden="false" customHeight="true" outlineLevel="0" collapsed="false">
      <c r="A2704" s="4" t="s">
        <v>20178</v>
      </c>
      <c r="B2704" s="4" t="s">
        <v>20179</v>
      </c>
      <c r="C2704" s="4" t="s">
        <v>20180</v>
      </c>
      <c r="D2704" s="4" t="n">
        <v>1968</v>
      </c>
      <c r="E2704" s="4" t="s">
        <v>41</v>
      </c>
      <c r="F2704" s="4" t="s">
        <v>17187</v>
      </c>
      <c r="G2704" s="4" t="str">
        <f aca="false">IF(LEFT(I2704,3)="R1 ","L6",IF(D2704&gt;=2014,"L1",IF(D2704&gt;=1998,"L2",IF(D2704&gt;=1987,"L3",IF(D2704&gt;=1978,"L4",IF(D2704&gt;=1965,"L5","L6"))))))</f>
        <v>L5</v>
      </c>
      <c r="H2704" s="4" t="str">
        <f aca="false">IFERROR(INDEX(Lanes!$C$2:$C$60,MATCH(LEFT(I2704,FIND(" ",I2704)-1),Lanes!$A$2:$A$60,0)),"?")</f>
        <v>Context</v>
      </c>
      <c r="I2704" s="4" t="s">
        <v>20181</v>
      </c>
      <c r="J2704" s="4"/>
      <c r="K2704" s="4" t="s">
        <v>20059</v>
      </c>
      <c r="L2704" s="4" t="s">
        <v>603</v>
      </c>
      <c r="M2704" s="4" t="s">
        <v>1205</v>
      </c>
      <c r="N2704" s="4"/>
      <c r="O2704" s="4" t="s">
        <v>20182</v>
      </c>
      <c r="P2704" s="2" t="s">
        <v>20183</v>
      </c>
      <c r="Q2704" s="2" t="s">
        <v>20184</v>
      </c>
      <c r="R2704" s="4" t="s">
        <v>50</v>
      </c>
      <c r="S2704" s="4" t="s">
        <v>20185</v>
      </c>
      <c r="T2704" s="4" t="s">
        <v>110</v>
      </c>
      <c r="U2704" s="4" t="s">
        <v>53</v>
      </c>
      <c r="V2704" s="4"/>
      <c r="W2704" s="4"/>
      <c r="X2704" s="2" t="s">
        <v>20186</v>
      </c>
      <c r="Y2704" s="4" t="s">
        <v>69</v>
      </c>
      <c r="Z2704" s="4"/>
      <c r="AA2704" s="4"/>
      <c r="AB2704" s="4"/>
    </row>
    <row r="2705" customFormat="false" ht="75" hidden="false" customHeight="true" outlineLevel="0" collapsed="false">
      <c r="A2705" s="4" t="s">
        <v>20187</v>
      </c>
      <c r="B2705" s="4" t="s">
        <v>20188</v>
      </c>
      <c r="C2705" s="4" t="s">
        <v>20189</v>
      </c>
      <c r="D2705" s="4" t="n">
        <v>1984</v>
      </c>
      <c r="E2705" s="4" t="s">
        <v>41</v>
      </c>
      <c r="F2705" s="4" t="s">
        <v>11212</v>
      </c>
      <c r="G2705" s="4" t="str">
        <f aca="false">IF(LEFT(I2705,3)="R1 ","L6",IF(D2705&gt;=2014,"L1",IF(D2705&gt;=1998,"L2",IF(D2705&gt;=1987,"L3",IF(D2705&gt;=1978,"L4",IF(D2705&gt;=1965,"L5","L6"))))))</f>
        <v>L4</v>
      </c>
      <c r="H2705" s="4" t="str">
        <f aca="false">IFERROR(INDEX(Lanes!$C$2:$C$60,MATCH(LEFT(I2705,FIND(" ",I2705)-1),Lanes!$A$2:$A$60,0)),"?")</f>
        <v>Context</v>
      </c>
      <c r="I2705" s="4" t="s">
        <v>20181</v>
      </c>
      <c r="J2705" s="4"/>
      <c r="K2705" s="4" t="s">
        <v>1078</v>
      </c>
      <c r="L2705" s="4" t="s">
        <v>163</v>
      </c>
      <c r="M2705" s="4" t="s">
        <v>17795</v>
      </c>
      <c r="N2705" s="4"/>
      <c r="O2705" s="4" t="s">
        <v>20190</v>
      </c>
      <c r="P2705" s="2" t="s">
        <v>20191</v>
      </c>
      <c r="Q2705" s="2" t="s">
        <v>20192</v>
      </c>
      <c r="R2705" s="4" t="s">
        <v>50</v>
      </c>
      <c r="S2705" s="4" t="s">
        <v>20193</v>
      </c>
      <c r="T2705" s="4" t="s">
        <v>110</v>
      </c>
      <c r="U2705" s="4"/>
      <c r="V2705" s="4"/>
      <c r="W2705" s="4"/>
      <c r="X2705" s="2" t="s">
        <v>20194</v>
      </c>
      <c r="Y2705" s="4" t="s">
        <v>55</v>
      </c>
      <c r="Z2705" s="4"/>
      <c r="AA2705" s="4"/>
      <c r="AB2705" s="4"/>
    </row>
    <row r="2706" customFormat="false" ht="75" hidden="false" customHeight="true" outlineLevel="0" collapsed="false">
      <c r="A2706" s="4" t="s">
        <v>20195</v>
      </c>
      <c r="B2706" s="4" t="s">
        <v>20196</v>
      </c>
      <c r="C2706" s="4" t="s">
        <v>20197</v>
      </c>
      <c r="D2706" s="4" t="n">
        <v>1986</v>
      </c>
      <c r="E2706" s="4" t="s">
        <v>41</v>
      </c>
      <c r="F2706" s="4" t="s">
        <v>20198</v>
      </c>
      <c r="G2706" s="4" t="str">
        <f aca="false">IF(LEFT(I2706,3)="R1 ","L6",IF(D2706&gt;=2014,"L1",IF(D2706&gt;=1998,"L2",IF(D2706&gt;=1987,"L3",IF(D2706&gt;=1978,"L4",IF(D2706&gt;=1965,"L5","L6"))))))</f>
        <v>L4</v>
      </c>
      <c r="H2706" s="4" t="str">
        <f aca="false">IFERROR(INDEX(Lanes!$C$2:$C$60,MATCH(LEFT(I2706,FIND(" ",I2706)-1),Lanes!$A$2:$A$60,0)),"?")</f>
        <v>Context</v>
      </c>
      <c r="I2706" s="4" t="s">
        <v>20181</v>
      </c>
      <c r="J2706" s="4"/>
      <c r="K2706" s="4" t="s">
        <v>1078</v>
      </c>
      <c r="L2706" s="4" t="s">
        <v>193</v>
      </c>
      <c r="M2706" s="4" t="s">
        <v>289</v>
      </c>
      <c r="N2706" s="4"/>
      <c r="O2706" s="4" t="s">
        <v>20199</v>
      </c>
      <c r="P2706" s="2" t="s">
        <v>20200</v>
      </c>
      <c r="Q2706" s="2" t="s">
        <v>20201</v>
      </c>
      <c r="R2706" s="4" t="s">
        <v>122</v>
      </c>
      <c r="S2706" s="4" t="s">
        <v>20202</v>
      </c>
      <c r="T2706" s="4" t="s">
        <v>110</v>
      </c>
      <c r="U2706" s="4"/>
      <c r="V2706" s="4"/>
      <c r="W2706" s="4"/>
      <c r="X2706" s="2" t="s">
        <v>20203</v>
      </c>
      <c r="Y2706" s="4" t="s">
        <v>55</v>
      </c>
      <c r="Z2706" s="4"/>
      <c r="AA2706" s="4"/>
      <c r="AB2706" s="4"/>
    </row>
    <row r="2707" customFormat="false" ht="75" hidden="false" customHeight="true" outlineLevel="0" collapsed="false">
      <c r="A2707" s="4" t="s">
        <v>20204</v>
      </c>
      <c r="B2707" s="4" t="s">
        <v>20205</v>
      </c>
      <c r="C2707" s="4" t="s">
        <v>20206</v>
      </c>
      <c r="D2707" s="4" t="n">
        <v>1990</v>
      </c>
      <c r="E2707" s="4" t="s">
        <v>41</v>
      </c>
      <c r="F2707" s="4" t="s">
        <v>20207</v>
      </c>
      <c r="G2707" s="4" t="str">
        <f aca="false">IF(LEFT(I2707,3)="R1 ","L6",IF(D2707&gt;=2014,"L1",IF(D2707&gt;=1998,"L2",IF(D2707&gt;=1987,"L3",IF(D2707&gt;=1978,"L4",IF(D2707&gt;=1965,"L5","L6"))))))</f>
        <v>L3</v>
      </c>
      <c r="H2707" s="4" t="str">
        <f aca="false">IFERROR(INDEX(Lanes!$C$2:$C$60,MATCH(LEFT(I2707,FIND(" ",I2707)-1),Lanes!$A$2:$A$60,0)),"?")</f>
        <v>Context</v>
      </c>
      <c r="I2707" s="4" t="s">
        <v>20181</v>
      </c>
      <c r="J2707" s="4"/>
      <c r="K2707" s="4" t="s">
        <v>20059</v>
      </c>
      <c r="L2707" s="4" t="s">
        <v>603</v>
      </c>
      <c r="M2707" s="4" t="s">
        <v>20208</v>
      </c>
      <c r="N2707" s="4"/>
      <c r="O2707" s="4" t="s">
        <v>20209</v>
      </c>
      <c r="P2707" s="2" t="s">
        <v>20210</v>
      </c>
      <c r="Q2707" s="2" t="s">
        <v>20211</v>
      </c>
      <c r="R2707" s="4" t="s">
        <v>122</v>
      </c>
      <c r="S2707" s="4" t="s">
        <v>20212</v>
      </c>
      <c r="T2707" s="4" t="s">
        <v>110</v>
      </c>
      <c r="U2707" s="4"/>
      <c r="V2707" s="4"/>
      <c r="W2707" s="4"/>
      <c r="X2707" s="2" t="s">
        <v>20213</v>
      </c>
      <c r="Y2707" s="4" t="s">
        <v>55</v>
      </c>
      <c r="Z2707" s="4"/>
      <c r="AA2707" s="4"/>
      <c r="AB2707" s="4"/>
    </row>
    <row r="2708" customFormat="false" ht="75" hidden="false" customHeight="true" outlineLevel="0" collapsed="false">
      <c r="A2708" s="4" t="s">
        <v>20214</v>
      </c>
      <c r="B2708" s="4" t="s">
        <v>20215</v>
      </c>
      <c r="C2708" s="4" t="s">
        <v>20216</v>
      </c>
      <c r="D2708" s="4" t="n">
        <v>1991</v>
      </c>
      <c r="E2708" s="4" t="s">
        <v>41</v>
      </c>
      <c r="F2708" s="4" t="s">
        <v>20217</v>
      </c>
      <c r="G2708" s="4" t="str">
        <f aca="false">IF(LEFT(I2708,3)="R1 ","L6",IF(D2708&gt;=2014,"L1",IF(D2708&gt;=1998,"L2",IF(D2708&gt;=1987,"L3",IF(D2708&gt;=1978,"L4",IF(D2708&gt;=1965,"L5","L6"))))))</f>
        <v>L3</v>
      </c>
      <c r="H2708" s="4" t="str">
        <f aca="false">IFERROR(INDEX(Lanes!$C$2:$C$60,MATCH(LEFT(I2708,FIND(" ",I2708)-1),Lanes!$A$2:$A$60,0)),"?")</f>
        <v>Context</v>
      </c>
      <c r="I2708" s="4" t="s">
        <v>20181</v>
      </c>
      <c r="J2708" s="4"/>
      <c r="K2708" s="4" t="s">
        <v>1078</v>
      </c>
      <c r="L2708" s="4" t="s">
        <v>193</v>
      </c>
      <c r="M2708" s="4" t="s">
        <v>20218</v>
      </c>
      <c r="N2708" s="4"/>
      <c r="O2708" s="4" t="s">
        <v>20219</v>
      </c>
      <c r="P2708" s="2" t="s">
        <v>20220</v>
      </c>
      <c r="Q2708" s="2" t="s">
        <v>20221</v>
      </c>
      <c r="R2708" s="4" t="s">
        <v>122</v>
      </c>
      <c r="S2708" s="4" t="s">
        <v>20222</v>
      </c>
      <c r="T2708" s="4" t="s">
        <v>84</v>
      </c>
      <c r="U2708" s="4"/>
      <c r="V2708" s="4"/>
      <c r="W2708" s="4"/>
      <c r="X2708" s="2" t="s">
        <v>20223</v>
      </c>
      <c r="Y2708" s="4" t="s">
        <v>55</v>
      </c>
      <c r="Z2708" s="4"/>
      <c r="AA2708" s="4"/>
      <c r="AB2708" s="4"/>
    </row>
    <row r="2709" customFormat="false" ht="75" hidden="false" customHeight="true" outlineLevel="0" collapsed="false">
      <c r="A2709" s="4" t="s">
        <v>20224</v>
      </c>
      <c r="B2709" s="4" t="s">
        <v>20225</v>
      </c>
      <c r="C2709" s="4" t="s">
        <v>20226</v>
      </c>
      <c r="D2709" s="4" t="n">
        <v>1997</v>
      </c>
      <c r="E2709" s="4" t="s">
        <v>41</v>
      </c>
      <c r="F2709" s="4" t="s">
        <v>13329</v>
      </c>
      <c r="G2709" s="4" t="str">
        <f aca="false">IF(LEFT(I2709,3)="R1 ","L6",IF(D2709&gt;=2014,"L1",IF(D2709&gt;=1998,"L2",IF(D2709&gt;=1987,"L3",IF(D2709&gt;=1978,"L4",IF(D2709&gt;=1965,"L5","L6"))))))</f>
        <v>L3</v>
      </c>
      <c r="H2709" s="4" t="str">
        <f aca="false">IFERROR(INDEX(Lanes!$C$2:$C$60,MATCH(LEFT(I2709,FIND(" ",I2709)-1),Lanes!$A$2:$A$60,0)),"?")</f>
        <v>Context</v>
      </c>
      <c r="I2709" s="4" t="s">
        <v>20181</v>
      </c>
      <c r="J2709" s="4"/>
      <c r="K2709" s="4" t="s">
        <v>20059</v>
      </c>
      <c r="L2709" s="4" t="s">
        <v>257</v>
      </c>
      <c r="M2709" s="4" t="s">
        <v>289</v>
      </c>
      <c r="N2709" s="4"/>
      <c r="O2709" s="4" t="s">
        <v>20227</v>
      </c>
      <c r="P2709" s="2" t="s">
        <v>20228</v>
      </c>
      <c r="Q2709" s="2" t="s">
        <v>20229</v>
      </c>
      <c r="R2709" s="4" t="s">
        <v>50</v>
      </c>
      <c r="S2709" s="4" t="s">
        <v>20230</v>
      </c>
      <c r="T2709" s="4" t="s">
        <v>110</v>
      </c>
      <c r="U2709" s="4"/>
      <c r="V2709" s="4" t="s">
        <v>728</v>
      </c>
      <c r="W2709" s="4"/>
      <c r="X2709" s="2" t="s">
        <v>20231</v>
      </c>
      <c r="Y2709" s="4" t="s">
        <v>55</v>
      </c>
      <c r="Z2709" s="4"/>
      <c r="AA2709" s="4"/>
      <c r="AB2709" s="4"/>
    </row>
    <row r="2710" customFormat="false" ht="75" hidden="false" customHeight="true" outlineLevel="0" collapsed="false">
      <c r="A2710" s="4" t="s">
        <v>20232</v>
      </c>
      <c r="B2710" s="4" t="s">
        <v>20233</v>
      </c>
      <c r="C2710" s="4" t="s">
        <v>20234</v>
      </c>
      <c r="D2710" s="4" t="n">
        <v>2010</v>
      </c>
      <c r="E2710" s="4" t="s">
        <v>41</v>
      </c>
      <c r="F2710" s="4" t="s">
        <v>20235</v>
      </c>
      <c r="G2710" s="4" t="str">
        <f aca="false">IF(LEFT(I2710,3)="R1 ","L6",IF(D2710&gt;=2014,"L1",IF(D2710&gt;=1998,"L2",IF(D2710&gt;=1987,"L3",IF(D2710&gt;=1978,"L4",IF(D2710&gt;=1965,"L5","L6"))))))</f>
        <v>L2</v>
      </c>
      <c r="H2710" s="4" t="str">
        <f aca="false">IFERROR(INDEX(Lanes!$C$2:$C$60,MATCH(LEFT(I2710,FIND(" ",I2710)-1),Lanes!$A$2:$A$60,0)),"?")</f>
        <v>Context</v>
      </c>
      <c r="I2710" s="4" t="s">
        <v>20181</v>
      </c>
      <c r="J2710" s="4"/>
      <c r="K2710" s="4" t="s">
        <v>20059</v>
      </c>
      <c r="L2710" s="4" t="s">
        <v>193</v>
      </c>
      <c r="M2710" s="4" t="s">
        <v>289</v>
      </c>
      <c r="N2710" s="4"/>
      <c r="O2710" s="4" t="s">
        <v>20236</v>
      </c>
      <c r="P2710" s="2" t="s">
        <v>20237</v>
      </c>
      <c r="Q2710" s="2" t="s">
        <v>20238</v>
      </c>
      <c r="R2710" s="4" t="s">
        <v>50</v>
      </c>
      <c r="S2710" s="4" t="s">
        <v>20239</v>
      </c>
      <c r="T2710" s="4" t="s">
        <v>110</v>
      </c>
      <c r="U2710" s="4"/>
      <c r="V2710" s="4"/>
      <c r="W2710" s="4"/>
      <c r="X2710" s="2" t="s">
        <v>20240</v>
      </c>
      <c r="Y2710" s="4" t="s">
        <v>55</v>
      </c>
      <c r="Z2710" s="4"/>
      <c r="AA2710" s="4"/>
      <c r="AB2710" s="4"/>
    </row>
    <row r="2711" customFormat="false" ht="75" hidden="false" customHeight="true" outlineLevel="0" collapsed="false">
      <c r="A2711" s="4" t="s">
        <v>20241</v>
      </c>
      <c r="B2711" s="4" t="s">
        <v>20242</v>
      </c>
      <c r="C2711" s="4" t="s">
        <v>20243</v>
      </c>
      <c r="D2711" s="4" t="n">
        <v>2012</v>
      </c>
      <c r="E2711" s="4" t="s">
        <v>41</v>
      </c>
      <c r="F2711" s="4" t="s">
        <v>20244</v>
      </c>
      <c r="G2711" s="4" t="str">
        <f aca="false">IF(LEFT(I2711,3)="R1 ","L6",IF(D2711&gt;=2014,"L1",IF(D2711&gt;=1998,"L2",IF(D2711&gt;=1987,"L3",IF(D2711&gt;=1978,"L4",IF(D2711&gt;=1965,"L5","L6"))))))</f>
        <v>L2</v>
      </c>
      <c r="H2711" s="4" t="str">
        <f aca="false">IFERROR(INDEX(Lanes!$C$2:$C$60,MATCH(LEFT(I2711,FIND(" ",I2711)-1),Lanes!$A$2:$A$60,0)),"?")</f>
        <v>Context</v>
      </c>
      <c r="I2711" s="4" t="s">
        <v>20181</v>
      </c>
      <c r="J2711" s="4"/>
      <c r="K2711" s="4" t="s">
        <v>20059</v>
      </c>
      <c r="L2711" s="4" t="s">
        <v>193</v>
      </c>
      <c r="M2711" s="4" t="s">
        <v>289</v>
      </c>
      <c r="N2711" s="4"/>
      <c r="O2711" s="4" t="s">
        <v>20245</v>
      </c>
      <c r="P2711" s="2" t="s">
        <v>20246</v>
      </c>
      <c r="Q2711" s="2" t="s">
        <v>20247</v>
      </c>
      <c r="R2711" s="4" t="s">
        <v>122</v>
      </c>
      <c r="S2711" s="4" t="s">
        <v>20248</v>
      </c>
      <c r="T2711" s="4" t="s">
        <v>110</v>
      </c>
      <c r="U2711" s="4"/>
      <c r="V2711" s="4"/>
      <c r="W2711" s="4"/>
      <c r="X2711" s="2" t="s">
        <v>20249</v>
      </c>
      <c r="Y2711" s="4" t="s">
        <v>55</v>
      </c>
      <c r="Z2711" s="4"/>
      <c r="AA2711" s="4"/>
      <c r="AB2711" s="4"/>
    </row>
    <row r="2712" customFormat="false" ht="75" hidden="false" customHeight="true" outlineLevel="0" collapsed="false">
      <c r="A2712" s="4" t="s">
        <v>20250</v>
      </c>
      <c r="B2712" s="4" t="s">
        <v>20251</v>
      </c>
      <c r="C2712" s="4" t="s">
        <v>20252</v>
      </c>
      <c r="D2712" s="4" t="n">
        <v>2017</v>
      </c>
      <c r="E2712" s="4" t="s">
        <v>41</v>
      </c>
      <c r="F2712" s="4" t="s">
        <v>20253</v>
      </c>
      <c r="G2712" s="4" t="str">
        <f aca="false">IF(LEFT(I2712,3)="R1 ","L6",IF(D2712&gt;=2014,"L1",IF(D2712&gt;=1998,"L2",IF(D2712&gt;=1987,"L3",IF(D2712&gt;=1978,"L4",IF(D2712&gt;=1965,"L5","L6"))))))</f>
        <v>L1</v>
      </c>
      <c r="H2712" s="4" t="str">
        <f aca="false">IFERROR(INDEX(Lanes!$C$2:$C$60,MATCH(LEFT(I2712,FIND(" ",I2712)-1),Lanes!$A$2:$A$60,0)),"?")</f>
        <v>Context</v>
      </c>
      <c r="I2712" s="4" t="s">
        <v>20181</v>
      </c>
      <c r="J2712" s="4"/>
      <c r="K2712" s="4" t="s">
        <v>20059</v>
      </c>
      <c r="L2712" s="4" t="s">
        <v>193</v>
      </c>
      <c r="M2712" s="4" t="s">
        <v>289</v>
      </c>
      <c r="N2712" s="4"/>
      <c r="O2712" s="4" t="s">
        <v>20254</v>
      </c>
      <c r="P2712" s="2" t="s">
        <v>20255</v>
      </c>
      <c r="Q2712" s="2" t="s">
        <v>20256</v>
      </c>
      <c r="R2712" s="4" t="s">
        <v>50</v>
      </c>
      <c r="S2712" s="4" t="s">
        <v>20257</v>
      </c>
      <c r="T2712" s="4" t="s">
        <v>110</v>
      </c>
      <c r="U2712" s="4"/>
      <c r="V2712" s="4"/>
      <c r="W2712" s="4"/>
      <c r="X2712" s="2" t="s">
        <v>20258</v>
      </c>
      <c r="Y2712" s="4" t="s">
        <v>55</v>
      </c>
      <c r="Z2712" s="4"/>
      <c r="AA2712" s="4"/>
      <c r="AB2712" s="4"/>
    </row>
    <row r="2713" customFormat="false" ht="75" hidden="false" customHeight="true" outlineLevel="0" collapsed="false">
      <c r="A2713" s="4" t="s">
        <v>20259</v>
      </c>
      <c r="B2713" s="4" t="s">
        <v>20260</v>
      </c>
      <c r="C2713" s="4" t="s">
        <v>20261</v>
      </c>
      <c r="D2713" s="4" t="n">
        <v>2021</v>
      </c>
      <c r="E2713" s="4" t="s">
        <v>41</v>
      </c>
      <c r="F2713" s="4" t="s">
        <v>20262</v>
      </c>
      <c r="G2713" s="4" t="str">
        <f aca="false">IF(LEFT(I2713,3)="R1 ","L6",IF(D2713&gt;=2014,"L1",IF(D2713&gt;=1998,"L2",IF(D2713&gt;=1987,"L3",IF(D2713&gt;=1978,"L4",IF(D2713&gt;=1965,"L5","L6"))))))</f>
        <v>L1</v>
      </c>
      <c r="H2713" s="4" t="str">
        <f aca="false">IFERROR(INDEX(Lanes!$C$2:$C$60,MATCH(LEFT(I2713,FIND(" ",I2713)-1),Lanes!$A$2:$A$60,0)),"?")</f>
        <v>Context</v>
      </c>
      <c r="I2713" s="4" t="s">
        <v>20181</v>
      </c>
      <c r="J2713" s="4"/>
      <c r="K2713" s="4" t="s">
        <v>20059</v>
      </c>
      <c r="L2713" s="4" t="s">
        <v>193</v>
      </c>
      <c r="M2713" s="4" t="s">
        <v>289</v>
      </c>
      <c r="N2713" s="4"/>
      <c r="O2713" s="4" t="s">
        <v>20263</v>
      </c>
      <c r="P2713" s="2" t="s">
        <v>20264</v>
      </c>
      <c r="Q2713" s="2" t="s">
        <v>20265</v>
      </c>
      <c r="R2713" s="4" t="s">
        <v>50</v>
      </c>
      <c r="S2713" s="4" t="s">
        <v>20266</v>
      </c>
      <c r="T2713" s="4" t="s">
        <v>110</v>
      </c>
      <c r="U2713" s="4"/>
      <c r="V2713" s="4"/>
      <c r="W2713" s="4"/>
      <c r="X2713" s="2" t="s">
        <v>20267</v>
      </c>
      <c r="Y2713" s="4" t="s">
        <v>55</v>
      </c>
      <c r="Z2713" s="4"/>
      <c r="AA2713" s="4"/>
      <c r="AB2713" s="4"/>
    </row>
    <row r="2714" customFormat="false" ht="75" hidden="false" customHeight="true" outlineLevel="0" collapsed="false">
      <c r="A2714" s="4" t="s">
        <v>20268</v>
      </c>
      <c r="B2714" s="4" t="s">
        <v>20269</v>
      </c>
      <c r="C2714" s="4" t="s">
        <v>20270</v>
      </c>
      <c r="D2714" s="4" t="n">
        <v>2022</v>
      </c>
      <c r="E2714" s="4" t="s">
        <v>41</v>
      </c>
      <c r="F2714" s="4" t="s">
        <v>20271</v>
      </c>
      <c r="G2714" s="4" t="str">
        <f aca="false">IF(LEFT(I2714,3)="R1 ","L6",IF(D2714&gt;=2014,"L1",IF(D2714&gt;=1998,"L2",IF(D2714&gt;=1987,"L3",IF(D2714&gt;=1978,"L4",IF(D2714&gt;=1965,"L5","L6"))))))</f>
        <v>L1</v>
      </c>
      <c r="H2714" s="4" t="str">
        <f aca="false">IFERROR(INDEX(Lanes!$C$2:$C$60,MATCH(LEFT(I2714,FIND(" ",I2714)-1),Lanes!$A$2:$A$60,0)),"?")</f>
        <v>Context</v>
      </c>
      <c r="I2714" s="4" t="s">
        <v>20181</v>
      </c>
      <c r="J2714" s="4"/>
      <c r="K2714" s="4" t="s">
        <v>20059</v>
      </c>
      <c r="L2714" s="4" t="s">
        <v>193</v>
      </c>
      <c r="M2714" s="4" t="s">
        <v>289</v>
      </c>
      <c r="N2714" s="4"/>
      <c r="O2714" s="4" t="s">
        <v>20272</v>
      </c>
      <c r="P2714" s="2" t="s">
        <v>20273</v>
      </c>
      <c r="Q2714" s="2" t="s">
        <v>20274</v>
      </c>
      <c r="R2714" s="4" t="s">
        <v>50</v>
      </c>
      <c r="S2714" s="4" t="s">
        <v>20275</v>
      </c>
      <c r="T2714" s="4" t="s">
        <v>84</v>
      </c>
      <c r="U2714" s="4"/>
      <c r="V2714" s="4" t="s">
        <v>169</v>
      </c>
      <c r="W2714" s="4"/>
      <c r="X2714" s="2" t="s">
        <v>20276</v>
      </c>
      <c r="Y2714" s="4" t="s">
        <v>55</v>
      </c>
      <c r="Z2714" s="4"/>
      <c r="AA2714" s="4"/>
      <c r="AB2714" s="4"/>
    </row>
    <row r="2715" customFormat="false" ht="75" hidden="false" customHeight="true" outlineLevel="0" collapsed="false">
      <c r="A2715" s="4" t="s">
        <v>20277</v>
      </c>
      <c r="B2715" s="4" t="s">
        <v>20278</v>
      </c>
      <c r="C2715" s="4" t="s">
        <v>20279</v>
      </c>
      <c r="D2715" s="4" t="n">
        <v>2024</v>
      </c>
      <c r="E2715" s="4" t="s">
        <v>89</v>
      </c>
      <c r="F2715" s="4" t="s">
        <v>20280</v>
      </c>
      <c r="G2715" s="4" t="str">
        <f aca="false">IF(LEFT(I2715,3)="R1 ","L6",IF(D2715&gt;=2014,"L1",IF(D2715&gt;=1998,"L2",IF(D2715&gt;=1987,"L3",IF(D2715&gt;=1978,"L4",IF(D2715&gt;=1965,"L5","L6"))))))</f>
        <v>L1</v>
      </c>
      <c r="H2715" s="4" t="str">
        <f aca="false">IFERROR(INDEX(Lanes!$C$2:$C$60,MATCH(LEFT(I2715,FIND(" ",I2715)-1),Lanes!$A$2:$A$60,0)),"?")</f>
        <v>Context</v>
      </c>
      <c r="I2715" s="4" t="s">
        <v>20181</v>
      </c>
      <c r="J2715" s="4"/>
      <c r="K2715" s="4" t="s">
        <v>20059</v>
      </c>
      <c r="L2715" s="4" t="s">
        <v>193</v>
      </c>
      <c r="M2715" s="4" t="s">
        <v>20281</v>
      </c>
      <c r="N2715" s="4"/>
      <c r="O2715" s="4" t="s">
        <v>20282</v>
      </c>
      <c r="P2715" s="2" t="s">
        <v>20283</v>
      </c>
      <c r="Q2715" s="2" t="s">
        <v>20284</v>
      </c>
      <c r="R2715" s="4" t="s">
        <v>50</v>
      </c>
      <c r="S2715" s="4" t="s">
        <v>20285</v>
      </c>
      <c r="T2715" s="4" t="s">
        <v>84</v>
      </c>
      <c r="U2715" s="4"/>
      <c r="V2715" s="4" t="s">
        <v>728</v>
      </c>
      <c r="W2715" s="4"/>
      <c r="X2715" s="2" t="s">
        <v>20286</v>
      </c>
      <c r="Y2715" s="4" t="s">
        <v>55</v>
      </c>
      <c r="Z2715" s="4"/>
      <c r="AA2715" s="4"/>
      <c r="AB2715" s="4"/>
    </row>
    <row r="2716" customFormat="false" ht="75" hidden="false" customHeight="true" outlineLevel="0" collapsed="false">
      <c r="A2716" s="4" t="s">
        <v>20287</v>
      </c>
      <c r="B2716" s="4" t="s">
        <v>20288</v>
      </c>
      <c r="C2716" s="4" t="s">
        <v>20289</v>
      </c>
      <c r="D2716" s="4" t="n">
        <v>1999</v>
      </c>
      <c r="E2716" s="4" t="s">
        <v>41</v>
      </c>
      <c r="F2716" s="4" t="s">
        <v>20290</v>
      </c>
      <c r="G2716" s="4" t="str">
        <f aca="false">IF(LEFT(I2716,3)="R1 ","L6",IF(D2716&gt;=2014,"L1",IF(D2716&gt;=1998,"L2",IF(D2716&gt;=1987,"L3",IF(D2716&gt;=1978,"L4",IF(D2716&gt;=1965,"L5","L6"))))))</f>
        <v>L2</v>
      </c>
      <c r="H2716" s="4" t="str">
        <f aca="false">IFERROR(INDEX(Lanes!$C$2:$C$60,MATCH(LEFT(I2716,FIND(" ",I2716)-1),Lanes!$A$2:$A$60,0)),"?")</f>
        <v>Context</v>
      </c>
      <c r="I2716" s="4" t="s">
        <v>20291</v>
      </c>
      <c r="J2716" s="4"/>
      <c r="K2716" s="4" t="s">
        <v>9840</v>
      </c>
      <c r="L2716" s="4" t="s">
        <v>163</v>
      </c>
      <c r="M2716" s="4" t="s">
        <v>20292</v>
      </c>
      <c r="N2716" s="4" t="s">
        <v>20293</v>
      </c>
      <c r="O2716" s="4" t="s">
        <v>18790</v>
      </c>
      <c r="P2716" s="2" t="s">
        <v>20294</v>
      </c>
      <c r="Q2716" s="2" t="s">
        <v>20295</v>
      </c>
      <c r="R2716" s="4" t="s">
        <v>65</v>
      </c>
      <c r="S2716" s="4" t="s">
        <v>20296</v>
      </c>
      <c r="T2716" s="4" t="s">
        <v>110</v>
      </c>
      <c r="U2716" s="4"/>
      <c r="V2716" s="4"/>
      <c r="W2716" s="4"/>
      <c r="X2716" s="2" t="s">
        <v>20297</v>
      </c>
      <c r="Y2716" s="4" t="s">
        <v>55</v>
      </c>
      <c r="Z2716" s="4"/>
      <c r="AA2716" s="4"/>
      <c r="AB2716" s="4"/>
    </row>
    <row r="2717" customFormat="false" ht="75" hidden="false" customHeight="true" outlineLevel="0" collapsed="false">
      <c r="A2717" s="4" t="s">
        <v>20298</v>
      </c>
      <c r="B2717" s="4" t="s">
        <v>20299</v>
      </c>
      <c r="C2717" s="4" t="s">
        <v>20299</v>
      </c>
      <c r="D2717" s="4" t="n">
        <v>2002</v>
      </c>
      <c r="E2717" s="4" t="s">
        <v>41</v>
      </c>
      <c r="F2717" s="4" t="s">
        <v>20300</v>
      </c>
      <c r="G2717" s="4" t="str">
        <f aca="false">IF(LEFT(I2717,3)="R1 ","L6",IF(D2717&gt;=2014,"L1",IF(D2717&gt;=1998,"L2",IF(D2717&gt;=1987,"L3",IF(D2717&gt;=1978,"L4",IF(D2717&gt;=1965,"L5","L6"))))))</f>
        <v>L2</v>
      </c>
      <c r="H2717" s="4" t="str">
        <f aca="false">IFERROR(INDEX(Lanes!$C$2:$C$60,MATCH(LEFT(I2717,FIND(" ",I2717)-1),Lanes!$A$2:$A$60,0)),"?")</f>
        <v>Context</v>
      </c>
      <c r="I2717" s="4" t="s">
        <v>20291</v>
      </c>
      <c r="J2717" s="4"/>
      <c r="K2717" s="4" t="s">
        <v>451</v>
      </c>
      <c r="L2717" s="4" t="s">
        <v>163</v>
      </c>
      <c r="M2717" s="4" t="s">
        <v>20301</v>
      </c>
      <c r="N2717" s="4" t="s">
        <v>20293</v>
      </c>
      <c r="O2717" s="4" t="s">
        <v>20302</v>
      </c>
      <c r="P2717" s="2" t="s">
        <v>20303</v>
      </c>
      <c r="Q2717" s="2" t="s">
        <v>20304</v>
      </c>
      <c r="R2717" s="4" t="s">
        <v>122</v>
      </c>
      <c r="S2717" s="4" t="s">
        <v>20305</v>
      </c>
      <c r="T2717" s="4" t="s">
        <v>110</v>
      </c>
      <c r="U2717" s="4" t="s">
        <v>53</v>
      </c>
      <c r="V2717" s="4"/>
      <c r="W2717" s="4"/>
      <c r="X2717" s="2" t="s">
        <v>20306</v>
      </c>
      <c r="Y2717" s="4" t="s">
        <v>55</v>
      </c>
      <c r="Z2717" s="4"/>
      <c r="AA2717" s="4"/>
      <c r="AB2717" s="4"/>
    </row>
    <row r="2718" customFormat="false" ht="75" hidden="false" customHeight="true" outlineLevel="0" collapsed="false">
      <c r="A2718" s="4" t="s">
        <v>20307</v>
      </c>
      <c r="B2718" s="4" t="s">
        <v>20308</v>
      </c>
      <c r="C2718" s="4" t="s">
        <v>20309</v>
      </c>
      <c r="D2718" s="4" t="n">
        <v>2003</v>
      </c>
      <c r="E2718" s="4" t="s">
        <v>41</v>
      </c>
      <c r="F2718" s="4" t="s">
        <v>20310</v>
      </c>
      <c r="G2718" s="4" t="str">
        <f aca="false">IF(LEFT(I2718,3)="R1 ","L6",IF(D2718&gt;=2014,"L1",IF(D2718&gt;=1998,"L2",IF(D2718&gt;=1987,"L3",IF(D2718&gt;=1978,"L4",IF(D2718&gt;=1965,"L5","L6"))))))</f>
        <v>L2</v>
      </c>
      <c r="H2718" s="4" t="str">
        <f aca="false">IFERROR(INDEX(Lanes!$C$2:$C$60,MATCH(LEFT(I2718,FIND(" ",I2718)-1),Lanes!$A$2:$A$60,0)),"?")</f>
        <v>Context</v>
      </c>
      <c r="I2718" s="4" t="s">
        <v>20291</v>
      </c>
      <c r="J2718" s="4"/>
      <c r="K2718" s="4" t="s">
        <v>20059</v>
      </c>
      <c r="L2718" s="4" t="s">
        <v>163</v>
      </c>
      <c r="M2718" s="4" t="s">
        <v>18588</v>
      </c>
      <c r="N2718" s="4"/>
      <c r="O2718" s="4" t="s">
        <v>20311</v>
      </c>
      <c r="P2718" s="2" t="s">
        <v>20312</v>
      </c>
      <c r="Q2718" s="2" t="s">
        <v>20313</v>
      </c>
      <c r="R2718" s="4" t="s">
        <v>50</v>
      </c>
      <c r="S2718" s="4" t="s">
        <v>20314</v>
      </c>
      <c r="T2718" s="4" t="s">
        <v>84</v>
      </c>
      <c r="U2718" s="4"/>
      <c r="V2718" s="4"/>
      <c r="W2718" s="4"/>
      <c r="X2718" s="2" t="s">
        <v>20315</v>
      </c>
      <c r="Y2718" s="4" t="s">
        <v>55</v>
      </c>
      <c r="Z2718" s="4"/>
      <c r="AA2718" s="4"/>
      <c r="AB2718" s="4"/>
    </row>
    <row r="2719" customFormat="false" ht="75" hidden="false" customHeight="true" outlineLevel="0" collapsed="false">
      <c r="A2719" s="4" t="s">
        <v>20316</v>
      </c>
      <c r="B2719" s="4" t="s">
        <v>20317</v>
      </c>
      <c r="C2719" s="4" t="s">
        <v>20318</v>
      </c>
      <c r="D2719" s="4" t="n">
        <v>2010</v>
      </c>
      <c r="E2719" s="4" t="s">
        <v>41</v>
      </c>
      <c r="F2719" s="4" t="s">
        <v>20319</v>
      </c>
      <c r="G2719" s="4" t="str">
        <f aca="false">IF(LEFT(I2719,3)="R1 ","L6",IF(D2719&gt;=2014,"L1",IF(D2719&gt;=1998,"L2",IF(D2719&gt;=1987,"L3",IF(D2719&gt;=1978,"L4",IF(D2719&gt;=1965,"L5","L6"))))))</f>
        <v>L2</v>
      </c>
      <c r="H2719" s="4" t="str">
        <f aca="false">IFERROR(INDEX(Lanes!$C$2:$C$60,MATCH(LEFT(I2719,FIND(" ",I2719)-1),Lanes!$A$2:$A$60,0)),"?")</f>
        <v>Context</v>
      </c>
      <c r="I2719" s="4" t="s">
        <v>20291</v>
      </c>
      <c r="J2719" s="4"/>
      <c r="K2719" s="4" t="s">
        <v>451</v>
      </c>
      <c r="L2719" s="4" t="s">
        <v>163</v>
      </c>
      <c r="M2719" s="4" t="s">
        <v>20320</v>
      </c>
      <c r="N2719" s="4" t="s">
        <v>20293</v>
      </c>
      <c r="O2719" s="4" t="s">
        <v>20321</v>
      </c>
      <c r="P2719" s="2" t="s">
        <v>20322</v>
      </c>
      <c r="Q2719" s="2" t="s">
        <v>20323</v>
      </c>
      <c r="R2719" s="4" t="s">
        <v>50</v>
      </c>
      <c r="S2719" s="4" t="s">
        <v>20324</v>
      </c>
      <c r="T2719" s="4" t="s">
        <v>110</v>
      </c>
      <c r="U2719" s="4"/>
      <c r="V2719" s="4"/>
      <c r="W2719" s="4"/>
      <c r="X2719" s="2" t="s">
        <v>20325</v>
      </c>
      <c r="Y2719" s="4" t="s">
        <v>55</v>
      </c>
      <c r="Z2719" s="4"/>
      <c r="AA2719" s="4"/>
      <c r="AB2719" s="4"/>
    </row>
    <row r="2720" customFormat="false" ht="75" hidden="false" customHeight="true" outlineLevel="0" collapsed="false">
      <c r="A2720" s="4" t="s">
        <v>20326</v>
      </c>
      <c r="B2720" s="4" t="s">
        <v>20327</v>
      </c>
      <c r="C2720" s="4" t="s">
        <v>20328</v>
      </c>
      <c r="D2720" s="4" t="n">
        <v>2015</v>
      </c>
      <c r="E2720" s="4" t="s">
        <v>41</v>
      </c>
      <c r="F2720" s="4" t="s">
        <v>20329</v>
      </c>
      <c r="G2720" s="4" t="str">
        <f aca="false">IF(LEFT(I2720,3)="R1 ","L6",IF(D2720&gt;=2014,"L1",IF(D2720&gt;=1998,"L2",IF(D2720&gt;=1987,"L3",IF(D2720&gt;=1978,"L4",IF(D2720&gt;=1965,"L5","L6"))))))</f>
        <v>L1</v>
      </c>
      <c r="H2720" s="4" t="str">
        <f aca="false">IFERROR(INDEX(Lanes!$C$2:$C$60,MATCH(LEFT(I2720,FIND(" ",I2720)-1),Lanes!$A$2:$A$60,0)),"?")</f>
        <v>Context</v>
      </c>
      <c r="I2720" s="4" t="s">
        <v>20291</v>
      </c>
      <c r="J2720" s="4"/>
      <c r="K2720" s="4" t="s">
        <v>451</v>
      </c>
      <c r="L2720" s="4" t="s">
        <v>193</v>
      </c>
      <c r="M2720" s="4" t="s">
        <v>289</v>
      </c>
      <c r="N2720" s="4"/>
      <c r="O2720" s="4" t="s">
        <v>20330</v>
      </c>
      <c r="P2720" s="2" t="s">
        <v>20331</v>
      </c>
      <c r="Q2720" s="2" t="s">
        <v>20332</v>
      </c>
      <c r="R2720" s="4" t="s">
        <v>122</v>
      </c>
      <c r="S2720" s="4" t="s">
        <v>20333</v>
      </c>
      <c r="T2720" s="4" t="s">
        <v>110</v>
      </c>
      <c r="U2720" s="4"/>
      <c r="V2720" s="4"/>
      <c r="W2720" s="4"/>
      <c r="X2720" s="2" t="s">
        <v>20334</v>
      </c>
      <c r="Y2720" s="4" t="s">
        <v>55</v>
      </c>
      <c r="Z2720" s="4"/>
      <c r="AA2720" s="4"/>
      <c r="AB2720" s="4"/>
    </row>
    <row r="2721" customFormat="false" ht="75" hidden="false" customHeight="true" outlineLevel="0" collapsed="false">
      <c r="A2721" s="4" t="s">
        <v>20335</v>
      </c>
      <c r="B2721" s="4" t="s">
        <v>20336</v>
      </c>
      <c r="C2721" s="4" t="s">
        <v>20337</v>
      </c>
      <c r="D2721" s="4" t="n">
        <v>2021</v>
      </c>
      <c r="E2721" s="4" t="s">
        <v>41</v>
      </c>
      <c r="F2721" s="4" t="s">
        <v>20338</v>
      </c>
      <c r="G2721" s="4" t="str">
        <f aca="false">IF(LEFT(I2721,3)="R1 ","L6",IF(D2721&gt;=2014,"L1",IF(D2721&gt;=1998,"L2",IF(D2721&gt;=1987,"L3",IF(D2721&gt;=1978,"L4",IF(D2721&gt;=1965,"L5","L6"))))))</f>
        <v>L1</v>
      </c>
      <c r="H2721" s="4" t="str">
        <f aca="false">IFERROR(INDEX(Lanes!$C$2:$C$60,MATCH(LEFT(I2721,FIND(" ",I2721)-1),Lanes!$A$2:$A$60,0)),"?")</f>
        <v>Context</v>
      </c>
      <c r="I2721" s="4" t="s">
        <v>20291</v>
      </c>
      <c r="J2721" s="4"/>
      <c r="K2721" s="4" t="s">
        <v>20059</v>
      </c>
      <c r="L2721" s="4" t="s">
        <v>163</v>
      </c>
      <c r="M2721" s="4" t="s">
        <v>20339</v>
      </c>
      <c r="N2721" s="4"/>
      <c r="O2721" s="4" t="s">
        <v>20340</v>
      </c>
      <c r="P2721" s="2" t="s">
        <v>20341</v>
      </c>
      <c r="Q2721" s="2" t="s">
        <v>20342</v>
      </c>
      <c r="R2721" s="4" t="s">
        <v>50</v>
      </c>
      <c r="S2721" s="4" t="s">
        <v>20343</v>
      </c>
      <c r="T2721" s="4" t="s">
        <v>84</v>
      </c>
      <c r="U2721" s="4"/>
      <c r="V2721" s="4"/>
      <c r="W2721" s="4"/>
      <c r="X2721" s="2" t="s">
        <v>20344</v>
      </c>
      <c r="Y2721" s="4" t="s">
        <v>55</v>
      </c>
      <c r="Z2721" s="4"/>
      <c r="AA2721" s="4"/>
      <c r="AB2721" s="4"/>
    </row>
    <row r="2722" customFormat="false" ht="75" hidden="false" customHeight="true" outlineLevel="0" collapsed="false">
      <c r="A2722" s="4" t="s">
        <v>20345</v>
      </c>
      <c r="B2722" s="4" t="s">
        <v>20346</v>
      </c>
      <c r="C2722" s="4" t="s">
        <v>20347</v>
      </c>
      <c r="D2722" s="4" t="n">
        <v>2022</v>
      </c>
      <c r="E2722" s="4" t="s">
        <v>41</v>
      </c>
      <c r="F2722" s="4" t="s">
        <v>20348</v>
      </c>
      <c r="G2722" s="4" t="str">
        <f aca="false">IF(LEFT(I2722,3)="R1 ","L6",IF(D2722&gt;=2014,"L1",IF(D2722&gt;=1998,"L2",IF(D2722&gt;=1987,"L3",IF(D2722&gt;=1978,"L4",IF(D2722&gt;=1965,"L5","L6"))))))</f>
        <v>L1</v>
      </c>
      <c r="H2722" s="4" t="str">
        <f aca="false">IFERROR(INDEX(Lanes!$C$2:$C$60,MATCH(LEFT(I2722,FIND(" ",I2722)-1),Lanes!$A$2:$A$60,0)),"?")</f>
        <v>Context</v>
      </c>
      <c r="I2722" s="4" t="s">
        <v>20291</v>
      </c>
      <c r="J2722" s="4"/>
      <c r="K2722" s="4" t="s">
        <v>364</v>
      </c>
      <c r="L2722" s="4" t="s">
        <v>163</v>
      </c>
      <c r="M2722" s="4" t="s">
        <v>20349</v>
      </c>
      <c r="N2722" s="4"/>
      <c r="O2722" s="4" t="s">
        <v>20350</v>
      </c>
      <c r="P2722" s="2" t="s">
        <v>20351</v>
      </c>
      <c r="Q2722" s="2" t="s">
        <v>20352</v>
      </c>
      <c r="R2722" s="4" t="s">
        <v>50</v>
      </c>
      <c r="S2722" s="4" t="s">
        <v>20353</v>
      </c>
      <c r="T2722" s="4" t="s">
        <v>110</v>
      </c>
      <c r="U2722" s="4" t="s">
        <v>53</v>
      </c>
      <c r="V2722" s="4" t="s">
        <v>169</v>
      </c>
      <c r="W2722" s="4"/>
      <c r="X2722" s="2" t="s">
        <v>20354</v>
      </c>
      <c r="Y2722" s="4" t="s">
        <v>55</v>
      </c>
      <c r="Z2722" s="4"/>
      <c r="AA2722" s="4"/>
      <c r="AB2722" s="4"/>
    </row>
    <row r="2723" customFormat="false" ht="75" hidden="false" customHeight="true" outlineLevel="0" collapsed="false">
      <c r="A2723" s="4" t="s">
        <v>20355</v>
      </c>
      <c r="B2723" s="4" t="s">
        <v>20346</v>
      </c>
      <c r="C2723" s="4" t="s">
        <v>20346</v>
      </c>
      <c r="D2723" s="4" t="n">
        <v>2023</v>
      </c>
      <c r="E2723" s="4" t="s">
        <v>41</v>
      </c>
      <c r="F2723" s="4" t="s">
        <v>20348</v>
      </c>
      <c r="G2723" s="4" t="str">
        <f aca="false">IF(LEFT(I2723,3)="R1 ","L6",IF(D2723&gt;=2014,"L1",IF(D2723&gt;=1998,"L2",IF(D2723&gt;=1987,"L3",IF(D2723&gt;=1978,"L4",IF(D2723&gt;=1965,"L5","L6"))))))</f>
        <v>L1</v>
      </c>
      <c r="H2723" s="4" t="str">
        <f aca="false">IFERROR(INDEX(Lanes!$C$2:$C$60,MATCH(LEFT(I2723,FIND(" ",I2723)-1),Lanes!$A$2:$A$60,0)),"?")</f>
        <v>Context</v>
      </c>
      <c r="I2723" s="4" t="s">
        <v>20291</v>
      </c>
      <c r="J2723" s="4"/>
      <c r="K2723" s="4" t="s">
        <v>364</v>
      </c>
      <c r="L2723" s="4" t="s">
        <v>163</v>
      </c>
      <c r="M2723" s="4" t="s">
        <v>20349</v>
      </c>
      <c r="N2723" s="4"/>
      <c r="O2723" s="4" t="s">
        <v>20356</v>
      </c>
      <c r="P2723" s="2" t="s">
        <v>20357</v>
      </c>
      <c r="Q2723" s="2" t="s">
        <v>20358</v>
      </c>
      <c r="R2723" s="4" t="s">
        <v>65</v>
      </c>
      <c r="S2723" s="4" t="s">
        <v>20359</v>
      </c>
      <c r="T2723" s="4" t="s">
        <v>110</v>
      </c>
      <c r="U2723" s="4"/>
      <c r="V2723" s="4" t="s">
        <v>20360</v>
      </c>
      <c r="W2723" s="4"/>
      <c r="X2723" s="2" t="s">
        <v>20354</v>
      </c>
      <c r="Y2723" s="4" t="s">
        <v>55</v>
      </c>
      <c r="Z2723" s="4"/>
      <c r="AA2723" s="4"/>
      <c r="AB2723" s="4"/>
    </row>
    <row r="2724" customFormat="false" ht="75" hidden="false" customHeight="true" outlineLevel="0" collapsed="false">
      <c r="A2724" s="4" t="s">
        <v>20361</v>
      </c>
      <c r="B2724" s="4" t="s">
        <v>20362</v>
      </c>
      <c r="C2724" s="4" t="s">
        <v>20363</v>
      </c>
      <c r="D2724" s="4" t="n">
        <v>2024</v>
      </c>
      <c r="E2724" s="4" t="s">
        <v>41</v>
      </c>
      <c r="F2724" s="4" t="s">
        <v>476</v>
      </c>
      <c r="G2724" s="4" t="str">
        <f aca="false">IF(LEFT(I2724,3)="R1 ","L6",IF(D2724&gt;=2014,"L1",IF(D2724&gt;=1998,"L2",IF(D2724&gt;=1987,"L3",IF(D2724&gt;=1978,"L4",IF(D2724&gt;=1965,"L5","L6"))))))</f>
        <v>L1</v>
      </c>
      <c r="H2724" s="4" t="str">
        <f aca="false">IFERROR(INDEX(Lanes!$C$2:$C$60,MATCH(LEFT(I2724,FIND(" ",I2724)-1),Lanes!$A$2:$A$60,0)),"?")</f>
        <v>Context</v>
      </c>
      <c r="I2724" s="4" t="s">
        <v>20291</v>
      </c>
      <c r="J2724" s="4"/>
      <c r="K2724" s="4" t="s">
        <v>451</v>
      </c>
      <c r="L2724" s="4" t="s">
        <v>193</v>
      </c>
      <c r="M2724" s="4" t="s">
        <v>20364</v>
      </c>
      <c r="N2724" s="4"/>
      <c r="O2724" s="4" t="s">
        <v>20365</v>
      </c>
      <c r="P2724" s="2" t="s">
        <v>20366</v>
      </c>
      <c r="Q2724" s="2" t="s">
        <v>20367</v>
      </c>
      <c r="R2724" s="4" t="s">
        <v>50</v>
      </c>
      <c r="S2724" s="4" t="s">
        <v>20368</v>
      </c>
      <c r="T2724" s="4" t="s">
        <v>84</v>
      </c>
      <c r="U2724" s="4"/>
      <c r="V2724" s="4" t="s">
        <v>728</v>
      </c>
      <c r="W2724" s="4"/>
      <c r="X2724" s="2" t="s">
        <v>20369</v>
      </c>
      <c r="Y2724" s="4" t="s">
        <v>55</v>
      </c>
      <c r="Z2724" s="4"/>
      <c r="AA2724" s="4"/>
      <c r="AB2724" s="4"/>
    </row>
    <row r="2725" customFormat="false" ht="75" hidden="false" customHeight="true" outlineLevel="0" collapsed="false">
      <c r="A2725" s="4" t="s">
        <v>20370</v>
      </c>
      <c r="B2725" s="4" t="s">
        <v>20371</v>
      </c>
      <c r="C2725" s="4" t="s">
        <v>20372</v>
      </c>
      <c r="D2725" s="4" t="n">
        <v>2024</v>
      </c>
      <c r="E2725" s="4" t="s">
        <v>89</v>
      </c>
      <c r="F2725" s="4" t="s">
        <v>20373</v>
      </c>
      <c r="G2725" s="4" t="str">
        <f aca="false">IF(LEFT(I2725,3)="R1 ","L6",IF(D2725&gt;=2014,"L1",IF(D2725&gt;=1998,"L2",IF(D2725&gt;=1987,"L3",IF(D2725&gt;=1978,"L4",IF(D2725&gt;=1965,"L5","L6"))))))</f>
        <v>L1</v>
      </c>
      <c r="H2725" s="4" t="str">
        <f aca="false">IFERROR(INDEX(Lanes!$C$2:$C$60,MATCH(LEFT(I2725,FIND(" ",I2725)-1),Lanes!$A$2:$A$60,0)),"?")</f>
        <v>Context</v>
      </c>
      <c r="I2725" s="4" t="s">
        <v>20291</v>
      </c>
      <c r="J2725" s="4"/>
      <c r="K2725" s="4" t="s">
        <v>364</v>
      </c>
      <c r="L2725" s="4" t="s">
        <v>163</v>
      </c>
      <c r="M2725" s="4" t="s">
        <v>20374</v>
      </c>
      <c r="N2725" s="4" t="s">
        <v>20293</v>
      </c>
      <c r="O2725" s="4" t="s">
        <v>20375</v>
      </c>
      <c r="P2725" s="2" t="s">
        <v>20376</v>
      </c>
      <c r="Q2725" s="2" t="s">
        <v>20377</v>
      </c>
      <c r="R2725" s="4" t="s">
        <v>50</v>
      </c>
      <c r="S2725" s="4" t="s">
        <v>20378</v>
      </c>
      <c r="T2725" s="4" t="s">
        <v>84</v>
      </c>
      <c r="U2725" s="4"/>
      <c r="V2725" s="4"/>
      <c r="W2725" s="4"/>
      <c r="X2725" s="2" t="s">
        <v>20379</v>
      </c>
      <c r="Y2725" s="4" t="s">
        <v>69</v>
      </c>
      <c r="Z2725" s="4"/>
      <c r="AA2725" s="4"/>
      <c r="AB2725" s="4"/>
    </row>
    <row r="2726" customFormat="false" ht="75" hidden="false" customHeight="true" outlineLevel="0" collapsed="false">
      <c r="A2726" s="4" t="s">
        <v>20380</v>
      </c>
      <c r="B2726" s="4" t="s">
        <v>20381</v>
      </c>
      <c r="C2726" s="4" t="s">
        <v>20382</v>
      </c>
      <c r="D2726" s="4" t="n">
        <v>2004</v>
      </c>
      <c r="E2726" s="4" t="s">
        <v>41</v>
      </c>
      <c r="F2726" s="4" t="s">
        <v>20383</v>
      </c>
      <c r="G2726" s="4" t="str">
        <f aca="false">IF(LEFT(I2726,3)="R1 ","L6",IF(D2726&gt;=2014,"L1",IF(D2726&gt;=1998,"L2",IF(D2726&gt;=1987,"L3",IF(D2726&gt;=1978,"L4",IF(D2726&gt;=1965,"L5","L6"))))))</f>
        <v>L2</v>
      </c>
      <c r="H2726" s="4" t="str">
        <f aca="false">IFERROR(INDEX(Lanes!$C$2:$C$60,MATCH(LEFT(I2726,FIND(" ",I2726)-1),Lanes!$A$2:$A$60,0)),"?")</f>
        <v>Context</v>
      </c>
      <c r="I2726" s="4" t="s">
        <v>20384</v>
      </c>
      <c r="J2726" s="4" t="s">
        <v>10133</v>
      </c>
      <c r="K2726" s="4" t="s">
        <v>787</v>
      </c>
      <c r="L2726" s="4" t="s">
        <v>193</v>
      </c>
      <c r="M2726" s="4" t="s">
        <v>289</v>
      </c>
      <c r="N2726" s="4"/>
      <c r="O2726" s="4" t="s">
        <v>20385</v>
      </c>
      <c r="P2726" s="2" t="s">
        <v>20386</v>
      </c>
      <c r="Q2726" s="2" t="s">
        <v>20387</v>
      </c>
      <c r="R2726" s="4" t="s">
        <v>50</v>
      </c>
      <c r="S2726" s="4" t="s">
        <v>20388</v>
      </c>
      <c r="T2726" s="4" t="s">
        <v>110</v>
      </c>
      <c r="U2726" s="4" t="s">
        <v>53</v>
      </c>
      <c r="V2726" s="4"/>
      <c r="W2726" s="4"/>
      <c r="X2726" s="2" t="s">
        <v>20389</v>
      </c>
      <c r="Y2726" s="4" t="s">
        <v>55</v>
      </c>
      <c r="Z2726" s="4"/>
      <c r="AA2726" s="4"/>
      <c r="AB2726" s="4"/>
    </row>
    <row r="2727" customFormat="false" ht="75" hidden="false" customHeight="true" outlineLevel="0" collapsed="false">
      <c r="A2727" s="4" t="s">
        <v>20390</v>
      </c>
      <c r="B2727" s="4" t="s">
        <v>20391</v>
      </c>
      <c r="C2727" s="4" t="s">
        <v>20392</v>
      </c>
      <c r="D2727" s="4" t="n">
        <v>2009</v>
      </c>
      <c r="E2727" s="4" t="s">
        <v>41</v>
      </c>
      <c r="F2727" s="4" t="s">
        <v>2754</v>
      </c>
      <c r="G2727" s="4" t="str">
        <f aca="false">IF(LEFT(I2727,3)="R1 ","L6",IF(D2727&gt;=2014,"L1",IF(D2727&gt;=1998,"L2",IF(D2727&gt;=1987,"L3",IF(D2727&gt;=1978,"L4",IF(D2727&gt;=1965,"L5","L6"))))))</f>
        <v>L2</v>
      </c>
      <c r="H2727" s="4" t="str">
        <f aca="false">IFERROR(INDEX(Lanes!$C$2:$C$60,MATCH(LEFT(I2727,FIND(" ",I2727)-1),Lanes!$A$2:$A$60,0)),"?")</f>
        <v>Context</v>
      </c>
      <c r="I2727" s="4" t="s">
        <v>20384</v>
      </c>
      <c r="J2727" s="4"/>
      <c r="K2727" s="4" t="s">
        <v>400</v>
      </c>
      <c r="L2727" s="4" t="s">
        <v>90</v>
      </c>
      <c r="M2727" s="4" t="s">
        <v>20393</v>
      </c>
      <c r="N2727" s="4"/>
      <c r="O2727" s="4" t="s">
        <v>20394</v>
      </c>
      <c r="P2727" s="2" t="s">
        <v>20395</v>
      </c>
      <c r="Q2727" s="2" t="s">
        <v>20396</v>
      </c>
      <c r="R2727" s="4" t="s">
        <v>50</v>
      </c>
      <c r="S2727" s="4" t="s">
        <v>20397</v>
      </c>
      <c r="T2727" s="4" t="s">
        <v>110</v>
      </c>
      <c r="U2727" s="4"/>
      <c r="V2727" s="4"/>
      <c r="W2727" s="4"/>
      <c r="X2727" s="2" t="s">
        <v>20398</v>
      </c>
      <c r="Y2727" s="4" t="s">
        <v>55</v>
      </c>
      <c r="Z2727" s="4"/>
      <c r="AA2727" s="4"/>
      <c r="AB2727" s="4"/>
    </row>
    <row r="2728" customFormat="false" ht="75" hidden="false" customHeight="true" outlineLevel="0" collapsed="false">
      <c r="A2728" s="4" t="s">
        <v>20399</v>
      </c>
      <c r="B2728" s="4" t="s">
        <v>20400</v>
      </c>
      <c r="C2728" s="4" t="s">
        <v>20401</v>
      </c>
      <c r="D2728" s="4" t="n">
        <v>2009</v>
      </c>
      <c r="E2728" s="4" t="s">
        <v>41</v>
      </c>
      <c r="F2728" s="4" t="s">
        <v>20402</v>
      </c>
      <c r="G2728" s="4" t="str">
        <f aca="false">IF(LEFT(I2728,3)="R1 ","L6",IF(D2728&gt;=2014,"L1",IF(D2728&gt;=1998,"L2",IF(D2728&gt;=1987,"L3",IF(D2728&gt;=1978,"L4",IF(D2728&gt;=1965,"L5","L6"))))))</f>
        <v>L2</v>
      </c>
      <c r="H2728" s="4" t="str">
        <f aca="false">IFERROR(INDEX(Lanes!$C$2:$C$60,MATCH(LEFT(I2728,FIND(" ",I2728)-1),Lanes!$A$2:$A$60,0)),"?")</f>
        <v>Context</v>
      </c>
      <c r="I2728" s="4" t="s">
        <v>20384</v>
      </c>
      <c r="J2728" s="4"/>
      <c r="K2728" s="4" t="s">
        <v>400</v>
      </c>
      <c r="L2728" s="4" t="s">
        <v>257</v>
      </c>
      <c r="M2728" s="4" t="s">
        <v>5413</v>
      </c>
      <c r="N2728" s="4"/>
      <c r="O2728" s="4" t="s">
        <v>20403</v>
      </c>
      <c r="P2728" s="2" t="s">
        <v>20404</v>
      </c>
      <c r="Q2728" s="2" t="s">
        <v>20405</v>
      </c>
      <c r="R2728" s="4" t="s">
        <v>50</v>
      </c>
      <c r="S2728" s="4" t="s">
        <v>20406</v>
      </c>
      <c r="T2728" s="4" t="s">
        <v>110</v>
      </c>
      <c r="U2728" s="4"/>
      <c r="V2728" s="4"/>
      <c r="W2728" s="4"/>
      <c r="X2728" s="2" t="s">
        <v>20407</v>
      </c>
      <c r="Y2728" s="4" t="s">
        <v>55</v>
      </c>
      <c r="Z2728" s="4"/>
      <c r="AA2728" s="4"/>
      <c r="AB2728" s="4"/>
    </row>
    <row r="2729" customFormat="false" ht="75" hidden="false" customHeight="true" outlineLevel="0" collapsed="false">
      <c r="A2729" s="4" t="s">
        <v>20408</v>
      </c>
      <c r="B2729" s="4" t="s">
        <v>20409</v>
      </c>
      <c r="C2729" s="4" t="s">
        <v>20409</v>
      </c>
      <c r="D2729" s="4" t="n">
        <v>2011</v>
      </c>
      <c r="E2729" s="4" t="s">
        <v>41</v>
      </c>
      <c r="F2729" s="4" t="s">
        <v>519</v>
      </c>
      <c r="G2729" s="4" t="str">
        <f aca="false">IF(LEFT(I2729,3)="R1 ","L6",IF(D2729&gt;=2014,"L1",IF(D2729&gt;=1998,"L2",IF(D2729&gt;=1987,"L3",IF(D2729&gt;=1978,"L4",IF(D2729&gt;=1965,"L5","L6"))))))</f>
        <v>L2</v>
      </c>
      <c r="H2729" s="4" t="str">
        <f aca="false">IFERROR(INDEX(Lanes!$C$2:$C$60,MATCH(LEFT(I2729,FIND(" ",I2729)-1),Lanes!$A$2:$A$60,0)),"?")</f>
        <v>Context</v>
      </c>
      <c r="I2729" s="4" t="s">
        <v>20384</v>
      </c>
      <c r="J2729" s="4"/>
      <c r="K2729" s="4" t="s">
        <v>400</v>
      </c>
      <c r="L2729" s="4" t="s">
        <v>603</v>
      </c>
      <c r="M2729" s="4" t="s">
        <v>1777</v>
      </c>
      <c r="N2729" s="4"/>
      <c r="O2729" s="4" t="s">
        <v>20410</v>
      </c>
      <c r="P2729" s="2" t="s">
        <v>20411</v>
      </c>
      <c r="Q2729" s="2" t="s">
        <v>20412</v>
      </c>
      <c r="R2729" s="4" t="s">
        <v>50</v>
      </c>
      <c r="S2729" s="4" t="s">
        <v>20413</v>
      </c>
      <c r="T2729" s="4" t="s">
        <v>84</v>
      </c>
      <c r="U2729" s="4"/>
      <c r="V2729" s="4"/>
      <c r="W2729" s="4"/>
      <c r="X2729" s="2" t="s">
        <v>20414</v>
      </c>
      <c r="Y2729" s="4" t="s">
        <v>55</v>
      </c>
      <c r="Z2729" s="4"/>
      <c r="AA2729" s="4"/>
      <c r="AB2729" s="4"/>
    </row>
    <row r="2730" customFormat="false" ht="75" hidden="false" customHeight="true" outlineLevel="0" collapsed="false">
      <c r="A2730" s="4" t="s">
        <v>20415</v>
      </c>
      <c r="B2730" s="4" t="s">
        <v>20416</v>
      </c>
      <c r="C2730" s="4" t="s">
        <v>20416</v>
      </c>
      <c r="D2730" s="4" t="n">
        <v>2012</v>
      </c>
      <c r="E2730" s="4" t="s">
        <v>41</v>
      </c>
      <c r="F2730" s="4" t="s">
        <v>20417</v>
      </c>
      <c r="G2730" s="4" t="str">
        <f aca="false">IF(LEFT(I2730,3)="R1 ","L6",IF(D2730&gt;=2014,"L1",IF(D2730&gt;=1998,"L2",IF(D2730&gt;=1987,"L3",IF(D2730&gt;=1978,"L4",IF(D2730&gt;=1965,"L5","L6"))))))</f>
        <v>L2</v>
      </c>
      <c r="H2730" s="4" t="str">
        <f aca="false">IFERROR(INDEX(Lanes!$C$2:$C$60,MATCH(LEFT(I2730,FIND(" ",I2730)-1),Lanes!$A$2:$A$60,0)),"?")</f>
        <v>Context</v>
      </c>
      <c r="I2730" s="4" t="s">
        <v>20384</v>
      </c>
      <c r="J2730" s="4"/>
      <c r="K2730" s="4" t="s">
        <v>400</v>
      </c>
      <c r="L2730" s="4" t="s">
        <v>152</v>
      </c>
      <c r="M2730" s="4" t="s">
        <v>11139</v>
      </c>
      <c r="N2730" s="4"/>
      <c r="O2730" s="4" t="s">
        <v>20418</v>
      </c>
      <c r="P2730" s="2" t="s">
        <v>20419</v>
      </c>
      <c r="Q2730" s="2" t="s">
        <v>20420</v>
      </c>
      <c r="R2730" s="4" t="s">
        <v>50</v>
      </c>
      <c r="S2730" s="4" t="s">
        <v>20421</v>
      </c>
      <c r="T2730" s="4" t="s">
        <v>110</v>
      </c>
      <c r="U2730" s="4"/>
      <c r="V2730" s="4"/>
      <c r="W2730" s="4"/>
      <c r="X2730" s="2" t="s">
        <v>20422</v>
      </c>
      <c r="Y2730" s="4" t="s">
        <v>55</v>
      </c>
      <c r="Z2730" s="4"/>
      <c r="AA2730" s="4"/>
      <c r="AB2730" s="4"/>
    </row>
    <row r="2731" customFormat="false" ht="75" hidden="false" customHeight="true" outlineLevel="0" collapsed="false">
      <c r="A2731" s="4" t="s">
        <v>20423</v>
      </c>
      <c r="B2731" s="4" t="s">
        <v>20424</v>
      </c>
      <c r="C2731" s="4" t="s">
        <v>20424</v>
      </c>
      <c r="D2731" s="4" t="n">
        <v>2015</v>
      </c>
      <c r="E2731" s="4" t="s">
        <v>41</v>
      </c>
      <c r="F2731" s="4" t="s">
        <v>20425</v>
      </c>
      <c r="G2731" s="4" t="str">
        <f aca="false">IF(LEFT(I2731,3)="R1 ","L6",IF(D2731&gt;=2014,"L1",IF(D2731&gt;=1998,"L2",IF(D2731&gt;=1987,"L3",IF(D2731&gt;=1978,"L4",IF(D2731&gt;=1965,"L5","L6"))))))</f>
        <v>L1</v>
      </c>
      <c r="H2731" s="4" t="str">
        <f aca="false">IFERROR(INDEX(Lanes!$C$2:$C$60,MATCH(LEFT(I2731,FIND(" ",I2731)-1),Lanes!$A$2:$A$60,0)),"?")</f>
        <v>Context</v>
      </c>
      <c r="I2731" s="4" t="s">
        <v>20384</v>
      </c>
      <c r="J2731" s="4"/>
      <c r="K2731" s="4" t="s">
        <v>451</v>
      </c>
      <c r="L2731" s="4" t="s">
        <v>603</v>
      </c>
      <c r="M2731" s="4" t="s">
        <v>11139</v>
      </c>
      <c r="N2731" s="4"/>
      <c r="O2731" s="4" t="s">
        <v>20426</v>
      </c>
      <c r="P2731" s="2" t="s">
        <v>20427</v>
      </c>
      <c r="Q2731" s="2" t="s">
        <v>20428</v>
      </c>
      <c r="R2731" s="4" t="s">
        <v>50</v>
      </c>
      <c r="S2731" s="4" t="s">
        <v>20429</v>
      </c>
      <c r="T2731" s="4" t="s">
        <v>84</v>
      </c>
      <c r="U2731" s="4"/>
      <c r="V2731" s="4"/>
      <c r="W2731" s="4"/>
      <c r="X2731" s="2" t="s">
        <v>20430</v>
      </c>
      <c r="Y2731" s="4" t="s">
        <v>55</v>
      </c>
      <c r="Z2731" s="4"/>
      <c r="AA2731" s="4"/>
      <c r="AB2731" s="4"/>
    </row>
    <row r="2732" customFormat="false" ht="75" hidden="false" customHeight="true" outlineLevel="0" collapsed="false">
      <c r="A2732" s="4" t="s">
        <v>20431</v>
      </c>
      <c r="B2732" s="4" t="s">
        <v>20432</v>
      </c>
      <c r="C2732" s="4" t="s">
        <v>20433</v>
      </c>
      <c r="D2732" s="4" t="n">
        <v>2018</v>
      </c>
      <c r="E2732" s="4" t="s">
        <v>41</v>
      </c>
      <c r="F2732" s="4" t="s">
        <v>20434</v>
      </c>
      <c r="G2732" s="4" t="str">
        <f aca="false">IF(LEFT(I2732,3)="R1 ","L6",IF(D2732&gt;=2014,"L1",IF(D2732&gt;=1998,"L2",IF(D2732&gt;=1987,"L3",IF(D2732&gt;=1978,"L4",IF(D2732&gt;=1965,"L5","L6"))))))</f>
        <v>L1</v>
      </c>
      <c r="H2732" s="4" t="str">
        <f aca="false">IFERROR(INDEX(Lanes!$C$2:$C$60,MATCH(LEFT(I2732,FIND(" ",I2732)-1),Lanes!$A$2:$A$60,0)),"?")</f>
        <v>Context</v>
      </c>
      <c r="I2732" s="4" t="s">
        <v>20384</v>
      </c>
      <c r="J2732" s="4"/>
      <c r="K2732" s="4" t="s">
        <v>400</v>
      </c>
      <c r="L2732" s="4" t="s">
        <v>603</v>
      </c>
      <c r="M2732" s="4" t="s">
        <v>1777</v>
      </c>
      <c r="N2732" s="4"/>
      <c r="O2732" s="4" t="s">
        <v>20435</v>
      </c>
      <c r="P2732" s="2" t="s">
        <v>20436</v>
      </c>
      <c r="Q2732" s="2" t="s">
        <v>20437</v>
      </c>
      <c r="R2732" s="4" t="s">
        <v>50</v>
      </c>
      <c r="S2732" s="4" t="s">
        <v>20438</v>
      </c>
      <c r="T2732" s="4" t="s">
        <v>110</v>
      </c>
      <c r="U2732" s="4"/>
      <c r="V2732" s="4"/>
      <c r="W2732" s="4"/>
      <c r="X2732" s="2" t="s">
        <v>20439</v>
      </c>
      <c r="Y2732" s="4" t="s">
        <v>55</v>
      </c>
      <c r="Z2732" s="4"/>
      <c r="AA2732" s="4"/>
      <c r="AB2732" s="4"/>
    </row>
    <row r="2733" customFormat="false" ht="75" hidden="false" customHeight="true" outlineLevel="0" collapsed="false">
      <c r="A2733" s="4" t="s">
        <v>20440</v>
      </c>
      <c r="B2733" s="4" t="s">
        <v>20441</v>
      </c>
      <c r="C2733" s="4" t="s">
        <v>20442</v>
      </c>
      <c r="D2733" s="4" t="n">
        <v>2023</v>
      </c>
      <c r="E2733" s="4" t="s">
        <v>41</v>
      </c>
      <c r="F2733" s="4" t="s">
        <v>20443</v>
      </c>
      <c r="G2733" s="4" t="str">
        <f aca="false">IF(LEFT(I2733,3)="R1 ","L6",IF(D2733&gt;=2014,"L1",IF(D2733&gt;=1998,"L2",IF(D2733&gt;=1987,"L3",IF(D2733&gt;=1978,"L4",IF(D2733&gt;=1965,"L5","L6"))))))</f>
        <v>L1</v>
      </c>
      <c r="H2733" s="4" t="str">
        <f aca="false">IFERROR(INDEX(Lanes!$C$2:$C$60,MATCH(LEFT(I2733,FIND(" ",I2733)-1),Lanes!$A$2:$A$60,0)),"?")</f>
        <v>Context</v>
      </c>
      <c r="I2733" s="4" t="s">
        <v>20384</v>
      </c>
      <c r="J2733" s="4" t="s">
        <v>9084</v>
      </c>
      <c r="K2733" s="4" t="s">
        <v>268</v>
      </c>
      <c r="L2733" s="4" t="s">
        <v>163</v>
      </c>
      <c r="M2733" s="4" t="s">
        <v>20444</v>
      </c>
      <c r="N2733" s="4"/>
      <c r="O2733" s="4" t="s">
        <v>20445</v>
      </c>
      <c r="P2733" s="2" t="s">
        <v>20446</v>
      </c>
      <c r="Q2733" s="2" t="s">
        <v>20447</v>
      </c>
      <c r="R2733" s="4" t="s">
        <v>50</v>
      </c>
      <c r="S2733" s="4" t="s">
        <v>20448</v>
      </c>
      <c r="T2733" s="4" t="s">
        <v>84</v>
      </c>
      <c r="U2733" s="4"/>
      <c r="V2733" s="4" t="s">
        <v>1373</v>
      </c>
      <c r="W2733" s="4"/>
      <c r="X2733" s="2" t="s">
        <v>20449</v>
      </c>
      <c r="Y2733" s="4" t="s">
        <v>55</v>
      </c>
      <c r="Z2733" s="4"/>
      <c r="AA2733" s="4"/>
      <c r="AB2733" s="4"/>
    </row>
    <row r="2734" customFormat="false" ht="75" hidden="false" customHeight="true" outlineLevel="0" collapsed="false">
      <c r="A2734" s="4" t="s">
        <v>20450</v>
      </c>
      <c r="B2734" s="4" t="s">
        <v>20451</v>
      </c>
      <c r="C2734" s="4" t="s">
        <v>20452</v>
      </c>
      <c r="D2734" s="4" t="n">
        <v>2023</v>
      </c>
      <c r="E2734" s="4" t="s">
        <v>41</v>
      </c>
      <c r="F2734" s="4" t="s">
        <v>20453</v>
      </c>
      <c r="G2734" s="4" t="str">
        <f aca="false">IF(LEFT(I2734,3)="R1 ","L6",IF(D2734&gt;=2014,"L1",IF(D2734&gt;=1998,"L2",IF(D2734&gt;=1987,"L3",IF(D2734&gt;=1978,"L4",IF(D2734&gt;=1965,"L5","L6"))))))</f>
        <v>L1</v>
      </c>
      <c r="H2734" s="4" t="str">
        <f aca="false">IFERROR(INDEX(Lanes!$C$2:$C$60,MATCH(LEFT(I2734,FIND(" ",I2734)-1),Lanes!$A$2:$A$60,0)),"?")</f>
        <v>Context</v>
      </c>
      <c r="I2734" s="4" t="s">
        <v>20384</v>
      </c>
      <c r="J2734" s="4"/>
      <c r="K2734" s="4" t="s">
        <v>451</v>
      </c>
      <c r="L2734" s="4" t="s">
        <v>193</v>
      </c>
      <c r="M2734" s="4" t="s">
        <v>20454</v>
      </c>
      <c r="N2734" s="4"/>
      <c r="O2734" s="4" t="s">
        <v>20455</v>
      </c>
      <c r="P2734" s="2" t="s">
        <v>20456</v>
      </c>
      <c r="Q2734" s="2" t="s">
        <v>20457</v>
      </c>
      <c r="R2734" s="4" t="s">
        <v>122</v>
      </c>
      <c r="S2734" s="4" t="s">
        <v>20458</v>
      </c>
      <c r="T2734" s="4" t="s">
        <v>84</v>
      </c>
      <c r="U2734" s="4"/>
      <c r="V2734" s="4" t="s">
        <v>207</v>
      </c>
      <c r="W2734" s="4"/>
      <c r="X2734" s="2" t="s">
        <v>20459</v>
      </c>
      <c r="Y2734" s="4" t="s">
        <v>55</v>
      </c>
      <c r="Z2734" s="4"/>
      <c r="AA2734" s="4"/>
      <c r="AB2734" s="4"/>
    </row>
    <row r="2735" customFormat="false" ht="75" hidden="false" customHeight="true" outlineLevel="0" collapsed="false">
      <c r="A2735" s="4" t="s">
        <v>20460</v>
      </c>
      <c r="B2735" s="4" t="s">
        <v>20461</v>
      </c>
      <c r="C2735" s="4" t="s">
        <v>20461</v>
      </c>
      <c r="D2735" s="4" t="n">
        <v>1972</v>
      </c>
      <c r="E2735" s="4" t="s">
        <v>41</v>
      </c>
      <c r="F2735" s="4" t="s">
        <v>20462</v>
      </c>
      <c r="G2735" s="4" t="str">
        <f aca="false">IF(LEFT(I2735,3)="R1 ","L6",IF(D2735&gt;=2014,"L1",IF(D2735&gt;=1998,"L2",IF(D2735&gt;=1987,"L3",IF(D2735&gt;=1978,"L4",IF(D2735&gt;=1965,"L5","L6"))))))</f>
        <v>L5</v>
      </c>
      <c r="H2735" s="4" t="str">
        <f aca="false">IFERROR(INDEX(Lanes!$C$2:$C$60,MATCH(LEFT(I2735,FIND(" ",I2735)-1),Lanes!$A$2:$A$60,0)),"?")</f>
        <v>Context</v>
      </c>
      <c r="I2735" s="4" t="s">
        <v>20463</v>
      </c>
      <c r="J2735" s="4"/>
      <c r="K2735" s="4" t="s">
        <v>950</v>
      </c>
      <c r="L2735" s="4" t="s">
        <v>193</v>
      </c>
      <c r="M2735" s="4" t="s">
        <v>530</v>
      </c>
      <c r="N2735" s="4"/>
      <c r="O2735" s="4" t="s">
        <v>20464</v>
      </c>
      <c r="P2735" s="2" t="s">
        <v>20465</v>
      </c>
      <c r="Q2735" s="2" t="s">
        <v>20466</v>
      </c>
      <c r="R2735" s="4" t="s">
        <v>122</v>
      </c>
      <c r="S2735" s="4" t="s">
        <v>20467</v>
      </c>
      <c r="T2735" s="4" t="s">
        <v>110</v>
      </c>
      <c r="U2735" s="4" t="s">
        <v>53</v>
      </c>
      <c r="V2735" s="4"/>
      <c r="W2735" s="4"/>
      <c r="X2735" s="2" t="s">
        <v>20468</v>
      </c>
      <c r="Y2735" s="4" t="s">
        <v>55</v>
      </c>
      <c r="Z2735" s="4"/>
      <c r="AA2735" s="4"/>
      <c r="AB2735" s="4"/>
    </row>
    <row r="2736" customFormat="false" ht="75" hidden="false" customHeight="true" outlineLevel="0" collapsed="false">
      <c r="A2736" s="4" t="s">
        <v>20469</v>
      </c>
      <c r="B2736" s="4" t="s">
        <v>20470</v>
      </c>
      <c r="C2736" s="4" t="s">
        <v>20470</v>
      </c>
      <c r="D2736" s="4" t="n">
        <v>2000</v>
      </c>
      <c r="E2736" s="4" t="s">
        <v>41</v>
      </c>
      <c r="F2736" s="4" t="s">
        <v>11187</v>
      </c>
      <c r="G2736" s="4" t="str">
        <f aca="false">IF(LEFT(I2736,3)="R1 ","L6",IF(D2736&gt;=2014,"L1",IF(D2736&gt;=1998,"L2",IF(D2736&gt;=1987,"L3",IF(D2736&gt;=1978,"L4",IF(D2736&gt;=1965,"L5","L6"))))))</f>
        <v>L2</v>
      </c>
      <c r="H2736" s="4" t="str">
        <f aca="false">IFERROR(INDEX(Lanes!$C$2:$C$60,MATCH(LEFT(I2736,FIND(" ",I2736)-1),Lanes!$A$2:$A$60,0)),"?")</f>
        <v>Context</v>
      </c>
      <c r="I2736" s="4" t="s">
        <v>20463</v>
      </c>
      <c r="J2736" s="4"/>
      <c r="K2736" s="4" t="s">
        <v>950</v>
      </c>
      <c r="L2736" s="4" t="s">
        <v>603</v>
      </c>
      <c r="M2736" s="4" t="s">
        <v>11697</v>
      </c>
      <c r="N2736" s="4"/>
      <c r="O2736" s="4" t="s">
        <v>20471</v>
      </c>
      <c r="P2736" s="2" t="s">
        <v>20472</v>
      </c>
      <c r="Q2736" s="2" t="s">
        <v>20473</v>
      </c>
      <c r="R2736" s="4" t="s">
        <v>122</v>
      </c>
      <c r="S2736" s="4" t="s">
        <v>20474</v>
      </c>
      <c r="T2736" s="4" t="s">
        <v>110</v>
      </c>
      <c r="U2736" s="4"/>
      <c r="V2736" s="4"/>
      <c r="W2736" s="4"/>
      <c r="X2736" s="2" t="s">
        <v>20475</v>
      </c>
      <c r="Y2736" s="4" t="s">
        <v>55</v>
      </c>
      <c r="Z2736" s="4"/>
      <c r="AA2736" s="4"/>
      <c r="AB2736" s="4"/>
    </row>
    <row r="2737" customFormat="false" ht="75" hidden="false" customHeight="true" outlineLevel="0" collapsed="false">
      <c r="A2737" s="4" t="s">
        <v>20476</v>
      </c>
      <c r="B2737" s="4" t="s">
        <v>20477</v>
      </c>
      <c r="C2737" s="4" t="s">
        <v>20478</v>
      </c>
      <c r="D2737" s="4" t="n">
        <v>2001</v>
      </c>
      <c r="E2737" s="4" t="s">
        <v>41</v>
      </c>
      <c r="F2737" s="4" t="s">
        <v>18085</v>
      </c>
      <c r="G2737" s="4" t="str">
        <f aca="false">IF(LEFT(I2737,3)="R1 ","L6",IF(D2737&gt;=2014,"L1",IF(D2737&gt;=1998,"L2",IF(D2737&gt;=1987,"L3",IF(D2737&gt;=1978,"L4",IF(D2737&gt;=1965,"L5","L6"))))))</f>
        <v>L2</v>
      </c>
      <c r="H2737" s="4" t="str">
        <f aca="false">IFERROR(INDEX(Lanes!$C$2:$C$60,MATCH(LEFT(I2737,FIND(" ",I2737)-1),Lanes!$A$2:$A$60,0)),"?")</f>
        <v>Context</v>
      </c>
      <c r="I2737" s="4" t="s">
        <v>20463</v>
      </c>
      <c r="J2737" s="4"/>
      <c r="K2737" s="4" t="s">
        <v>950</v>
      </c>
      <c r="L2737" s="4" t="s">
        <v>193</v>
      </c>
      <c r="M2737" s="4" t="s">
        <v>289</v>
      </c>
      <c r="N2737" s="4"/>
      <c r="O2737" s="4" t="s">
        <v>20479</v>
      </c>
      <c r="P2737" s="2" t="s">
        <v>20480</v>
      </c>
      <c r="Q2737" s="2" t="s">
        <v>20481</v>
      </c>
      <c r="R2737" s="4" t="s">
        <v>50</v>
      </c>
      <c r="S2737" s="4" t="s">
        <v>20482</v>
      </c>
      <c r="T2737" s="4" t="s">
        <v>110</v>
      </c>
      <c r="U2737" s="4"/>
      <c r="V2737" s="4"/>
      <c r="W2737" s="4"/>
      <c r="X2737" s="2" t="s">
        <v>20483</v>
      </c>
      <c r="Y2737" s="4" t="s">
        <v>55</v>
      </c>
      <c r="Z2737" s="4"/>
      <c r="AA2737" s="4"/>
      <c r="AB2737" s="4"/>
    </row>
    <row r="2738" customFormat="false" ht="75" hidden="false" customHeight="true" outlineLevel="0" collapsed="false">
      <c r="A2738" s="4" t="s">
        <v>20484</v>
      </c>
      <c r="B2738" s="4" t="s">
        <v>20485</v>
      </c>
      <c r="C2738" s="4" t="s">
        <v>20486</v>
      </c>
      <c r="D2738" s="4" t="n">
        <v>2008</v>
      </c>
      <c r="E2738" s="4" t="s">
        <v>41</v>
      </c>
      <c r="F2738" s="4" t="s">
        <v>8435</v>
      </c>
      <c r="G2738" s="4" t="str">
        <f aca="false">IF(LEFT(I2738,3)="R1 ","L6",IF(D2738&gt;=2014,"L1",IF(D2738&gt;=1998,"L2",IF(D2738&gt;=1987,"L3",IF(D2738&gt;=1978,"L4",IF(D2738&gt;=1965,"L5","L6"))))))</f>
        <v>L2</v>
      </c>
      <c r="H2738" s="4" t="str">
        <f aca="false">IFERROR(INDEX(Lanes!$C$2:$C$60,MATCH(LEFT(I2738,FIND(" ",I2738)-1),Lanes!$A$2:$A$60,0)),"?")</f>
        <v>Context</v>
      </c>
      <c r="I2738" s="4" t="s">
        <v>20463</v>
      </c>
      <c r="J2738" s="4"/>
      <c r="K2738" s="4" t="s">
        <v>950</v>
      </c>
      <c r="L2738" s="4" t="s">
        <v>152</v>
      </c>
      <c r="M2738" s="4" t="s">
        <v>153</v>
      </c>
      <c r="N2738" s="4"/>
      <c r="O2738" s="4" t="s">
        <v>20487</v>
      </c>
      <c r="P2738" s="2" t="s">
        <v>20488</v>
      </c>
      <c r="Q2738" s="2" t="s">
        <v>20489</v>
      </c>
      <c r="R2738" s="4" t="s">
        <v>65</v>
      </c>
      <c r="S2738" s="4" t="s">
        <v>20490</v>
      </c>
      <c r="T2738" s="4" t="s">
        <v>84</v>
      </c>
      <c r="U2738" s="4"/>
      <c r="V2738" s="4"/>
      <c r="W2738" s="4"/>
      <c r="X2738" s="2" t="s">
        <v>20491</v>
      </c>
      <c r="Y2738" s="4" t="s">
        <v>55</v>
      </c>
      <c r="Z2738" s="4"/>
      <c r="AA2738" s="4"/>
      <c r="AB2738" s="4"/>
    </row>
    <row r="2739" customFormat="false" ht="75" hidden="false" customHeight="true" outlineLevel="0" collapsed="false">
      <c r="A2739" s="4" t="s">
        <v>20492</v>
      </c>
      <c r="B2739" s="4" t="s">
        <v>20493</v>
      </c>
      <c r="C2739" s="4" t="s">
        <v>1496</v>
      </c>
      <c r="D2739" s="4" t="n">
        <v>2019</v>
      </c>
      <c r="E2739" s="4" t="s">
        <v>41</v>
      </c>
      <c r="F2739" s="4" t="s">
        <v>18085</v>
      </c>
      <c r="G2739" s="4" t="str">
        <f aca="false">IF(LEFT(I2739,3)="R1 ","L6",IF(D2739&gt;=2014,"L1",IF(D2739&gt;=1998,"L2",IF(D2739&gt;=1987,"L3",IF(D2739&gt;=1978,"L4",IF(D2739&gt;=1965,"L5","L6"))))))</f>
        <v>L1</v>
      </c>
      <c r="H2739" s="4" t="str">
        <f aca="false">IFERROR(INDEX(Lanes!$C$2:$C$60,MATCH(LEFT(I2739,FIND(" ",I2739)-1),Lanes!$A$2:$A$60,0)),"?")</f>
        <v>Context</v>
      </c>
      <c r="I2739" s="4" t="s">
        <v>20463</v>
      </c>
      <c r="J2739" s="4"/>
      <c r="K2739" s="4" t="s">
        <v>950</v>
      </c>
      <c r="L2739" s="4" t="s">
        <v>152</v>
      </c>
      <c r="M2739" s="4" t="s">
        <v>289</v>
      </c>
      <c r="N2739" s="4"/>
      <c r="O2739" s="4" t="s">
        <v>20494</v>
      </c>
      <c r="P2739" s="2" t="s">
        <v>20495</v>
      </c>
      <c r="Q2739" s="2" t="s">
        <v>20496</v>
      </c>
      <c r="R2739" s="4" t="s">
        <v>50</v>
      </c>
      <c r="S2739" s="4" t="s">
        <v>20497</v>
      </c>
      <c r="T2739" s="4" t="s">
        <v>110</v>
      </c>
      <c r="U2739" s="4"/>
      <c r="V2739" s="4"/>
      <c r="W2739" s="4"/>
      <c r="X2739" s="2" t="s">
        <v>20498</v>
      </c>
      <c r="Y2739" s="4" t="s">
        <v>55</v>
      </c>
      <c r="Z2739" s="4"/>
      <c r="AA2739" s="4"/>
      <c r="AB2739" s="4"/>
    </row>
    <row r="2740" customFormat="false" ht="75" hidden="false" customHeight="true" outlineLevel="0" collapsed="false">
      <c r="A2740" s="4" t="s">
        <v>20499</v>
      </c>
      <c r="B2740" s="4" t="s">
        <v>20500</v>
      </c>
      <c r="C2740" s="4" t="s">
        <v>20501</v>
      </c>
      <c r="D2740" s="4" t="n">
        <v>2022</v>
      </c>
      <c r="E2740" s="4" t="s">
        <v>41</v>
      </c>
      <c r="F2740" s="4" t="s">
        <v>228</v>
      </c>
      <c r="G2740" s="4" t="str">
        <f aca="false">IF(LEFT(I2740,3)="R1 ","L6",IF(D2740&gt;=2014,"L1",IF(D2740&gt;=1998,"L2",IF(D2740&gt;=1987,"L3",IF(D2740&gt;=1978,"L4",IF(D2740&gt;=1965,"L5","L6"))))))</f>
        <v>L1</v>
      </c>
      <c r="H2740" s="4" t="str">
        <f aca="false">IFERROR(INDEX(Lanes!$C$2:$C$60,MATCH(LEFT(I2740,FIND(" ",I2740)-1),Lanes!$A$2:$A$60,0)),"?")</f>
        <v>Context</v>
      </c>
      <c r="I2740" s="4" t="s">
        <v>20463</v>
      </c>
      <c r="J2740" s="4"/>
      <c r="K2740" s="4" t="s">
        <v>364</v>
      </c>
      <c r="L2740" s="4" t="s">
        <v>193</v>
      </c>
      <c r="M2740" s="4" t="s">
        <v>194</v>
      </c>
      <c r="N2740" s="4"/>
      <c r="O2740" s="4" t="s">
        <v>20502</v>
      </c>
      <c r="P2740" s="2" t="s">
        <v>20503</v>
      </c>
      <c r="Q2740" s="2" t="s">
        <v>20504</v>
      </c>
      <c r="R2740" s="4" t="s">
        <v>122</v>
      </c>
      <c r="S2740" s="4" t="s">
        <v>20505</v>
      </c>
      <c r="T2740" s="4" t="s">
        <v>84</v>
      </c>
      <c r="U2740" s="4"/>
      <c r="V2740" s="4" t="s">
        <v>3450</v>
      </c>
      <c r="W2740" s="4"/>
      <c r="X2740" s="2" t="s">
        <v>20506</v>
      </c>
      <c r="Y2740" s="4" t="s">
        <v>55</v>
      </c>
      <c r="Z2740" s="4"/>
      <c r="AA2740" s="4"/>
      <c r="AB2740" s="4"/>
    </row>
    <row r="2741" customFormat="false" ht="75" hidden="false" customHeight="true" outlineLevel="0" collapsed="false">
      <c r="A2741" s="4" t="s">
        <v>20507</v>
      </c>
      <c r="B2741" s="4" t="s">
        <v>20508</v>
      </c>
      <c r="C2741" s="4" t="s">
        <v>20509</v>
      </c>
      <c r="D2741" s="4" t="n">
        <v>2022</v>
      </c>
      <c r="E2741" s="4" t="s">
        <v>41</v>
      </c>
      <c r="F2741" s="4" t="s">
        <v>8435</v>
      </c>
      <c r="G2741" s="4" t="str">
        <f aca="false">IF(LEFT(I2741,3)="R1 ","L6",IF(D2741&gt;=2014,"L1",IF(D2741&gt;=1998,"L2",IF(D2741&gt;=1987,"L3",IF(D2741&gt;=1978,"L4",IF(D2741&gt;=1965,"L5","L6"))))))</f>
        <v>L1</v>
      </c>
      <c r="H2741" s="4" t="str">
        <f aca="false">IFERROR(INDEX(Lanes!$C$2:$C$60,MATCH(LEFT(I2741,FIND(" ",I2741)-1),Lanes!$A$2:$A$60,0)),"?")</f>
        <v>Context</v>
      </c>
      <c r="I2741" s="4" t="s">
        <v>20463</v>
      </c>
      <c r="J2741" s="4"/>
      <c r="K2741" s="4" t="s">
        <v>950</v>
      </c>
      <c r="L2741" s="4" t="s">
        <v>603</v>
      </c>
      <c r="M2741" s="4" t="s">
        <v>289</v>
      </c>
      <c r="N2741" s="4"/>
      <c r="O2741" s="4" t="s">
        <v>19960</v>
      </c>
      <c r="P2741" s="2" t="s">
        <v>20510</v>
      </c>
      <c r="Q2741" s="2" t="s">
        <v>20511</v>
      </c>
      <c r="R2741" s="4" t="s">
        <v>50</v>
      </c>
      <c r="S2741" s="4" t="s">
        <v>20512</v>
      </c>
      <c r="T2741" s="4" t="s">
        <v>110</v>
      </c>
      <c r="U2741" s="4"/>
      <c r="V2741" s="4"/>
      <c r="W2741" s="4"/>
      <c r="X2741" s="2" t="s">
        <v>20513</v>
      </c>
      <c r="Y2741" s="4" t="s">
        <v>55</v>
      </c>
      <c r="Z2741" s="4"/>
      <c r="AA2741" s="4"/>
      <c r="AB2741" s="4"/>
    </row>
    <row r="2742" customFormat="false" ht="75" hidden="false" customHeight="true" outlineLevel="0" collapsed="false">
      <c r="A2742" s="4" t="s">
        <v>20514</v>
      </c>
      <c r="B2742" s="4" t="s">
        <v>20515</v>
      </c>
      <c r="C2742" s="4" t="s">
        <v>20516</v>
      </c>
      <c r="D2742" s="4" t="n">
        <v>2024</v>
      </c>
      <c r="E2742" s="4" t="s">
        <v>41</v>
      </c>
      <c r="F2742" s="4" t="s">
        <v>18085</v>
      </c>
      <c r="G2742" s="4" t="str">
        <f aca="false">IF(LEFT(I2742,3)="R1 ","L6",IF(D2742&gt;=2014,"L1",IF(D2742&gt;=1998,"L2",IF(D2742&gt;=1987,"L3",IF(D2742&gt;=1978,"L4",IF(D2742&gt;=1965,"L5","L6"))))))</f>
        <v>L1</v>
      </c>
      <c r="H2742" s="4" t="str">
        <f aca="false">IFERROR(INDEX(Lanes!$C$2:$C$60,MATCH(LEFT(I2742,FIND(" ",I2742)-1),Lanes!$A$2:$A$60,0)),"?")</f>
        <v>Context</v>
      </c>
      <c r="I2742" s="4" t="s">
        <v>20463</v>
      </c>
      <c r="J2742" s="4" t="s">
        <v>9084</v>
      </c>
      <c r="K2742" s="4" t="s">
        <v>950</v>
      </c>
      <c r="L2742" s="4" t="s">
        <v>193</v>
      </c>
      <c r="M2742" s="4" t="s">
        <v>289</v>
      </c>
      <c r="N2742" s="4"/>
      <c r="O2742" s="4" t="s">
        <v>20517</v>
      </c>
      <c r="P2742" s="2" t="s">
        <v>20518</v>
      </c>
      <c r="Q2742" s="2" t="s">
        <v>20519</v>
      </c>
      <c r="R2742" s="4" t="s">
        <v>50</v>
      </c>
      <c r="S2742" s="4" t="s">
        <v>20520</v>
      </c>
      <c r="T2742" s="4" t="s">
        <v>110</v>
      </c>
      <c r="U2742" s="4"/>
      <c r="V2742" s="4" t="s">
        <v>728</v>
      </c>
      <c r="W2742" s="4"/>
      <c r="X2742" s="2" t="s">
        <v>20521</v>
      </c>
      <c r="Y2742" s="4" t="s">
        <v>55</v>
      </c>
      <c r="Z2742" s="4"/>
      <c r="AA2742" s="4"/>
      <c r="AB2742" s="4"/>
    </row>
    <row r="2743" customFormat="false" ht="75" hidden="false" customHeight="true" outlineLevel="0" collapsed="false">
      <c r="A2743" s="4" t="s">
        <v>20522</v>
      </c>
      <c r="B2743" s="4" t="s">
        <v>20523</v>
      </c>
      <c r="C2743" s="4" t="s">
        <v>20524</v>
      </c>
      <c r="D2743" s="4" t="n">
        <v>2004</v>
      </c>
      <c r="E2743" s="4" t="s">
        <v>41</v>
      </c>
      <c r="F2743" s="4" t="s">
        <v>20525</v>
      </c>
      <c r="G2743" s="4" t="str">
        <f aca="false">IF(LEFT(I2743,3)="R1 ","L6",IF(D2743&gt;=2014,"L1",IF(D2743&gt;=1998,"L2",IF(D2743&gt;=1987,"L3",IF(D2743&gt;=1978,"L4",IF(D2743&gt;=1965,"L5","L6"))))))</f>
        <v>L2</v>
      </c>
      <c r="H2743" s="4" t="str">
        <f aca="false">IFERROR(INDEX(Lanes!$C$2:$C$60,MATCH(LEFT(I2743,FIND(" ",I2743)-1),Lanes!$A$2:$A$60,0)),"?")</f>
        <v>Context</v>
      </c>
      <c r="I2743" s="4" t="s">
        <v>20526</v>
      </c>
      <c r="J2743" s="4"/>
      <c r="K2743" s="4" t="s">
        <v>400</v>
      </c>
      <c r="L2743" s="4" t="s">
        <v>603</v>
      </c>
      <c r="M2743" s="4" t="s">
        <v>1205</v>
      </c>
      <c r="N2743" s="4"/>
      <c r="O2743" s="4" t="s">
        <v>20527</v>
      </c>
      <c r="P2743" s="2" t="s">
        <v>20528</v>
      </c>
      <c r="Q2743" s="2" t="s">
        <v>20529</v>
      </c>
      <c r="R2743" s="4" t="s">
        <v>122</v>
      </c>
      <c r="S2743" s="4" t="s">
        <v>20530</v>
      </c>
      <c r="T2743" s="4" t="s">
        <v>110</v>
      </c>
      <c r="U2743" s="4"/>
      <c r="V2743" s="4"/>
      <c r="W2743" s="4"/>
      <c r="X2743" s="2" t="s">
        <v>20531</v>
      </c>
      <c r="Y2743" s="4" t="s">
        <v>69</v>
      </c>
      <c r="Z2743" s="4"/>
      <c r="AA2743" s="4"/>
      <c r="AB2743" s="4"/>
    </row>
    <row r="2744" customFormat="false" ht="75" hidden="false" customHeight="true" outlineLevel="0" collapsed="false">
      <c r="A2744" s="4" t="s">
        <v>20532</v>
      </c>
      <c r="B2744" s="4" t="s">
        <v>20533</v>
      </c>
      <c r="C2744" s="4" t="s">
        <v>20534</v>
      </c>
      <c r="D2744" s="4" t="n">
        <v>2004</v>
      </c>
      <c r="E2744" s="4" t="s">
        <v>41</v>
      </c>
      <c r="F2744" s="4" t="s">
        <v>583</v>
      </c>
      <c r="G2744" s="4" t="str">
        <f aca="false">IF(LEFT(I2744,3)="R1 ","L6",IF(D2744&gt;=2014,"L1",IF(D2744&gt;=1998,"L2",IF(D2744&gt;=1987,"L3",IF(D2744&gt;=1978,"L4",IF(D2744&gt;=1965,"L5","L6"))))))</f>
        <v>L2</v>
      </c>
      <c r="H2744" s="4" t="str">
        <f aca="false">IFERROR(INDEX(Lanes!$C$2:$C$60,MATCH(LEFT(I2744,FIND(" ",I2744)-1),Lanes!$A$2:$A$60,0)),"?")</f>
        <v>Context</v>
      </c>
      <c r="I2744" s="4" t="s">
        <v>20526</v>
      </c>
      <c r="J2744" s="4"/>
      <c r="K2744" s="4" t="s">
        <v>400</v>
      </c>
      <c r="L2744" s="4" t="s">
        <v>603</v>
      </c>
      <c r="M2744" s="4" t="s">
        <v>8404</v>
      </c>
      <c r="N2744" s="4"/>
      <c r="O2744" s="4" t="s">
        <v>20535</v>
      </c>
      <c r="P2744" s="2" t="s">
        <v>20536</v>
      </c>
      <c r="Q2744" s="2" t="s">
        <v>20537</v>
      </c>
      <c r="R2744" s="4" t="s">
        <v>50</v>
      </c>
      <c r="S2744" s="4" t="s">
        <v>20538</v>
      </c>
      <c r="T2744" s="4" t="s">
        <v>84</v>
      </c>
      <c r="U2744" s="4"/>
      <c r="V2744" s="4"/>
      <c r="W2744" s="4"/>
      <c r="X2744" s="2" t="s">
        <v>20539</v>
      </c>
      <c r="Y2744" s="4" t="s">
        <v>55</v>
      </c>
      <c r="Z2744" s="4"/>
      <c r="AA2744" s="4"/>
      <c r="AB2744" s="4"/>
    </row>
    <row r="2745" customFormat="false" ht="75" hidden="false" customHeight="true" outlineLevel="0" collapsed="false">
      <c r="A2745" s="4" t="s">
        <v>20540</v>
      </c>
      <c r="B2745" s="4" t="s">
        <v>20541</v>
      </c>
      <c r="C2745" s="4" t="s">
        <v>20542</v>
      </c>
      <c r="D2745" s="4" t="n">
        <v>2005</v>
      </c>
      <c r="E2745" s="4" t="s">
        <v>41</v>
      </c>
      <c r="F2745" s="4" t="s">
        <v>3610</v>
      </c>
      <c r="G2745" s="4" t="str">
        <f aca="false">IF(LEFT(I2745,3)="R1 ","L6",IF(D2745&gt;=2014,"L1",IF(D2745&gt;=1998,"L2",IF(D2745&gt;=1987,"L3",IF(D2745&gt;=1978,"L4",IF(D2745&gt;=1965,"L5","L6"))))))</f>
        <v>L2</v>
      </c>
      <c r="H2745" s="4" t="str">
        <f aca="false">IFERROR(INDEX(Lanes!$C$2:$C$60,MATCH(LEFT(I2745,FIND(" ",I2745)-1),Lanes!$A$2:$A$60,0)),"?")</f>
        <v>Context</v>
      </c>
      <c r="I2745" s="4" t="s">
        <v>20526</v>
      </c>
      <c r="J2745" s="4"/>
      <c r="K2745" s="4" t="s">
        <v>400</v>
      </c>
      <c r="L2745" s="4" t="s">
        <v>603</v>
      </c>
      <c r="M2745" s="4" t="s">
        <v>1528</v>
      </c>
      <c r="N2745" s="4"/>
      <c r="O2745" s="4" t="s">
        <v>20543</v>
      </c>
      <c r="P2745" s="2" t="s">
        <v>20544</v>
      </c>
      <c r="Q2745" s="2" t="s">
        <v>20545</v>
      </c>
      <c r="R2745" s="4" t="s">
        <v>65</v>
      </c>
      <c r="S2745" s="4" t="s">
        <v>20546</v>
      </c>
      <c r="T2745" s="4" t="s">
        <v>110</v>
      </c>
      <c r="U2745" s="4"/>
      <c r="V2745" s="4"/>
      <c r="W2745" s="4"/>
      <c r="X2745" s="2" t="s">
        <v>20547</v>
      </c>
      <c r="Y2745" s="4" t="s">
        <v>55</v>
      </c>
      <c r="Z2745" s="4"/>
      <c r="AA2745" s="4"/>
      <c r="AB2745" s="4"/>
    </row>
    <row r="2746" customFormat="false" ht="75" hidden="false" customHeight="true" outlineLevel="0" collapsed="false">
      <c r="A2746" s="4" t="s">
        <v>20548</v>
      </c>
      <c r="B2746" s="4" t="s">
        <v>20523</v>
      </c>
      <c r="C2746" s="4" t="s">
        <v>20549</v>
      </c>
      <c r="D2746" s="4" t="n">
        <v>2005</v>
      </c>
      <c r="E2746" s="4" t="s">
        <v>41</v>
      </c>
      <c r="F2746" s="4" t="s">
        <v>20550</v>
      </c>
      <c r="G2746" s="4" t="str">
        <f aca="false">IF(LEFT(I2746,3)="R1 ","L6",IF(D2746&gt;=2014,"L1",IF(D2746&gt;=1998,"L2",IF(D2746&gt;=1987,"L3",IF(D2746&gt;=1978,"L4",IF(D2746&gt;=1965,"L5","L6"))))))</f>
        <v>L2</v>
      </c>
      <c r="H2746" s="4" t="str">
        <f aca="false">IFERROR(INDEX(Lanes!$C$2:$C$60,MATCH(LEFT(I2746,FIND(" ",I2746)-1),Lanes!$A$2:$A$60,0)),"?")</f>
        <v>Context</v>
      </c>
      <c r="I2746" s="4" t="s">
        <v>20526</v>
      </c>
      <c r="J2746" s="4"/>
      <c r="K2746" s="4" t="s">
        <v>400</v>
      </c>
      <c r="L2746" s="4" t="s">
        <v>603</v>
      </c>
      <c r="M2746" s="4" t="s">
        <v>1205</v>
      </c>
      <c r="N2746" s="4"/>
      <c r="O2746" s="4" t="s">
        <v>20551</v>
      </c>
      <c r="P2746" s="2" t="s">
        <v>20552</v>
      </c>
      <c r="Q2746" s="2" t="s">
        <v>20553</v>
      </c>
      <c r="R2746" s="4" t="s">
        <v>50</v>
      </c>
      <c r="S2746" s="4" t="s">
        <v>20554</v>
      </c>
      <c r="T2746" s="4" t="s">
        <v>84</v>
      </c>
      <c r="U2746" s="4"/>
      <c r="V2746" s="4"/>
      <c r="W2746" s="4"/>
      <c r="X2746" s="2" t="s">
        <v>20555</v>
      </c>
      <c r="Y2746" s="4" t="s">
        <v>69</v>
      </c>
      <c r="Z2746" s="4"/>
      <c r="AA2746" s="4"/>
      <c r="AB2746" s="4"/>
    </row>
    <row r="2747" customFormat="false" ht="75" hidden="false" customHeight="true" outlineLevel="0" collapsed="false">
      <c r="A2747" s="4" t="s">
        <v>20556</v>
      </c>
      <c r="B2747" s="4" t="s">
        <v>20557</v>
      </c>
      <c r="C2747" s="4" t="s">
        <v>20558</v>
      </c>
      <c r="D2747" s="4" t="n">
        <v>2005</v>
      </c>
      <c r="E2747" s="4" t="s">
        <v>41</v>
      </c>
      <c r="F2747" s="4" t="s">
        <v>20559</v>
      </c>
      <c r="G2747" s="4" t="str">
        <f aca="false">IF(LEFT(I2747,3)="R1 ","L6",IF(D2747&gt;=2014,"L1",IF(D2747&gt;=1998,"L2",IF(D2747&gt;=1987,"L3",IF(D2747&gt;=1978,"L4",IF(D2747&gt;=1965,"L5","L6"))))))</f>
        <v>L2</v>
      </c>
      <c r="H2747" s="4" t="str">
        <f aca="false">IFERROR(INDEX(Lanes!$C$2:$C$60,MATCH(LEFT(I2747,FIND(" ",I2747)-1),Lanes!$A$2:$A$60,0)),"?")</f>
        <v>Context</v>
      </c>
      <c r="I2747" s="4" t="s">
        <v>20526</v>
      </c>
      <c r="J2747" s="4"/>
      <c r="K2747" s="4" t="s">
        <v>400</v>
      </c>
      <c r="L2747" s="4" t="s">
        <v>961</v>
      </c>
      <c r="M2747" s="4" t="s">
        <v>153</v>
      </c>
      <c r="N2747" s="4"/>
      <c r="O2747" s="4" t="s">
        <v>20560</v>
      </c>
      <c r="P2747" s="2" t="s">
        <v>20561</v>
      </c>
      <c r="Q2747" s="2" t="s">
        <v>20562</v>
      </c>
      <c r="R2747" s="4" t="s">
        <v>50</v>
      </c>
      <c r="S2747" s="4" t="s">
        <v>20563</v>
      </c>
      <c r="T2747" s="4" t="s">
        <v>110</v>
      </c>
      <c r="U2747" s="4" t="s">
        <v>53</v>
      </c>
      <c r="V2747" s="4" t="s">
        <v>17402</v>
      </c>
      <c r="W2747" s="4"/>
      <c r="X2747" s="2" t="s">
        <v>20564</v>
      </c>
      <c r="Y2747" s="4" t="s">
        <v>55</v>
      </c>
      <c r="Z2747" s="4"/>
      <c r="AA2747" s="4"/>
      <c r="AB2747" s="4"/>
    </row>
    <row r="2748" customFormat="false" ht="75" hidden="false" customHeight="true" outlineLevel="0" collapsed="false">
      <c r="A2748" s="4" t="s">
        <v>20565</v>
      </c>
      <c r="B2748" s="4" t="s">
        <v>20566</v>
      </c>
      <c r="C2748" s="4" t="s">
        <v>20567</v>
      </c>
      <c r="D2748" s="4" t="n">
        <v>2006</v>
      </c>
      <c r="E2748" s="4" t="s">
        <v>41</v>
      </c>
      <c r="F2748" s="4" t="s">
        <v>20568</v>
      </c>
      <c r="G2748" s="4" t="str">
        <f aca="false">IF(LEFT(I2748,3)="R1 ","L6",IF(D2748&gt;=2014,"L1",IF(D2748&gt;=1998,"L2",IF(D2748&gt;=1987,"L3",IF(D2748&gt;=1978,"L4",IF(D2748&gt;=1965,"L5","L6"))))))</f>
        <v>L2</v>
      </c>
      <c r="H2748" s="4" t="str">
        <f aca="false">IFERROR(INDEX(Lanes!$C$2:$C$60,MATCH(LEFT(I2748,FIND(" ",I2748)-1),Lanes!$A$2:$A$60,0)),"?")</f>
        <v>Context</v>
      </c>
      <c r="I2748" s="4" t="s">
        <v>20526</v>
      </c>
      <c r="J2748" s="4"/>
      <c r="K2748" s="4" t="s">
        <v>400</v>
      </c>
      <c r="L2748" s="4" t="s">
        <v>603</v>
      </c>
      <c r="M2748" s="4" t="s">
        <v>20569</v>
      </c>
      <c r="N2748" s="4"/>
      <c r="O2748" s="4" t="s">
        <v>20570</v>
      </c>
      <c r="P2748" s="2" t="s">
        <v>20571</v>
      </c>
      <c r="Q2748" s="2" t="s">
        <v>20572</v>
      </c>
      <c r="R2748" s="4" t="s">
        <v>50</v>
      </c>
      <c r="S2748" s="4" t="s">
        <v>20573</v>
      </c>
      <c r="T2748" s="4" t="s">
        <v>110</v>
      </c>
      <c r="U2748" s="4"/>
      <c r="V2748" s="4"/>
      <c r="W2748" s="4"/>
      <c r="X2748" s="2" t="s">
        <v>20574</v>
      </c>
      <c r="Y2748" s="4" t="s">
        <v>55</v>
      </c>
      <c r="Z2748" s="4"/>
      <c r="AA2748" s="4"/>
      <c r="AB2748" s="4"/>
    </row>
    <row r="2749" customFormat="false" ht="75" hidden="false" customHeight="true" outlineLevel="0" collapsed="false">
      <c r="A2749" s="4" t="s">
        <v>20575</v>
      </c>
      <c r="B2749" s="4" t="s">
        <v>20541</v>
      </c>
      <c r="C2749" s="4" t="s">
        <v>20576</v>
      </c>
      <c r="D2749" s="4" t="n">
        <v>2006</v>
      </c>
      <c r="E2749" s="4" t="s">
        <v>41</v>
      </c>
      <c r="F2749" s="4" t="s">
        <v>17187</v>
      </c>
      <c r="G2749" s="4" t="str">
        <f aca="false">IF(LEFT(I2749,3)="R1 ","L6",IF(D2749&gt;=2014,"L1",IF(D2749&gt;=1998,"L2",IF(D2749&gt;=1987,"L3",IF(D2749&gt;=1978,"L4",IF(D2749&gt;=1965,"L5","L6"))))))</f>
        <v>L2</v>
      </c>
      <c r="H2749" s="4" t="str">
        <f aca="false">IFERROR(INDEX(Lanes!$C$2:$C$60,MATCH(LEFT(I2749,FIND(" ",I2749)-1),Lanes!$A$2:$A$60,0)),"?")</f>
        <v>Context</v>
      </c>
      <c r="I2749" s="4" t="s">
        <v>20526</v>
      </c>
      <c r="J2749" s="4"/>
      <c r="K2749" s="4" t="s">
        <v>400</v>
      </c>
      <c r="L2749" s="4" t="s">
        <v>603</v>
      </c>
      <c r="M2749" s="4" t="s">
        <v>1528</v>
      </c>
      <c r="N2749" s="4"/>
      <c r="O2749" s="4" t="s">
        <v>20577</v>
      </c>
      <c r="P2749" s="2" t="s">
        <v>20578</v>
      </c>
      <c r="Q2749" s="2" t="s">
        <v>20579</v>
      </c>
      <c r="R2749" s="4" t="s">
        <v>65</v>
      </c>
      <c r="S2749" s="4" t="s">
        <v>20580</v>
      </c>
      <c r="T2749" s="4" t="s">
        <v>110</v>
      </c>
      <c r="U2749" s="4"/>
      <c r="V2749" s="4"/>
      <c r="W2749" s="4"/>
      <c r="X2749" s="2" t="s">
        <v>20581</v>
      </c>
      <c r="Y2749" s="4" t="s">
        <v>55</v>
      </c>
      <c r="Z2749" s="4"/>
      <c r="AA2749" s="4"/>
      <c r="AB2749" s="4"/>
    </row>
    <row r="2750" customFormat="false" ht="75" hidden="false" customHeight="true" outlineLevel="0" collapsed="false">
      <c r="A2750" s="4" t="s">
        <v>20582</v>
      </c>
      <c r="B2750" s="4" t="s">
        <v>20533</v>
      </c>
      <c r="C2750" s="4" t="s">
        <v>20583</v>
      </c>
      <c r="D2750" s="4" t="n">
        <v>2006</v>
      </c>
      <c r="E2750" s="4" t="s">
        <v>41</v>
      </c>
      <c r="F2750" s="4" t="s">
        <v>583</v>
      </c>
      <c r="G2750" s="4" t="str">
        <f aca="false">IF(LEFT(I2750,3)="R1 ","L6",IF(D2750&gt;=2014,"L1",IF(D2750&gt;=1998,"L2",IF(D2750&gt;=1987,"L3",IF(D2750&gt;=1978,"L4",IF(D2750&gt;=1965,"L5","L6"))))))</f>
        <v>L2</v>
      </c>
      <c r="H2750" s="4" t="str">
        <f aca="false">IFERROR(INDEX(Lanes!$C$2:$C$60,MATCH(LEFT(I2750,FIND(" ",I2750)-1),Lanes!$A$2:$A$60,0)),"?")</f>
        <v>Context</v>
      </c>
      <c r="I2750" s="4" t="s">
        <v>20526</v>
      </c>
      <c r="J2750" s="4"/>
      <c r="K2750" s="4" t="s">
        <v>400</v>
      </c>
      <c r="L2750" s="4" t="s">
        <v>603</v>
      </c>
      <c r="M2750" s="4" t="s">
        <v>8404</v>
      </c>
      <c r="N2750" s="4"/>
      <c r="O2750" s="4" t="s">
        <v>20584</v>
      </c>
      <c r="P2750" s="2" t="s">
        <v>20585</v>
      </c>
      <c r="Q2750" s="2" t="s">
        <v>20586</v>
      </c>
      <c r="R2750" s="4" t="s">
        <v>50</v>
      </c>
      <c r="S2750" s="4" t="s">
        <v>20587</v>
      </c>
      <c r="T2750" s="4" t="s">
        <v>110</v>
      </c>
      <c r="U2750" s="4"/>
      <c r="V2750" s="4"/>
      <c r="W2750" s="4"/>
      <c r="X2750" s="2" t="s">
        <v>20539</v>
      </c>
      <c r="Y2750" s="4" t="s">
        <v>55</v>
      </c>
      <c r="Z2750" s="4"/>
      <c r="AA2750" s="4"/>
      <c r="AB2750" s="4"/>
    </row>
    <row r="2751" customFormat="false" ht="75" hidden="false" customHeight="true" outlineLevel="0" collapsed="false">
      <c r="A2751" s="4" t="s">
        <v>20588</v>
      </c>
      <c r="B2751" s="4" t="s">
        <v>20566</v>
      </c>
      <c r="C2751" s="4" t="s">
        <v>20589</v>
      </c>
      <c r="D2751" s="4" t="n">
        <v>2007</v>
      </c>
      <c r="E2751" s="4" t="s">
        <v>41</v>
      </c>
      <c r="F2751" s="4" t="s">
        <v>20568</v>
      </c>
      <c r="G2751" s="4" t="str">
        <f aca="false">IF(LEFT(I2751,3)="R1 ","L6",IF(D2751&gt;=2014,"L1",IF(D2751&gt;=1998,"L2",IF(D2751&gt;=1987,"L3",IF(D2751&gt;=1978,"L4",IF(D2751&gt;=1965,"L5","L6"))))))</f>
        <v>L2</v>
      </c>
      <c r="H2751" s="4" t="str">
        <f aca="false">IFERROR(INDEX(Lanes!$C$2:$C$60,MATCH(LEFT(I2751,FIND(" ",I2751)-1),Lanes!$A$2:$A$60,0)),"?")</f>
        <v>Context</v>
      </c>
      <c r="I2751" s="4" t="s">
        <v>20526</v>
      </c>
      <c r="J2751" s="4"/>
      <c r="K2751" s="4" t="s">
        <v>400</v>
      </c>
      <c r="L2751" s="4" t="s">
        <v>603</v>
      </c>
      <c r="M2751" s="4" t="s">
        <v>20569</v>
      </c>
      <c r="N2751" s="4"/>
      <c r="O2751" s="4" t="s">
        <v>20590</v>
      </c>
      <c r="P2751" s="2" t="s">
        <v>20591</v>
      </c>
      <c r="Q2751" s="2" t="s">
        <v>20592</v>
      </c>
      <c r="R2751" s="4" t="s">
        <v>50</v>
      </c>
      <c r="S2751" s="4" t="s">
        <v>20593</v>
      </c>
      <c r="T2751" s="4" t="s">
        <v>84</v>
      </c>
      <c r="U2751" s="4"/>
      <c r="V2751" s="4"/>
      <c r="W2751" s="4"/>
      <c r="X2751" s="2" t="s">
        <v>20574</v>
      </c>
      <c r="Y2751" s="4" t="s">
        <v>55</v>
      </c>
      <c r="Z2751" s="4"/>
      <c r="AA2751" s="4"/>
      <c r="AB2751" s="4"/>
    </row>
    <row r="2752" customFormat="false" ht="75" hidden="false" customHeight="true" outlineLevel="0" collapsed="false">
      <c r="A2752" s="4" t="s">
        <v>20594</v>
      </c>
      <c r="B2752" s="4" t="s">
        <v>20557</v>
      </c>
      <c r="C2752" s="4" t="s">
        <v>20595</v>
      </c>
      <c r="D2752" s="4" t="n">
        <v>2015</v>
      </c>
      <c r="E2752" s="4" t="s">
        <v>41</v>
      </c>
      <c r="F2752" s="4" t="s">
        <v>20559</v>
      </c>
      <c r="G2752" s="4" t="str">
        <f aca="false">IF(LEFT(I2752,3)="R1 ","L6",IF(D2752&gt;=2014,"L1",IF(D2752&gt;=1998,"L2",IF(D2752&gt;=1987,"L3",IF(D2752&gt;=1978,"L4",IF(D2752&gt;=1965,"L5","L6"))))))</f>
        <v>L1</v>
      </c>
      <c r="H2752" s="4" t="str">
        <f aca="false">IFERROR(INDEX(Lanes!$C$2:$C$60,MATCH(LEFT(I2752,FIND(" ",I2752)-1),Lanes!$A$2:$A$60,0)),"?")</f>
        <v>Context</v>
      </c>
      <c r="I2752" s="4" t="s">
        <v>20526</v>
      </c>
      <c r="J2752" s="4"/>
      <c r="K2752" s="4" t="s">
        <v>400</v>
      </c>
      <c r="L2752" s="4" t="s">
        <v>961</v>
      </c>
      <c r="M2752" s="4" t="s">
        <v>153</v>
      </c>
      <c r="N2752" s="4"/>
      <c r="O2752" s="4" t="s">
        <v>20596</v>
      </c>
      <c r="P2752" s="2" t="s">
        <v>20597</v>
      </c>
      <c r="Q2752" s="2" t="s">
        <v>20598</v>
      </c>
      <c r="R2752" s="4" t="s">
        <v>50</v>
      </c>
      <c r="S2752" s="4" t="s">
        <v>20599</v>
      </c>
      <c r="T2752" s="4" t="s">
        <v>110</v>
      </c>
      <c r="U2752" s="4"/>
      <c r="V2752" s="4"/>
      <c r="W2752" s="4"/>
      <c r="X2752" s="2" t="s">
        <v>20564</v>
      </c>
      <c r="Y2752" s="4" t="s">
        <v>55</v>
      </c>
      <c r="Z2752" s="4"/>
      <c r="AA2752" s="4"/>
      <c r="AB2752" s="4"/>
    </row>
    <row r="2753" customFormat="false" ht="75" hidden="false" customHeight="true" outlineLevel="0" collapsed="false">
      <c r="A2753" s="4" t="s">
        <v>20600</v>
      </c>
      <c r="B2753" s="4" t="s">
        <v>20601</v>
      </c>
      <c r="C2753" s="4" t="s">
        <v>20602</v>
      </c>
      <c r="D2753" s="4" t="n">
        <v>2024</v>
      </c>
      <c r="E2753" s="4" t="s">
        <v>41</v>
      </c>
      <c r="F2753" s="4" t="s">
        <v>20603</v>
      </c>
      <c r="G2753" s="4" t="str">
        <f aca="false">IF(LEFT(I2753,3)="R1 ","L6",IF(D2753&gt;=2014,"L1",IF(D2753&gt;=1998,"L2",IF(D2753&gt;=1987,"L3",IF(D2753&gt;=1978,"L4",IF(D2753&gt;=1965,"L5","L6"))))))</f>
        <v>L1</v>
      </c>
      <c r="H2753" s="4" t="str">
        <f aca="false">IFERROR(INDEX(Lanes!$C$2:$C$60,MATCH(LEFT(I2753,FIND(" ",I2753)-1),Lanes!$A$2:$A$60,0)),"?")</f>
        <v>Context</v>
      </c>
      <c r="I2753" s="4" t="s">
        <v>20526</v>
      </c>
      <c r="J2753" s="4"/>
      <c r="K2753" s="4" t="s">
        <v>400</v>
      </c>
      <c r="L2753" s="4" t="s">
        <v>257</v>
      </c>
      <c r="M2753" s="4" t="s">
        <v>852</v>
      </c>
      <c r="N2753" s="4"/>
      <c r="O2753" s="4" t="s">
        <v>20604</v>
      </c>
      <c r="P2753" s="2" t="s">
        <v>20605</v>
      </c>
      <c r="Q2753" s="2" t="s">
        <v>20606</v>
      </c>
      <c r="R2753" s="4" t="s">
        <v>50</v>
      </c>
      <c r="S2753" s="4" t="s">
        <v>20607</v>
      </c>
      <c r="T2753" s="4" t="s">
        <v>84</v>
      </c>
      <c r="U2753" s="4"/>
      <c r="V2753" s="4" t="s">
        <v>2212</v>
      </c>
      <c r="W2753" s="4"/>
      <c r="X2753" s="2" t="s">
        <v>20608</v>
      </c>
      <c r="Y2753" s="4" t="s">
        <v>69</v>
      </c>
      <c r="Z2753" s="4"/>
      <c r="AA2753" s="4"/>
      <c r="AB2753" s="4"/>
    </row>
    <row r="2754" customFormat="false" ht="75" hidden="false" customHeight="true" outlineLevel="0" collapsed="false">
      <c r="A2754" s="4" t="s">
        <v>20609</v>
      </c>
      <c r="B2754" s="4" t="s">
        <v>20610</v>
      </c>
      <c r="C2754" s="4" t="s">
        <v>20610</v>
      </c>
      <c r="D2754" s="4" t="n">
        <v>2025</v>
      </c>
      <c r="E2754" s="4" t="s">
        <v>41</v>
      </c>
      <c r="F2754" s="4" t="s">
        <v>42</v>
      </c>
      <c r="G2754" s="4" t="str">
        <f aca="false">IF(LEFT(I2754,3)="R1 ","L6",IF(D2754&gt;=2014,"L1",IF(D2754&gt;=1998,"L2",IF(D2754&gt;=1987,"L3",IF(D2754&gt;=1978,"L4",IF(D2754&gt;=1965,"L5","L6"))))))</f>
        <v>L1</v>
      </c>
      <c r="H2754" s="4" t="str">
        <f aca="false">IFERROR(INDEX(Lanes!$C$2:$C$60,MATCH(LEFT(I2754,FIND(" ",I2754)-1),Lanes!$A$2:$A$60,0)),"?")</f>
        <v>Context</v>
      </c>
      <c r="I2754" s="4" t="s">
        <v>20526</v>
      </c>
      <c r="J2754" s="4"/>
      <c r="K2754" s="4" t="s">
        <v>400</v>
      </c>
      <c r="L2754" s="4" t="s">
        <v>45</v>
      </c>
      <c r="M2754" s="4" t="s">
        <v>1196</v>
      </c>
      <c r="N2754" s="4"/>
      <c r="O2754" s="4" t="s">
        <v>20611</v>
      </c>
      <c r="P2754" s="2" t="s">
        <v>20612</v>
      </c>
      <c r="Q2754" s="2" t="s">
        <v>20613</v>
      </c>
      <c r="R2754" s="4" t="s">
        <v>50</v>
      </c>
      <c r="S2754" s="4" t="s">
        <v>20614</v>
      </c>
      <c r="T2754" s="4" t="s">
        <v>84</v>
      </c>
      <c r="U2754" s="4"/>
      <c r="V2754" s="4" t="s">
        <v>2443</v>
      </c>
      <c r="W2754" s="4"/>
      <c r="X2754" s="2" t="s">
        <v>20615</v>
      </c>
      <c r="Y2754" s="4" t="s">
        <v>69</v>
      </c>
      <c r="Z2754" s="4"/>
      <c r="AA2754" s="4"/>
      <c r="AB2754" s="4"/>
    </row>
    <row r="2755" customFormat="false" ht="75" hidden="false" customHeight="true" outlineLevel="0" collapsed="false">
      <c r="A2755" s="4" t="s">
        <v>20616</v>
      </c>
      <c r="B2755" s="4" t="s">
        <v>20617</v>
      </c>
      <c r="C2755" s="4" t="s">
        <v>20618</v>
      </c>
      <c r="D2755" s="4" t="n">
        <v>1994</v>
      </c>
      <c r="E2755" s="4" t="s">
        <v>41</v>
      </c>
      <c r="F2755" s="4" t="s">
        <v>519</v>
      </c>
      <c r="G2755" s="4" t="str">
        <f aca="false">IF(LEFT(I2755,3)="R1 ","L6",IF(D2755&gt;=2014,"L1",IF(D2755&gt;=1998,"L2",IF(D2755&gt;=1987,"L3",IF(D2755&gt;=1978,"L4",IF(D2755&gt;=1965,"L5","L6"))))))</f>
        <v>L3</v>
      </c>
      <c r="H2755" s="4" t="str">
        <f aca="false">IFERROR(INDEX(Lanes!$C$2:$C$60,MATCH(LEFT(I2755,FIND(" ",I2755)-1),Lanes!$A$2:$A$60,0)),"?")</f>
        <v>Context</v>
      </c>
      <c r="I2755" s="4" t="s">
        <v>20619</v>
      </c>
      <c r="J2755" s="4"/>
      <c r="K2755" s="4" t="s">
        <v>5944</v>
      </c>
      <c r="L2755" s="4" t="s">
        <v>603</v>
      </c>
      <c r="M2755" s="4" t="s">
        <v>1777</v>
      </c>
      <c r="N2755" s="4"/>
      <c r="O2755" s="4" t="s">
        <v>20620</v>
      </c>
      <c r="P2755" s="2" t="s">
        <v>20621</v>
      </c>
      <c r="Q2755" s="2" t="s">
        <v>20622</v>
      </c>
      <c r="R2755" s="4" t="s">
        <v>122</v>
      </c>
      <c r="S2755" s="4" t="s">
        <v>20623</v>
      </c>
      <c r="T2755" s="4" t="s">
        <v>110</v>
      </c>
      <c r="U2755" s="4"/>
      <c r="V2755" s="4"/>
      <c r="W2755" s="4"/>
      <c r="X2755" s="2" t="s">
        <v>20624</v>
      </c>
      <c r="Y2755" s="4" t="s">
        <v>55</v>
      </c>
      <c r="Z2755" s="4"/>
      <c r="AA2755" s="4"/>
      <c r="AB2755" s="4"/>
    </row>
    <row r="2756" customFormat="false" ht="75" hidden="false" customHeight="true" outlineLevel="0" collapsed="false">
      <c r="A2756" s="4" t="s">
        <v>20625</v>
      </c>
      <c r="B2756" s="4" t="s">
        <v>20626</v>
      </c>
      <c r="C2756" s="4" t="s">
        <v>20627</v>
      </c>
      <c r="D2756" s="4" t="n">
        <v>1995</v>
      </c>
      <c r="E2756" s="4" t="s">
        <v>41</v>
      </c>
      <c r="F2756" s="4" t="s">
        <v>20628</v>
      </c>
      <c r="G2756" s="4" t="str">
        <f aca="false">IF(LEFT(I2756,3)="R1 ","L6",IF(D2756&gt;=2014,"L1",IF(D2756&gt;=1998,"L2",IF(D2756&gt;=1987,"L3",IF(D2756&gt;=1978,"L4",IF(D2756&gt;=1965,"L5","L6"))))))</f>
        <v>L3</v>
      </c>
      <c r="H2756" s="4" t="str">
        <f aca="false">IFERROR(INDEX(Lanes!$C$2:$C$60,MATCH(LEFT(I2756,FIND(" ",I2756)-1),Lanes!$A$2:$A$60,0)),"?")</f>
        <v>Context</v>
      </c>
      <c r="I2756" s="4" t="s">
        <v>20619</v>
      </c>
      <c r="J2756" s="4"/>
      <c r="K2756" s="4" t="s">
        <v>5944</v>
      </c>
      <c r="L2756" s="4" t="s">
        <v>45</v>
      </c>
      <c r="M2756" s="4" t="s">
        <v>20629</v>
      </c>
      <c r="N2756" s="4"/>
      <c r="O2756" s="4" t="s">
        <v>20630</v>
      </c>
      <c r="P2756" s="2" t="s">
        <v>20631</v>
      </c>
      <c r="Q2756" s="2" t="s">
        <v>20632</v>
      </c>
      <c r="R2756" s="4" t="s">
        <v>122</v>
      </c>
      <c r="S2756" s="4" t="s">
        <v>20633</v>
      </c>
      <c r="T2756" s="4" t="s">
        <v>110</v>
      </c>
      <c r="U2756" s="4" t="s">
        <v>53</v>
      </c>
      <c r="V2756" s="4"/>
      <c r="W2756" s="4"/>
      <c r="X2756" s="2" t="s">
        <v>20634</v>
      </c>
      <c r="Y2756" s="4" t="s">
        <v>55</v>
      </c>
      <c r="Z2756" s="4"/>
      <c r="AA2756" s="4"/>
      <c r="AB2756" s="4"/>
    </row>
    <row r="2757" customFormat="false" ht="75" hidden="false" customHeight="true" outlineLevel="0" collapsed="false">
      <c r="A2757" s="4" t="s">
        <v>20635</v>
      </c>
      <c r="B2757" s="4" t="s">
        <v>20636</v>
      </c>
      <c r="C2757" s="4" t="s">
        <v>20637</v>
      </c>
      <c r="D2757" s="4" t="n">
        <v>1997</v>
      </c>
      <c r="E2757" s="4" t="s">
        <v>41</v>
      </c>
      <c r="F2757" s="4" t="s">
        <v>20638</v>
      </c>
      <c r="G2757" s="4" t="str">
        <f aca="false">IF(LEFT(I2757,3)="R1 ","L6",IF(D2757&gt;=2014,"L1",IF(D2757&gt;=1998,"L2",IF(D2757&gt;=1987,"L3",IF(D2757&gt;=1978,"L4",IF(D2757&gt;=1965,"L5","L6"))))))</f>
        <v>L3</v>
      </c>
      <c r="H2757" s="4" t="str">
        <f aca="false">IFERROR(INDEX(Lanes!$C$2:$C$60,MATCH(LEFT(I2757,FIND(" ",I2757)-1),Lanes!$A$2:$A$60,0)),"?")</f>
        <v>Context</v>
      </c>
      <c r="I2757" s="4" t="s">
        <v>20619</v>
      </c>
      <c r="J2757" s="4"/>
      <c r="K2757" s="4" t="s">
        <v>5944</v>
      </c>
      <c r="L2757" s="4" t="s">
        <v>163</v>
      </c>
      <c r="M2757" s="4" t="s">
        <v>16132</v>
      </c>
      <c r="N2757" s="4"/>
      <c r="O2757" s="4" t="s">
        <v>20639</v>
      </c>
      <c r="P2757" s="2" t="s">
        <v>20640</v>
      </c>
      <c r="Q2757" s="2" t="s">
        <v>20641</v>
      </c>
      <c r="R2757" s="4" t="s">
        <v>50</v>
      </c>
      <c r="S2757" s="4" t="s">
        <v>20642</v>
      </c>
      <c r="T2757" s="4" t="s">
        <v>110</v>
      </c>
      <c r="U2757" s="4"/>
      <c r="V2757" s="4"/>
      <c r="W2757" s="4"/>
      <c r="X2757" s="2" t="s">
        <v>20643</v>
      </c>
      <c r="Y2757" s="4" t="s">
        <v>55</v>
      </c>
      <c r="Z2757" s="4"/>
      <c r="AA2757" s="4"/>
      <c r="AB2757" s="4"/>
    </row>
    <row r="2758" customFormat="false" ht="75" hidden="false" customHeight="true" outlineLevel="0" collapsed="false">
      <c r="A2758" s="4" t="s">
        <v>20644</v>
      </c>
      <c r="B2758" s="4" t="s">
        <v>20645</v>
      </c>
      <c r="C2758" s="4" t="s">
        <v>20646</v>
      </c>
      <c r="D2758" s="4" t="n">
        <v>1997</v>
      </c>
      <c r="E2758" s="4" t="s">
        <v>41</v>
      </c>
      <c r="F2758" s="4" t="s">
        <v>13126</v>
      </c>
      <c r="G2758" s="4" t="str">
        <f aca="false">IF(LEFT(I2758,3)="R1 ","L6",IF(D2758&gt;=2014,"L1",IF(D2758&gt;=1998,"L2",IF(D2758&gt;=1987,"L3",IF(D2758&gt;=1978,"L4",IF(D2758&gt;=1965,"L5","L6"))))))</f>
        <v>L3</v>
      </c>
      <c r="H2758" s="4" t="str">
        <f aca="false">IFERROR(INDEX(Lanes!$C$2:$C$60,MATCH(LEFT(I2758,FIND(" ",I2758)-1),Lanes!$A$2:$A$60,0)),"?")</f>
        <v>Context</v>
      </c>
      <c r="I2758" s="4" t="s">
        <v>20619</v>
      </c>
      <c r="J2758" s="4"/>
      <c r="K2758" s="4" t="s">
        <v>5944</v>
      </c>
      <c r="L2758" s="4" t="s">
        <v>45</v>
      </c>
      <c r="M2758" s="4" t="s">
        <v>12214</v>
      </c>
      <c r="N2758" s="4"/>
      <c r="O2758" s="4" t="s">
        <v>20647</v>
      </c>
      <c r="P2758" s="2" t="s">
        <v>20648</v>
      </c>
      <c r="Q2758" s="2" t="s">
        <v>20649</v>
      </c>
      <c r="R2758" s="4" t="s">
        <v>50</v>
      </c>
      <c r="S2758" s="4" t="s">
        <v>20650</v>
      </c>
      <c r="T2758" s="4" t="s">
        <v>84</v>
      </c>
      <c r="U2758" s="4"/>
      <c r="V2758" s="4"/>
      <c r="W2758" s="4"/>
      <c r="X2758" s="2" t="s">
        <v>20651</v>
      </c>
      <c r="Y2758" s="4" t="s">
        <v>55</v>
      </c>
      <c r="Z2758" s="4"/>
      <c r="AA2758" s="4"/>
      <c r="AB2758" s="4"/>
    </row>
    <row r="2759" customFormat="false" ht="75" hidden="false" customHeight="true" outlineLevel="0" collapsed="false">
      <c r="A2759" s="4" t="s">
        <v>20652</v>
      </c>
      <c r="B2759" s="4" t="s">
        <v>20653</v>
      </c>
      <c r="C2759" s="4" t="s">
        <v>20653</v>
      </c>
      <c r="D2759" s="4" t="n">
        <v>1999</v>
      </c>
      <c r="E2759" s="4" t="s">
        <v>41</v>
      </c>
      <c r="F2759" s="4" t="s">
        <v>245</v>
      </c>
      <c r="G2759" s="4" t="str">
        <f aca="false">IF(LEFT(I2759,3)="R1 ","L6",IF(D2759&gt;=2014,"L1",IF(D2759&gt;=1998,"L2",IF(D2759&gt;=1987,"L3",IF(D2759&gt;=1978,"L4",IF(D2759&gt;=1965,"L5","L6"))))))</f>
        <v>L2</v>
      </c>
      <c r="H2759" s="4" t="str">
        <f aca="false">IFERROR(INDEX(Lanes!$C$2:$C$60,MATCH(LEFT(I2759,FIND(" ",I2759)-1),Lanes!$A$2:$A$60,0)),"?")</f>
        <v>Context</v>
      </c>
      <c r="I2759" s="4" t="s">
        <v>20619</v>
      </c>
      <c r="J2759" s="4"/>
      <c r="K2759" s="4" t="s">
        <v>5944</v>
      </c>
      <c r="L2759" s="4" t="s">
        <v>45</v>
      </c>
      <c r="M2759" s="4" t="s">
        <v>20654</v>
      </c>
      <c r="N2759" s="4"/>
      <c r="O2759" s="4" t="s">
        <v>20655</v>
      </c>
      <c r="P2759" s="2" t="s">
        <v>20656</v>
      </c>
      <c r="Q2759" s="2" t="s">
        <v>20657</v>
      </c>
      <c r="R2759" s="4" t="s">
        <v>122</v>
      </c>
      <c r="S2759" s="4" t="s">
        <v>20658</v>
      </c>
      <c r="T2759" s="4" t="s">
        <v>110</v>
      </c>
      <c r="U2759" s="4"/>
      <c r="V2759" s="4"/>
      <c r="W2759" s="4"/>
      <c r="X2759" s="2" t="s">
        <v>20659</v>
      </c>
      <c r="Y2759" s="4" t="s">
        <v>55</v>
      </c>
      <c r="Z2759" s="4"/>
      <c r="AA2759" s="4"/>
      <c r="AB2759" s="4"/>
    </row>
    <row r="2760" customFormat="false" ht="75" hidden="false" customHeight="true" outlineLevel="0" collapsed="false">
      <c r="A2760" s="4" t="s">
        <v>20660</v>
      </c>
      <c r="B2760" s="4" t="s">
        <v>20661</v>
      </c>
      <c r="C2760" s="4" t="s">
        <v>20662</v>
      </c>
      <c r="D2760" s="4" t="n">
        <v>2011</v>
      </c>
      <c r="E2760" s="4" t="s">
        <v>41</v>
      </c>
      <c r="F2760" s="4" t="s">
        <v>20663</v>
      </c>
      <c r="G2760" s="4" t="str">
        <f aca="false">IF(LEFT(I2760,3)="R1 ","L6",IF(D2760&gt;=2014,"L1",IF(D2760&gt;=1998,"L2",IF(D2760&gt;=1987,"L3",IF(D2760&gt;=1978,"L4",IF(D2760&gt;=1965,"L5","L6"))))))</f>
        <v>L2</v>
      </c>
      <c r="H2760" s="4" t="str">
        <f aca="false">IFERROR(INDEX(Lanes!$C$2:$C$60,MATCH(LEFT(I2760,FIND(" ",I2760)-1),Lanes!$A$2:$A$60,0)),"?")</f>
        <v>Context</v>
      </c>
      <c r="I2760" s="4" t="s">
        <v>20619</v>
      </c>
      <c r="J2760" s="4"/>
      <c r="K2760" s="4" t="s">
        <v>5944</v>
      </c>
      <c r="L2760" s="4" t="s">
        <v>45</v>
      </c>
      <c r="M2760" s="4" t="s">
        <v>61</v>
      </c>
      <c r="N2760" s="4"/>
      <c r="O2760" s="4" t="s">
        <v>20664</v>
      </c>
      <c r="P2760" s="2" t="s">
        <v>20665</v>
      </c>
      <c r="Q2760" s="2" t="s">
        <v>20666</v>
      </c>
      <c r="R2760" s="4" t="s">
        <v>50</v>
      </c>
      <c r="S2760" s="4" t="s">
        <v>20667</v>
      </c>
      <c r="T2760" s="4" t="s">
        <v>84</v>
      </c>
      <c r="U2760" s="4"/>
      <c r="V2760" s="4"/>
      <c r="W2760" s="4"/>
      <c r="X2760" s="2" t="s">
        <v>20668</v>
      </c>
      <c r="Y2760" s="4" t="s">
        <v>55</v>
      </c>
      <c r="Z2760" s="4"/>
      <c r="AA2760" s="4"/>
      <c r="AB2760" s="4"/>
    </row>
    <row r="2761" customFormat="false" ht="75" hidden="false" customHeight="true" outlineLevel="0" collapsed="false">
      <c r="A2761" s="4" t="s">
        <v>20669</v>
      </c>
      <c r="B2761" s="4" t="s">
        <v>20670</v>
      </c>
      <c r="C2761" s="4" t="s">
        <v>20671</v>
      </c>
      <c r="D2761" s="4" t="n">
        <v>2014</v>
      </c>
      <c r="E2761" s="4" t="s">
        <v>41</v>
      </c>
      <c r="F2761" s="4" t="s">
        <v>2157</v>
      </c>
      <c r="G2761" s="4" t="str">
        <f aca="false">IF(LEFT(I2761,3)="R1 ","L6",IF(D2761&gt;=2014,"L1",IF(D2761&gt;=1998,"L2",IF(D2761&gt;=1987,"L3",IF(D2761&gt;=1978,"L4",IF(D2761&gt;=1965,"L5","L6"))))))</f>
        <v>L1</v>
      </c>
      <c r="H2761" s="4" t="str">
        <f aca="false">IFERROR(INDEX(Lanes!$C$2:$C$60,MATCH(LEFT(I2761,FIND(" ",I2761)-1),Lanes!$A$2:$A$60,0)),"?")</f>
        <v>Context</v>
      </c>
      <c r="I2761" s="4" t="s">
        <v>20619</v>
      </c>
      <c r="J2761" s="4"/>
      <c r="K2761" s="4" t="s">
        <v>5944</v>
      </c>
      <c r="L2761" s="4" t="s">
        <v>152</v>
      </c>
      <c r="M2761" s="4" t="s">
        <v>20672</v>
      </c>
      <c r="N2761" s="4"/>
      <c r="O2761" s="4" t="s">
        <v>20673</v>
      </c>
      <c r="P2761" s="2" t="s">
        <v>20674</v>
      </c>
      <c r="Q2761" s="2" t="s">
        <v>20675</v>
      </c>
      <c r="R2761" s="4" t="s">
        <v>50</v>
      </c>
      <c r="S2761" s="4" t="s">
        <v>20676</v>
      </c>
      <c r="T2761" s="4" t="s">
        <v>84</v>
      </c>
      <c r="U2761" s="4"/>
      <c r="V2761" s="4"/>
      <c r="W2761" s="4"/>
      <c r="X2761" s="2" t="s">
        <v>20677</v>
      </c>
      <c r="Y2761" s="4" t="s">
        <v>55</v>
      </c>
      <c r="Z2761" s="4"/>
      <c r="AA2761" s="4"/>
      <c r="AB2761" s="4"/>
    </row>
    <row r="2762" customFormat="false" ht="75" hidden="false" customHeight="true" outlineLevel="0" collapsed="false">
      <c r="A2762" s="4" t="s">
        <v>20678</v>
      </c>
      <c r="B2762" s="4" t="s">
        <v>20679</v>
      </c>
      <c r="C2762" s="4" t="s">
        <v>20680</v>
      </c>
      <c r="D2762" s="4" t="n">
        <v>2014</v>
      </c>
      <c r="E2762" s="4" t="s">
        <v>41</v>
      </c>
      <c r="F2762" s="4" t="s">
        <v>5927</v>
      </c>
      <c r="G2762" s="4" t="str">
        <f aca="false">IF(LEFT(I2762,3)="R1 ","L6",IF(D2762&gt;=2014,"L1",IF(D2762&gt;=1998,"L2",IF(D2762&gt;=1987,"L3",IF(D2762&gt;=1978,"L4",IF(D2762&gt;=1965,"L5","L6"))))))</f>
        <v>L1</v>
      </c>
      <c r="H2762" s="4" t="str">
        <f aca="false">IFERROR(INDEX(Lanes!$C$2:$C$60,MATCH(LEFT(I2762,FIND(" ",I2762)-1),Lanes!$A$2:$A$60,0)),"?")</f>
        <v>Context</v>
      </c>
      <c r="I2762" s="4" t="s">
        <v>20619</v>
      </c>
      <c r="J2762" s="4"/>
      <c r="K2762" s="4" t="s">
        <v>5944</v>
      </c>
      <c r="L2762" s="4" t="s">
        <v>116</v>
      </c>
      <c r="M2762" s="4" t="s">
        <v>117</v>
      </c>
      <c r="N2762" s="4"/>
      <c r="O2762" s="4" t="s">
        <v>20681</v>
      </c>
      <c r="P2762" s="2" t="s">
        <v>20682</v>
      </c>
      <c r="Q2762" s="2" t="s">
        <v>20683</v>
      </c>
      <c r="R2762" s="4" t="s">
        <v>50</v>
      </c>
      <c r="S2762" s="4" t="s">
        <v>20684</v>
      </c>
      <c r="T2762" s="4" t="s">
        <v>84</v>
      </c>
      <c r="U2762" s="4"/>
      <c r="V2762" s="4"/>
      <c r="W2762" s="4"/>
      <c r="X2762" s="2" t="s">
        <v>20685</v>
      </c>
      <c r="Y2762" s="4" t="s">
        <v>55</v>
      </c>
      <c r="Z2762" s="4"/>
      <c r="AA2762" s="4"/>
      <c r="AB2762" s="4"/>
    </row>
    <row r="2763" customFormat="false" ht="75" hidden="false" customHeight="true" outlineLevel="0" collapsed="false">
      <c r="A2763" s="4" t="s">
        <v>20686</v>
      </c>
      <c r="B2763" s="4" t="s">
        <v>20687</v>
      </c>
      <c r="C2763" s="4" t="s">
        <v>20688</v>
      </c>
      <c r="D2763" s="4" t="n">
        <v>1975</v>
      </c>
      <c r="E2763" s="4" t="s">
        <v>41</v>
      </c>
      <c r="F2763" s="4" t="s">
        <v>14248</v>
      </c>
      <c r="G2763" s="4" t="str">
        <f aca="false">IF(LEFT(I2763,3)="R1 ","L6",IF(D2763&gt;=2014,"L1",IF(D2763&gt;=1998,"L2",IF(D2763&gt;=1987,"L3",IF(D2763&gt;=1978,"L4",IF(D2763&gt;=1965,"L5","L6"))))))</f>
        <v>L5</v>
      </c>
      <c r="H2763" s="4" t="str">
        <f aca="false">IFERROR(INDEX(Lanes!$C$2:$C$60,MATCH(LEFT(I2763,FIND(" ",I2763)-1),Lanes!$A$2:$A$60,0)),"?")</f>
        <v>Context</v>
      </c>
      <c r="I2763" s="4" t="s">
        <v>20689</v>
      </c>
      <c r="J2763" s="4"/>
      <c r="K2763" s="4" t="s">
        <v>324</v>
      </c>
      <c r="L2763" s="4" t="s">
        <v>152</v>
      </c>
      <c r="M2763" s="4" t="s">
        <v>20690</v>
      </c>
      <c r="N2763" s="4"/>
      <c r="O2763" s="4" t="s">
        <v>20691</v>
      </c>
      <c r="P2763" s="2" t="s">
        <v>20692</v>
      </c>
      <c r="Q2763" s="2" t="s">
        <v>20693</v>
      </c>
      <c r="R2763" s="4" t="s">
        <v>65</v>
      </c>
      <c r="S2763" s="4" t="s">
        <v>20694</v>
      </c>
      <c r="T2763" s="4" t="s">
        <v>110</v>
      </c>
      <c r="U2763" s="4" t="s">
        <v>53</v>
      </c>
      <c r="V2763" s="4"/>
      <c r="W2763" s="4"/>
      <c r="X2763" s="2" t="s">
        <v>20695</v>
      </c>
      <c r="Y2763" s="4" t="s">
        <v>55</v>
      </c>
      <c r="Z2763" s="4"/>
      <c r="AA2763" s="4"/>
      <c r="AB2763" s="4"/>
    </row>
    <row r="2764" customFormat="false" ht="75" hidden="false" customHeight="true" outlineLevel="0" collapsed="false">
      <c r="A2764" s="4" t="s">
        <v>20696</v>
      </c>
      <c r="B2764" s="4" t="s">
        <v>20697</v>
      </c>
      <c r="C2764" s="4" t="s">
        <v>20698</v>
      </c>
      <c r="D2764" s="4" t="n">
        <v>1976</v>
      </c>
      <c r="E2764" s="4" t="s">
        <v>41</v>
      </c>
      <c r="F2764" s="4" t="s">
        <v>17187</v>
      </c>
      <c r="G2764" s="4" t="str">
        <f aca="false">IF(LEFT(I2764,3)="R1 ","L6",IF(D2764&gt;=2014,"L1",IF(D2764&gt;=1998,"L2",IF(D2764&gt;=1987,"L3",IF(D2764&gt;=1978,"L4",IF(D2764&gt;=1965,"L5","L6"))))))</f>
        <v>L5</v>
      </c>
      <c r="H2764" s="4" t="str">
        <f aca="false">IFERROR(INDEX(Lanes!$C$2:$C$60,MATCH(LEFT(I2764,FIND(" ",I2764)-1),Lanes!$A$2:$A$60,0)),"?")</f>
        <v>Context</v>
      </c>
      <c r="I2764" s="4" t="s">
        <v>20689</v>
      </c>
      <c r="J2764" s="4"/>
      <c r="K2764" s="4" t="s">
        <v>324</v>
      </c>
      <c r="L2764" s="4" t="s">
        <v>45</v>
      </c>
      <c r="M2764" s="4" t="s">
        <v>3061</v>
      </c>
      <c r="N2764" s="4"/>
      <c r="O2764" s="4" t="s">
        <v>20699</v>
      </c>
      <c r="P2764" s="2" t="s">
        <v>20700</v>
      </c>
      <c r="Q2764" s="2" t="s">
        <v>20701</v>
      </c>
      <c r="R2764" s="4" t="s">
        <v>50</v>
      </c>
      <c r="S2764" s="4" t="s">
        <v>20702</v>
      </c>
      <c r="T2764" s="4" t="s">
        <v>110</v>
      </c>
      <c r="U2764" s="4"/>
      <c r="V2764" s="4"/>
      <c r="W2764" s="4"/>
      <c r="X2764" s="2" t="s">
        <v>20703</v>
      </c>
      <c r="Y2764" s="4" t="s">
        <v>55</v>
      </c>
      <c r="Z2764" s="4"/>
      <c r="AA2764" s="4"/>
      <c r="AB2764" s="4"/>
    </row>
    <row r="2765" customFormat="false" ht="75" hidden="false" customHeight="true" outlineLevel="0" collapsed="false">
      <c r="A2765" s="4" t="s">
        <v>20704</v>
      </c>
      <c r="B2765" s="4" t="s">
        <v>20687</v>
      </c>
      <c r="C2765" s="4" t="s">
        <v>20705</v>
      </c>
      <c r="D2765" s="4" t="n">
        <v>1978</v>
      </c>
      <c r="E2765" s="4" t="s">
        <v>41</v>
      </c>
      <c r="F2765" s="4" t="s">
        <v>14248</v>
      </c>
      <c r="G2765" s="4" t="str">
        <f aca="false">IF(LEFT(I2765,3)="R1 ","L6",IF(D2765&gt;=2014,"L1",IF(D2765&gt;=1998,"L2",IF(D2765&gt;=1987,"L3",IF(D2765&gt;=1978,"L4",IF(D2765&gt;=1965,"L5","L6"))))))</f>
        <v>L4</v>
      </c>
      <c r="H2765" s="4" t="str">
        <f aca="false">IFERROR(INDEX(Lanes!$C$2:$C$60,MATCH(LEFT(I2765,FIND(" ",I2765)-1),Lanes!$A$2:$A$60,0)),"?")</f>
        <v>Context</v>
      </c>
      <c r="I2765" s="4" t="s">
        <v>20689</v>
      </c>
      <c r="J2765" s="4"/>
      <c r="K2765" s="4" t="s">
        <v>324</v>
      </c>
      <c r="L2765" s="4" t="s">
        <v>152</v>
      </c>
      <c r="M2765" s="4" t="s">
        <v>20690</v>
      </c>
      <c r="N2765" s="4"/>
      <c r="O2765" s="4" t="s">
        <v>20706</v>
      </c>
      <c r="P2765" s="2" t="s">
        <v>20707</v>
      </c>
      <c r="Q2765" s="2" t="s">
        <v>20708</v>
      </c>
      <c r="R2765" s="4" t="s">
        <v>50</v>
      </c>
      <c r="S2765" s="4" t="s">
        <v>20709</v>
      </c>
      <c r="T2765" s="4" t="s">
        <v>84</v>
      </c>
      <c r="U2765" s="4"/>
      <c r="V2765" s="4" t="s">
        <v>642</v>
      </c>
      <c r="W2765" s="4"/>
      <c r="X2765" s="2" t="s">
        <v>20695</v>
      </c>
      <c r="Y2765" s="4" t="s">
        <v>55</v>
      </c>
      <c r="Z2765" s="4"/>
      <c r="AA2765" s="4"/>
      <c r="AB2765" s="4"/>
    </row>
    <row r="2766" customFormat="false" ht="75" hidden="false" customHeight="true" outlineLevel="0" collapsed="false">
      <c r="A2766" s="4" t="s">
        <v>20710</v>
      </c>
      <c r="B2766" s="4" t="s">
        <v>20711</v>
      </c>
      <c r="C2766" s="4" t="s">
        <v>20712</v>
      </c>
      <c r="D2766" s="4" t="n">
        <v>1979</v>
      </c>
      <c r="E2766" s="4" t="s">
        <v>41</v>
      </c>
      <c r="F2766" s="4" t="s">
        <v>20713</v>
      </c>
      <c r="G2766" s="4" t="str">
        <f aca="false">IF(LEFT(I2766,3)="R1 ","L6",IF(D2766&gt;=2014,"L1",IF(D2766&gt;=1998,"L2",IF(D2766&gt;=1987,"L3",IF(D2766&gt;=1978,"L4",IF(D2766&gt;=1965,"L5","L6"))))))</f>
        <v>L4</v>
      </c>
      <c r="H2766" s="4" t="str">
        <f aca="false">IFERROR(INDEX(Lanes!$C$2:$C$60,MATCH(LEFT(I2766,FIND(" ",I2766)-1),Lanes!$A$2:$A$60,0)),"?")</f>
        <v>Context</v>
      </c>
      <c r="I2766" s="4" t="s">
        <v>20689</v>
      </c>
      <c r="J2766" s="4"/>
      <c r="K2766" s="4" t="s">
        <v>324</v>
      </c>
      <c r="L2766" s="4" t="s">
        <v>193</v>
      </c>
      <c r="M2766" s="4" t="s">
        <v>20714</v>
      </c>
      <c r="N2766" s="4"/>
      <c r="O2766" s="4" t="s">
        <v>20715</v>
      </c>
      <c r="P2766" s="2" t="s">
        <v>20716</v>
      </c>
      <c r="Q2766" s="2" t="s">
        <v>20717</v>
      </c>
      <c r="R2766" s="4" t="s">
        <v>65</v>
      </c>
      <c r="S2766" s="4" t="s">
        <v>20718</v>
      </c>
      <c r="T2766" s="4" t="s">
        <v>110</v>
      </c>
      <c r="U2766" s="4"/>
      <c r="V2766" s="4"/>
      <c r="W2766" s="4"/>
      <c r="X2766" s="2" t="s">
        <v>20719</v>
      </c>
      <c r="Y2766" s="4" t="s">
        <v>55</v>
      </c>
      <c r="Z2766" s="4"/>
      <c r="AA2766" s="4"/>
      <c r="AB2766" s="4"/>
    </row>
    <row r="2767" customFormat="false" ht="75" hidden="false" customHeight="true" outlineLevel="0" collapsed="false">
      <c r="A2767" s="4" t="s">
        <v>20720</v>
      </c>
      <c r="B2767" s="4" t="s">
        <v>20697</v>
      </c>
      <c r="C2767" s="4" t="s">
        <v>20721</v>
      </c>
      <c r="D2767" s="4" t="n">
        <v>1980</v>
      </c>
      <c r="E2767" s="4" t="s">
        <v>41</v>
      </c>
      <c r="F2767" s="4" t="s">
        <v>17187</v>
      </c>
      <c r="G2767" s="4" t="str">
        <f aca="false">IF(LEFT(I2767,3)="R1 ","L6",IF(D2767&gt;=2014,"L1",IF(D2767&gt;=1998,"L2",IF(D2767&gt;=1987,"L3",IF(D2767&gt;=1978,"L4",IF(D2767&gt;=1965,"L5","L6"))))))</f>
        <v>L4</v>
      </c>
      <c r="H2767" s="4" t="str">
        <f aca="false">IFERROR(INDEX(Lanes!$C$2:$C$60,MATCH(LEFT(I2767,FIND(" ",I2767)-1),Lanes!$A$2:$A$60,0)),"?")</f>
        <v>Context</v>
      </c>
      <c r="I2767" s="4" t="s">
        <v>20689</v>
      </c>
      <c r="J2767" s="4"/>
      <c r="K2767" s="4" t="s">
        <v>324</v>
      </c>
      <c r="L2767" s="4" t="s">
        <v>45</v>
      </c>
      <c r="M2767" s="4" t="s">
        <v>3061</v>
      </c>
      <c r="N2767" s="4"/>
      <c r="O2767" s="4" t="s">
        <v>20722</v>
      </c>
      <c r="P2767" s="2" t="s">
        <v>20723</v>
      </c>
      <c r="Q2767" s="2" t="s">
        <v>20724</v>
      </c>
      <c r="R2767" s="4" t="s">
        <v>50</v>
      </c>
      <c r="S2767" s="4" t="s">
        <v>20725</v>
      </c>
      <c r="T2767" s="4" t="s">
        <v>84</v>
      </c>
      <c r="U2767" s="4"/>
      <c r="V2767" s="4"/>
      <c r="W2767" s="4"/>
      <c r="X2767" s="2" t="s">
        <v>20703</v>
      </c>
      <c r="Y2767" s="4" t="s">
        <v>55</v>
      </c>
      <c r="Z2767" s="4"/>
      <c r="AA2767" s="4"/>
      <c r="AB2767" s="4"/>
    </row>
    <row r="2768" customFormat="false" ht="75" hidden="false" customHeight="true" outlineLevel="0" collapsed="false">
      <c r="A2768" s="4" t="s">
        <v>20726</v>
      </c>
      <c r="B2768" s="4" t="s">
        <v>20687</v>
      </c>
      <c r="C2768" s="4" t="s">
        <v>20727</v>
      </c>
      <c r="D2768" s="4" t="n">
        <v>1982</v>
      </c>
      <c r="E2768" s="4" t="s">
        <v>41</v>
      </c>
      <c r="F2768" s="4" t="s">
        <v>14248</v>
      </c>
      <c r="G2768" s="4" t="str">
        <f aca="false">IF(LEFT(I2768,3)="R1 ","L6",IF(D2768&gt;=2014,"L1",IF(D2768&gt;=1998,"L2",IF(D2768&gt;=1987,"L3",IF(D2768&gt;=1978,"L4",IF(D2768&gt;=1965,"L5","L6"))))))</f>
        <v>L4</v>
      </c>
      <c r="H2768" s="4" t="str">
        <f aca="false">IFERROR(INDEX(Lanes!$C$2:$C$60,MATCH(LEFT(I2768,FIND(" ",I2768)-1),Lanes!$A$2:$A$60,0)),"?")</f>
        <v>Context</v>
      </c>
      <c r="I2768" s="4" t="s">
        <v>20689</v>
      </c>
      <c r="J2768" s="4" t="s">
        <v>20067</v>
      </c>
      <c r="K2768" s="4" t="s">
        <v>364</v>
      </c>
      <c r="L2768" s="4" t="s">
        <v>152</v>
      </c>
      <c r="M2768" s="4" t="s">
        <v>20690</v>
      </c>
      <c r="N2768" s="4"/>
      <c r="O2768" s="4" t="s">
        <v>20728</v>
      </c>
      <c r="P2768" s="2" t="s">
        <v>20729</v>
      </c>
      <c r="Q2768" s="2" t="s">
        <v>20730</v>
      </c>
      <c r="R2768" s="4" t="s">
        <v>65</v>
      </c>
      <c r="S2768" s="4" t="s">
        <v>20731</v>
      </c>
      <c r="T2768" s="4" t="s">
        <v>110</v>
      </c>
      <c r="U2768" s="4"/>
      <c r="V2768" s="4"/>
      <c r="W2768" s="4"/>
      <c r="X2768" s="2" t="s">
        <v>20695</v>
      </c>
      <c r="Y2768" s="4" t="s">
        <v>55</v>
      </c>
      <c r="Z2768" s="4"/>
      <c r="AA2768" s="4"/>
      <c r="AB2768" s="4"/>
    </row>
    <row r="2769" customFormat="false" ht="75" hidden="false" customHeight="true" outlineLevel="0" collapsed="false">
      <c r="A2769" s="4" t="s">
        <v>20732</v>
      </c>
      <c r="B2769" s="4" t="s">
        <v>20687</v>
      </c>
      <c r="C2769" s="4" t="s">
        <v>20733</v>
      </c>
      <c r="D2769" s="4" t="n">
        <v>1984</v>
      </c>
      <c r="E2769" s="4" t="s">
        <v>41</v>
      </c>
      <c r="F2769" s="4" t="s">
        <v>14248</v>
      </c>
      <c r="G2769" s="4" t="str">
        <f aca="false">IF(LEFT(I2769,3)="R1 ","L6",IF(D2769&gt;=2014,"L1",IF(D2769&gt;=1998,"L2",IF(D2769&gt;=1987,"L3",IF(D2769&gt;=1978,"L4",IF(D2769&gt;=1965,"L5","L6"))))))</f>
        <v>L4</v>
      </c>
      <c r="H2769" s="4" t="str">
        <f aca="false">IFERROR(INDEX(Lanes!$C$2:$C$60,MATCH(LEFT(I2769,FIND(" ",I2769)-1),Lanes!$A$2:$A$60,0)),"?")</f>
        <v>Context</v>
      </c>
      <c r="I2769" s="4" t="s">
        <v>20689</v>
      </c>
      <c r="J2769" s="4"/>
      <c r="K2769" s="4" t="s">
        <v>324</v>
      </c>
      <c r="L2769" s="4" t="s">
        <v>152</v>
      </c>
      <c r="M2769" s="4" t="s">
        <v>20690</v>
      </c>
      <c r="N2769" s="4"/>
      <c r="O2769" s="4" t="s">
        <v>20734</v>
      </c>
      <c r="P2769" s="2" t="s">
        <v>20735</v>
      </c>
      <c r="Q2769" s="2" t="s">
        <v>20736</v>
      </c>
      <c r="R2769" s="4" t="s">
        <v>50</v>
      </c>
      <c r="S2769" s="4" t="s">
        <v>20737</v>
      </c>
      <c r="T2769" s="4" t="s">
        <v>84</v>
      </c>
      <c r="U2769" s="4"/>
      <c r="V2769" s="4" t="s">
        <v>20738</v>
      </c>
      <c r="W2769" s="4"/>
      <c r="X2769" s="2" t="s">
        <v>20695</v>
      </c>
      <c r="Y2769" s="4" t="s">
        <v>55</v>
      </c>
      <c r="Z2769" s="4"/>
      <c r="AA2769" s="4"/>
      <c r="AB2769" s="4"/>
    </row>
    <row r="2770" customFormat="false" ht="75" hidden="false" customHeight="true" outlineLevel="0" collapsed="false">
      <c r="A2770" s="4" t="s">
        <v>20739</v>
      </c>
      <c r="B2770" s="4" t="s">
        <v>20740</v>
      </c>
      <c r="C2770" s="4" t="s">
        <v>20741</v>
      </c>
      <c r="D2770" s="4" t="n">
        <v>1985</v>
      </c>
      <c r="E2770" s="4" t="s">
        <v>41</v>
      </c>
      <c r="F2770" s="4" t="s">
        <v>20742</v>
      </c>
      <c r="G2770" s="4" t="str">
        <f aca="false">IF(LEFT(I2770,3)="R1 ","L6",IF(D2770&gt;=2014,"L1",IF(D2770&gt;=1998,"L2",IF(D2770&gt;=1987,"L3",IF(D2770&gt;=1978,"L4",IF(D2770&gt;=1965,"L5","L6"))))))</f>
        <v>L4</v>
      </c>
      <c r="H2770" s="4" t="str">
        <f aca="false">IFERROR(INDEX(Lanes!$C$2:$C$60,MATCH(LEFT(I2770,FIND(" ",I2770)-1),Lanes!$A$2:$A$60,0)),"?")</f>
        <v>Context</v>
      </c>
      <c r="I2770" s="4" t="s">
        <v>20689</v>
      </c>
      <c r="J2770" s="4"/>
      <c r="K2770" s="4" t="s">
        <v>324</v>
      </c>
      <c r="L2770" s="4" t="s">
        <v>45</v>
      </c>
      <c r="M2770" s="4" t="s">
        <v>7292</v>
      </c>
      <c r="N2770" s="4"/>
      <c r="O2770" s="4" t="s">
        <v>20743</v>
      </c>
      <c r="P2770" s="2" t="s">
        <v>20744</v>
      </c>
      <c r="Q2770" s="2" t="s">
        <v>20745</v>
      </c>
      <c r="R2770" s="4" t="s">
        <v>50</v>
      </c>
      <c r="S2770" s="4" t="s">
        <v>20746</v>
      </c>
      <c r="T2770" s="4" t="s">
        <v>110</v>
      </c>
      <c r="U2770" s="4"/>
      <c r="V2770" s="4"/>
      <c r="W2770" s="4"/>
      <c r="X2770" s="2" t="s">
        <v>20747</v>
      </c>
      <c r="Y2770" s="4" t="s">
        <v>55</v>
      </c>
      <c r="Z2770" s="4"/>
      <c r="AA2770" s="4"/>
      <c r="AB2770" s="4"/>
    </row>
    <row r="2771" customFormat="false" ht="75" hidden="false" customHeight="true" outlineLevel="0" collapsed="false">
      <c r="A2771" s="4" t="s">
        <v>20748</v>
      </c>
      <c r="B2771" s="4" t="s">
        <v>20711</v>
      </c>
      <c r="C2771" s="4" t="s">
        <v>20749</v>
      </c>
      <c r="D2771" s="4" t="n">
        <v>1985</v>
      </c>
      <c r="E2771" s="4" t="s">
        <v>41</v>
      </c>
      <c r="F2771" s="4" t="s">
        <v>16070</v>
      </c>
      <c r="G2771" s="4" t="str">
        <f aca="false">IF(LEFT(I2771,3)="R1 ","L6",IF(D2771&gt;=2014,"L1",IF(D2771&gt;=1998,"L2",IF(D2771&gt;=1987,"L3",IF(D2771&gt;=1978,"L4",IF(D2771&gt;=1965,"L5","L6"))))))</f>
        <v>L4</v>
      </c>
      <c r="H2771" s="4" t="str">
        <f aca="false">IFERROR(INDEX(Lanes!$C$2:$C$60,MATCH(LEFT(I2771,FIND(" ",I2771)-1),Lanes!$A$2:$A$60,0)),"?")</f>
        <v>Context</v>
      </c>
      <c r="I2771" s="4" t="s">
        <v>20689</v>
      </c>
      <c r="J2771" s="4"/>
      <c r="K2771" s="4" t="s">
        <v>324</v>
      </c>
      <c r="L2771" s="4" t="s">
        <v>193</v>
      </c>
      <c r="M2771" s="4" t="s">
        <v>20714</v>
      </c>
      <c r="N2771" s="4"/>
      <c r="O2771" s="4" t="s">
        <v>20750</v>
      </c>
      <c r="P2771" s="2" t="s">
        <v>20751</v>
      </c>
      <c r="Q2771" s="2" t="s">
        <v>20752</v>
      </c>
      <c r="R2771" s="4" t="s">
        <v>50</v>
      </c>
      <c r="S2771" s="4" t="s">
        <v>20753</v>
      </c>
      <c r="T2771" s="4" t="s">
        <v>84</v>
      </c>
      <c r="U2771" s="4"/>
      <c r="V2771" s="4"/>
      <c r="W2771" s="4"/>
      <c r="X2771" s="2" t="s">
        <v>20719</v>
      </c>
      <c r="Y2771" s="4" t="s">
        <v>55</v>
      </c>
      <c r="Z2771" s="4"/>
      <c r="AA2771" s="4"/>
      <c r="AB2771" s="4"/>
    </row>
    <row r="2772" customFormat="false" ht="75" hidden="false" customHeight="true" outlineLevel="0" collapsed="false">
      <c r="A2772" s="4" t="s">
        <v>20754</v>
      </c>
      <c r="B2772" s="4" t="s">
        <v>20755</v>
      </c>
      <c r="C2772" s="4" t="s">
        <v>20756</v>
      </c>
      <c r="D2772" s="4" t="n">
        <v>1988</v>
      </c>
      <c r="E2772" s="4" t="s">
        <v>89</v>
      </c>
      <c r="F2772" s="4" t="s">
        <v>519</v>
      </c>
      <c r="G2772" s="4" t="str">
        <f aca="false">IF(LEFT(I2772,3)="R1 ","L6",IF(D2772&gt;=2014,"L1",IF(D2772&gt;=1998,"L2",IF(D2772&gt;=1987,"L3",IF(D2772&gt;=1978,"L4",IF(D2772&gt;=1965,"L5","L6"))))))</f>
        <v>L3</v>
      </c>
      <c r="H2772" s="4" t="str">
        <f aca="false">IFERROR(INDEX(Lanes!$C$2:$C$60,MATCH(LEFT(I2772,FIND(" ",I2772)-1),Lanes!$A$2:$A$60,0)),"?")</f>
        <v>Context</v>
      </c>
      <c r="I2772" s="4" t="s">
        <v>20757</v>
      </c>
      <c r="J2772" s="4"/>
      <c r="K2772" s="4" t="s">
        <v>567</v>
      </c>
      <c r="L2772" s="4" t="s">
        <v>603</v>
      </c>
      <c r="M2772" s="4" t="s">
        <v>1777</v>
      </c>
      <c r="N2772" s="4" t="s">
        <v>4316</v>
      </c>
      <c r="O2772" s="4" t="s">
        <v>20758</v>
      </c>
      <c r="P2772" s="2" t="s">
        <v>20759</v>
      </c>
      <c r="Q2772" s="2" t="s">
        <v>20760</v>
      </c>
      <c r="R2772" s="4" t="s">
        <v>65</v>
      </c>
      <c r="S2772" s="4" t="s">
        <v>20761</v>
      </c>
      <c r="T2772" s="4" t="s">
        <v>110</v>
      </c>
      <c r="U2772" s="4"/>
      <c r="V2772" s="4"/>
      <c r="W2772" s="4"/>
      <c r="X2772" s="2" t="s">
        <v>20762</v>
      </c>
      <c r="Y2772" s="4" t="s">
        <v>55</v>
      </c>
      <c r="Z2772" s="4"/>
      <c r="AA2772" s="4"/>
      <c r="AB2772" s="4"/>
    </row>
    <row r="2773" customFormat="false" ht="75" hidden="false" customHeight="true" outlineLevel="0" collapsed="false">
      <c r="A2773" s="4" t="s">
        <v>20763</v>
      </c>
      <c r="B2773" s="4" t="s">
        <v>20764</v>
      </c>
      <c r="C2773" s="4" t="s">
        <v>20765</v>
      </c>
      <c r="D2773" s="4" t="n">
        <v>1989</v>
      </c>
      <c r="E2773" s="4" t="s">
        <v>41</v>
      </c>
      <c r="F2773" s="4" t="s">
        <v>519</v>
      </c>
      <c r="G2773" s="4" t="str">
        <f aca="false">IF(LEFT(I2773,3)="R1 ","L6",IF(D2773&gt;=2014,"L1",IF(D2773&gt;=1998,"L2",IF(D2773&gt;=1987,"L3",IF(D2773&gt;=1978,"L4",IF(D2773&gt;=1965,"L5","L6"))))))</f>
        <v>L3</v>
      </c>
      <c r="H2773" s="4" t="str">
        <f aca="false">IFERROR(INDEX(Lanes!$C$2:$C$60,MATCH(LEFT(I2773,FIND(" ",I2773)-1),Lanes!$A$2:$A$60,0)),"?")</f>
        <v>Context</v>
      </c>
      <c r="I2773" s="4" t="s">
        <v>20757</v>
      </c>
      <c r="J2773" s="4"/>
      <c r="K2773" s="4" t="s">
        <v>567</v>
      </c>
      <c r="L2773" s="4" t="s">
        <v>603</v>
      </c>
      <c r="M2773" s="4" t="s">
        <v>20766</v>
      </c>
      <c r="N2773" s="4" t="s">
        <v>4316</v>
      </c>
      <c r="O2773" s="4" t="s">
        <v>20767</v>
      </c>
      <c r="P2773" s="2" t="s">
        <v>20768</v>
      </c>
      <c r="Q2773" s="2" t="s">
        <v>20769</v>
      </c>
      <c r="R2773" s="4" t="s">
        <v>65</v>
      </c>
      <c r="S2773" s="4" t="s">
        <v>20770</v>
      </c>
      <c r="T2773" s="4" t="s">
        <v>84</v>
      </c>
      <c r="U2773" s="4"/>
      <c r="V2773" s="4"/>
      <c r="W2773" s="4"/>
      <c r="X2773" s="2" t="s">
        <v>20771</v>
      </c>
      <c r="Y2773" s="4" t="s">
        <v>55</v>
      </c>
      <c r="Z2773" s="4"/>
      <c r="AA2773" s="4"/>
      <c r="AB2773" s="4"/>
    </row>
    <row r="2774" customFormat="false" ht="75" hidden="false" customHeight="true" outlineLevel="0" collapsed="false">
      <c r="A2774" s="4" t="s">
        <v>20772</v>
      </c>
      <c r="B2774" s="4" t="s">
        <v>20764</v>
      </c>
      <c r="C2774" s="4" t="s">
        <v>20773</v>
      </c>
      <c r="D2774" s="4" t="n">
        <v>1991</v>
      </c>
      <c r="E2774" s="4" t="s">
        <v>41</v>
      </c>
      <c r="F2774" s="4" t="s">
        <v>15120</v>
      </c>
      <c r="G2774" s="4" t="str">
        <f aca="false">IF(LEFT(I2774,3)="R1 ","L6",IF(D2774&gt;=2014,"L1",IF(D2774&gt;=1998,"L2",IF(D2774&gt;=1987,"L3",IF(D2774&gt;=1978,"L4",IF(D2774&gt;=1965,"L5","L6"))))))</f>
        <v>L3</v>
      </c>
      <c r="H2774" s="4" t="str">
        <f aca="false">IFERROR(INDEX(Lanes!$C$2:$C$60,MATCH(LEFT(I2774,FIND(" ",I2774)-1),Lanes!$A$2:$A$60,0)),"?")</f>
        <v>Context</v>
      </c>
      <c r="I2774" s="4" t="s">
        <v>20757</v>
      </c>
      <c r="J2774" s="4"/>
      <c r="K2774" s="4" t="s">
        <v>567</v>
      </c>
      <c r="L2774" s="4" t="s">
        <v>603</v>
      </c>
      <c r="M2774" s="4" t="s">
        <v>20766</v>
      </c>
      <c r="N2774" s="4" t="s">
        <v>4316</v>
      </c>
      <c r="O2774" s="4" t="s">
        <v>20774</v>
      </c>
      <c r="P2774" s="2" t="s">
        <v>20775</v>
      </c>
      <c r="Q2774" s="2" t="s">
        <v>20776</v>
      </c>
      <c r="R2774" s="4" t="s">
        <v>65</v>
      </c>
      <c r="S2774" s="4" t="s">
        <v>20777</v>
      </c>
      <c r="T2774" s="4" t="s">
        <v>110</v>
      </c>
      <c r="U2774" s="4" t="s">
        <v>53</v>
      </c>
      <c r="V2774" s="4"/>
      <c r="W2774" s="4"/>
      <c r="X2774" s="2" t="s">
        <v>20771</v>
      </c>
      <c r="Y2774" s="4" t="s">
        <v>55</v>
      </c>
      <c r="Z2774" s="4"/>
      <c r="AA2774" s="4"/>
      <c r="AB2774" s="4"/>
    </row>
    <row r="2775" customFormat="false" ht="75" hidden="false" customHeight="true" outlineLevel="0" collapsed="false">
      <c r="A2775" s="4" t="s">
        <v>20778</v>
      </c>
      <c r="B2775" s="4" t="s">
        <v>20779</v>
      </c>
      <c r="C2775" s="4" t="s">
        <v>20780</v>
      </c>
      <c r="D2775" s="4" t="n">
        <v>1991</v>
      </c>
      <c r="E2775" s="4" t="s">
        <v>41</v>
      </c>
      <c r="F2775" s="4" t="s">
        <v>8604</v>
      </c>
      <c r="G2775" s="4" t="str">
        <f aca="false">IF(LEFT(I2775,3)="R1 ","L6",IF(D2775&gt;=2014,"L1",IF(D2775&gt;=1998,"L2",IF(D2775&gt;=1987,"L3",IF(D2775&gt;=1978,"L4",IF(D2775&gt;=1965,"L5","L6"))))))</f>
        <v>L3</v>
      </c>
      <c r="H2775" s="4" t="str">
        <f aca="false">IFERROR(INDEX(Lanes!$C$2:$C$60,MATCH(LEFT(I2775,FIND(" ",I2775)-1),Lanes!$A$2:$A$60,0)),"?")</f>
        <v>Context</v>
      </c>
      <c r="I2775" s="4" t="s">
        <v>20757</v>
      </c>
      <c r="J2775" s="4"/>
      <c r="K2775" s="4" t="s">
        <v>324</v>
      </c>
      <c r="L2775" s="4" t="s">
        <v>603</v>
      </c>
      <c r="M2775" s="4" t="s">
        <v>1777</v>
      </c>
      <c r="N2775" s="4" t="s">
        <v>4316</v>
      </c>
      <c r="O2775" s="4" t="s">
        <v>20781</v>
      </c>
      <c r="P2775" s="2" t="s">
        <v>20782</v>
      </c>
      <c r="Q2775" s="2" t="s">
        <v>20783</v>
      </c>
      <c r="R2775" s="4" t="s">
        <v>50</v>
      </c>
      <c r="S2775" s="4" t="s">
        <v>20784</v>
      </c>
      <c r="T2775" s="4" t="s">
        <v>110</v>
      </c>
      <c r="U2775" s="4"/>
      <c r="V2775" s="4"/>
      <c r="W2775" s="4"/>
      <c r="X2775" s="2" t="s">
        <v>20785</v>
      </c>
      <c r="Y2775" s="4" t="s">
        <v>55</v>
      </c>
      <c r="Z2775" s="4"/>
      <c r="AA2775" s="4"/>
      <c r="AB2775" s="4"/>
    </row>
    <row r="2776" customFormat="false" ht="75" hidden="false" customHeight="true" outlineLevel="0" collapsed="false">
      <c r="A2776" s="4" t="s">
        <v>20786</v>
      </c>
      <c r="B2776" s="4" t="s">
        <v>20787</v>
      </c>
      <c r="C2776" s="4" t="s">
        <v>20788</v>
      </c>
      <c r="D2776" s="4" t="n">
        <v>1991</v>
      </c>
      <c r="E2776" s="4" t="s">
        <v>41</v>
      </c>
      <c r="F2776" s="4" t="s">
        <v>14256</v>
      </c>
      <c r="G2776" s="4" t="str">
        <f aca="false">IF(LEFT(I2776,3)="R1 ","L6",IF(D2776&gt;=2014,"L1",IF(D2776&gt;=1998,"L2",IF(D2776&gt;=1987,"L3",IF(D2776&gt;=1978,"L4",IF(D2776&gt;=1965,"L5","L6"))))))</f>
        <v>L3</v>
      </c>
      <c r="H2776" s="4" t="str">
        <f aca="false">IFERROR(INDEX(Lanes!$C$2:$C$60,MATCH(LEFT(I2776,FIND(" ",I2776)-1),Lanes!$A$2:$A$60,0)),"?")</f>
        <v>Context</v>
      </c>
      <c r="I2776" s="4" t="s">
        <v>20757</v>
      </c>
      <c r="J2776" s="4"/>
      <c r="K2776" s="4" t="s">
        <v>4576</v>
      </c>
      <c r="L2776" s="4" t="s">
        <v>603</v>
      </c>
      <c r="M2776" s="4" t="s">
        <v>1777</v>
      </c>
      <c r="N2776" s="4" t="s">
        <v>4316</v>
      </c>
      <c r="O2776" s="4" t="s">
        <v>20789</v>
      </c>
      <c r="P2776" s="2" t="s">
        <v>20790</v>
      </c>
      <c r="Q2776" s="2" t="s">
        <v>20791</v>
      </c>
      <c r="R2776" s="4" t="s">
        <v>65</v>
      </c>
      <c r="S2776" s="4" t="s">
        <v>20792</v>
      </c>
      <c r="T2776" s="4" t="s">
        <v>110</v>
      </c>
      <c r="U2776" s="4"/>
      <c r="V2776" s="4"/>
      <c r="W2776" s="4"/>
      <c r="X2776" s="2" t="s">
        <v>20793</v>
      </c>
      <c r="Y2776" s="4" t="s">
        <v>55</v>
      </c>
      <c r="Z2776" s="4"/>
      <c r="AA2776" s="4"/>
      <c r="AB2776" s="4"/>
    </row>
    <row r="2777" customFormat="false" ht="75" hidden="false" customHeight="true" outlineLevel="0" collapsed="false">
      <c r="A2777" s="4" t="s">
        <v>20794</v>
      </c>
      <c r="B2777" s="4" t="s">
        <v>20795</v>
      </c>
      <c r="C2777" s="4" t="s">
        <v>20796</v>
      </c>
      <c r="D2777" s="4" t="n">
        <v>1992</v>
      </c>
      <c r="E2777" s="4" t="s">
        <v>41</v>
      </c>
      <c r="F2777" s="4" t="s">
        <v>8604</v>
      </c>
      <c r="G2777" s="4" t="str">
        <f aca="false">IF(LEFT(I2777,3)="R1 ","L6",IF(D2777&gt;=2014,"L1",IF(D2777&gt;=1998,"L2",IF(D2777&gt;=1987,"L3",IF(D2777&gt;=1978,"L4",IF(D2777&gt;=1965,"L5","L6"))))))</f>
        <v>L3</v>
      </c>
      <c r="H2777" s="4" t="str">
        <f aca="false">IFERROR(INDEX(Lanes!$C$2:$C$60,MATCH(LEFT(I2777,FIND(" ",I2777)-1),Lanes!$A$2:$A$60,0)),"?")</f>
        <v>Context</v>
      </c>
      <c r="I2777" s="4" t="s">
        <v>20757</v>
      </c>
      <c r="J2777" s="4"/>
      <c r="K2777" s="4" t="s">
        <v>324</v>
      </c>
      <c r="L2777" s="4" t="s">
        <v>603</v>
      </c>
      <c r="M2777" s="4" t="s">
        <v>20797</v>
      </c>
      <c r="N2777" s="4" t="s">
        <v>4316</v>
      </c>
      <c r="O2777" s="4" t="s">
        <v>20798</v>
      </c>
      <c r="P2777" s="2" t="s">
        <v>20799</v>
      </c>
      <c r="Q2777" s="2" t="s">
        <v>20800</v>
      </c>
      <c r="R2777" s="4" t="s">
        <v>50</v>
      </c>
      <c r="S2777" s="4" t="s">
        <v>20801</v>
      </c>
      <c r="T2777" s="4" t="s">
        <v>84</v>
      </c>
      <c r="U2777" s="4"/>
      <c r="V2777" s="4"/>
      <c r="W2777" s="4"/>
      <c r="X2777" s="2" t="s">
        <v>20802</v>
      </c>
      <c r="Y2777" s="4" t="s">
        <v>55</v>
      </c>
      <c r="Z2777" s="4"/>
      <c r="AA2777" s="4"/>
      <c r="AB2777" s="4"/>
    </row>
    <row r="2778" customFormat="false" ht="75" hidden="false" customHeight="true" outlineLevel="0" collapsed="false">
      <c r="A2778" s="4" t="s">
        <v>20803</v>
      </c>
      <c r="B2778" s="4" t="s">
        <v>20764</v>
      </c>
      <c r="C2778" s="4" t="s">
        <v>20804</v>
      </c>
      <c r="D2778" s="4" t="n">
        <v>1993</v>
      </c>
      <c r="E2778" s="4" t="s">
        <v>41</v>
      </c>
      <c r="F2778" s="4" t="s">
        <v>15120</v>
      </c>
      <c r="G2778" s="4" t="str">
        <f aca="false">IF(LEFT(I2778,3)="R1 ","L6",IF(D2778&gt;=2014,"L1",IF(D2778&gt;=1998,"L2",IF(D2778&gt;=1987,"L3",IF(D2778&gt;=1978,"L4",IF(D2778&gt;=1965,"L5","L6"))))))</f>
        <v>L3</v>
      </c>
      <c r="H2778" s="4" t="str">
        <f aca="false">IFERROR(INDEX(Lanes!$C$2:$C$60,MATCH(LEFT(I2778,FIND(" ",I2778)-1),Lanes!$A$2:$A$60,0)),"?")</f>
        <v>Context</v>
      </c>
      <c r="I2778" s="4" t="s">
        <v>20757</v>
      </c>
      <c r="J2778" s="4"/>
      <c r="K2778" s="4" t="s">
        <v>4576</v>
      </c>
      <c r="L2778" s="4" t="s">
        <v>603</v>
      </c>
      <c r="M2778" s="4" t="s">
        <v>20766</v>
      </c>
      <c r="N2778" s="4" t="s">
        <v>4316</v>
      </c>
      <c r="O2778" s="4" t="s">
        <v>20805</v>
      </c>
      <c r="P2778" s="2" t="s">
        <v>20806</v>
      </c>
      <c r="Q2778" s="2" t="s">
        <v>20807</v>
      </c>
      <c r="R2778" s="4" t="s">
        <v>65</v>
      </c>
      <c r="S2778" s="4" t="s">
        <v>20808</v>
      </c>
      <c r="T2778" s="4" t="s">
        <v>84</v>
      </c>
      <c r="U2778" s="4"/>
      <c r="V2778" s="4"/>
      <c r="W2778" s="4"/>
      <c r="X2778" s="2" t="s">
        <v>20771</v>
      </c>
      <c r="Y2778" s="4" t="s">
        <v>55</v>
      </c>
      <c r="Z2778" s="4"/>
      <c r="AA2778" s="4"/>
      <c r="AB2778" s="4"/>
    </row>
    <row r="2779" customFormat="false" ht="75" hidden="false" customHeight="true" outlineLevel="0" collapsed="false">
      <c r="A2779" s="4" t="s">
        <v>20809</v>
      </c>
      <c r="B2779" s="4" t="s">
        <v>20779</v>
      </c>
      <c r="C2779" s="4" t="s">
        <v>20810</v>
      </c>
      <c r="D2779" s="4" t="n">
        <v>1993</v>
      </c>
      <c r="E2779" s="4" t="s">
        <v>41</v>
      </c>
      <c r="F2779" s="4" t="s">
        <v>8604</v>
      </c>
      <c r="G2779" s="4" t="str">
        <f aca="false">IF(LEFT(I2779,3)="R1 ","L6",IF(D2779&gt;=2014,"L1",IF(D2779&gt;=1998,"L2",IF(D2779&gt;=1987,"L3",IF(D2779&gt;=1978,"L4",IF(D2779&gt;=1965,"L5","L6"))))))</f>
        <v>L3</v>
      </c>
      <c r="H2779" s="4" t="str">
        <f aca="false">IFERROR(INDEX(Lanes!$C$2:$C$60,MATCH(LEFT(I2779,FIND(" ",I2779)-1),Lanes!$A$2:$A$60,0)),"?")</f>
        <v>Context</v>
      </c>
      <c r="I2779" s="4" t="s">
        <v>20757</v>
      </c>
      <c r="J2779" s="4"/>
      <c r="K2779" s="4" t="s">
        <v>324</v>
      </c>
      <c r="L2779" s="4" t="s">
        <v>603</v>
      </c>
      <c r="M2779" s="4" t="s">
        <v>1777</v>
      </c>
      <c r="N2779" s="4" t="s">
        <v>4316</v>
      </c>
      <c r="O2779" s="4" t="s">
        <v>20811</v>
      </c>
      <c r="P2779" s="2" t="s">
        <v>20812</v>
      </c>
      <c r="Q2779" s="2" t="s">
        <v>20813</v>
      </c>
      <c r="R2779" s="4" t="s">
        <v>50</v>
      </c>
      <c r="S2779" s="4" t="s">
        <v>20814</v>
      </c>
      <c r="T2779" s="4" t="s">
        <v>84</v>
      </c>
      <c r="U2779" s="4"/>
      <c r="V2779" s="4"/>
      <c r="W2779" s="4"/>
      <c r="X2779" s="2" t="s">
        <v>20785</v>
      </c>
      <c r="Y2779" s="4" t="s">
        <v>55</v>
      </c>
      <c r="Z2779" s="4"/>
      <c r="AA2779" s="4"/>
      <c r="AB2779" s="4"/>
    </row>
    <row r="2780" customFormat="false" ht="75" hidden="false" customHeight="true" outlineLevel="0" collapsed="false">
      <c r="A2780" s="4" t="s">
        <v>20815</v>
      </c>
      <c r="B2780" s="4" t="s">
        <v>20787</v>
      </c>
      <c r="C2780" s="4" t="s">
        <v>20816</v>
      </c>
      <c r="D2780" s="4" t="n">
        <v>1994</v>
      </c>
      <c r="E2780" s="4" t="s">
        <v>41</v>
      </c>
      <c r="F2780" s="4" t="s">
        <v>14256</v>
      </c>
      <c r="G2780" s="4" t="str">
        <f aca="false">IF(LEFT(I2780,3)="R1 ","L6",IF(D2780&gt;=2014,"L1",IF(D2780&gt;=1998,"L2",IF(D2780&gt;=1987,"L3",IF(D2780&gt;=1978,"L4",IF(D2780&gt;=1965,"L5","L6"))))))</f>
        <v>L3</v>
      </c>
      <c r="H2780" s="4" t="str">
        <f aca="false">IFERROR(INDEX(Lanes!$C$2:$C$60,MATCH(LEFT(I2780,FIND(" ",I2780)-1),Lanes!$A$2:$A$60,0)),"?")</f>
        <v>Context</v>
      </c>
      <c r="I2780" s="4" t="s">
        <v>20757</v>
      </c>
      <c r="J2780" s="4"/>
      <c r="K2780" s="4" t="s">
        <v>4576</v>
      </c>
      <c r="L2780" s="4" t="s">
        <v>603</v>
      </c>
      <c r="M2780" s="4" t="s">
        <v>1777</v>
      </c>
      <c r="N2780" s="4" t="s">
        <v>4316</v>
      </c>
      <c r="O2780" s="4" t="s">
        <v>20817</v>
      </c>
      <c r="P2780" s="2" t="s">
        <v>20818</v>
      </c>
      <c r="Q2780" s="2" t="s">
        <v>20819</v>
      </c>
      <c r="R2780" s="4" t="s">
        <v>50</v>
      </c>
      <c r="S2780" s="4" t="s">
        <v>20820</v>
      </c>
      <c r="T2780" s="4" t="s">
        <v>84</v>
      </c>
      <c r="U2780" s="4"/>
      <c r="V2780" s="4"/>
      <c r="W2780" s="4"/>
      <c r="X2780" s="2" t="s">
        <v>20793</v>
      </c>
      <c r="Y2780" s="4" t="s">
        <v>55</v>
      </c>
      <c r="Z2780" s="4"/>
      <c r="AA2780" s="4"/>
      <c r="AB2780" s="4"/>
    </row>
    <row r="2781" customFormat="false" ht="75" hidden="false" customHeight="true" outlineLevel="0" collapsed="false">
      <c r="A2781" s="4" t="s">
        <v>20821</v>
      </c>
      <c r="B2781" s="4" t="s">
        <v>20822</v>
      </c>
      <c r="C2781" s="4" t="s">
        <v>20823</v>
      </c>
      <c r="D2781" s="4" t="n">
        <v>1984</v>
      </c>
      <c r="E2781" s="4" t="s">
        <v>41</v>
      </c>
      <c r="F2781" s="4" t="s">
        <v>971</v>
      </c>
      <c r="G2781" s="4" t="str">
        <f aca="false">IF(LEFT(I2781,3)="R1 ","L6",IF(D2781&gt;=2014,"L1",IF(D2781&gt;=1998,"L2",IF(D2781&gt;=1987,"L3",IF(D2781&gt;=1978,"L4",IF(D2781&gt;=1965,"L5","L6"))))))</f>
        <v>L4</v>
      </c>
      <c r="H2781" s="4" t="str">
        <f aca="false">IFERROR(INDEX(Lanes!$C$2:$C$60,MATCH(LEFT(I2781,FIND(" ",I2781)-1),Lanes!$A$2:$A$60,0)),"?")</f>
        <v>Context</v>
      </c>
      <c r="I2781" s="4" t="s">
        <v>20824</v>
      </c>
      <c r="J2781" s="4"/>
      <c r="K2781" s="4" t="s">
        <v>14394</v>
      </c>
      <c r="L2781" s="4" t="s">
        <v>257</v>
      </c>
      <c r="M2781" s="4" t="s">
        <v>20825</v>
      </c>
      <c r="N2781" s="4"/>
      <c r="O2781" s="4" t="s">
        <v>20826</v>
      </c>
      <c r="P2781" s="2" t="s">
        <v>20827</v>
      </c>
      <c r="Q2781" s="2" t="s">
        <v>20828</v>
      </c>
      <c r="R2781" s="4" t="s">
        <v>122</v>
      </c>
      <c r="S2781" s="4" t="s">
        <v>20829</v>
      </c>
      <c r="T2781" s="4" t="s">
        <v>84</v>
      </c>
      <c r="U2781" s="4"/>
      <c r="V2781" s="4"/>
      <c r="W2781" s="4"/>
      <c r="X2781" s="2" t="s">
        <v>20830</v>
      </c>
      <c r="Y2781" s="4" t="s">
        <v>69</v>
      </c>
      <c r="Z2781" s="4"/>
      <c r="AA2781" s="4"/>
      <c r="AB2781" s="4"/>
    </row>
    <row r="2782" customFormat="false" ht="75" hidden="false" customHeight="true" outlineLevel="0" collapsed="false">
      <c r="A2782" s="4" t="s">
        <v>20831</v>
      </c>
      <c r="B2782" s="4" t="s">
        <v>20832</v>
      </c>
      <c r="C2782" s="4" t="s">
        <v>20833</v>
      </c>
      <c r="D2782" s="4" t="n">
        <v>1988</v>
      </c>
      <c r="E2782" s="4" t="s">
        <v>41</v>
      </c>
      <c r="F2782" s="4" t="s">
        <v>15532</v>
      </c>
      <c r="G2782" s="4" t="str">
        <f aca="false">IF(LEFT(I2782,3)="R1 ","L6",IF(D2782&gt;=2014,"L1",IF(D2782&gt;=1998,"L2",IF(D2782&gt;=1987,"L3",IF(D2782&gt;=1978,"L4",IF(D2782&gt;=1965,"L5","L6"))))))</f>
        <v>L3</v>
      </c>
      <c r="H2782" s="4" t="str">
        <f aca="false">IFERROR(INDEX(Lanes!$C$2:$C$60,MATCH(LEFT(I2782,FIND(" ",I2782)-1),Lanes!$A$2:$A$60,0)),"?")</f>
        <v>Context</v>
      </c>
      <c r="I2782" s="4" t="s">
        <v>20824</v>
      </c>
      <c r="J2782" s="4"/>
      <c r="K2782" s="4" t="s">
        <v>1214</v>
      </c>
      <c r="L2782" s="4" t="s">
        <v>257</v>
      </c>
      <c r="M2782" s="4" t="s">
        <v>20834</v>
      </c>
      <c r="N2782" s="4"/>
      <c r="O2782" s="4" t="s">
        <v>20835</v>
      </c>
      <c r="P2782" s="2" t="s">
        <v>20836</v>
      </c>
      <c r="Q2782" s="2" t="s">
        <v>20837</v>
      </c>
      <c r="R2782" s="4" t="s">
        <v>122</v>
      </c>
      <c r="S2782" s="4" t="s">
        <v>20838</v>
      </c>
      <c r="T2782" s="4" t="s">
        <v>84</v>
      </c>
      <c r="U2782" s="4"/>
      <c r="V2782" s="4"/>
      <c r="W2782" s="4" t="s">
        <v>53</v>
      </c>
      <c r="X2782" s="2" t="s">
        <v>20839</v>
      </c>
      <c r="Y2782" s="4" t="s">
        <v>69</v>
      </c>
      <c r="Z2782" s="4"/>
      <c r="AA2782" s="4"/>
      <c r="AB2782" s="4"/>
    </row>
    <row r="2783" customFormat="false" ht="75" hidden="false" customHeight="true" outlineLevel="0" collapsed="false">
      <c r="A2783" s="4" t="s">
        <v>20840</v>
      </c>
      <c r="B2783" s="4" t="s">
        <v>20822</v>
      </c>
      <c r="C2783" s="4" t="s">
        <v>20841</v>
      </c>
      <c r="D2783" s="4" t="n">
        <v>1990</v>
      </c>
      <c r="E2783" s="4" t="s">
        <v>41</v>
      </c>
      <c r="F2783" s="4" t="s">
        <v>971</v>
      </c>
      <c r="G2783" s="4" t="str">
        <f aca="false">IF(LEFT(I2783,3)="R1 ","L6",IF(D2783&gt;=2014,"L1",IF(D2783&gt;=1998,"L2",IF(D2783&gt;=1987,"L3",IF(D2783&gt;=1978,"L4",IF(D2783&gt;=1965,"L5","L6"))))))</f>
        <v>L3</v>
      </c>
      <c r="H2783" s="4" t="str">
        <f aca="false">IFERROR(INDEX(Lanes!$C$2:$C$60,MATCH(LEFT(I2783,FIND(" ",I2783)-1),Lanes!$A$2:$A$60,0)),"?")</f>
        <v>Context</v>
      </c>
      <c r="I2783" s="4" t="s">
        <v>20824</v>
      </c>
      <c r="J2783" s="4"/>
      <c r="K2783" s="4" t="s">
        <v>14394</v>
      </c>
      <c r="L2783" s="4" t="s">
        <v>257</v>
      </c>
      <c r="M2783" s="4" t="s">
        <v>20825</v>
      </c>
      <c r="N2783" s="4"/>
      <c r="O2783" s="4" t="s">
        <v>20842</v>
      </c>
      <c r="P2783" s="2" t="s">
        <v>20843</v>
      </c>
      <c r="Q2783" s="2" t="s">
        <v>20844</v>
      </c>
      <c r="R2783" s="4" t="s">
        <v>50</v>
      </c>
      <c r="S2783" s="4" t="s">
        <v>20845</v>
      </c>
      <c r="T2783" s="4" t="s">
        <v>84</v>
      </c>
      <c r="U2783" s="4"/>
      <c r="V2783" s="4"/>
      <c r="W2783" s="4"/>
      <c r="X2783" s="2" t="s">
        <v>20830</v>
      </c>
      <c r="Y2783" s="4" t="s">
        <v>69</v>
      </c>
      <c r="Z2783" s="4"/>
      <c r="AA2783" s="4"/>
      <c r="AB2783" s="4"/>
    </row>
    <row r="2784" customFormat="false" ht="75" hidden="false" customHeight="true" outlineLevel="0" collapsed="false">
      <c r="A2784" s="4" t="s">
        <v>20846</v>
      </c>
      <c r="B2784" s="4" t="s">
        <v>20847</v>
      </c>
      <c r="C2784" s="4" t="s">
        <v>20848</v>
      </c>
      <c r="D2784" s="4" t="n">
        <v>1990</v>
      </c>
      <c r="E2784" s="4" t="s">
        <v>41</v>
      </c>
      <c r="F2784" s="4" t="s">
        <v>971</v>
      </c>
      <c r="G2784" s="4" t="str">
        <f aca="false">IF(LEFT(I2784,3)="R1 ","L6",IF(D2784&gt;=2014,"L1",IF(D2784&gt;=1998,"L2",IF(D2784&gt;=1987,"L3",IF(D2784&gt;=1978,"L4",IF(D2784&gt;=1965,"L5","L6"))))))</f>
        <v>L3</v>
      </c>
      <c r="H2784" s="4" t="str">
        <f aca="false">IFERROR(INDEX(Lanes!$C$2:$C$60,MATCH(LEFT(I2784,FIND(" ",I2784)-1),Lanes!$A$2:$A$60,0)),"?")</f>
        <v>Context</v>
      </c>
      <c r="I2784" s="4" t="s">
        <v>20824</v>
      </c>
      <c r="J2784" s="4"/>
      <c r="K2784" s="4" t="s">
        <v>14394</v>
      </c>
      <c r="L2784" s="4" t="s">
        <v>257</v>
      </c>
      <c r="M2784" s="4" t="s">
        <v>10740</v>
      </c>
      <c r="N2784" s="4"/>
      <c r="O2784" s="4" t="s">
        <v>20849</v>
      </c>
      <c r="P2784" s="2" t="s">
        <v>20850</v>
      </c>
      <c r="Q2784" s="2" t="s">
        <v>20851</v>
      </c>
      <c r="R2784" s="4" t="s">
        <v>122</v>
      </c>
      <c r="S2784" s="4" t="s">
        <v>20852</v>
      </c>
      <c r="T2784" s="4" t="s">
        <v>84</v>
      </c>
      <c r="U2784" s="4"/>
      <c r="V2784" s="4"/>
      <c r="W2784" s="4"/>
      <c r="X2784" s="2" t="s">
        <v>20853</v>
      </c>
      <c r="Y2784" s="4" t="s">
        <v>69</v>
      </c>
      <c r="Z2784" s="4"/>
      <c r="AA2784" s="4"/>
      <c r="AB2784" s="4"/>
    </row>
    <row r="2785" customFormat="false" ht="75" hidden="false" customHeight="true" outlineLevel="0" collapsed="false">
      <c r="A2785" s="4" t="s">
        <v>20854</v>
      </c>
      <c r="B2785" s="4" t="s">
        <v>20855</v>
      </c>
      <c r="C2785" s="4" t="s">
        <v>20856</v>
      </c>
      <c r="D2785" s="4" t="n">
        <v>1990</v>
      </c>
      <c r="E2785" s="4" t="s">
        <v>41</v>
      </c>
      <c r="F2785" s="4" t="s">
        <v>15532</v>
      </c>
      <c r="G2785" s="4" t="str">
        <f aca="false">IF(LEFT(I2785,3)="R1 ","L6",IF(D2785&gt;=2014,"L1",IF(D2785&gt;=1998,"L2",IF(D2785&gt;=1987,"L3",IF(D2785&gt;=1978,"L4",IF(D2785&gt;=1965,"L5","L6"))))))</f>
        <v>L3</v>
      </c>
      <c r="H2785" s="4" t="str">
        <f aca="false">IFERROR(INDEX(Lanes!$C$2:$C$60,MATCH(LEFT(I2785,FIND(" ",I2785)-1),Lanes!$A$2:$A$60,0)),"?")</f>
        <v>Context</v>
      </c>
      <c r="I2785" s="4" t="s">
        <v>20824</v>
      </c>
      <c r="J2785" s="4"/>
      <c r="K2785" s="4" t="s">
        <v>1214</v>
      </c>
      <c r="L2785" s="4" t="s">
        <v>257</v>
      </c>
      <c r="M2785" s="4" t="s">
        <v>20857</v>
      </c>
      <c r="N2785" s="4"/>
      <c r="O2785" s="4" t="s">
        <v>20858</v>
      </c>
      <c r="P2785" s="2" t="s">
        <v>20859</v>
      </c>
      <c r="Q2785" s="2" t="s">
        <v>20860</v>
      </c>
      <c r="R2785" s="4" t="s">
        <v>122</v>
      </c>
      <c r="S2785" s="4" t="s">
        <v>20861</v>
      </c>
      <c r="T2785" s="4" t="s">
        <v>110</v>
      </c>
      <c r="U2785" s="4"/>
      <c r="V2785" s="4"/>
      <c r="W2785" s="4"/>
      <c r="X2785" s="2" t="s">
        <v>20862</v>
      </c>
      <c r="Y2785" s="4" t="s">
        <v>69</v>
      </c>
      <c r="Z2785" s="4"/>
      <c r="AA2785" s="4"/>
      <c r="AB2785" s="4"/>
    </row>
    <row r="2786" customFormat="false" ht="75" hidden="false" customHeight="true" outlineLevel="0" collapsed="false">
      <c r="A2786" s="4" t="s">
        <v>20863</v>
      </c>
      <c r="B2786" s="4" t="s">
        <v>20864</v>
      </c>
      <c r="C2786" s="4" t="s">
        <v>20865</v>
      </c>
      <c r="D2786" s="4" t="n">
        <v>1991</v>
      </c>
      <c r="E2786" s="4" t="s">
        <v>41</v>
      </c>
      <c r="F2786" s="4" t="s">
        <v>20866</v>
      </c>
      <c r="G2786" s="4" t="str">
        <f aca="false">IF(LEFT(I2786,3)="R1 ","L6",IF(D2786&gt;=2014,"L1",IF(D2786&gt;=1998,"L2",IF(D2786&gt;=1987,"L3",IF(D2786&gt;=1978,"L4",IF(D2786&gt;=1965,"L5","L6"))))))</f>
        <v>L3</v>
      </c>
      <c r="H2786" s="4" t="str">
        <f aca="false">IFERROR(INDEX(Lanes!$C$2:$C$60,MATCH(LEFT(I2786,FIND(" ",I2786)-1),Lanes!$A$2:$A$60,0)),"?")</f>
        <v>Context</v>
      </c>
      <c r="I2786" s="4" t="s">
        <v>20824</v>
      </c>
      <c r="J2786" s="4"/>
      <c r="K2786" s="4" t="s">
        <v>1214</v>
      </c>
      <c r="L2786" s="4" t="s">
        <v>257</v>
      </c>
      <c r="M2786" s="4" t="s">
        <v>20867</v>
      </c>
      <c r="N2786" s="4"/>
      <c r="O2786" s="4" t="s">
        <v>20868</v>
      </c>
      <c r="P2786" s="2" t="s">
        <v>20869</v>
      </c>
      <c r="Q2786" s="2" t="s">
        <v>20870</v>
      </c>
      <c r="R2786" s="4" t="s">
        <v>122</v>
      </c>
      <c r="S2786" s="4" t="s">
        <v>20871</v>
      </c>
      <c r="T2786" s="4" t="s">
        <v>84</v>
      </c>
      <c r="U2786" s="4"/>
      <c r="V2786" s="4"/>
      <c r="W2786" s="4"/>
      <c r="X2786" s="2" t="s">
        <v>20872</v>
      </c>
      <c r="Y2786" s="4" t="s">
        <v>69</v>
      </c>
      <c r="Z2786" s="4"/>
      <c r="AA2786" s="4"/>
      <c r="AB2786" s="4"/>
    </row>
    <row r="2787" customFormat="false" ht="75" hidden="false" customHeight="true" outlineLevel="0" collapsed="false">
      <c r="A2787" s="4" t="s">
        <v>20873</v>
      </c>
      <c r="B2787" s="4" t="s">
        <v>20832</v>
      </c>
      <c r="C2787" s="4" t="s">
        <v>20874</v>
      </c>
      <c r="D2787" s="4" t="n">
        <v>1991</v>
      </c>
      <c r="E2787" s="4" t="s">
        <v>41</v>
      </c>
      <c r="F2787" s="4" t="s">
        <v>15532</v>
      </c>
      <c r="G2787" s="4" t="str">
        <f aca="false">IF(LEFT(I2787,3)="R1 ","L6",IF(D2787&gt;=2014,"L1",IF(D2787&gt;=1998,"L2",IF(D2787&gt;=1987,"L3",IF(D2787&gt;=1978,"L4",IF(D2787&gt;=1965,"L5","L6"))))))</f>
        <v>L3</v>
      </c>
      <c r="H2787" s="4" t="str">
        <f aca="false">IFERROR(INDEX(Lanes!$C$2:$C$60,MATCH(LEFT(I2787,FIND(" ",I2787)-1),Lanes!$A$2:$A$60,0)),"?")</f>
        <v>Context</v>
      </c>
      <c r="I2787" s="4" t="s">
        <v>20824</v>
      </c>
      <c r="J2787" s="4"/>
      <c r="K2787" s="4" t="s">
        <v>1214</v>
      </c>
      <c r="L2787" s="4" t="s">
        <v>257</v>
      </c>
      <c r="M2787" s="4" t="s">
        <v>20834</v>
      </c>
      <c r="N2787" s="4"/>
      <c r="O2787" s="4" t="s">
        <v>20875</v>
      </c>
      <c r="P2787" s="2" t="s">
        <v>20876</v>
      </c>
      <c r="Q2787" s="2" t="s">
        <v>20877</v>
      </c>
      <c r="R2787" s="4" t="s">
        <v>122</v>
      </c>
      <c r="S2787" s="4" t="s">
        <v>20878</v>
      </c>
      <c r="T2787" s="4" t="s">
        <v>110</v>
      </c>
      <c r="U2787" s="4" t="s">
        <v>53</v>
      </c>
      <c r="V2787" s="4"/>
      <c r="W2787" s="4" t="s">
        <v>53</v>
      </c>
      <c r="X2787" s="2" t="s">
        <v>20839</v>
      </c>
      <c r="Y2787" s="4" t="s">
        <v>69</v>
      </c>
      <c r="Z2787" s="4"/>
      <c r="AA2787" s="4"/>
      <c r="AB2787" s="4"/>
    </row>
    <row r="2788" customFormat="false" ht="75" hidden="false" customHeight="true" outlineLevel="0" collapsed="false">
      <c r="A2788" s="4" t="s">
        <v>20879</v>
      </c>
      <c r="B2788" s="4" t="s">
        <v>4558</v>
      </c>
      <c r="C2788" s="4" t="s">
        <v>20880</v>
      </c>
      <c r="D2788" s="4" t="n">
        <v>1992</v>
      </c>
      <c r="E2788" s="4" t="s">
        <v>41</v>
      </c>
      <c r="F2788" s="4" t="s">
        <v>971</v>
      </c>
      <c r="G2788" s="4" t="str">
        <f aca="false">IF(LEFT(I2788,3)="R1 ","L6",IF(D2788&gt;=2014,"L1",IF(D2788&gt;=1998,"L2",IF(D2788&gt;=1987,"L3",IF(D2788&gt;=1978,"L4",IF(D2788&gt;=1965,"L5","L6"))))))</f>
        <v>L3</v>
      </c>
      <c r="H2788" s="4" t="str">
        <f aca="false">IFERROR(INDEX(Lanes!$C$2:$C$60,MATCH(LEFT(I2788,FIND(" ",I2788)-1),Lanes!$A$2:$A$60,0)),"?")</f>
        <v>Context</v>
      </c>
      <c r="I2788" s="4" t="s">
        <v>20824</v>
      </c>
      <c r="J2788" s="4"/>
      <c r="K2788" s="4" t="s">
        <v>1214</v>
      </c>
      <c r="L2788" s="4" t="s">
        <v>257</v>
      </c>
      <c r="M2788" s="4" t="s">
        <v>852</v>
      </c>
      <c r="N2788" s="4"/>
      <c r="O2788" s="4" t="s">
        <v>20881</v>
      </c>
      <c r="P2788" s="2" t="s">
        <v>20882</v>
      </c>
      <c r="Q2788" s="2" t="s">
        <v>20883</v>
      </c>
      <c r="R2788" s="4" t="s">
        <v>65</v>
      </c>
      <c r="S2788" s="4" t="s">
        <v>20884</v>
      </c>
      <c r="T2788" s="4" t="s">
        <v>84</v>
      </c>
      <c r="U2788" s="4"/>
      <c r="V2788" s="4"/>
      <c r="W2788" s="4"/>
      <c r="X2788" s="2" t="s">
        <v>20885</v>
      </c>
      <c r="Y2788" s="4" t="s">
        <v>69</v>
      </c>
      <c r="Z2788" s="4"/>
      <c r="AA2788" s="4"/>
      <c r="AB2788" s="4"/>
    </row>
    <row r="2789" customFormat="false" ht="75" hidden="false" customHeight="true" outlineLevel="0" collapsed="false">
      <c r="A2789" s="4" t="s">
        <v>20886</v>
      </c>
      <c r="B2789" s="4" t="s">
        <v>20847</v>
      </c>
      <c r="C2789" s="4" t="s">
        <v>20887</v>
      </c>
      <c r="D2789" s="4" t="n">
        <v>1992</v>
      </c>
      <c r="E2789" s="4" t="s">
        <v>41</v>
      </c>
      <c r="F2789" s="4" t="s">
        <v>971</v>
      </c>
      <c r="G2789" s="4" t="str">
        <f aca="false">IF(LEFT(I2789,3)="R1 ","L6",IF(D2789&gt;=2014,"L1",IF(D2789&gt;=1998,"L2",IF(D2789&gt;=1987,"L3",IF(D2789&gt;=1978,"L4",IF(D2789&gt;=1965,"L5","L6"))))))</f>
        <v>L3</v>
      </c>
      <c r="H2789" s="4" t="str">
        <f aca="false">IFERROR(INDEX(Lanes!$C$2:$C$60,MATCH(LEFT(I2789,FIND(" ",I2789)-1),Lanes!$A$2:$A$60,0)),"?")</f>
        <v>Context</v>
      </c>
      <c r="I2789" s="4" t="s">
        <v>20824</v>
      </c>
      <c r="J2789" s="4"/>
      <c r="K2789" s="4" t="s">
        <v>14394</v>
      </c>
      <c r="L2789" s="4" t="s">
        <v>257</v>
      </c>
      <c r="M2789" s="4" t="s">
        <v>10740</v>
      </c>
      <c r="N2789" s="4"/>
      <c r="O2789" s="4" t="s">
        <v>20888</v>
      </c>
      <c r="P2789" s="2" t="s">
        <v>20889</v>
      </c>
      <c r="Q2789" s="2" t="s">
        <v>20890</v>
      </c>
      <c r="R2789" s="4" t="s">
        <v>122</v>
      </c>
      <c r="S2789" s="4" t="s">
        <v>20891</v>
      </c>
      <c r="T2789" s="4" t="s">
        <v>84</v>
      </c>
      <c r="U2789" s="4"/>
      <c r="V2789" s="4"/>
      <c r="W2789" s="4"/>
      <c r="X2789" s="2" t="s">
        <v>20853</v>
      </c>
      <c r="Y2789" s="4" t="s">
        <v>69</v>
      </c>
      <c r="Z2789" s="4"/>
      <c r="AA2789" s="4"/>
      <c r="AB2789" s="4"/>
    </row>
    <row r="2790" customFormat="false" ht="75" hidden="false" customHeight="true" outlineLevel="0" collapsed="false">
      <c r="A2790" s="4" t="s">
        <v>20892</v>
      </c>
      <c r="B2790" s="4" t="s">
        <v>20855</v>
      </c>
      <c r="C2790" s="4" t="s">
        <v>20893</v>
      </c>
      <c r="D2790" s="4" t="n">
        <v>1992</v>
      </c>
      <c r="E2790" s="4" t="s">
        <v>41</v>
      </c>
      <c r="F2790" s="4" t="s">
        <v>15532</v>
      </c>
      <c r="G2790" s="4" t="str">
        <f aca="false">IF(LEFT(I2790,3)="R1 ","L6",IF(D2790&gt;=2014,"L1",IF(D2790&gt;=1998,"L2",IF(D2790&gt;=1987,"L3",IF(D2790&gt;=1978,"L4",IF(D2790&gt;=1965,"L5","L6"))))))</f>
        <v>L3</v>
      </c>
      <c r="H2790" s="4" t="str">
        <f aca="false">IFERROR(INDEX(Lanes!$C$2:$C$60,MATCH(LEFT(I2790,FIND(" ",I2790)-1),Lanes!$A$2:$A$60,0)),"?")</f>
        <v>Context</v>
      </c>
      <c r="I2790" s="4" t="s">
        <v>20824</v>
      </c>
      <c r="J2790" s="4"/>
      <c r="K2790" s="4" t="s">
        <v>1214</v>
      </c>
      <c r="L2790" s="4" t="s">
        <v>257</v>
      </c>
      <c r="M2790" s="4" t="s">
        <v>20857</v>
      </c>
      <c r="N2790" s="4"/>
      <c r="O2790" s="4" t="s">
        <v>20894</v>
      </c>
      <c r="P2790" s="2" t="s">
        <v>20895</v>
      </c>
      <c r="Q2790" s="2" t="s">
        <v>20896</v>
      </c>
      <c r="R2790" s="4" t="s">
        <v>122</v>
      </c>
      <c r="S2790" s="4" t="s">
        <v>20897</v>
      </c>
      <c r="T2790" s="4" t="s">
        <v>84</v>
      </c>
      <c r="U2790" s="4"/>
      <c r="V2790" s="4"/>
      <c r="W2790" s="4"/>
      <c r="X2790" s="2" t="s">
        <v>20862</v>
      </c>
      <c r="Y2790" s="4" t="s">
        <v>69</v>
      </c>
      <c r="Z2790" s="4"/>
      <c r="AA2790" s="4"/>
      <c r="AB2790" s="4"/>
    </row>
    <row r="2791" customFormat="false" ht="75" hidden="false" customHeight="true" outlineLevel="0" collapsed="false">
      <c r="A2791" s="4" t="s">
        <v>20898</v>
      </c>
      <c r="B2791" s="4" t="s">
        <v>20864</v>
      </c>
      <c r="C2791" s="4" t="s">
        <v>20899</v>
      </c>
      <c r="D2791" s="4" t="n">
        <v>1993</v>
      </c>
      <c r="E2791" s="4" t="s">
        <v>41</v>
      </c>
      <c r="F2791" s="4" t="s">
        <v>20866</v>
      </c>
      <c r="G2791" s="4" t="str">
        <f aca="false">IF(LEFT(I2791,3)="R1 ","L6",IF(D2791&gt;=2014,"L1",IF(D2791&gt;=1998,"L2",IF(D2791&gt;=1987,"L3",IF(D2791&gt;=1978,"L4",IF(D2791&gt;=1965,"L5","L6"))))))</f>
        <v>L3</v>
      </c>
      <c r="H2791" s="4" t="str">
        <f aca="false">IFERROR(INDEX(Lanes!$C$2:$C$60,MATCH(LEFT(I2791,FIND(" ",I2791)-1),Lanes!$A$2:$A$60,0)),"?")</f>
        <v>Context</v>
      </c>
      <c r="I2791" s="4" t="s">
        <v>20824</v>
      </c>
      <c r="J2791" s="4"/>
      <c r="K2791" s="4" t="s">
        <v>1214</v>
      </c>
      <c r="L2791" s="4" t="s">
        <v>257</v>
      </c>
      <c r="M2791" s="4" t="s">
        <v>20867</v>
      </c>
      <c r="N2791" s="4"/>
      <c r="O2791" s="4" t="s">
        <v>20900</v>
      </c>
      <c r="P2791" s="2" t="s">
        <v>20901</v>
      </c>
      <c r="Q2791" s="2" t="s">
        <v>20902</v>
      </c>
      <c r="R2791" s="4" t="s">
        <v>50</v>
      </c>
      <c r="S2791" s="4" t="s">
        <v>20903</v>
      </c>
      <c r="T2791" s="4" t="s">
        <v>84</v>
      </c>
      <c r="U2791" s="4"/>
      <c r="V2791" s="4"/>
      <c r="W2791" s="4"/>
      <c r="X2791" s="2" t="s">
        <v>20872</v>
      </c>
      <c r="Y2791" s="4" t="s">
        <v>69</v>
      </c>
      <c r="Z2791" s="4"/>
      <c r="AA2791" s="4"/>
      <c r="AB2791" s="4"/>
    </row>
    <row r="2792" customFormat="false" ht="75" hidden="false" customHeight="true" outlineLevel="0" collapsed="false">
      <c r="A2792" s="4" t="s">
        <v>20904</v>
      </c>
      <c r="B2792" s="4" t="s">
        <v>20905</v>
      </c>
      <c r="C2792" s="4" t="s">
        <v>20906</v>
      </c>
      <c r="D2792" s="4" t="n">
        <v>1993</v>
      </c>
      <c r="E2792" s="4" t="s">
        <v>41</v>
      </c>
      <c r="F2792" s="4" t="s">
        <v>15532</v>
      </c>
      <c r="G2792" s="4" t="str">
        <f aca="false">IF(LEFT(I2792,3)="R1 ","L6",IF(D2792&gt;=2014,"L1",IF(D2792&gt;=1998,"L2",IF(D2792&gt;=1987,"L3",IF(D2792&gt;=1978,"L4",IF(D2792&gt;=1965,"L5","L6"))))))</f>
        <v>L3</v>
      </c>
      <c r="H2792" s="4" t="str">
        <f aca="false">IFERROR(INDEX(Lanes!$C$2:$C$60,MATCH(LEFT(I2792,FIND(" ",I2792)-1),Lanes!$A$2:$A$60,0)),"?")</f>
        <v>Context</v>
      </c>
      <c r="I2792" s="4" t="s">
        <v>20824</v>
      </c>
      <c r="J2792" s="4"/>
      <c r="K2792" s="4" t="s">
        <v>14394</v>
      </c>
      <c r="L2792" s="4" t="s">
        <v>257</v>
      </c>
      <c r="M2792" s="4" t="s">
        <v>20867</v>
      </c>
      <c r="N2792" s="4"/>
      <c r="O2792" s="4" t="s">
        <v>20907</v>
      </c>
      <c r="P2792" s="2" t="s">
        <v>20908</v>
      </c>
      <c r="Q2792" s="2" t="s">
        <v>20909</v>
      </c>
      <c r="R2792" s="4" t="s">
        <v>122</v>
      </c>
      <c r="S2792" s="4" t="s">
        <v>20910</v>
      </c>
      <c r="T2792" s="4" t="s">
        <v>110</v>
      </c>
      <c r="U2792" s="4"/>
      <c r="V2792" s="4"/>
      <c r="W2792" s="4"/>
      <c r="X2792" s="2" t="s">
        <v>20911</v>
      </c>
      <c r="Y2792" s="4" t="s">
        <v>69</v>
      </c>
      <c r="Z2792" s="4"/>
      <c r="AA2792" s="4"/>
      <c r="AB2792" s="4"/>
    </row>
    <row r="2793" customFormat="false" ht="75" hidden="false" customHeight="true" outlineLevel="0" collapsed="false">
      <c r="A2793" s="4" t="s">
        <v>20912</v>
      </c>
      <c r="B2793" s="4" t="s">
        <v>20913</v>
      </c>
      <c r="C2793" s="4" t="s">
        <v>20914</v>
      </c>
      <c r="D2793" s="4" t="n">
        <v>1993</v>
      </c>
      <c r="E2793" s="4" t="s">
        <v>41</v>
      </c>
      <c r="F2793" s="4" t="s">
        <v>14884</v>
      </c>
      <c r="G2793" s="4" t="str">
        <f aca="false">IF(LEFT(I2793,3)="R1 ","L6",IF(D2793&gt;=2014,"L1",IF(D2793&gt;=1998,"L2",IF(D2793&gt;=1987,"L3",IF(D2793&gt;=1978,"L4",IF(D2793&gt;=1965,"L5","L6"))))))</f>
        <v>L3</v>
      </c>
      <c r="H2793" s="4" t="str">
        <f aca="false">IFERROR(INDEX(Lanes!$C$2:$C$60,MATCH(LEFT(I2793,FIND(" ",I2793)-1),Lanes!$A$2:$A$60,0)),"?")</f>
        <v>Context</v>
      </c>
      <c r="I2793" s="4" t="s">
        <v>20824</v>
      </c>
      <c r="J2793" s="4"/>
      <c r="K2793" s="4" t="s">
        <v>1214</v>
      </c>
      <c r="L2793" s="4" t="s">
        <v>152</v>
      </c>
      <c r="M2793" s="4" t="s">
        <v>5431</v>
      </c>
      <c r="N2793" s="4"/>
      <c r="O2793" s="4" t="s">
        <v>20915</v>
      </c>
      <c r="P2793" s="2" t="s">
        <v>20916</v>
      </c>
      <c r="Q2793" s="2" t="s">
        <v>20917</v>
      </c>
      <c r="R2793" s="4" t="s">
        <v>122</v>
      </c>
      <c r="S2793" s="4" t="s">
        <v>20918</v>
      </c>
      <c r="T2793" s="4" t="s">
        <v>110</v>
      </c>
      <c r="U2793" s="4"/>
      <c r="V2793" s="4"/>
      <c r="W2793" s="4" t="s">
        <v>53</v>
      </c>
      <c r="X2793" s="2" t="s">
        <v>20919</v>
      </c>
      <c r="Y2793" s="4" t="s">
        <v>69</v>
      </c>
      <c r="Z2793" s="4"/>
      <c r="AA2793" s="4"/>
      <c r="AB2793" s="4"/>
    </row>
    <row r="2794" customFormat="false" ht="75" hidden="false" customHeight="true" outlineLevel="0" collapsed="false">
      <c r="A2794" s="4" t="s">
        <v>20920</v>
      </c>
      <c r="B2794" s="4" t="s">
        <v>20905</v>
      </c>
      <c r="C2794" s="4" t="s">
        <v>20921</v>
      </c>
      <c r="D2794" s="4" t="n">
        <v>1995</v>
      </c>
      <c r="E2794" s="4" t="s">
        <v>41</v>
      </c>
      <c r="F2794" s="4" t="s">
        <v>15532</v>
      </c>
      <c r="G2794" s="4" t="str">
        <f aca="false">IF(LEFT(I2794,3)="R1 ","L6",IF(D2794&gt;=2014,"L1",IF(D2794&gt;=1998,"L2",IF(D2794&gt;=1987,"L3",IF(D2794&gt;=1978,"L4",IF(D2794&gt;=1965,"L5","L6"))))))</f>
        <v>L3</v>
      </c>
      <c r="H2794" s="4" t="str">
        <f aca="false">IFERROR(INDEX(Lanes!$C$2:$C$60,MATCH(LEFT(I2794,FIND(" ",I2794)-1),Lanes!$A$2:$A$60,0)),"?")</f>
        <v>Context</v>
      </c>
      <c r="I2794" s="4" t="s">
        <v>20824</v>
      </c>
      <c r="J2794" s="4"/>
      <c r="K2794" s="4" t="s">
        <v>14394</v>
      </c>
      <c r="L2794" s="4" t="s">
        <v>257</v>
      </c>
      <c r="M2794" s="4" t="s">
        <v>20867</v>
      </c>
      <c r="N2794" s="4"/>
      <c r="O2794" s="4" t="s">
        <v>20922</v>
      </c>
      <c r="P2794" s="2" t="s">
        <v>20923</v>
      </c>
      <c r="Q2794" s="2" t="s">
        <v>20924</v>
      </c>
      <c r="R2794" s="4" t="s">
        <v>50</v>
      </c>
      <c r="S2794" s="4" t="s">
        <v>20925</v>
      </c>
      <c r="T2794" s="4" t="s">
        <v>84</v>
      </c>
      <c r="U2794" s="4"/>
      <c r="V2794" s="4"/>
      <c r="W2794" s="4"/>
      <c r="X2794" s="2" t="s">
        <v>20911</v>
      </c>
      <c r="Y2794" s="4" t="s">
        <v>69</v>
      </c>
      <c r="Z2794" s="4"/>
      <c r="AA2794" s="4"/>
      <c r="AB2794" s="4"/>
    </row>
    <row r="2795" customFormat="false" ht="75" hidden="false" customHeight="true" outlineLevel="0" collapsed="false">
      <c r="A2795" s="4" t="s">
        <v>20926</v>
      </c>
      <c r="B2795" s="4" t="s">
        <v>20927</v>
      </c>
      <c r="C2795" s="4" t="s">
        <v>20928</v>
      </c>
      <c r="D2795" s="4" t="n">
        <v>1977</v>
      </c>
      <c r="E2795" s="4" t="s">
        <v>41</v>
      </c>
      <c r="F2795" s="4" t="s">
        <v>19774</v>
      </c>
      <c r="G2795" s="4" t="str">
        <f aca="false">IF(LEFT(I2795,3)="R1 ","L6",IF(D2795&gt;=2014,"L1",IF(D2795&gt;=1998,"L2",IF(D2795&gt;=1987,"L3",IF(D2795&gt;=1978,"L4",IF(D2795&gt;=1965,"L5","L6"))))))</f>
        <v>L5</v>
      </c>
      <c r="H2795" s="4" t="str">
        <f aca="false">IFERROR(INDEX(Lanes!$C$2:$C$60,MATCH(LEFT(I2795,FIND(" ",I2795)-1),Lanes!$A$2:$A$60,0)),"?")</f>
        <v>Context</v>
      </c>
      <c r="I2795" s="4" t="s">
        <v>20929</v>
      </c>
      <c r="J2795" s="4"/>
      <c r="K2795" s="4" t="s">
        <v>11474</v>
      </c>
      <c r="L2795" s="4" t="s">
        <v>257</v>
      </c>
      <c r="M2795" s="4" t="s">
        <v>852</v>
      </c>
      <c r="N2795" s="4"/>
      <c r="O2795" s="4" t="s">
        <v>20930</v>
      </c>
      <c r="P2795" s="2" t="s">
        <v>20931</v>
      </c>
      <c r="Q2795" s="2" t="s">
        <v>20932</v>
      </c>
      <c r="R2795" s="4" t="s">
        <v>65</v>
      </c>
      <c r="S2795" s="4" t="s">
        <v>20933</v>
      </c>
      <c r="T2795" s="4" t="s">
        <v>110</v>
      </c>
      <c r="U2795" s="4" t="s">
        <v>53</v>
      </c>
      <c r="V2795" s="4"/>
      <c r="W2795" s="4"/>
      <c r="X2795" s="2" t="s">
        <v>20934</v>
      </c>
      <c r="Y2795" s="4" t="s">
        <v>69</v>
      </c>
      <c r="Z2795" s="4"/>
      <c r="AA2795" s="4"/>
      <c r="AB2795" s="4"/>
    </row>
    <row r="2796" customFormat="false" ht="75" hidden="false" customHeight="true" outlineLevel="0" collapsed="false">
      <c r="A2796" s="4" t="s">
        <v>20935</v>
      </c>
      <c r="B2796" s="4" t="s">
        <v>20927</v>
      </c>
      <c r="C2796" s="4" t="s">
        <v>20936</v>
      </c>
      <c r="D2796" s="4" t="n">
        <v>1978</v>
      </c>
      <c r="E2796" s="4" t="s">
        <v>41</v>
      </c>
      <c r="F2796" s="4" t="s">
        <v>19774</v>
      </c>
      <c r="G2796" s="4" t="str">
        <f aca="false">IF(LEFT(I2796,3)="R1 ","L6",IF(D2796&gt;=2014,"L1",IF(D2796&gt;=1998,"L2",IF(D2796&gt;=1987,"L3",IF(D2796&gt;=1978,"L4",IF(D2796&gt;=1965,"L5","L6"))))))</f>
        <v>L4</v>
      </c>
      <c r="H2796" s="4" t="str">
        <f aca="false">IFERROR(INDEX(Lanes!$C$2:$C$60,MATCH(LEFT(I2796,FIND(" ",I2796)-1),Lanes!$A$2:$A$60,0)),"?")</f>
        <v>Context</v>
      </c>
      <c r="I2796" s="4" t="s">
        <v>20929</v>
      </c>
      <c r="J2796" s="4"/>
      <c r="K2796" s="4" t="s">
        <v>11474</v>
      </c>
      <c r="L2796" s="4" t="s">
        <v>257</v>
      </c>
      <c r="M2796" s="4" t="s">
        <v>852</v>
      </c>
      <c r="N2796" s="4"/>
      <c r="O2796" s="4" t="s">
        <v>20937</v>
      </c>
      <c r="P2796" s="2" t="s">
        <v>20938</v>
      </c>
      <c r="Q2796" s="2" t="s">
        <v>20939</v>
      </c>
      <c r="R2796" s="4" t="s">
        <v>122</v>
      </c>
      <c r="S2796" s="4" t="s">
        <v>20940</v>
      </c>
      <c r="T2796" s="4" t="s">
        <v>84</v>
      </c>
      <c r="U2796" s="4"/>
      <c r="V2796" s="4"/>
      <c r="W2796" s="4"/>
      <c r="X2796" s="2" t="s">
        <v>20941</v>
      </c>
      <c r="Y2796" s="4" t="s">
        <v>69</v>
      </c>
      <c r="Z2796" s="4"/>
      <c r="AA2796" s="4"/>
      <c r="AB2796" s="4"/>
    </row>
    <row r="2797" customFormat="false" ht="75" hidden="false" customHeight="true" outlineLevel="0" collapsed="false">
      <c r="A2797" s="4" t="s">
        <v>20942</v>
      </c>
      <c r="B2797" s="4" t="s">
        <v>20927</v>
      </c>
      <c r="C2797" s="4" t="s">
        <v>20943</v>
      </c>
      <c r="D2797" s="4" t="n">
        <v>1979</v>
      </c>
      <c r="E2797" s="4" t="s">
        <v>41</v>
      </c>
      <c r="F2797" s="4" t="s">
        <v>19774</v>
      </c>
      <c r="G2797" s="4" t="str">
        <f aca="false">IF(LEFT(I2797,3)="R1 ","L6",IF(D2797&gt;=2014,"L1",IF(D2797&gt;=1998,"L2",IF(D2797&gt;=1987,"L3",IF(D2797&gt;=1978,"L4",IF(D2797&gt;=1965,"L5","L6"))))))</f>
        <v>L4</v>
      </c>
      <c r="H2797" s="4" t="str">
        <f aca="false">IFERROR(INDEX(Lanes!$C$2:$C$60,MATCH(LEFT(I2797,FIND(" ",I2797)-1),Lanes!$A$2:$A$60,0)),"?")</f>
        <v>Context</v>
      </c>
      <c r="I2797" s="4" t="s">
        <v>20929</v>
      </c>
      <c r="J2797" s="4"/>
      <c r="K2797" s="4" t="s">
        <v>11474</v>
      </c>
      <c r="L2797" s="4" t="s">
        <v>257</v>
      </c>
      <c r="M2797" s="4" t="s">
        <v>852</v>
      </c>
      <c r="N2797" s="4"/>
      <c r="O2797" s="4" t="s">
        <v>20944</v>
      </c>
      <c r="P2797" s="2" t="s">
        <v>20945</v>
      </c>
      <c r="Q2797" s="2" t="s">
        <v>20946</v>
      </c>
      <c r="R2797" s="4" t="s">
        <v>122</v>
      </c>
      <c r="S2797" s="4" t="s">
        <v>20947</v>
      </c>
      <c r="T2797" s="4" t="s">
        <v>84</v>
      </c>
      <c r="U2797" s="4"/>
      <c r="V2797" s="4"/>
      <c r="W2797" s="4"/>
      <c r="X2797" s="2" t="s">
        <v>20941</v>
      </c>
      <c r="Y2797" s="4" t="s">
        <v>69</v>
      </c>
      <c r="Z2797" s="4"/>
      <c r="AA2797" s="4"/>
      <c r="AB2797" s="4"/>
    </row>
    <row r="2798" customFormat="false" ht="75" hidden="false" customHeight="true" outlineLevel="0" collapsed="false">
      <c r="A2798" s="4" t="s">
        <v>20948</v>
      </c>
      <c r="B2798" s="4" t="s">
        <v>20949</v>
      </c>
      <c r="C2798" s="4" t="s">
        <v>20810</v>
      </c>
      <c r="D2798" s="4" t="n">
        <v>1982</v>
      </c>
      <c r="E2798" s="4" t="s">
        <v>41</v>
      </c>
      <c r="F2798" s="4" t="s">
        <v>20950</v>
      </c>
      <c r="G2798" s="4" t="str">
        <f aca="false">IF(LEFT(I2798,3)="R1 ","L6",IF(D2798&gt;=2014,"L1",IF(D2798&gt;=1998,"L2",IF(D2798&gt;=1987,"L3",IF(D2798&gt;=1978,"L4",IF(D2798&gt;=1965,"L5","L6"))))))</f>
        <v>L4</v>
      </c>
      <c r="H2798" s="4" t="str">
        <f aca="false">IFERROR(INDEX(Lanes!$C$2:$C$60,MATCH(LEFT(I2798,FIND(" ",I2798)-1),Lanes!$A$2:$A$60,0)),"?")</f>
        <v>Context</v>
      </c>
      <c r="I2798" s="4" t="s">
        <v>20929</v>
      </c>
      <c r="J2798" s="4"/>
      <c r="K2798" s="4" t="s">
        <v>11474</v>
      </c>
      <c r="L2798" s="4" t="s">
        <v>152</v>
      </c>
      <c r="M2798" s="4" t="s">
        <v>5431</v>
      </c>
      <c r="N2798" s="4"/>
      <c r="O2798" s="4" t="s">
        <v>20951</v>
      </c>
      <c r="P2798" s="2" t="s">
        <v>20952</v>
      </c>
      <c r="Q2798" s="2" t="s">
        <v>20953</v>
      </c>
      <c r="R2798" s="4" t="s">
        <v>122</v>
      </c>
      <c r="S2798" s="4" t="s">
        <v>20954</v>
      </c>
      <c r="T2798" s="4" t="s">
        <v>110</v>
      </c>
      <c r="U2798" s="4"/>
      <c r="V2798" s="4"/>
      <c r="W2798" s="4"/>
      <c r="X2798" s="2" t="s">
        <v>20955</v>
      </c>
      <c r="Y2798" s="4" t="s">
        <v>69</v>
      </c>
      <c r="Z2798" s="4"/>
      <c r="AA2798" s="4"/>
      <c r="AB2798" s="4"/>
    </row>
    <row r="2799" customFormat="false" ht="75" hidden="false" customHeight="true" outlineLevel="0" collapsed="false">
      <c r="A2799" s="4" t="s">
        <v>20956</v>
      </c>
      <c r="B2799" s="4" t="s">
        <v>20957</v>
      </c>
      <c r="C2799" s="4" t="s">
        <v>20958</v>
      </c>
      <c r="D2799" s="4" t="n">
        <v>1986</v>
      </c>
      <c r="E2799" s="4" t="s">
        <v>41</v>
      </c>
      <c r="F2799" s="4" t="s">
        <v>11483</v>
      </c>
      <c r="G2799" s="4" t="str">
        <f aca="false">IF(LEFT(I2799,3)="R1 ","L6",IF(D2799&gt;=2014,"L1",IF(D2799&gt;=1998,"L2",IF(D2799&gt;=1987,"L3",IF(D2799&gt;=1978,"L4",IF(D2799&gt;=1965,"L5","L6"))))))</f>
        <v>L4</v>
      </c>
      <c r="H2799" s="4" t="str">
        <f aca="false">IFERROR(INDEX(Lanes!$C$2:$C$60,MATCH(LEFT(I2799,FIND(" ",I2799)-1),Lanes!$A$2:$A$60,0)),"?")</f>
        <v>Context</v>
      </c>
      <c r="I2799" s="4" t="s">
        <v>20929</v>
      </c>
      <c r="J2799" s="4"/>
      <c r="K2799" s="4" t="s">
        <v>4576</v>
      </c>
      <c r="L2799" s="4" t="s">
        <v>45</v>
      </c>
      <c r="M2799" s="4" t="s">
        <v>61</v>
      </c>
      <c r="N2799" s="4"/>
      <c r="O2799" s="4" t="s">
        <v>20959</v>
      </c>
      <c r="P2799" s="2" t="s">
        <v>20960</v>
      </c>
      <c r="Q2799" s="2" t="s">
        <v>20961</v>
      </c>
      <c r="R2799" s="4" t="s">
        <v>65</v>
      </c>
      <c r="S2799" s="4" t="s">
        <v>20962</v>
      </c>
      <c r="T2799" s="4" t="s">
        <v>110</v>
      </c>
      <c r="U2799" s="4"/>
      <c r="V2799" s="4"/>
      <c r="W2799" s="4"/>
      <c r="X2799" s="2" t="s">
        <v>20963</v>
      </c>
      <c r="Y2799" s="4" t="s">
        <v>69</v>
      </c>
      <c r="Z2799" s="4"/>
      <c r="AA2799" s="4"/>
      <c r="AB2799" s="4"/>
    </row>
    <row r="2800" customFormat="false" ht="75" hidden="false" customHeight="true" outlineLevel="0" collapsed="false">
      <c r="A2800" s="4" t="s">
        <v>20964</v>
      </c>
      <c r="B2800" s="4" t="s">
        <v>20957</v>
      </c>
      <c r="C2800" s="4" t="s">
        <v>20965</v>
      </c>
      <c r="D2800" s="4" t="n">
        <v>1987</v>
      </c>
      <c r="E2800" s="4" t="s">
        <v>41</v>
      </c>
      <c r="F2800" s="4" t="s">
        <v>11564</v>
      </c>
      <c r="G2800" s="4" t="str">
        <f aca="false">IF(LEFT(I2800,3)="R1 ","L6",IF(D2800&gt;=2014,"L1",IF(D2800&gt;=1998,"L2",IF(D2800&gt;=1987,"L3",IF(D2800&gt;=1978,"L4",IF(D2800&gt;=1965,"L5","L6"))))))</f>
        <v>L3</v>
      </c>
      <c r="H2800" s="4" t="str">
        <f aca="false">IFERROR(INDEX(Lanes!$C$2:$C$60,MATCH(LEFT(I2800,FIND(" ",I2800)-1),Lanes!$A$2:$A$60,0)),"?")</f>
        <v>Context</v>
      </c>
      <c r="I2800" s="4" t="s">
        <v>20929</v>
      </c>
      <c r="J2800" s="4"/>
      <c r="K2800" s="4" t="s">
        <v>4576</v>
      </c>
      <c r="L2800" s="4" t="s">
        <v>45</v>
      </c>
      <c r="M2800" s="4" t="s">
        <v>61</v>
      </c>
      <c r="N2800" s="4"/>
      <c r="O2800" s="4" t="s">
        <v>20966</v>
      </c>
      <c r="P2800" s="2" t="s">
        <v>20967</v>
      </c>
      <c r="Q2800" s="2" t="s">
        <v>20968</v>
      </c>
      <c r="R2800" s="4" t="s">
        <v>65</v>
      </c>
      <c r="S2800" s="4" t="s">
        <v>20969</v>
      </c>
      <c r="T2800" s="4" t="s">
        <v>84</v>
      </c>
      <c r="U2800" s="4"/>
      <c r="V2800" s="4"/>
      <c r="W2800" s="4"/>
      <c r="X2800" s="2" t="s">
        <v>20970</v>
      </c>
      <c r="Y2800" s="4" t="s">
        <v>69</v>
      </c>
      <c r="Z2800" s="4"/>
      <c r="AA2800" s="4"/>
      <c r="AB2800" s="4"/>
    </row>
    <row r="2801" customFormat="false" ht="75" hidden="false" customHeight="true" outlineLevel="0" collapsed="false">
      <c r="A2801" s="4" t="s">
        <v>20971</v>
      </c>
      <c r="B2801" s="4" t="s">
        <v>20972</v>
      </c>
      <c r="C2801" s="4" t="s">
        <v>20973</v>
      </c>
      <c r="D2801" s="4" t="n">
        <v>1990</v>
      </c>
      <c r="E2801" s="4" t="s">
        <v>41</v>
      </c>
      <c r="F2801" s="4" t="s">
        <v>20974</v>
      </c>
      <c r="G2801" s="4" t="str">
        <f aca="false">IF(LEFT(I2801,3)="R1 ","L6",IF(D2801&gt;=2014,"L1",IF(D2801&gt;=1998,"L2",IF(D2801&gt;=1987,"L3",IF(D2801&gt;=1978,"L4",IF(D2801&gt;=1965,"L5","L6"))))))</f>
        <v>L3</v>
      </c>
      <c r="H2801" s="4" t="str">
        <f aca="false">IFERROR(INDEX(Lanes!$C$2:$C$60,MATCH(LEFT(I2801,FIND(" ",I2801)-1),Lanes!$A$2:$A$60,0)),"?")</f>
        <v>Context</v>
      </c>
      <c r="I2801" s="4" t="s">
        <v>20929</v>
      </c>
      <c r="J2801" s="4"/>
      <c r="K2801" s="4" t="s">
        <v>11474</v>
      </c>
      <c r="L2801" s="4" t="s">
        <v>152</v>
      </c>
      <c r="M2801" s="4" t="s">
        <v>11493</v>
      </c>
      <c r="N2801" s="4"/>
      <c r="O2801" s="4" t="s">
        <v>20975</v>
      </c>
      <c r="P2801" s="2" t="s">
        <v>20976</v>
      </c>
      <c r="Q2801" s="2" t="s">
        <v>20977</v>
      </c>
      <c r="R2801" s="4" t="s">
        <v>122</v>
      </c>
      <c r="S2801" s="4" t="s">
        <v>20978</v>
      </c>
      <c r="T2801" s="4" t="s">
        <v>110</v>
      </c>
      <c r="U2801" s="4"/>
      <c r="V2801" s="4"/>
      <c r="W2801" s="4"/>
      <c r="X2801" s="2" t="s">
        <v>20979</v>
      </c>
      <c r="Y2801" s="4" t="s">
        <v>69</v>
      </c>
      <c r="Z2801" s="4"/>
      <c r="AA2801" s="4"/>
      <c r="AB2801" s="4"/>
    </row>
    <row r="2802" customFormat="false" ht="75" hidden="false" customHeight="true" outlineLevel="0" collapsed="false">
      <c r="A2802" s="4" t="s">
        <v>20980</v>
      </c>
      <c r="B2802" s="4" t="s">
        <v>20972</v>
      </c>
      <c r="C2802" s="4" t="s">
        <v>20981</v>
      </c>
      <c r="D2802" s="4" t="n">
        <v>1993</v>
      </c>
      <c r="E2802" s="4" t="s">
        <v>41</v>
      </c>
      <c r="F2802" s="4" t="s">
        <v>20974</v>
      </c>
      <c r="G2802" s="4" t="str">
        <f aca="false">IF(LEFT(I2802,3)="R1 ","L6",IF(D2802&gt;=2014,"L1",IF(D2802&gt;=1998,"L2",IF(D2802&gt;=1987,"L3",IF(D2802&gt;=1978,"L4",IF(D2802&gt;=1965,"L5","L6"))))))</f>
        <v>L3</v>
      </c>
      <c r="H2802" s="4" t="str">
        <f aca="false">IFERROR(INDEX(Lanes!$C$2:$C$60,MATCH(LEFT(I2802,FIND(" ",I2802)-1),Lanes!$A$2:$A$60,0)),"?")</f>
        <v>Context</v>
      </c>
      <c r="I2802" s="4" t="s">
        <v>20929</v>
      </c>
      <c r="J2802" s="4"/>
      <c r="K2802" s="4" t="s">
        <v>11474</v>
      </c>
      <c r="L2802" s="4" t="s">
        <v>152</v>
      </c>
      <c r="M2802" s="4" t="s">
        <v>11493</v>
      </c>
      <c r="N2802" s="4"/>
      <c r="O2802" s="4" t="s">
        <v>20982</v>
      </c>
      <c r="P2802" s="2" t="s">
        <v>20983</v>
      </c>
      <c r="Q2802" s="2" t="s">
        <v>20984</v>
      </c>
      <c r="R2802" s="4" t="s">
        <v>122</v>
      </c>
      <c r="S2802" s="4" t="s">
        <v>20985</v>
      </c>
      <c r="T2802" s="4" t="s">
        <v>84</v>
      </c>
      <c r="U2802" s="4"/>
      <c r="V2802" s="4"/>
      <c r="W2802" s="4"/>
      <c r="X2802" s="2" t="s">
        <v>20979</v>
      </c>
      <c r="Y2802" s="4" t="s">
        <v>69</v>
      </c>
      <c r="Z2802" s="4"/>
      <c r="AA2802" s="4"/>
      <c r="AB2802" s="4"/>
    </row>
    <row r="2803" customFormat="false" ht="75" hidden="false" customHeight="true" outlineLevel="0" collapsed="false">
      <c r="A2803" s="4" t="s">
        <v>20986</v>
      </c>
      <c r="B2803" s="4" t="s">
        <v>20972</v>
      </c>
      <c r="C2803" s="4" t="s">
        <v>20987</v>
      </c>
      <c r="D2803" s="4" t="n">
        <v>1995</v>
      </c>
      <c r="E2803" s="4" t="s">
        <v>41</v>
      </c>
      <c r="F2803" s="4" t="s">
        <v>20974</v>
      </c>
      <c r="G2803" s="4" t="str">
        <f aca="false">IF(LEFT(I2803,3)="R1 ","L6",IF(D2803&gt;=2014,"L1",IF(D2803&gt;=1998,"L2",IF(D2803&gt;=1987,"L3",IF(D2803&gt;=1978,"L4",IF(D2803&gt;=1965,"L5","L6"))))))</f>
        <v>L3</v>
      </c>
      <c r="H2803" s="4" t="str">
        <f aca="false">IFERROR(INDEX(Lanes!$C$2:$C$60,MATCH(LEFT(I2803,FIND(" ",I2803)-1),Lanes!$A$2:$A$60,0)),"?")</f>
        <v>Context</v>
      </c>
      <c r="I2803" s="4" t="s">
        <v>20929</v>
      </c>
      <c r="J2803" s="4"/>
      <c r="K2803" s="4" t="s">
        <v>11474</v>
      </c>
      <c r="L2803" s="4" t="s">
        <v>152</v>
      </c>
      <c r="M2803" s="4" t="s">
        <v>11493</v>
      </c>
      <c r="N2803" s="4"/>
      <c r="O2803" s="4" t="s">
        <v>20988</v>
      </c>
      <c r="P2803" s="2" t="s">
        <v>20989</v>
      </c>
      <c r="Q2803" s="2" t="s">
        <v>20990</v>
      </c>
      <c r="R2803" s="4" t="s">
        <v>50</v>
      </c>
      <c r="S2803" s="4" t="s">
        <v>20991</v>
      </c>
      <c r="T2803" s="4" t="s">
        <v>84</v>
      </c>
      <c r="U2803" s="4"/>
      <c r="V2803" s="4"/>
      <c r="W2803" s="4"/>
      <c r="X2803" s="2" t="s">
        <v>20979</v>
      </c>
      <c r="Y2803" s="4" t="s">
        <v>69</v>
      </c>
      <c r="Z2803" s="4"/>
      <c r="AA2803" s="4"/>
      <c r="AB2803" s="4"/>
    </row>
    <row r="2804" customFormat="false" ht="75" hidden="false" customHeight="true" outlineLevel="0" collapsed="false">
      <c r="A2804" s="4" t="s">
        <v>20992</v>
      </c>
      <c r="B2804" s="4" t="s">
        <v>20949</v>
      </c>
      <c r="C2804" s="4" t="s">
        <v>20993</v>
      </c>
      <c r="D2804" s="4" t="n">
        <v>2004</v>
      </c>
      <c r="E2804" s="4" t="s">
        <v>41</v>
      </c>
      <c r="F2804" s="4" t="s">
        <v>4000</v>
      </c>
      <c r="G2804" s="4" t="str">
        <f aca="false">IF(LEFT(I2804,3)="R1 ","L6",IF(D2804&gt;=2014,"L1",IF(D2804&gt;=1998,"L2",IF(D2804&gt;=1987,"L3",IF(D2804&gt;=1978,"L4",IF(D2804&gt;=1965,"L5","L6"))))))</f>
        <v>L2</v>
      </c>
      <c r="H2804" s="4" t="str">
        <f aca="false">IFERROR(INDEX(Lanes!$C$2:$C$60,MATCH(LEFT(I2804,FIND(" ",I2804)-1),Lanes!$A$2:$A$60,0)),"?")</f>
        <v>Context</v>
      </c>
      <c r="I2804" s="4" t="s">
        <v>20929</v>
      </c>
      <c r="J2804" s="4"/>
      <c r="K2804" s="4" t="s">
        <v>11474</v>
      </c>
      <c r="L2804" s="4" t="s">
        <v>152</v>
      </c>
      <c r="M2804" s="4" t="s">
        <v>5431</v>
      </c>
      <c r="N2804" s="4"/>
      <c r="O2804" s="4" t="s">
        <v>20994</v>
      </c>
      <c r="P2804" s="2" t="s">
        <v>20995</v>
      </c>
      <c r="Q2804" s="2" t="s">
        <v>20996</v>
      </c>
      <c r="R2804" s="4" t="s">
        <v>65</v>
      </c>
      <c r="S2804" s="4" t="s">
        <v>20997</v>
      </c>
      <c r="T2804" s="4" t="s">
        <v>84</v>
      </c>
      <c r="U2804" s="4"/>
      <c r="V2804" s="4"/>
      <c r="W2804" s="4"/>
      <c r="X2804" s="2" t="s">
        <v>20955</v>
      </c>
      <c r="Y2804" s="4" t="s">
        <v>69</v>
      </c>
      <c r="Z2804" s="4"/>
      <c r="AA2804" s="4"/>
      <c r="AB2804" s="4"/>
    </row>
    <row r="2805" customFormat="false" ht="75" hidden="false" customHeight="true" outlineLevel="0" collapsed="false">
      <c r="A2805" s="4" t="s">
        <v>20998</v>
      </c>
      <c r="B2805" s="4" t="s">
        <v>20999</v>
      </c>
      <c r="C2805" s="4" t="s">
        <v>21000</v>
      </c>
      <c r="D2805" s="4" t="n">
        <v>2014</v>
      </c>
      <c r="E2805" s="4" t="s">
        <v>41</v>
      </c>
      <c r="F2805" s="4" t="s">
        <v>3670</v>
      </c>
      <c r="G2805" s="4" t="str">
        <f aca="false">IF(LEFT(I2805,3)="R1 ","L6",IF(D2805&gt;=2014,"L1",IF(D2805&gt;=1998,"L2",IF(D2805&gt;=1987,"L3",IF(D2805&gt;=1978,"L4",IF(D2805&gt;=1965,"L5","L6"))))))</f>
        <v>L1</v>
      </c>
      <c r="H2805" s="4" t="str">
        <f aca="false">IFERROR(INDEX(Lanes!$C$2:$C$60,MATCH(LEFT(I2805,FIND(" ",I2805)-1),Lanes!$A$2:$A$60,0)),"?")</f>
        <v>Context</v>
      </c>
      <c r="I2805" s="4" t="s">
        <v>20929</v>
      </c>
      <c r="J2805" s="4"/>
      <c r="K2805" s="4" t="s">
        <v>11474</v>
      </c>
      <c r="L2805" s="4" t="s">
        <v>45</v>
      </c>
      <c r="M2805" s="4" t="s">
        <v>3061</v>
      </c>
      <c r="N2805" s="4"/>
      <c r="O2805" s="4" t="s">
        <v>21001</v>
      </c>
      <c r="P2805" s="2" t="s">
        <v>21002</v>
      </c>
      <c r="Q2805" s="2" t="s">
        <v>21003</v>
      </c>
      <c r="R2805" s="4" t="s">
        <v>122</v>
      </c>
      <c r="S2805" s="4" t="s">
        <v>21004</v>
      </c>
      <c r="T2805" s="4" t="s">
        <v>84</v>
      </c>
      <c r="U2805" s="4"/>
      <c r="V2805" s="4"/>
      <c r="W2805" s="4"/>
      <c r="X2805" s="2" t="s">
        <v>21005</v>
      </c>
      <c r="Y2805" s="4" t="s">
        <v>69</v>
      </c>
      <c r="Z2805" s="4"/>
      <c r="AA2805" s="4"/>
      <c r="AB2805" s="4"/>
    </row>
    <row r="2806" customFormat="false" ht="75" hidden="false" customHeight="true" outlineLevel="0" collapsed="false">
      <c r="A2806" s="4" t="s">
        <v>21006</v>
      </c>
      <c r="B2806" s="4" t="s">
        <v>20999</v>
      </c>
      <c r="C2806" s="4" t="s">
        <v>21007</v>
      </c>
      <c r="D2806" s="4" t="n">
        <v>2017</v>
      </c>
      <c r="E2806" s="4" t="s">
        <v>41</v>
      </c>
      <c r="F2806" s="4" t="s">
        <v>2801</v>
      </c>
      <c r="G2806" s="4" t="str">
        <f aca="false">IF(LEFT(I2806,3)="R1 ","L6",IF(D2806&gt;=2014,"L1",IF(D2806&gt;=1998,"L2",IF(D2806&gt;=1987,"L3",IF(D2806&gt;=1978,"L4",IF(D2806&gt;=1965,"L5","L6"))))))</f>
        <v>L1</v>
      </c>
      <c r="H2806" s="4" t="str">
        <f aca="false">IFERROR(INDEX(Lanes!$C$2:$C$60,MATCH(LEFT(I2806,FIND(" ",I2806)-1),Lanes!$A$2:$A$60,0)),"?")</f>
        <v>Context</v>
      </c>
      <c r="I2806" s="4" t="s">
        <v>20929</v>
      </c>
      <c r="J2806" s="4"/>
      <c r="K2806" s="4" t="s">
        <v>11474</v>
      </c>
      <c r="L2806" s="4" t="s">
        <v>45</v>
      </c>
      <c r="M2806" s="4" t="s">
        <v>3061</v>
      </c>
      <c r="N2806" s="4"/>
      <c r="O2806" s="4" t="s">
        <v>21008</v>
      </c>
      <c r="P2806" s="2" t="s">
        <v>21009</v>
      </c>
      <c r="Q2806" s="2" t="s">
        <v>21010</v>
      </c>
      <c r="R2806" s="4" t="s">
        <v>50</v>
      </c>
      <c r="S2806" s="4" t="s">
        <v>21011</v>
      </c>
      <c r="T2806" s="4" t="s">
        <v>84</v>
      </c>
      <c r="U2806" s="4"/>
      <c r="V2806" s="4"/>
      <c r="W2806" s="4"/>
      <c r="X2806" s="2" t="s">
        <v>21005</v>
      </c>
      <c r="Y2806" s="4" t="s">
        <v>69</v>
      </c>
      <c r="Z2806" s="4"/>
      <c r="AA2806" s="4"/>
      <c r="AB2806" s="4"/>
    </row>
    <row r="2807" customFormat="false" ht="75" hidden="false" customHeight="true" outlineLevel="0" collapsed="false">
      <c r="A2807" s="4" t="s">
        <v>21012</v>
      </c>
      <c r="B2807" s="4" t="s">
        <v>21013</v>
      </c>
      <c r="C2807" s="4" t="s">
        <v>21014</v>
      </c>
      <c r="D2807" s="4" t="n">
        <v>2021</v>
      </c>
      <c r="E2807" s="4" t="s">
        <v>41</v>
      </c>
      <c r="F2807" s="4" t="s">
        <v>1353</v>
      </c>
      <c r="G2807" s="4" t="str">
        <f aca="false">IF(LEFT(I2807,3)="R1 ","L6",IF(D2807&gt;=2014,"L1",IF(D2807&gt;=1998,"L2",IF(D2807&gt;=1987,"L3",IF(D2807&gt;=1978,"L4",IF(D2807&gt;=1965,"L5","L6"))))))</f>
        <v>L1</v>
      </c>
      <c r="H2807" s="4" t="str">
        <f aca="false">IFERROR(INDEX(Lanes!$C$2:$C$60,MATCH(LEFT(I2807,FIND(" ",I2807)-1),Lanes!$A$2:$A$60,0)),"?")</f>
        <v>Context</v>
      </c>
      <c r="I2807" s="4" t="s">
        <v>20929</v>
      </c>
      <c r="J2807" s="4"/>
      <c r="K2807" s="4" t="s">
        <v>567</v>
      </c>
      <c r="L2807" s="4" t="s">
        <v>90</v>
      </c>
      <c r="M2807" s="4" t="s">
        <v>91</v>
      </c>
      <c r="N2807" s="4" t="s">
        <v>92</v>
      </c>
      <c r="O2807" s="4" t="s">
        <v>21015</v>
      </c>
      <c r="P2807" s="2" t="s">
        <v>21016</v>
      </c>
      <c r="Q2807" s="2" t="s">
        <v>21017</v>
      </c>
      <c r="R2807" s="4" t="s">
        <v>65</v>
      </c>
      <c r="S2807" s="4" t="s">
        <v>21018</v>
      </c>
      <c r="T2807" s="4" t="s">
        <v>84</v>
      </c>
      <c r="U2807" s="4"/>
      <c r="V2807" s="4"/>
      <c r="W2807" s="4" t="s">
        <v>53</v>
      </c>
      <c r="X2807" s="2" t="s">
        <v>21019</v>
      </c>
      <c r="Y2807" s="4" t="s">
        <v>69</v>
      </c>
      <c r="Z2807" s="4"/>
      <c r="AA2807" s="4"/>
      <c r="AB2807" s="4"/>
    </row>
    <row r="2808" customFormat="false" ht="75" hidden="false" customHeight="true" outlineLevel="0" collapsed="false">
      <c r="A2808" s="4" t="s">
        <v>21020</v>
      </c>
      <c r="B2808" s="4" t="s">
        <v>21021</v>
      </c>
      <c r="C2808" s="4" t="s">
        <v>21022</v>
      </c>
      <c r="D2808" s="4" t="n">
        <v>2026</v>
      </c>
      <c r="E2808" s="4" t="s">
        <v>41</v>
      </c>
      <c r="F2808" s="4" t="s">
        <v>2018</v>
      </c>
      <c r="G2808" s="4" t="str">
        <f aca="false">IF(LEFT(I2808,3)="R1 ","L6",IF(D2808&gt;=2014,"L1",IF(D2808&gt;=1998,"L2",IF(D2808&gt;=1987,"L3",IF(D2808&gt;=1978,"L4",IF(D2808&gt;=1965,"L5","L6"))))))</f>
        <v>L1</v>
      </c>
      <c r="H2808" s="4" t="str">
        <f aca="false">IFERROR(INDEX(Lanes!$C$2:$C$60,MATCH(LEFT(I2808,FIND(" ",I2808)-1),Lanes!$A$2:$A$60,0)),"?")</f>
        <v>Context</v>
      </c>
      <c r="I2808" s="4" t="s">
        <v>20929</v>
      </c>
      <c r="J2808" s="4"/>
      <c r="K2808" s="4" t="s">
        <v>567</v>
      </c>
      <c r="L2808" s="4" t="s">
        <v>174</v>
      </c>
      <c r="M2808" s="4" t="s">
        <v>175</v>
      </c>
      <c r="N2808" s="4" t="s">
        <v>174</v>
      </c>
      <c r="O2808" s="4" t="s">
        <v>21023</v>
      </c>
      <c r="P2808" s="2" t="s">
        <v>21024</v>
      </c>
      <c r="Q2808" s="2" t="s">
        <v>21025</v>
      </c>
      <c r="R2808" s="4" t="s">
        <v>65</v>
      </c>
      <c r="S2808" s="4" t="s">
        <v>21026</v>
      </c>
      <c r="T2808" s="4" t="s">
        <v>84</v>
      </c>
      <c r="U2808" s="4"/>
      <c r="V2808" s="4"/>
      <c r="W2808" s="4" t="s">
        <v>53</v>
      </c>
      <c r="X2808" s="2" t="s">
        <v>21027</v>
      </c>
      <c r="Y2808" s="4" t="s">
        <v>69</v>
      </c>
      <c r="Z2808" s="4"/>
      <c r="AA2808" s="4"/>
      <c r="AB2808" s="4"/>
    </row>
    <row r="2809" customFormat="false" ht="75" hidden="false" customHeight="true" outlineLevel="0" collapsed="false">
      <c r="A2809" s="4" t="s">
        <v>21028</v>
      </c>
      <c r="B2809" s="4" t="s">
        <v>21029</v>
      </c>
      <c r="C2809" s="4" t="s">
        <v>11849</v>
      </c>
      <c r="D2809" s="4" t="n">
        <v>2011</v>
      </c>
      <c r="E2809" s="4" t="s">
        <v>41</v>
      </c>
      <c r="F2809" s="4" t="s">
        <v>21030</v>
      </c>
      <c r="G2809" s="4" t="str">
        <f aca="false">IF(LEFT(I2809,3)="R1 ","L6",IF(D2809&gt;=2014,"L1",IF(D2809&gt;=1998,"L2",IF(D2809&gt;=1987,"L3",IF(D2809&gt;=1978,"L4",IF(D2809&gt;=1965,"L5","L6"))))))</f>
        <v>L2</v>
      </c>
      <c r="H2809" s="4" t="str">
        <f aca="false">IFERROR(INDEX(Lanes!$C$2:$C$60,MATCH(LEFT(I2809,FIND(" ",I2809)-1),Lanes!$A$2:$A$60,0)),"?")</f>
        <v>Context</v>
      </c>
      <c r="I2809" s="4" t="s">
        <v>21031</v>
      </c>
      <c r="J2809" s="4"/>
      <c r="K2809" s="4" t="s">
        <v>451</v>
      </c>
      <c r="L2809" s="4" t="s">
        <v>163</v>
      </c>
      <c r="M2809" s="4" t="s">
        <v>9934</v>
      </c>
      <c r="N2809" s="4"/>
      <c r="O2809" s="4" t="s">
        <v>21032</v>
      </c>
      <c r="P2809" s="2" t="s">
        <v>21033</v>
      </c>
      <c r="Q2809" s="2" t="s">
        <v>21034</v>
      </c>
      <c r="R2809" s="4" t="s">
        <v>50</v>
      </c>
      <c r="S2809" s="4" t="s">
        <v>21035</v>
      </c>
      <c r="T2809" s="4" t="s">
        <v>110</v>
      </c>
      <c r="U2809" s="4"/>
      <c r="V2809" s="4"/>
      <c r="W2809" s="4"/>
      <c r="X2809" s="2" t="s">
        <v>21036</v>
      </c>
      <c r="Y2809" s="4" t="s">
        <v>69</v>
      </c>
      <c r="Z2809" s="4"/>
      <c r="AA2809" s="4"/>
      <c r="AB2809" s="4"/>
    </row>
    <row r="2810" customFormat="false" ht="75" hidden="false" customHeight="true" outlineLevel="0" collapsed="false">
      <c r="A2810" s="4" t="s">
        <v>21037</v>
      </c>
      <c r="B2810" s="4" t="s">
        <v>21038</v>
      </c>
      <c r="C2810" s="4" t="s">
        <v>21039</v>
      </c>
      <c r="D2810" s="4" t="n">
        <v>2012</v>
      </c>
      <c r="E2810" s="4" t="s">
        <v>41</v>
      </c>
      <c r="F2810" s="4" t="s">
        <v>21040</v>
      </c>
      <c r="G2810" s="4" t="str">
        <f aca="false">IF(LEFT(I2810,3)="R1 ","L6",IF(D2810&gt;=2014,"L1",IF(D2810&gt;=1998,"L2",IF(D2810&gt;=1987,"L3",IF(D2810&gt;=1978,"L4",IF(D2810&gt;=1965,"L5","L6"))))))</f>
        <v>L2</v>
      </c>
      <c r="H2810" s="4" t="str">
        <f aca="false">IFERROR(INDEX(Lanes!$C$2:$C$60,MATCH(LEFT(I2810,FIND(" ",I2810)-1),Lanes!$A$2:$A$60,0)),"?")</f>
        <v>Context</v>
      </c>
      <c r="I2810" s="4" t="s">
        <v>21031</v>
      </c>
      <c r="J2810" s="4"/>
      <c r="K2810" s="4" t="s">
        <v>451</v>
      </c>
      <c r="L2810" s="4" t="s">
        <v>193</v>
      </c>
      <c r="M2810" s="4" t="s">
        <v>4242</v>
      </c>
      <c r="N2810" s="4"/>
      <c r="O2810" s="4" t="s">
        <v>21041</v>
      </c>
      <c r="P2810" s="2" t="s">
        <v>21042</v>
      </c>
      <c r="Q2810" s="2" t="s">
        <v>21043</v>
      </c>
      <c r="R2810" s="4" t="s">
        <v>65</v>
      </c>
      <c r="S2810" s="4" t="s">
        <v>21044</v>
      </c>
      <c r="T2810" s="4" t="s">
        <v>110</v>
      </c>
      <c r="U2810" s="4" t="s">
        <v>53</v>
      </c>
      <c r="V2810" s="4"/>
      <c r="W2810" s="4"/>
      <c r="X2810" s="2" t="s">
        <v>21045</v>
      </c>
      <c r="Y2810" s="4" t="s">
        <v>69</v>
      </c>
      <c r="Z2810" s="4"/>
      <c r="AA2810" s="4"/>
      <c r="AB2810" s="4"/>
    </row>
    <row r="2811" customFormat="false" ht="75" hidden="false" customHeight="true" outlineLevel="0" collapsed="false">
      <c r="A2811" s="4" t="s">
        <v>21046</v>
      </c>
      <c r="B2811" s="4" t="s">
        <v>21029</v>
      </c>
      <c r="C2811" s="4" t="s">
        <v>21047</v>
      </c>
      <c r="D2811" s="4" t="n">
        <v>2014</v>
      </c>
      <c r="E2811" s="4" t="s">
        <v>41</v>
      </c>
      <c r="F2811" s="4" t="s">
        <v>21030</v>
      </c>
      <c r="G2811" s="4" t="str">
        <f aca="false">IF(LEFT(I2811,3)="R1 ","L6",IF(D2811&gt;=2014,"L1",IF(D2811&gt;=1998,"L2",IF(D2811&gt;=1987,"L3",IF(D2811&gt;=1978,"L4",IF(D2811&gt;=1965,"L5","L6"))))))</f>
        <v>L1</v>
      </c>
      <c r="H2811" s="4" t="str">
        <f aca="false">IFERROR(INDEX(Lanes!$C$2:$C$60,MATCH(LEFT(I2811,FIND(" ",I2811)-1),Lanes!$A$2:$A$60,0)),"?")</f>
        <v>Context</v>
      </c>
      <c r="I2811" s="4" t="s">
        <v>21031</v>
      </c>
      <c r="J2811" s="4"/>
      <c r="K2811" s="4" t="s">
        <v>451</v>
      </c>
      <c r="L2811" s="4" t="s">
        <v>163</v>
      </c>
      <c r="M2811" s="4" t="s">
        <v>9934</v>
      </c>
      <c r="N2811" s="4"/>
      <c r="O2811" s="4" t="s">
        <v>21048</v>
      </c>
      <c r="P2811" s="2" t="s">
        <v>21049</v>
      </c>
      <c r="Q2811" s="2" t="s">
        <v>21050</v>
      </c>
      <c r="R2811" s="4" t="s">
        <v>50</v>
      </c>
      <c r="S2811" s="4" t="s">
        <v>21051</v>
      </c>
      <c r="T2811" s="4" t="s">
        <v>84</v>
      </c>
      <c r="U2811" s="4"/>
      <c r="V2811" s="4"/>
      <c r="W2811" s="4"/>
      <c r="X2811" s="2" t="s">
        <v>21036</v>
      </c>
      <c r="Y2811" s="4" t="s">
        <v>69</v>
      </c>
      <c r="Z2811" s="4"/>
      <c r="AA2811" s="4"/>
      <c r="AB2811" s="4"/>
    </row>
    <row r="2812" customFormat="false" ht="75" hidden="false" customHeight="true" outlineLevel="0" collapsed="false">
      <c r="A2812" s="4" t="s">
        <v>21052</v>
      </c>
      <c r="B2812" s="4" t="s">
        <v>21038</v>
      </c>
      <c r="C2812" s="4" t="s">
        <v>21053</v>
      </c>
      <c r="D2812" s="4" t="n">
        <v>2015</v>
      </c>
      <c r="E2812" s="4" t="s">
        <v>41</v>
      </c>
      <c r="F2812" s="4" t="s">
        <v>870</v>
      </c>
      <c r="G2812" s="4" t="str">
        <f aca="false">IF(LEFT(I2812,3)="R1 ","L6",IF(D2812&gt;=2014,"L1",IF(D2812&gt;=1998,"L2",IF(D2812&gt;=1987,"L3",IF(D2812&gt;=1978,"L4",IF(D2812&gt;=1965,"L5","L6"))))))</f>
        <v>L1</v>
      </c>
      <c r="H2812" s="4" t="str">
        <f aca="false">IFERROR(INDEX(Lanes!$C$2:$C$60,MATCH(LEFT(I2812,FIND(" ",I2812)-1),Lanes!$A$2:$A$60,0)),"?")</f>
        <v>Context</v>
      </c>
      <c r="I2812" s="4" t="s">
        <v>21031</v>
      </c>
      <c r="J2812" s="4"/>
      <c r="K2812" s="4" t="s">
        <v>451</v>
      </c>
      <c r="L2812" s="4" t="s">
        <v>193</v>
      </c>
      <c r="M2812" s="4" t="s">
        <v>4242</v>
      </c>
      <c r="N2812" s="4"/>
      <c r="O2812" s="4" t="s">
        <v>21054</v>
      </c>
      <c r="P2812" s="2" t="s">
        <v>21055</v>
      </c>
      <c r="Q2812" s="2" t="s">
        <v>21056</v>
      </c>
      <c r="R2812" s="4" t="s">
        <v>50</v>
      </c>
      <c r="S2812" s="4" t="s">
        <v>21057</v>
      </c>
      <c r="T2812" s="4" t="s">
        <v>84</v>
      </c>
      <c r="U2812" s="4"/>
      <c r="V2812" s="4"/>
      <c r="W2812" s="4"/>
      <c r="X2812" s="2" t="s">
        <v>21045</v>
      </c>
      <c r="Y2812" s="4" t="s">
        <v>69</v>
      </c>
      <c r="Z2812" s="4"/>
      <c r="AA2812" s="4"/>
      <c r="AB2812" s="4"/>
    </row>
    <row r="2813" customFormat="false" ht="75" hidden="false" customHeight="true" outlineLevel="0" collapsed="false">
      <c r="A2813" s="4" t="s">
        <v>21058</v>
      </c>
      <c r="B2813" s="4" t="s">
        <v>21029</v>
      </c>
      <c r="C2813" s="4" t="s">
        <v>21059</v>
      </c>
      <c r="D2813" s="4" t="n">
        <v>2016</v>
      </c>
      <c r="E2813" s="4" t="s">
        <v>41</v>
      </c>
      <c r="F2813" s="4" t="s">
        <v>21030</v>
      </c>
      <c r="G2813" s="4" t="str">
        <f aca="false">IF(LEFT(I2813,3)="R1 ","L6",IF(D2813&gt;=2014,"L1",IF(D2813&gt;=1998,"L2",IF(D2813&gt;=1987,"L3",IF(D2813&gt;=1978,"L4",IF(D2813&gt;=1965,"L5","L6"))))))</f>
        <v>L1</v>
      </c>
      <c r="H2813" s="4" t="str">
        <f aca="false">IFERROR(INDEX(Lanes!$C$2:$C$60,MATCH(LEFT(I2813,FIND(" ",I2813)-1),Lanes!$A$2:$A$60,0)),"?")</f>
        <v>Context</v>
      </c>
      <c r="I2813" s="4" t="s">
        <v>21031</v>
      </c>
      <c r="J2813" s="4"/>
      <c r="K2813" s="4" t="s">
        <v>451</v>
      </c>
      <c r="L2813" s="4" t="s">
        <v>163</v>
      </c>
      <c r="M2813" s="4" t="s">
        <v>9934</v>
      </c>
      <c r="N2813" s="4"/>
      <c r="O2813" s="4" t="s">
        <v>21060</v>
      </c>
      <c r="P2813" s="2" t="s">
        <v>21061</v>
      </c>
      <c r="Q2813" s="2" t="s">
        <v>21062</v>
      </c>
      <c r="R2813" s="4" t="s">
        <v>50</v>
      </c>
      <c r="S2813" s="4" t="s">
        <v>21063</v>
      </c>
      <c r="T2813" s="4" t="s">
        <v>84</v>
      </c>
      <c r="U2813" s="4"/>
      <c r="V2813" s="4"/>
      <c r="W2813" s="4"/>
      <c r="X2813" s="2" t="s">
        <v>21036</v>
      </c>
      <c r="Y2813" s="4" t="s">
        <v>69</v>
      </c>
      <c r="Z2813" s="4"/>
      <c r="AA2813" s="4"/>
      <c r="AB2813" s="4"/>
    </row>
    <row r="2814" customFormat="false" ht="75" hidden="false" customHeight="true" outlineLevel="0" collapsed="false">
      <c r="A2814" s="4" t="s">
        <v>21064</v>
      </c>
      <c r="B2814" s="4" t="s">
        <v>21065</v>
      </c>
      <c r="C2814" s="4" t="s">
        <v>21066</v>
      </c>
      <c r="D2814" s="4" t="n">
        <v>2017</v>
      </c>
      <c r="E2814" s="4" t="s">
        <v>41</v>
      </c>
      <c r="F2814" s="4" t="s">
        <v>2557</v>
      </c>
      <c r="G2814" s="4" t="str">
        <f aca="false">IF(LEFT(I2814,3)="R1 ","L6",IF(D2814&gt;=2014,"L1",IF(D2814&gt;=1998,"L2",IF(D2814&gt;=1987,"L3",IF(D2814&gt;=1978,"L4",IF(D2814&gt;=1965,"L5","L6"))))))</f>
        <v>L1</v>
      </c>
      <c r="H2814" s="4" t="str">
        <f aca="false">IFERROR(INDEX(Lanes!$C$2:$C$60,MATCH(LEFT(I2814,FIND(" ",I2814)-1),Lanes!$A$2:$A$60,0)),"?")</f>
        <v>Context</v>
      </c>
      <c r="I2814" s="4" t="s">
        <v>21031</v>
      </c>
      <c r="J2814" s="4"/>
      <c r="K2814" s="4" t="s">
        <v>451</v>
      </c>
      <c r="L2814" s="4" t="s">
        <v>193</v>
      </c>
      <c r="M2814" s="4" t="s">
        <v>289</v>
      </c>
      <c r="N2814" s="4"/>
      <c r="O2814" s="4" t="s">
        <v>21067</v>
      </c>
      <c r="P2814" s="2" t="s">
        <v>21068</v>
      </c>
      <c r="Q2814" s="2" t="s">
        <v>21069</v>
      </c>
      <c r="R2814" s="4" t="s">
        <v>122</v>
      </c>
      <c r="S2814" s="4" t="s">
        <v>21070</v>
      </c>
      <c r="T2814" s="4" t="s">
        <v>110</v>
      </c>
      <c r="U2814" s="4"/>
      <c r="V2814" s="4"/>
      <c r="W2814" s="4"/>
      <c r="X2814" s="2" t="s">
        <v>21071</v>
      </c>
      <c r="Y2814" s="4" t="s">
        <v>69</v>
      </c>
      <c r="Z2814" s="4"/>
      <c r="AA2814" s="4"/>
      <c r="AB2814" s="4"/>
    </row>
    <row r="2815" customFormat="false" ht="75" hidden="false" customHeight="true" outlineLevel="0" collapsed="false">
      <c r="A2815" s="4" t="s">
        <v>21072</v>
      </c>
      <c r="B2815" s="4" t="s">
        <v>21073</v>
      </c>
      <c r="C2815" s="4" t="s">
        <v>21074</v>
      </c>
      <c r="D2815" s="4" t="n">
        <v>2018</v>
      </c>
      <c r="E2815" s="4" t="s">
        <v>41</v>
      </c>
      <c r="F2815" s="4" t="s">
        <v>21075</v>
      </c>
      <c r="G2815" s="4" t="str">
        <f aca="false">IF(LEFT(I2815,3)="R1 ","L6",IF(D2815&gt;=2014,"L1",IF(D2815&gt;=1998,"L2",IF(D2815&gt;=1987,"L3",IF(D2815&gt;=1978,"L4",IF(D2815&gt;=1965,"L5","L6"))))))</f>
        <v>L1</v>
      </c>
      <c r="H2815" s="4" t="str">
        <f aca="false">IFERROR(INDEX(Lanes!$C$2:$C$60,MATCH(LEFT(I2815,FIND(" ",I2815)-1),Lanes!$A$2:$A$60,0)),"?")</f>
        <v>Context</v>
      </c>
      <c r="I2815" s="4" t="s">
        <v>21031</v>
      </c>
      <c r="J2815" s="4"/>
      <c r="K2815" s="4" t="s">
        <v>451</v>
      </c>
      <c r="L2815" s="4" t="s">
        <v>193</v>
      </c>
      <c r="M2815" s="4" t="s">
        <v>289</v>
      </c>
      <c r="N2815" s="4"/>
      <c r="O2815" s="4" t="s">
        <v>21076</v>
      </c>
      <c r="P2815" s="2" t="s">
        <v>21077</v>
      </c>
      <c r="Q2815" s="2" t="s">
        <v>21078</v>
      </c>
      <c r="R2815" s="4" t="s">
        <v>50</v>
      </c>
      <c r="S2815" s="4" t="s">
        <v>21079</v>
      </c>
      <c r="T2815" s="4" t="s">
        <v>84</v>
      </c>
      <c r="U2815" s="4"/>
      <c r="V2815" s="4"/>
      <c r="W2815" s="4"/>
      <c r="X2815" s="2" t="s">
        <v>21080</v>
      </c>
      <c r="Y2815" s="4" t="s">
        <v>69</v>
      </c>
      <c r="Z2815" s="4"/>
      <c r="AA2815" s="4"/>
      <c r="AB2815" s="4"/>
    </row>
    <row r="2816" customFormat="false" ht="75" hidden="false" customHeight="true" outlineLevel="0" collapsed="false">
      <c r="A2816" s="4" t="s">
        <v>21081</v>
      </c>
      <c r="B2816" s="4" t="s">
        <v>21082</v>
      </c>
      <c r="C2816" s="4" t="s">
        <v>21083</v>
      </c>
      <c r="D2816" s="4" t="n">
        <v>2019</v>
      </c>
      <c r="E2816" s="4" t="s">
        <v>41</v>
      </c>
      <c r="F2816" s="4" t="s">
        <v>3325</v>
      </c>
      <c r="G2816" s="4" t="str">
        <f aca="false">IF(LEFT(I2816,3)="R1 ","L6",IF(D2816&gt;=2014,"L1",IF(D2816&gt;=1998,"L2",IF(D2816&gt;=1987,"L3",IF(D2816&gt;=1978,"L4",IF(D2816&gt;=1965,"L5","L6"))))))</f>
        <v>L1</v>
      </c>
      <c r="H2816" s="4" t="str">
        <f aca="false">IFERROR(INDEX(Lanes!$C$2:$C$60,MATCH(LEFT(I2816,FIND(" ",I2816)-1),Lanes!$A$2:$A$60,0)),"?")</f>
        <v>Context</v>
      </c>
      <c r="I2816" s="4" t="s">
        <v>21031</v>
      </c>
      <c r="J2816" s="4"/>
      <c r="K2816" s="4" t="s">
        <v>451</v>
      </c>
      <c r="L2816" s="4" t="s">
        <v>193</v>
      </c>
      <c r="M2816" s="4" t="s">
        <v>21084</v>
      </c>
      <c r="N2816" s="4"/>
      <c r="O2816" s="4" t="s">
        <v>21085</v>
      </c>
      <c r="P2816" s="2" t="s">
        <v>21086</v>
      </c>
      <c r="Q2816" s="2" t="s">
        <v>21087</v>
      </c>
      <c r="R2816" s="4" t="s">
        <v>65</v>
      </c>
      <c r="S2816" s="4" t="s">
        <v>21088</v>
      </c>
      <c r="T2816" s="4" t="s">
        <v>110</v>
      </c>
      <c r="U2816" s="4"/>
      <c r="V2816" s="4"/>
      <c r="W2816" s="4"/>
      <c r="X2816" s="2" t="s">
        <v>21089</v>
      </c>
      <c r="Y2816" s="4" t="s">
        <v>69</v>
      </c>
      <c r="Z2816" s="4"/>
      <c r="AA2816" s="4"/>
      <c r="AB2816" s="4"/>
    </row>
    <row r="2817" customFormat="false" ht="75" hidden="false" customHeight="true" outlineLevel="0" collapsed="false">
      <c r="A2817" s="4" t="s">
        <v>21090</v>
      </c>
      <c r="B2817" s="4" t="s">
        <v>21065</v>
      </c>
      <c r="C2817" s="4" t="s">
        <v>21091</v>
      </c>
      <c r="D2817" s="4" t="n">
        <v>2019</v>
      </c>
      <c r="E2817" s="4" t="s">
        <v>41</v>
      </c>
      <c r="F2817" s="4" t="s">
        <v>2557</v>
      </c>
      <c r="G2817" s="4" t="str">
        <f aca="false">IF(LEFT(I2817,3)="R1 ","L6",IF(D2817&gt;=2014,"L1",IF(D2817&gt;=1998,"L2",IF(D2817&gt;=1987,"L3",IF(D2817&gt;=1978,"L4",IF(D2817&gt;=1965,"L5","L6"))))))</f>
        <v>L1</v>
      </c>
      <c r="H2817" s="4" t="str">
        <f aca="false">IFERROR(INDEX(Lanes!$C$2:$C$60,MATCH(LEFT(I2817,FIND(" ",I2817)-1),Lanes!$A$2:$A$60,0)),"?")</f>
        <v>Context</v>
      </c>
      <c r="I2817" s="4" t="s">
        <v>21031</v>
      </c>
      <c r="J2817" s="4"/>
      <c r="K2817" s="4" t="s">
        <v>451</v>
      </c>
      <c r="L2817" s="4" t="s">
        <v>193</v>
      </c>
      <c r="M2817" s="4" t="s">
        <v>289</v>
      </c>
      <c r="N2817" s="4"/>
      <c r="O2817" s="4" t="s">
        <v>21092</v>
      </c>
      <c r="P2817" s="2" t="s">
        <v>21093</v>
      </c>
      <c r="Q2817" s="2" t="s">
        <v>21094</v>
      </c>
      <c r="R2817" s="4" t="s">
        <v>50</v>
      </c>
      <c r="S2817" s="4" t="s">
        <v>21095</v>
      </c>
      <c r="T2817" s="4" t="s">
        <v>84</v>
      </c>
      <c r="U2817" s="4"/>
      <c r="V2817" s="4"/>
      <c r="W2817" s="4"/>
      <c r="X2817" s="2" t="s">
        <v>21096</v>
      </c>
      <c r="Y2817" s="4" t="s">
        <v>69</v>
      </c>
      <c r="Z2817" s="4"/>
      <c r="AA2817" s="4"/>
      <c r="AB2817" s="4"/>
    </row>
    <row r="2818" customFormat="false" ht="75" hidden="false" customHeight="true" outlineLevel="0" collapsed="false">
      <c r="A2818" s="4" t="s">
        <v>21097</v>
      </c>
      <c r="B2818" s="4" t="s">
        <v>21029</v>
      </c>
      <c r="C2818" s="4" t="s">
        <v>21029</v>
      </c>
      <c r="D2818" s="4" t="n">
        <v>2019</v>
      </c>
      <c r="E2818" s="4" t="s">
        <v>41</v>
      </c>
      <c r="F2818" s="4" t="s">
        <v>21030</v>
      </c>
      <c r="G2818" s="4" t="str">
        <f aca="false">IF(LEFT(I2818,3)="R1 ","L6",IF(D2818&gt;=2014,"L1",IF(D2818&gt;=1998,"L2",IF(D2818&gt;=1987,"L3",IF(D2818&gt;=1978,"L4",IF(D2818&gt;=1965,"L5","L6"))))))</f>
        <v>L1</v>
      </c>
      <c r="H2818" s="4" t="str">
        <f aca="false">IFERROR(INDEX(Lanes!$C$2:$C$60,MATCH(LEFT(I2818,FIND(" ",I2818)-1),Lanes!$A$2:$A$60,0)),"?")</f>
        <v>Context</v>
      </c>
      <c r="I2818" s="4" t="s">
        <v>21031</v>
      </c>
      <c r="J2818" s="4"/>
      <c r="K2818" s="4" t="s">
        <v>451</v>
      </c>
      <c r="L2818" s="4" t="s">
        <v>163</v>
      </c>
      <c r="M2818" s="4" t="s">
        <v>9934</v>
      </c>
      <c r="N2818" s="4"/>
      <c r="O2818" s="4" t="s">
        <v>21098</v>
      </c>
      <c r="P2818" s="2" t="s">
        <v>21099</v>
      </c>
      <c r="Q2818" s="2" t="s">
        <v>21100</v>
      </c>
      <c r="R2818" s="4" t="s">
        <v>50</v>
      </c>
      <c r="S2818" s="4" t="s">
        <v>21101</v>
      </c>
      <c r="T2818" s="4" t="s">
        <v>84</v>
      </c>
      <c r="U2818" s="4"/>
      <c r="V2818" s="4"/>
      <c r="W2818" s="4"/>
      <c r="X2818" s="2" t="s">
        <v>21036</v>
      </c>
      <c r="Y2818" s="4" t="s">
        <v>69</v>
      </c>
      <c r="Z2818" s="4"/>
      <c r="AA2818" s="4"/>
      <c r="AB2818" s="4"/>
    </row>
    <row r="2819" customFormat="false" ht="75" hidden="false" customHeight="true" outlineLevel="0" collapsed="false">
      <c r="A2819" s="4" t="s">
        <v>21102</v>
      </c>
      <c r="B2819" s="4" t="s">
        <v>21082</v>
      </c>
      <c r="C2819" s="4" t="s">
        <v>21103</v>
      </c>
      <c r="D2819" s="4" t="n">
        <v>2020</v>
      </c>
      <c r="E2819" s="4" t="s">
        <v>41</v>
      </c>
      <c r="F2819" s="4" t="s">
        <v>3325</v>
      </c>
      <c r="G2819" s="4" t="str">
        <f aca="false">IF(LEFT(I2819,3)="R1 ","L6",IF(D2819&gt;=2014,"L1",IF(D2819&gt;=1998,"L2",IF(D2819&gt;=1987,"L3",IF(D2819&gt;=1978,"L4",IF(D2819&gt;=1965,"L5","L6"))))))</f>
        <v>L1</v>
      </c>
      <c r="H2819" s="4" t="str">
        <f aca="false">IFERROR(INDEX(Lanes!$C$2:$C$60,MATCH(LEFT(I2819,FIND(" ",I2819)-1),Lanes!$A$2:$A$60,0)),"?")</f>
        <v>Context</v>
      </c>
      <c r="I2819" s="4" t="s">
        <v>21031</v>
      </c>
      <c r="J2819" s="4"/>
      <c r="K2819" s="4" t="s">
        <v>451</v>
      </c>
      <c r="L2819" s="4" t="s">
        <v>193</v>
      </c>
      <c r="M2819" s="4" t="s">
        <v>21084</v>
      </c>
      <c r="N2819" s="4"/>
      <c r="O2819" s="4" t="s">
        <v>21104</v>
      </c>
      <c r="P2819" s="2" t="s">
        <v>21105</v>
      </c>
      <c r="Q2819" s="2" t="s">
        <v>21106</v>
      </c>
      <c r="R2819" s="4" t="s">
        <v>65</v>
      </c>
      <c r="S2819" s="4" t="s">
        <v>21107</v>
      </c>
      <c r="T2819" s="4" t="s">
        <v>84</v>
      </c>
      <c r="U2819" s="4"/>
      <c r="V2819" s="4"/>
      <c r="W2819" s="4"/>
      <c r="X2819" s="2" t="s">
        <v>21089</v>
      </c>
      <c r="Y2819" s="4" t="s">
        <v>69</v>
      </c>
      <c r="Z2819" s="4"/>
      <c r="AA2819" s="4"/>
      <c r="AB2819" s="4"/>
    </row>
    <row r="2820" customFormat="false" ht="75" hidden="false" customHeight="true" outlineLevel="0" collapsed="false">
      <c r="A2820" s="4" t="s">
        <v>21108</v>
      </c>
      <c r="B2820" s="4" t="s">
        <v>21038</v>
      </c>
      <c r="C2820" s="4" t="s">
        <v>21109</v>
      </c>
      <c r="D2820" s="4" t="n">
        <v>2021</v>
      </c>
      <c r="E2820" s="4" t="s">
        <v>41</v>
      </c>
      <c r="F2820" s="4" t="s">
        <v>21110</v>
      </c>
      <c r="G2820" s="4" t="str">
        <f aca="false">IF(LEFT(I2820,3)="R1 ","L6",IF(D2820&gt;=2014,"L1",IF(D2820&gt;=1998,"L2",IF(D2820&gt;=1987,"L3",IF(D2820&gt;=1978,"L4",IF(D2820&gt;=1965,"L5","L6"))))))</f>
        <v>L1</v>
      </c>
      <c r="H2820" s="4" t="str">
        <f aca="false">IFERROR(INDEX(Lanes!$C$2:$C$60,MATCH(LEFT(I2820,FIND(" ",I2820)-1),Lanes!$A$2:$A$60,0)),"?")</f>
        <v>Context</v>
      </c>
      <c r="I2820" s="4" t="s">
        <v>21031</v>
      </c>
      <c r="J2820" s="4"/>
      <c r="K2820" s="4" t="s">
        <v>451</v>
      </c>
      <c r="L2820" s="4" t="s">
        <v>193</v>
      </c>
      <c r="M2820" s="4" t="s">
        <v>4242</v>
      </c>
      <c r="N2820" s="4"/>
      <c r="O2820" s="4" t="s">
        <v>21111</v>
      </c>
      <c r="P2820" s="2" t="s">
        <v>21112</v>
      </c>
      <c r="Q2820" s="2" t="s">
        <v>21113</v>
      </c>
      <c r="R2820" s="4" t="s">
        <v>65</v>
      </c>
      <c r="S2820" s="4" t="s">
        <v>21114</v>
      </c>
      <c r="T2820" s="4" t="s">
        <v>84</v>
      </c>
      <c r="U2820" s="4"/>
      <c r="V2820" s="4"/>
      <c r="W2820" s="4"/>
      <c r="X2820" s="2" t="s">
        <v>21045</v>
      </c>
      <c r="Y2820" s="4" t="s">
        <v>69</v>
      </c>
      <c r="Z2820" s="4"/>
      <c r="AA2820" s="4"/>
      <c r="AB2820" s="4"/>
    </row>
    <row r="2821" customFormat="false" ht="75" hidden="false" customHeight="true" outlineLevel="0" collapsed="false">
      <c r="A2821" s="4" t="s">
        <v>21115</v>
      </c>
      <c r="B2821" s="4" t="s">
        <v>21073</v>
      </c>
      <c r="C2821" s="4" t="s">
        <v>21116</v>
      </c>
      <c r="D2821" s="4" t="n">
        <v>2022</v>
      </c>
      <c r="E2821" s="4" t="s">
        <v>41</v>
      </c>
      <c r="F2821" s="4" t="s">
        <v>21075</v>
      </c>
      <c r="G2821" s="4" t="str">
        <f aca="false">IF(LEFT(I2821,3)="R1 ","L6",IF(D2821&gt;=2014,"L1",IF(D2821&gt;=1998,"L2",IF(D2821&gt;=1987,"L3",IF(D2821&gt;=1978,"L4",IF(D2821&gt;=1965,"L5","L6"))))))</f>
        <v>L1</v>
      </c>
      <c r="H2821" s="4" t="str">
        <f aca="false">IFERROR(INDEX(Lanes!$C$2:$C$60,MATCH(LEFT(I2821,FIND(" ",I2821)-1),Lanes!$A$2:$A$60,0)),"?")</f>
        <v>Context</v>
      </c>
      <c r="I2821" s="4" t="s">
        <v>21031</v>
      </c>
      <c r="J2821" s="4"/>
      <c r="K2821" s="4" t="s">
        <v>451</v>
      </c>
      <c r="L2821" s="4" t="s">
        <v>193</v>
      </c>
      <c r="M2821" s="4" t="s">
        <v>289</v>
      </c>
      <c r="N2821" s="4"/>
      <c r="O2821" s="4" t="s">
        <v>21117</v>
      </c>
      <c r="P2821" s="2" t="s">
        <v>21118</v>
      </c>
      <c r="Q2821" s="2" t="s">
        <v>21119</v>
      </c>
      <c r="R2821" s="4" t="s">
        <v>50</v>
      </c>
      <c r="S2821" s="4" t="s">
        <v>21120</v>
      </c>
      <c r="T2821" s="4" t="s">
        <v>84</v>
      </c>
      <c r="U2821" s="4"/>
      <c r="V2821" s="4"/>
      <c r="W2821" s="4"/>
      <c r="X2821" s="2" t="s">
        <v>21080</v>
      </c>
      <c r="Y2821" s="4" t="s">
        <v>69</v>
      </c>
      <c r="Z2821" s="4"/>
      <c r="AA2821" s="4"/>
      <c r="AB2821" s="4"/>
    </row>
    <row r="2822" customFormat="false" ht="75" hidden="false" customHeight="true" outlineLevel="0" collapsed="false">
      <c r="A2822" s="4" t="s">
        <v>21121</v>
      </c>
      <c r="B2822" s="4" t="s">
        <v>21122</v>
      </c>
      <c r="C2822" s="4" t="s">
        <v>21123</v>
      </c>
      <c r="D2822" s="4" t="n">
        <v>2013</v>
      </c>
      <c r="E2822" s="4" t="s">
        <v>41</v>
      </c>
      <c r="F2822" s="4" t="s">
        <v>20329</v>
      </c>
      <c r="G2822" s="4" t="str">
        <f aca="false">IF(LEFT(I2822,3)="R1 ","L6",IF(D2822&gt;=2014,"L1",IF(D2822&gt;=1998,"L2",IF(D2822&gt;=1987,"L3",IF(D2822&gt;=1978,"L4",IF(D2822&gt;=1965,"L5","L6"))))))</f>
        <v>L2</v>
      </c>
      <c r="H2822" s="4" t="str">
        <f aca="false">IFERROR(INDEX(Lanes!$C$2:$C$60,MATCH(LEFT(I2822,FIND(" ",I2822)-1),Lanes!$A$2:$A$60,0)),"?")</f>
        <v>Context</v>
      </c>
      <c r="I2822" s="4" t="s">
        <v>21124</v>
      </c>
      <c r="J2822" s="4"/>
      <c r="K2822" s="4" t="s">
        <v>20059</v>
      </c>
      <c r="L2822" s="4" t="s">
        <v>163</v>
      </c>
      <c r="M2822" s="4" t="s">
        <v>21125</v>
      </c>
      <c r="N2822" s="4"/>
      <c r="O2822" s="4" t="s">
        <v>21126</v>
      </c>
      <c r="P2822" s="2" t="s">
        <v>21127</v>
      </c>
      <c r="Q2822" s="2" t="s">
        <v>21128</v>
      </c>
      <c r="R2822" s="4" t="s">
        <v>122</v>
      </c>
      <c r="S2822" s="4" t="s">
        <v>21129</v>
      </c>
      <c r="T2822" s="4" t="s">
        <v>84</v>
      </c>
      <c r="U2822" s="4" t="s">
        <v>53</v>
      </c>
      <c r="V2822" s="4"/>
      <c r="W2822" s="4"/>
      <c r="X2822" s="2" t="s">
        <v>21130</v>
      </c>
      <c r="Y2822" s="4" t="s">
        <v>69</v>
      </c>
      <c r="Z2822" s="4"/>
      <c r="AA2822" s="4"/>
      <c r="AB2822" s="4"/>
    </row>
    <row r="2823" customFormat="false" ht="75" hidden="false" customHeight="true" outlineLevel="0" collapsed="false">
      <c r="A2823" s="4" t="s">
        <v>21131</v>
      </c>
      <c r="B2823" s="4" t="s">
        <v>21122</v>
      </c>
      <c r="C2823" s="4" t="s">
        <v>21132</v>
      </c>
      <c r="D2823" s="4" t="n">
        <v>2018</v>
      </c>
      <c r="E2823" s="4" t="s">
        <v>41</v>
      </c>
      <c r="F2823" s="4" t="s">
        <v>21133</v>
      </c>
      <c r="G2823" s="4" t="str">
        <f aca="false">IF(LEFT(I2823,3)="R1 ","L6",IF(D2823&gt;=2014,"L1",IF(D2823&gt;=1998,"L2",IF(D2823&gt;=1987,"L3",IF(D2823&gt;=1978,"L4",IF(D2823&gt;=1965,"L5","L6"))))))</f>
        <v>L1</v>
      </c>
      <c r="H2823" s="4" t="str">
        <f aca="false">IFERROR(INDEX(Lanes!$C$2:$C$60,MATCH(LEFT(I2823,FIND(" ",I2823)-1),Lanes!$A$2:$A$60,0)),"?")</f>
        <v>Context</v>
      </c>
      <c r="I2823" s="4" t="s">
        <v>21124</v>
      </c>
      <c r="J2823" s="4"/>
      <c r="K2823" s="4" t="s">
        <v>20059</v>
      </c>
      <c r="L2823" s="4" t="s">
        <v>163</v>
      </c>
      <c r="M2823" s="4" t="s">
        <v>21125</v>
      </c>
      <c r="N2823" s="4"/>
      <c r="O2823" s="4" t="s">
        <v>21134</v>
      </c>
      <c r="P2823" s="2" t="s">
        <v>21135</v>
      </c>
      <c r="Q2823" s="2" t="s">
        <v>21136</v>
      </c>
      <c r="R2823" s="4" t="s">
        <v>50</v>
      </c>
      <c r="S2823" s="4" t="s">
        <v>21137</v>
      </c>
      <c r="T2823" s="4" t="s">
        <v>110</v>
      </c>
      <c r="U2823" s="4"/>
      <c r="V2823" s="4"/>
      <c r="W2823" s="4"/>
      <c r="X2823" s="2" t="s">
        <v>21130</v>
      </c>
      <c r="Y2823" s="4" t="s">
        <v>69</v>
      </c>
      <c r="Z2823" s="4"/>
      <c r="AA2823" s="4"/>
      <c r="AB2823" s="4"/>
    </row>
    <row r="2824" customFormat="false" ht="75" hidden="false" customHeight="true" outlineLevel="0" collapsed="false">
      <c r="A2824" s="4" t="s">
        <v>21138</v>
      </c>
      <c r="B2824" s="4" t="s">
        <v>21139</v>
      </c>
      <c r="C2824" s="4" t="s">
        <v>21140</v>
      </c>
      <c r="D2824" s="4" t="n">
        <v>2019</v>
      </c>
      <c r="E2824" s="4" t="s">
        <v>41</v>
      </c>
      <c r="F2824" s="4" t="s">
        <v>519</v>
      </c>
      <c r="G2824" s="4" t="str">
        <f aca="false">IF(LEFT(I2824,3)="R1 ","L6",IF(D2824&gt;=2014,"L1",IF(D2824&gt;=1998,"L2",IF(D2824&gt;=1987,"L3",IF(D2824&gt;=1978,"L4",IF(D2824&gt;=1965,"L5","L6"))))))</f>
        <v>L1</v>
      </c>
      <c r="H2824" s="4" t="str">
        <f aca="false">IFERROR(INDEX(Lanes!$C$2:$C$60,MATCH(LEFT(I2824,FIND(" ",I2824)-1),Lanes!$A$2:$A$60,0)),"?")</f>
        <v>Context</v>
      </c>
      <c r="I2824" s="4" t="s">
        <v>21124</v>
      </c>
      <c r="J2824" s="4"/>
      <c r="K2824" s="4" t="s">
        <v>115</v>
      </c>
      <c r="L2824" s="4" t="s">
        <v>603</v>
      </c>
      <c r="M2824" s="4" t="s">
        <v>750</v>
      </c>
      <c r="N2824" s="4"/>
      <c r="O2824" s="4" t="s">
        <v>21141</v>
      </c>
      <c r="P2824" s="2" t="s">
        <v>21142</v>
      </c>
      <c r="Q2824" s="2" t="s">
        <v>21143</v>
      </c>
      <c r="R2824" s="4" t="s">
        <v>50</v>
      </c>
      <c r="S2824" s="4" t="s">
        <v>21144</v>
      </c>
      <c r="T2824" s="4" t="s">
        <v>110</v>
      </c>
      <c r="U2824" s="4" t="s">
        <v>53</v>
      </c>
      <c r="V2824" s="4"/>
      <c r="W2824" s="4"/>
      <c r="X2824" s="2" t="s">
        <v>21145</v>
      </c>
      <c r="Y2824" s="4" t="s">
        <v>69</v>
      </c>
      <c r="Z2824" s="4"/>
      <c r="AA2824" s="4"/>
      <c r="AB2824" s="4"/>
    </row>
    <row r="2825" customFormat="false" ht="75" hidden="false" customHeight="true" outlineLevel="0" collapsed="false">
      <c r="A2825" s="4" t="s">
        <v>21146</v>
      </c>
      <c r="B2825" s="4" t="s">
        <v>21147</v>
      </c>
      <c r="C2825" s="4" t="s">
        <v>21148</v>
      </c>
      <c r="D2825" s="4" t="n">
        <v>2022</v>
      </c>
      <c r="E2825" s="4" t="s">
        <v>41</v>
      </c>
      <c r="F2825" s="4" t="s">
        <v>21149</v>
      </c>
      <c r="G2825" s="4" t="str">
        <f aca="false">IF(LEFT(I2825,3)="R1 ","L6",IF(D2825&gt;=2014,"L1",IF(D2825&gt;=1998,"L2",IF(D2825&gt;=1987,"L3",IF(D2825&gt;=1978,"L4",IF(D2825&gt;=1965,"L5","L6"))))))</f>
        <v>L1</v>
      </c>
      <c r="H2825" s="4" t="str">
        <f aca="false">IFERROR(INDEX(Lanes!$C$2:$C$60,MATCH(LEFT(I2825,FIND(" ",I2825)-1),Lanes!$A$2:$A$60,0)),"?")</f>
        <v>Context</v>
      </c>
      <c r="I2825" s="4" t="s">
        <v>21124</v>
      </c>
      <c r="J2825" s="4"/>
      <c r="K2825" s="4" t="s">
        <v>364</v>
      </c>
      <c r="L2825" s="4" t="s">
        <v>257</v>
      </c>
      <c r="M2825" s="4" t="s">
        <v>10662</v>
      </c>
      <c r="N2825" s="4"/>
      <c r="O2825" s="4" t="s">
        <v>21150</v>
      </c>
      <c r="P2825" s="2" t="s">
        <v>21151</v>
      </c>
      <c r="Q2825" s="2" t="s">
        <v>21152</v>
      </c>
      <c r="R2825" s="4" t="s">
        <v>50</v>
      </c>
      <c r="S2825" s="4" t="s">
        <v>21153</v>
      </c>
      <c r="T2825" s="4" t="s">
        <v>110</v>
      </c>
      <c r="U2825" s="4"/>
      <c r="V2825" s="4"/>
      <c r="W2825" s="4" t="s">
        <v>53</v>
      </c>
      <c r="X2825" s="2" t="s">
        <v>21154</v>
      </c>
      <c r="Y2825" s="4" t="s">
        <v>69</v>
      </c>
      <c r="Z2825" s="4"/>
      <c r="AA2825" s="4"/>
      <c r="AB2825" s="4"/>
    </row>
    <row r="2826" customFormat="false" ht="75" hidden="false" customHeight="true" outlineLevel="0" collapsed="false">
      <c r="A2826" s="4" t="s">
        <v>21155</v>
      </c>
      <c r="B2826" s="4" t="s">
        <v>21139</v>
      </c>
      <c r="C2826" s="4" t="s">
        <v>21156</v>
      </c>
      <c r="D2826" s="4" t="n">
        <v>2022</v>
      </c>
      <c r="E2826" s="4" t="s">
        <v>41</v>
      </c>
      <c r="F2826" s="4" t="s">
        <v>14248</v>
      </c>
      <c r="G2826" s="4" t="str">
        <f aca="false">IF(LEFT(I2826,3)="R1 ","L6",IF(D2826&gt;=2014,"L1",IF(D2826&gt;=1998,"L2",IF(D2826&gt;=1987,"L3",IF(D2826&gt;=1978,"L4",IF(D2826&gt;=1965,"L5","L6"))))))</f>
        <v>L1</v>
      </c>
      <c r="H2826" s="4" t="str">
        <f aca="false">IFERROR(INDEX(Lanes!$C$2:$C$60,MATCH(LEFT(I2826,FIND(" ",I2826)-1),Lanes!$A$2:$A$60,0)),"?")</f>
        <v>Context</v>
      </c>
      <c r="I2826" s="4" t="s">
        <v>21124</v>
      </c>
      <c r="J2826" s="4"/>
      <c r="K2826" s="4" t="s">
        <v>115</v>
      </c>
      <c r="L2826" s="4" t="s">
        <v>603</v>
      </c>
      <c r="M2826" s="4" t="s">
        <v>750</v>
      </c>
      <c r="N2826" s="4"/>
      <c r="O2826" s="4" t="s">
        <v>21157</v>
      </c>
      <c r="P2826" s="2" t="s">
        <v>21158</v>
      </c>
      <c r="Q2826" s="2" t="s">
        <v>21159</v>
      </c>
      <c r="R2826" s="4" t="s">
        <v>50</v>
      </c>
      <c r="S2826" s="4" t="s">
        <v>21160</v>
      </c>
      <c r="T2826" s="4" t="s">
        <v>84</v>
      </c>
      <c r="U2826" s="4"/>
      <c r="V2826" s="4"/>
      <c r="W2826" s="4"/>
      <c r="X2826" s="2" t="s">
        <v>21145</v>
      </c>
      <c r="Y2826" s="4" t="s">
        <v>69</v>
      </c>
      <c r="Z2826" s="4"/>
      <c r="AA2826" s="4"/>
      <c r="AB2826" s="4"/>
    </row>
    <row r="2827" customFormat="false" ht="75" hidden="false" customHeight="true" outlineLevel="0" collapsed="false">
      <c r="A2827" s="4" t="s">
        <v>21161</v>
      </c>
      <c r="B2827" s="4" t="s">
        <v>21147</v>
      </c>
      <c r="C2827" s="4" t="s">
        <v>21162</v>
      </c>
      <c r="D2827" s="4" t="n">
        <v>2023</v>
      </c>
      <c r="E2827" s="4" t="s">
        <v>41</v>
      </c>
      <c r="F2827" s="4" t="s">
        <v>21149</v>
      </c>
      <c r="G2827" s="4" t="str">
        <f aca="false">IF(LEFT(I2827,3)="R1 ","L6",IF(D2827&gt;=2014,"L1",IF(D2827&gt;=1998,"L2",IF(D2827&gt;=1987,"L3",IF(D2827&gt;=1978,"L4",IF(D2827&gt;=1965,"L5","L6"))))))</f>
        <v>L1</v>
      </c>
      <c r="H2827" s="4" t="str">
        <f aca="false">IFERROR(INDEX(Lanes!$C$2:$C$60,MATCH(LEFT(I2827,FIND(" ",I2827)-1),Lanes!$A$2:$A$60,0)),"?")</f>
        <v>Context</v>
      </c>
      <c r="I2827" s="4" t="s">
        <v>21124</v>
      </c>
      <c r="J2827" s="4"/>
      <c r="K2827" s="4" t="s">
        <v>364</v>
      </c>
      <c r="L2827" s="4" t="s">
        <v>257</v>
      </c>
      <c r="M2827" s="4" t="s">
        <v>10662</v>
      </c>
      <c r="N2827" s="4"/>
      <c r="O2827" s="4" t="s">
        <v>21163</v>
      </c>
      <c r="P2827" s="2" t="s">
        <v>21164</v>
      </c>
      <c r="Q2827" s="2" t="s">
        <v>21165</v>
      </c>
      <c r="R2827" s="4" t="s">
        <v>50</v>
      </c>
      <c r="S2827" s="4" t="s">
        <v>21166</v>
      </c>
      <c r="T2827" s="4" t="s">
        <v>84</v>
      </c>
      <c r="U2827" s="4"/>
      <c r="V2827" s="4"/>
      <c r="W2827" s="4" t="s">
        <v>53</v>
      </c>
      <c r="X2827" s="2" t="s">
        <v>21154</v>
      </c>
      <c r="Y2827" s="4" t="s">
        <v>69</v>
      </c>
      <c r="Z2827" s="4"/>
      <c r="AA2827" s="4"/>
      <c r="AB2827" s="4"/>
    </row>
    <row r="2828" customFormat="false" ht="75" hidden="false" customHeight="true" outlineLevel="0" collapsed="false">
      <c r="A2828" s="4" t="s">
        <v>21167</v>
      </c>
      <c r="B2828" s="4" t="s">
        <v>21168</v>
      </c>
      <c r="C2828" s="4" t="s">
        <v>21169</v>
      </c>
      <c r="D2828" s="4" t="n">
        <v>2023</v>
      </c>
      <c r="E2828" s="4" t="s">
        <v>41</v>
      </c>
      <c r="F2828" s="4" t="s">
        <v>1297</v>
      </c>
      <c r="G2828" s="4" t="str">
        <f aca="false">IF(LEFT(I2828,3)="R1 ","L6",IF(D2828&gt;=2014,"L1",IF(D2828&gt;=1998,"L2",IF(D2828&gt;=1987,"L3",IF(D2828&gt;=1978,"L4",IF(D2828&gt;=1965,"L5","L6"))))))</f>
        <v>L1</v>
      </c>
      <c r="H2828" s="4" t="str">
        <f aca="false">IFERROR(INDEX(Lanes!$C$2:$C$60,MATCH(LEFT(I2828,FIND(" ",I2828)-1),Lanes!$A$2:$A$60,0)),"?")</f>
        <v>Context</v>
      </c>
      <c r="I2828" s="4" t="s">
        <v>21124</v>
      </c>
      <c r="J2828" s="4"/>
      <c r="K2828" s="4" t="s">
        <v>400</v>
      </c>
      <c r="L2828" s="4" t="s">
        <v>152</v>
      </c>
      <c r="M2828" s="4" t="s">
        <v>153</v>
      </c>
      <c r="N2828" s="4"/>
      <c r="O2828" s="4" t="s">
        <v>21170</v>
      </c>
      <c r="P2828" s="2" t="s">
        <v>21171</v>
      </c>
      <c r="Q2828" s="2" t="s">
        <v>21172</v>
      </c>
      <c r="R2828" s="4" t="s">
        <v>50</v>
      </c>
      <c r="S2828" s="4" t="s">
        <v>21173</v>
      </c>
      <c r="T2828" s="4" t="s">
        <v>84</v>
      </c>
      <c r="U2828" s="4"/>
      <c r="V2828" s="4" t="s">
        <v>21174</v>
      </c>
      <c r="W2828" s="4"/>
      <c r="X2828" s="2" t="s">
        <v>21175</v>
      </c>
      <c r="Y2828" s="4" t="s">
        <v>69</v>
      </c>
      <c r="Z2828" s="4"/>
      <c r="AA2828" s="4"/>
      <c r="AB2828" s="4"/>
    </row>
    <row r="2829" customFormat="false" ht="75" hidden="false" customHeight="true" outlineLevel="0" collapsed="false">
      <c r="A2829" s="4" t="s">
        <v>21176</v>
      </c>
      <c r="B2829" s="4" t="s">
        <v>21177</v>
      </c>
      <c r="C2829" s="4" t="s">
        <v>21178</v>
      </c>
      <c r="D2829" s="4" t="n">
        <v>2024</v>
      </c>
      <c r="E2829" s="4" t="s">
        <v>41</v>
      </c>
      <c r="F2829" s="4" t="s">
        <v>21179</v>
      </c>
      <c r="G2829" s="4" t="str">
        <f aca="false">IF(LEFT(I2829,3)="R1 ","L6",IF(D2829&gt;=2014,"L1",IF(D2829&gt;=1998,"L2",IF(D2829&gt;=1987,"L3",IF(D2829&gt;=1978,"L4",IF(D2829&gt;=1965,"L5","L6"))))))</f>
        <v>L1</v>
      </c>
      <c r="H2829" s="4" t="str">
        <f aca="false">IFERROR(INDEX(Lanes!$C$2:$C$60,MATCH(LEFT(I2829,FIND(" ",I2829)-1),Lanes!$A$2:$A$60,0)),"?")</f>
        <v>Context</v>
      </c>
      <c r="I2829" s="4" t="s">
        <v>21124</v>
      </c>
      <c r="J2829" s="4"/>
      <c r="K2829" s="4" t="s">
        <v>20059</v>
      </c>
      <c r="L2829" s="4" t="s">
        <v>193</v>
      </c>
      <c r="M2829" s="4" t="s">
        <v>16132</v>
      </c>
      <c r="N2829" s="4"/>
      <c r="O2829" s="4" t="s">
        <v>21180</v>
      </c>
      <c r="P2829" s="2" t="s">
        <v>21181</v>
      </c>
      <c r="Q2829" s="2" t="s">
        <v>21182</v>
      </c>
      <c r="R2829" s="4" t="s">
        <v>122</v>
      </c>
      <c r="S2829" s="4" t="s">
        <v>21183</v>
      </c>
      <c r="T2829" s="4" t="s">
        <v>110</v>
      </c>
      <c r="U2829" s="4"/>
      <c r="V2829" s="4"/>
      <c r="W2829" s="4"/>
      <c r="X2829" s="2" t="s">
        <v>21184</v>
      </c>
      <c r="Y2829" s="4" t="s">
        <v>69</v>
      </c>
      <c r="Z2829" s="4"/>
      <c r="AA2829" s="4"/>
      <c r="AB2829" s="4"/>
    </row>
    <row r="2830" customFormat="false" ht="75" hidden="false" customHeight="true" outlineLevel="0" collapsed="false">
      <c r="A2830" s="4" t="s">
        <v>21185</v>
      </c>
      <c r="B2830" s="4" t="s">
        <v>21186</v>
      </c>
      <c r="C2830" s="4" t="s">
        <v>21187</v>
      </c>
      <c r="D2830" s="4" t="n">
        <v>2024</v>
      </c>
      <c r="E2830" s="4" t="s">
        <v>41</v>
      </c>
      <c r="F2830" s="4" t="s">
        <v>21188</v>
      </c>
      <c r="G2830" s="4" t="str">
        <f aca="false">IF(LEFT(I2830,3)="R1 ","L6",IF(D2830&gt;=2014,"L1",IF(D2830&gt;=1998,"L2",IF(D2830&gt;=1987,"L3",IF(D2830&gt;=1978,"L4",IF(D2830&gt;=1965,"L5","L6"))))))</f>
        <v>L1</v>
      </c>
      <c r="H2830" s="4" t="str">
        <f aca="false">IFERROR(INDEX(Lanes!$C$2:$C$60,MATCH(LEFT(I2830,FIND(" ",I2830)-1),Lanes!$A$2:$A$60,0)),"?")</f>
        <v>Context</v>
      </c>
      <c r="I2830" s="4" t="s">
        <v>21124</v>
      </c>
      <c r="J2830" s="4"/>
      <c r="K2830" s="4" t="s">
        <v>20059</v>
      </c>
      <c r="L2830" s="4" t="s">
        <v>193</v>
      </c>
      <c r="M2830" s="4" t="s">
        <v>8939</v>
      </c>
      <c r="N2830" s="4"/>
      <c r="O2830" s="4" t="s">
        <v>21189</v>
      </c>
      <c r="P2830" s="2" t="s">
        <v>21190</v>
      </c>
      <c r="Q2830" s="2" t="s">
        <v>21191</v>
      </c>
      <c r="R2830" s="4" t="s">
        <v>122</v>
      </c>
      <c r="S2830" s="4" t="s">
        <v>21192</v>
      </c>
      <c r="T2830" s="4" t="s">
        <v>84</v>
      </c>
      <c r="U2830" s="4"/>
      <c r="V2830" s="4"/>
      <c r="W2830" s="4"/>
      <c r="X2830" s="2" t="s">
        <v>21193</v>
      </c>
      <c r="Y2830" s="4" t="s">
        <v>69</v>
      </c>
      <c r="Z2830" s="4"/>
      <c r="AA2830" s="4"/>
      <c r="AB2830" s="4"/>
    </row>
    <row r="2831" customFormat="false" ht="75" hidden="false" customHeight="true" outlineLevel="0" collapsed="false">
      <c r="A2831" s="4" t="s">
        <v>21194</v>
      </c>
      <c r="B2831" s="4" t="s">
        <v>21147</v>
      </c>
      <c r="C2831" s="4" t="s">
        <v>21195</v>
      </c>
      <c r="D2831" s="4" t="n">
        <v>2025</v>
      </c>
      <c r="E2831" s="4" t="s">
        <v>41</v>
      </c>
      <c r="F2831" s="4" t="s">
        <v>21149</v>
      </c>
      <c r="G2831" s="4" t="str">
        <f aca="false">IF(LEFT(I2831,3)="R1 ","L6",IF(D2831&gt;=2014,"L1",IF(D2831&gt;=1998,"L2",IF(D2831&gt;=1987,"L3",IF(D2831&gt;=1978,"L4",IF(D2831&gt;=1965,"L5","L6"))))))</f>
        <v>L1</v>
      </c>
      <c r="H2831" s="4" t="str">
        <f aca="false">IFERROR(INDEX(Lanes!$C$2:$C$60,MATCH(LEFT(I2831,FIND(" ",I2831)-1),Lanes!$A$2:$A$60,0)),"?")</f>
        <v>Context</v>
      </c>
      <c r="I2831" s="4" t="s">
        <v>21124</v>
      </c>
      <c r="J2831" s="4"/>
      <c r="K2831" s="4" t="s">
        <v>364</v>
      </c>
      <c r="L2831" s="4" t="s">
        <v>257</v>
      </c>
      <c r="M2831" s="4" t="s">
        <v>10662</v>
      </c>
      <c r="N2831" s="4"/>
      <c r="O2831" s="4" t="s">
        <v>21196</v>
      </c>
      <c r="P2831" s="2" t="s">
        <v>21197</v>
      </c>
      <c r="Q2831" s="2" t="s">
        <v>21198</v>
      </c>
      <c r="R2831" s="4" t="s">
        <v>50</v>
      </c>
      <c r="S2831" s="4" t="s">
        <v>21199</v>
      </c>
      <c r="T2831" s="4" t="s">
        <v>84</v>
      </c>
      <c r="U2831" s="4"/>
      <c r="V2831" s="4" t="s">
        <v>351</v>
      </c>
      <c r="W2831" s="4" t="s">
        <v>53</v>
      </c>
      <c r="X2831" s="2" t="s">
        <v>21154</v>
      </c>
      <c r="Y2831" s="4" t="s">
        <v>69</v>
      </c>
      <c r="Z2831" s="4"/>
      <c r="AA2831" s="4"/>
      <c r="AB2831" s="4"/>
    </row>
    <row r="2832" customFormat="false" ht="75" hidden="false" customHeight="true" outlineLevel="0" collapsed="false">
      <c r="A2832" s="4" t="s">
        <v>21200</v>
      </c>
      <c r="B2832" s="4" t="s">
        <v>21201</v>
      </c>
      <c r="C2832" s="4" t="s">
        <v>21201</v>
      </c>
      <c r="D2832" s="4" t="n">
        <v>1969</v>
      </c>
      <c r="E2832" s="4" t="s">
        <v>41</v>
      </c>
      <c r="F2832" s="4" t="s">
        <v>9942</v>
      </c>
      <c r="G2832" s="4" t="str">
        <f aca="false">IF(LEFT(I2832,3)="R1 ","L6",IF(D2832&gt;=2014,"L1",IF(D2832&gt;=1998,"L2",IF(D2832&gt;=1987,"L3",IF(D2832&gt;=1978,"L4",IF(D2832&gt;=1965,"L5","L6"))))))</f>
        <v>L5</v>
      </c>
      <c r="H2832" s="4" t="str">
        <f aca="false">IFERROR(INDEX(Lanes!$C$2:$C$60,MATCH(LEFT(I2832,FIND(" ",I2832)-1),Lanes!$A$2:$A$60,0)),"?")</f>
        <v>Context</v>
      </c>
      <c r="I2832" s="4" t="s">
        <v>21202</v>
      </c>
      <c r="J2832" s="4"/>
      <c r="K2832" s="4" t="s">
        <v>787</v>
      </c>
      <c r="L2832" s="4" t="s">
        <v>603</v>
      </c>
      <c r="M2832" s="4" t="s">
        <v>21203</v>
      </c>
      <c r="N2832" s="4" t="s">
        <v>2811</v>
      </c>
      <c r="O2832" s="4" t="s">
        <v>21204</v>
      </c>
      <c r="P2832" s="2" t="s">
        <v>21205</v>
      </c>
      <c r="Q2832" s="2" t="s">
        <v>21206</v>
      </c>
      <c r="R2832" s="4" t="s">
        <v>65</v>
      </c>
      <c r="S2832" s="4" t="s">
        <v>21207</v>
      </c>
      <c r="T2832" s="4" t="s">
        <v>110</v>
      </c>
      <c r="U2832" s="4"/>
      <c r="V2832" s="4"/>
      <c r="W2832" s="4"/>
      <c r="X2832" s="2" t="s">
        <v>21208</v>
      </c>
      <c r="Y2832" s="4" t="s">
        <v>69</v>
      </c>
      <c r="Z2832" s="4"/>
      <c r="AA2832" s="4"/>
      <c r="AB2832" s="4"/>
    </row>
    <row r="2833" customFormat="false" ht="75" hidden="false" customHeight="true" outlineLevel="0" collapsed="false">
      <c r="A2833" s="4" t="s">
        <v>21209</v>
      </c>
      <c r="B2833" s="4" t="s">
        <v>21210</v>
      </c>
      <c r="C2833" s="4" t="s">
        <v>21211</v>
      </c>
      <c r="D2833" s="4" t="n">
        <v>1971</v>
      </c>
      <c r="E2833" s="4" t="s">
        <v>41</v>
      </c>
      <c r="F2833" s="4" t="s">
        <v>1436</v>
      </c>
      <c r="G2833" s="4" t="str">
        <f aca="false">IF(LEFT(I2833,3)="R1 ","L6",IF(D2833&gt;=2014,"L1",IF(D2833&gt;=1998,"L2",IF(D2833&gt;=1987,"L3",IF(D2833&gt;=1978,"L4",IF(D2833&gt;=1965,"L5","L6"))))))</f>
        <v>L5</v>
      </c>
      <c r="H2833" s="4" t="str">
        <f aca="false">IFERROR(INDEX(Lanes!$C$2:$C$60,MATCH(LEFT(I2833,FIND(" ",I2833)-1),Lanes!$A$2:$A$60,0)),"?")</f>
        <v>Context</v>
      </c>
      <c r="I2833" s="4" t="s">
        <v>21202</v>
      </c>
      <c r="J2833" s="4"/>
      <c r="K2833" s="4" t="s">
        <v>787</v>
      </c>
      <c r="L2833" s="4" t="s">
        <v>603</v>
      </c>
      <c r="M2833" s="4" t="s">
        <v>1205</v>
      </c>
      <c r="N2833" s="4"/>
      <c r="O2833" s="4" t="s">
        <v>21212</v>
      </c>
      <c r="P2833" s="2" t="s">
        <v>21213</v>
      </c>
      <c r="Q2833" s="2" t="s">
        <v>21214</v>
      </c>
      <c r="R2833" s="4" t="s">
        <v>122</v>
      </c>
      <c r="S2833" s="4" t="s">
        <v>21215</v>
      </c>
      <c r="T2833" s="4" t="s">
        <v>84</v>
      </c>
      <c r="U2833" s="4"/>
      <c r="V2833" s="4"/>
      <c r="W2833" s="4"/>
      <c r="X2833" s="2" t="s">
        <v>21216</v>
      </c>
      <c r="Y2833" s="4" t="s">
        <v>69</v>
      </c>
      <c r="Z2833" s="4"/>
      <c r="AA2833" s="4"/>
      <c r="AB2833" s="4"/>
    </row>
    <row r="2834" customFormat="false" ht="75" hidden="false" customHeight="true" outlineLevel="0" collapsed="false">
      <c r="A2834" s="4" t="s">
        <v>21217</v>
      </c>
      <c r="B2834" s="4" t="s">
        <v>21218</v>
      </c>
      <c r="C2834" s="4" t="s">
        <v>21219</v>
      </c>
      <c r="D2834" s="4" t="n">
        <v>1971</v>
      </c>
      <c r="E2834" s="4" t="s">
        <v>41</v>
      </c>
      <c r="F2834" s="4" t="s">
        <v>16123</v>
      </c>
      <c r="G2834" s="4" t="str">
        <f aca="false">IF(LEFT(I2834,3)="R1 ","L6",IF(D2834&gt;=2014,"L1",IF(D2834&gt;=1998,"L2",IF(D2834&gt;=1987,"L3",IF(D2834&gt;=1978,"L4",IF(D2834&gt;=1965,"L5","L6"))))))</f>
        <v>L5</v>
      </c>
      <c r="H2834" s="4" t="str">
        <f aca="false">IFERROR(INDEX(Lanes!$C$2:$C$60,MATCH(LEFT(I2834,FIND(" ",I2834)-1),Lanes!$A$2:$A$60,0)),"?")</f>
        <v>Context</v>
      </c>
      <c r="I2834" s="4" t="s">
        <v>21202</v>
      </c>
      <c r="J2834" s="4"/>
      <c r="K2834" s="4" t="s">
        <v>787</v>
      </c>
      <c r="L2834" s="4" t="s">
        <v>603</v>
      </c>
      <c r="M2834" s="4" t="s">
        <v>21203</v>
      </c>
      <c r="N2834" s="4" t="s">
        <v>2811</v>
      </c>
      <c r="O2834" s="4" t="s">
        <v>21220</v>
      </c>
      <c r="P2834" s="2" t="s">
        <v>21221</v>
      </c>
      <c r="Q2834" s="2" t="s">
        <v>21222</v>
      </c>
      <c r="R2834" s="4" t="s">
        <v>50</v>
      </c>
      <c r="S2834" s="4" t="s">
        <v>21223</v>
      </c>
      <c r="T2834" s="4" t="s">
        <v>110</v>
      </c>
      <c r="U2834" s="4" t="s">
        <v>53</v>
      </c>
      <c r="V2834" s="4"/>
      <c r="W2834" s="4"/>
      <c r="X2834" s="2" t="s">
        <v>21224</v>
      </c>
      <c r="Y2834" s="4" t="s">
        <v>69</v>
      </c>
      <c r="Z2834" s="4"/>
      <c r="AA2834" s="4"/>
      <c r="AB2834" s="4"/>
    </row>
    <row r="2835" customFormat="false" ht="75" hidden="false" customHeight="true" outlineLevel="0" collapsed="false">
      <c r="A2835" s="4" t="s">
        <v>21225</v>
      </c>
      <c r="B2835" s="4" t="s">
        <v>21226</v>
      </c>
      <c r="C2835" s="4" t="s">
        <v>21226</v>
      </c>
      <c r="D2835" s="4" t="n">
        <v>1972</v>
      </c>
      <c r="E2835" s="4" t="s">
        <v>41</v>
      </c>
      <c r="F2835" s="4" t="s">
        <v>17252</v>
      </c>
      <c r="G2835" s="4" t="str">
        <f aca="false">IF(LEFT(I2835,3)="R1 ","L6",IF(D2835&gt;=2014,"L1",IF(D2835&gt;=1998,"L2",IF(D2835&gt;=1987,"L3",IF(D2835&gt;=1978,"L4",IF(D2835&gt;=1965,"L5","L6"))))))</f>
        <v>L5</v>
      </c>
      <c r="H2835" s="4" t="str">
        <f aca="false">IFERROR(INDEX(Lanes!$C$2:$C$60,MATCH(LEFT(I2835,FIND(" ",I2835)-1),Lanes!$A$2:$A$60,0)),"?")</f>
        <v>Context</v>
      </c>
      <c r="I2835" s="4" t="s">
        <v>21202</v>
      </c>
      <c r="J2835" s="4"/>
      <c r="K2835" s="4" t="s">
        <v>268</v>
      </c>
      <c r="L2835" s="4" t="s">
        <v>603</v>
      </c>
      <c r="M2835" s="4" t="s">
        <v>1205</v>
      </c>
      <c r="N2835" s="4" t="s">
        <v>2811</v>
      </c>
      <c r="O2835" s="4" t="s">
        <v>21227</v>
      </c>
      <c r="P2835" s="2" t="s">
        <v>21228</v>
      </c>
      <c r="Q2835" s="2" t="s">
        <v>21229</v>
      </c>
      <c r="R2835" s="4" t="s">
        <v>65</v>
      </c>
      <c r="S2835" s="4" t="s">
        <v>21230</v>
      </c>
      <c r="T2835" s="4" t="s">
        <v>84</v>
      </c>
      <c r="U2835" s="4"/>
      <c r="V2835" s="4"/>
      <c r="W2835" s="4"/>
      <c r="X2835" s="2" t="s">
        <v>21231</v>
      </c>
      <c r="Y2835" s="4" t="s">
        <v>69</v>
      </c>
      <c r="Z2835" s="4"/>
      <c r="AA2835" s="4"/>
      <c r="AB2835" s="4"/>
    </row>
    <row r="2836" customFormat="false" ht="75" hidden="false" customHeight="true" outlineLevel="0" collapsed="false">
      <c r="A2836" s="4" t="s">
        <v>21232</v>
      </c>
      <c r="B2836" s="4" t="s">
        <v>21233</v>
      </c>
      <c r="C2836" s="4" t="s">
        <v>21234</v>
      </c>
      <c r="D2836" s="4" t="n">
        <v>1974</v>
      </c>
      <c r="E2836" s="4" t="s">
        <v>41</v>
      </c>
      <c r="F2836" s="4" t="s">
        <v>17252</v>
      </c>
      <c r="G2836" s="4" t="str">
        <f aca="false">IF(LEFT(I2836,3)="R1 ","L6",IF(D2836&gt;=2014,"L1",IF(D2836&gt;=1998,"L2",IF(D2836&gt;=1987,"L3",IF(D2836&gt;=1978,"L4",IF(D2836&gt;=1965,"L5","L6"))))))</f>
        <v>L5</v>
      </c>
      <c r="H2836" s="4" t="str">
        <f aca="false">IFERROR(INDEX(Lanes!$C$2:$C$60,MATCH(LEFT(I2836,FIND(" ",I2836)-1),Lanes!$A$2:$A$60,0)),"?")</f>
        <v>Context</v>
      </c>
      <c r="I2836" s="4" t="s">
        <v>21202</v>
      </c>
      <c r="J2836" s="4"/>
      <c r="K2836" s="4" t="s">
        <v>787</v>
      </c>
      <c r="L2836" s="4" t="s">
        <v>603</v>
      </c>
      <c r="M2836" s="4" t="s">
        <v>1205</v>
      </c>
      <c r="N2836" s="4" t="s">
        <v>2811</v>
      </c>
      <c r="O2836" s="4" t="s">
        <v>21235</v>
      </c>
      <c r="P2836" s="2" t="s">
        <v>21236</v>
      </c>
      <c r="Q2836" s="2" t="s">
        <v>21237</v>
      </c>
      <c r="R2836" s="4" t="s">
        <v>65</v>
      </c>
      <c r="S2836" s="4" t="s">
        <v>21238</v>
      </c>
      <c r="T2836" s="4" t="s">
        <v>110</v>
      </c>
      <c r="U2836" s="4"/>
      <c r="V2836" s="4"/>
      <c r="W2836" s="4"/>
      <c r="X2836" s="2" t="s">
        <v>21239</v>
      </c>
      <c r="Y2836" s="4" t="s">
        <v>69</v>
      </c>
      <c r="Z2836" s="4"/>
      <c r="AA2836" s="4"/>
      <c r="AB2836" s="4"/>
    </row>
    <row r="2837" customFormat="false" ht="75" hidden="false" customHeight="true" outlineLevel="0" collapsed="false">
      <c r="A2837" s="4" t="s">
        <v>21240</v>
      </c>
      <c r="B2837" s="4" t="s">
        <v>21218</v>
      </c>
      <c r="C2837" s="4" t="s">
        <v>21241</v>
      </c>
      <c r="D2837" s="4" t="n">
        <v>1974</v>
      </c>
      <c r="E2837" s="4" t="s">
        <v>41</v>
      </c>
      <c r="F2837" s="4" t="s">
        <v>17252</v>
      </c>
      <c r="G2837" s="4" t="str">
        <f aca="false">IF(LEFT(I2837,3)="R1 ","L6",IF(D2837&gt;=2014,"L1",IF(D2837&gt;=1998,"L2",IF(D2837&gt;=1987,"L3",IF(D2837&gt;=1978,"L4",IF(D2837&gt;=1965,"L5","L6"))))))</f>
        <v>L5</v>
      </c>
      <c r="H2837" s="4" t="str">
        <f aca="false">IFERROR(INDEX(Lanes!$C$2:$C$60,MATCH(LEFT(I2837,FIND(" ",I2837)-1),Lanes!$A$2:$A$60,0)),"?")</f>
        <v>Context</v>
      </c>
      <c r="I2837" s="4" t="s">
        <v>21202</v>
      </c>
      <c r="J2837" s="4"/>
      <c r="K2837" s="4" t="s">
        <v>787</v>
      </c>
      <c r="L2837" s="4" t="s">
        <v>603</v>
      </c>
      <c r="M2837" s="4" t="s">
        <v>1205</v>
      </c>
      <c r="N2837" s="4" t="s">
        <v>2811</v>
      </c>
      <c r="O2837" s="4" t="s">
        <v>21242</v>
      </c>
      <c r="P2837" s="2" t="s">
        <v>21243</v>
      </c>
      <c r="Q2837" s="2" t="s">
        <v>21244</v>
      </c>
      <c r="R2837" s="4" t="s">
        <v>50</v>
      </c>
      <c r="S2837" s="4" t="s">
        <v>21245</v>
      </c>
      <c r="T2837" s="4" t="s">
        <v>110</v>
      </c>
      <c r="U2837" s="4"/>
      <c r="V2837" s="4"/>
      <c r="W2837" s="4"/>
      <c r="X2837" s="2" t="s">
        <v>21224</v>
      </c>
      <c r="Y2837" s="4" t="s">
        <v>69</v>
      </c>
      <c r="Z2837" s="4"/>
      <c r="AA2837" s="4"/>
      <c r="AB2837" s="4"/>
    </row>
    <row r="2838" customFormat="false" ht="75" hidden="false" customHeight="true" outlineLevel="0" collapsed="false">
      <c r="A2838" s="4" t="s">
        <v>21246</v>
      </c>
      <c r="B2838" s="4" t="s">
        <v>21247</v>
      </c>
      <c r="C2838" s="4" t="s">
        <v>21248</v>
      </c>
      <c r="D2838" s="4" t="n">
        <v>1974</v>
      </c>
      <c r="E2838" s="4" t="s">
        <v>41</v>
      </c>
      <c r="F2838" s="4" t="s">
        <v>12443</v>
      </c>
      <c r="G2838" s="4" t="str">
        <f aca="false">IF(LEFT(I2838,3)="R1 ","L6",IF(D2838&gt;=2014,"L1",IF(D2838&gt;=1998,"L2",IF(D2838&gt;=1987,"L3",IF(D2838&gt;=1978,"L4",IF(D2838&gt;=1965,"L5","L6"))))))</f>
        <v>L5</v>
      </c>
      <c r="H2838" s="4" t="str">
        <f aca="false">IFERROR(INDEX(Lanes!$C$2:$C$60,MATCH(LEFT(I2838,FIND(" ",I2838)-1),Lanes!$A$2:$A$60,0)),"?")</f>
        <v>Context</v>
      </c>
      <c r="I2838" s="4" t="s">
        <v>21202</v>
      </c>
      <c r="J2838" s="4"/>
      <c r="K2838" s="4" t="s">
        <v>268</v>
      </c>
      <c r="L2838" s="4" t="s">
        <v>603</v>
      </c>
      <c r="M2838" s="4" t="s">
        <v>1205</v>
      </c>
      <c r="N2838" s="4" t="s">
        <v>2811</v>
      </c>
      <c r="O2838" s="4" t="s">
        <v>21249</v>
      </c>
      <c r="P2838" s="2" t="s">
        <v>21250</v>
      </c>
      <c r="Q2838" s="2" t="s">
        <v>21251</v>
      </c>
      <c r="R2838" s="4" t="s">
        <v>65</v>
      </c>
      <c r="S2838" s="4" t="s">
        <v>21252</v>
      </c>
      <c r="T2838" s="4" t="s">
        <v>110</v>
      </c>
      <c r="U2838" s="4"/>
      <c r="V2838" s="4"/>
      <c r="W2838" s="4"/>
      <c r="X2838" s="2" t="s">
        <v>21253</v>
      </c>
      <c r="Y2838" s="4" t="s">
        <v>69</v>
      </c>
      <c r="Z2838" s="4"/>
      <c r="AA2838" s="4"/>
      <c r="AB2838" s="4"/>
    </row>
    <row r="2839" customFormat="false" ht="75" hidden="false" customHeight="true" outlineLevel="0" collapsed="false">
      <c r="A2839" s="4" t="s">
        <v>21254</v>
      </c>
      <c r="B2839" s="4" t="s">
        <v>21226</v>
      </c>
      <c r="C2839" s="4" t="s">
        <v>21255</v>
      </c>
      <c r="D2839" s="4" t="n">
        <v>1976</v>
      </c>
      <c r="E2839" s="4" t="s">
        <v>41</v>
      </c>
      <c r="F2839" s="4" t="s">
        <v>17252</v>
      </c>
      <c r="G2839" s="4" t="str">
        <f aca="false">IF(LEFT(I2839,3)="R1 ","L6",IF(D2839&gt;=2014,"L1",IF(D2839&gt;=1998,"L2",IF(D2839&gt;=1987,"L3",IF(D2839&gt;=1978,"L4",IF(D2839&gt;=1965,"L5","L6"))))))</f>
        <v>L5</v>
      </c>
      <c r="H2839" s="4" t="str">
        <f aca="false">IFERROR(INDEX(Lanes!$C$2:$C$60,MATCH(LEFT(I2839,FIND(" ",I2839)-1),Lanes!$A$2:$A$60,0)),"?")</f>
        <v>Context</v>
      </c>
      <c r="I2839" s="4" t="s">
        <v>21202</v>
      </c>
      <c r="J2839" s="4"/>
      <c r="K2839" s="4" t="s">
        <v>268</v>
      </c>
      <c r="L2839" s="4" t="s">
        <v>603</v>
      </c>
      <c r="M2839" s="4" t="s">
        <v>1205</v>
      </c>
      <c r="N2839" s="4"/>
      <c r="O2839" s="4" t="s">
        <v>21256</v>
      </c>
      <c r="P2839" s="2" t="s">
        <v>21257</v>
      </c>
      <c r="Q2839" s="2" t="s">
        <v>21258</v>
      </c>
      <c r="R2839" s="4" t="s">
        <v>65</v>
      </c>
      <c r="S2839" s="4" t="s">
        <v>21259</v>
      </c>
      <c r="T2839" s="4" t="s">
        <v>110</v>
      </c>
      <c r="U2839" s="4"/>
      <c r="V2839" s="4"/>
      <c r="W2839" s="4"/>
      <c r="X2839" s="2" t="s">
        <v>21260</v>
      </c>
      <c r="Y2839" s="4" t="s">
        <v>69</v>
      </c>
      <c r="Z2839" s="4"/>
      <c r="AA2839" s="4"/>
      <c r="AB2839" s="4"/>
    </row>
    <row r="2840" customFormat="false" ht="75" hidden="false" customHeight="true" outlineLevel="0" collapsed="false">
      <c r="A2840" s="4" t="s">
        <v>21261</v>
      </c>
      <c r="B2840" s="4" t="s">
        <v>21233</v>
      </c>
      <c r="C2840" s="4" t="s">
        <v>21262</v>
      </c>
      <c r="D2840" s="4" t="n">
        <v>1976</v>
      </c>
      <c r="E2840" s="4" t="s">
        <v>41</v>
      </c>
      <c r="F2840" s="4" t="s">
        <v>17252</v>
      </c>
      <c r="G2840" s="4" t="str">
        <f aca="false">IF(LEFT(I2840,3)="R1 ","L6",IF(D2840&gt;=2014,"L1",IF(D2840&gt;=1998,"L2",IF(D2840&gt;=1987,"L3",IF(D2840&gt;=1978,"L4",IF(D2840&gt;=1965,"L5","L6"))))))</f>
        <v>L5</v>
      </c>
      <c r="H2840" s="4" t="str">
        <f aca="false">IFERROR(INDEX(Lanes!$C$2:$C$60,MATCH(LEFT(I2840,FIND(" ",I2840)-1),Lanes!$A$2:$A$60,0)),"?")</f>
        <v>Context</v>
      </c>
      <c r="I2840" s="4" t="s">
        <v>21202</v>
      </c>
      <c r="J2840" s="4"/>
      <c r="K2840" s="4" t="s">
        <v>787</v>
      </c>
      <c r="L2840" s="4" t="s">
        <v>603</v>
      </c>
      <c r="M2840" s="4" t="s">
        <v>1205</v>
      </c>
      <c r="N2840" s="4"/>
      <c r="O2840" s="4" t="s">
        <v>21263</v>
      </c>
      <c r="P2840" s="2" t="s">
        <v>21264</v>
      </c>
      <c r="Q2840" s="2" t="s">
        <v>21265</v>
      </c>
      <c r="R2840" s="4" t="s">
        <v>50</v>
      </c>
      <c r="S2840" s="4" t="s">
        <v>21266</v>
      </c>
      <c r="T2840" s="4" t="s">
        <v>84</v>
      </c>
      <c r="U2840" s="4"/>
      <c r="V2840" s="4"/>
      <c r="W2840" s="4"/>
      <c r="X2840" s="2" t="s">
        <v>21239</v>
      </c>
      <c r="Y2840" s="4" t="s">
        <v>69</v>
      </c>
      <c r="Z2840" s="4"/>
      <c r="AA2840" s="4"/>
      <c r="AB2840" s="4"/>
    </row>
    <row r="2841" customFormat="false" ht="75" hidden="false" customHeight="true" outlineLevel="0" collapsed="false">
      <c r="A2841" s="4" t="s">
        <v>21267</v>
      </c>
      <c r="B2841" s="4" t="s">
        <v>21218</v>
      </c>
      <c r="C2841" s="4" t="s">
        <v>21268</v>
      </c>
      <c r="D2841" s="4" t="n">
        <v>1976</v>
      </c>
      <c r="E2841" s="4" t="s">
        <v>41</v>
      </c>
      <c r="F2841" s="4" t="s">
        <v>17252</v>
      </c>
      <c r="G2841" s="4" t="str">
        <f aca="false">IF(LEFT(I2841,3)="R1 ","L6",IF(D2841&gt;=2014,"L1",IF(D2841&gt;=1998,"L2",IF(D2841&gt;=1987,"L3",IF(D2841&gt;=1978,"L4",IF(D2841&gt;=1965,"L5","L6"))))))</f>
        <v>L5</v>
      </c>
      <c r="H2841" s="4" t="str">
        <f aca="false">IFERROR(INDEX(Lanes!$C$2:$C$60,MATCH(LEFT(I2841,FIND(" ",I2841)-1),Lanes!$A$2:$A$60,0)),"?")</f>
        <v>Context</v>
      </c>
      <c r="I2841" s="4" t="s">
        <v>21202</v>
      </c>
      <c r="J2841" s="4"/>
      <c r="K2841" s="4" t="s">
        <v>787</v>
      </c>
      <c r="L2841" s="4" t="s">
        <v>603</v>
      </c>
      <c r="M2841" s="4" t="s">
        <v>1205</v>
      </c>
      <c r="N2841" s="4"/>
      <c r="O2841" s="4" t="s">
        <v>21269</v>
      </c>
      <c r="P2841" s="2" t="s">
        <v>21270</v>
      </c>
      <c r="Q2841" s="2" t="s">
        <v>21271</v>
      </c>
      <c r="R2841" s="4" t="s">
        <v>50</v>
      </c>
      <c r="S2841" s="4" t="s">
        <v>21272</v>
      </c>
      <c r="T2841" s="4" t="s">
        <v>84</v>
      </c>
      <c r="U2841" s="4"/>
      <c r="V2841" s="4"/>
      <c r="W2841" s="4"/>
      <c r="X2841" s="2" t="s">
        <v>21224</v>
      </c>
      <c r="Y2841" s="4" t="s">
        <v>69</v>
      </c>
      <c r="Z2841" s="4"/>
      <c r="AA2841" s="4"/>
      <c r="AB2841" s="4"/>
    </row>
    <row r="2842" customFormat="false" ht="75" hidden="false" customHeight="true" outlineLevel="0" collapsed="false">
      <c r="A2842" s="4" t="s">
        <v>21273</v>
      </c>
      <c r="B2842" s="4" t="s">
        <v>21233</v>
      </c>
      <c r="C2842" s="4" t="s">
        <v>21274</v>
      </c>
      <c r="D2842" s="4" t="n">
        <v>1977</v>
      </c>
      <c r="E2842" s="4" t="s">
        <v>227</v>
      </c>
      <c r="F2842" s="4" t="s">
        <v>17252</v>
      </c>
      <c r="G2842" s="4" t="str">
        <f aca="false">IF(LEFT(I2842,3)="R1 ","L6",IF(D2842&gt;=2014,"L1",IF(D2842&gt;=1998,"L2",IF(D2842&gt;=1987,"L3",IF(D2842&gt;=1978,"L4",IF(D2842&gt;=1965,"L5","L6"))))))</f>
        <v>L5</v>
      </c>
      <c r="H2842" s="4" t="str">
        <f aca="false">IFERROR(INDEX(Lanes!$C$2:$C$60,MATCH(LEFT(I2842,FIND(" ",I2842)-1),Lanes!$A$2:$A$60,0)),"?")</f>
        <v>Context</v>
      </c>
      <c r="I2842" s="4" t="s">
        <v>21202</v>
      </c>
      <c r="J2842" s="4"/>
      <c r="K2842" s="4" t="s">
        <v>787</v>
      </c>
      <c r="L2842" s="4" t="s">
        <v>603</v>
      </c>
      <c r="M2842" s="4" t="s">
        <v>1205</v>
      </c>
      <c r="N2842" s="4"/>
      <c r="O2842" s="4" t="s">
        <v>21275</v>
      </c>
      <c r="P2842" s="2" t="s">
        <v>21276</v>
      </c>
      <c r="Q2842" s="2" t="s">
        <v>21277</v>
      </c>
      <c r="R2842" s="4" t="s">
        <v>50</v>
      </c>
      <c r="S2842" s="4" t="s">
        <v>21278</v>
      </c>
      <c r="T2842" s="4" t="s">
        <v>84</v>
      </c>
      <c r="U2842" s="4"/>
      <c r="V2842" s="4"/>
      <c r="W2842" s="4"/>
      <c r="X2842" s="2" t="s">
        <v>21239</v>
      </c>
      <c r="Y2842" s="4" t="s">
        <v>69</v>
      </c>
      <c r="Z2842" s="4"/>
      <c r="AA2842" s="4"/>
      <c r="AB2842" s="4"/>
    </row>
    <row r="2843" customFormat="false" ht="75" hidden="false" customHeight="true" outlineLevel="0" collapsed="false">
      <c r="A2843" s="4" t="s">
        <v>21279</v>
      </c>
      <c r="B2843" s="4" t="s">
        <v>21247</v>
      </c>
      <c r="C2843" s="4" t="s">
        <v>21280</v>
      </c>
      <c r="D2843" s="4" t="n">
        <v>1977</v>
      </c>
      <c r="E2843" s="4" t="s">
        <v>41</v>
      </c>
      <c r="F2843" s="4" t="s">
        <v>17073</v>
      </c>
      <c r="G2843" s="4" t="str">
        <f aca="false">IF(LEFT(I2843,3)="R1 ","L6",IF(D2843&gt;=2014,"L1",IF(D2843&gt;=1998,"L2",IF(D2843&gt;=1987,"L3",IF(D2843&gt;=1978,"L4",IF(D2843&gt;=1965,"L5","L6"))))))</f>
        <v>L5</v>
      </c>
      <c r="H2843" s="4" t="str">
        <f aca="false">IFERROR(INDEX(Lanes!$C$2:$C$60,MATCH(LEFT(I2843,FIND(" ",I2843)-1),Lanes!$A$2:$A$60,0)),"?")</f>
        <v>Context</v>
      </c>
      <c r="I2843" s="4" t="s">
        <v>21202</v>
      </c>
      <c r="J2843" s="4"/>
      <c r="K2843" s="4" t="s">
        <v>268</v>
      </c>
      <c r="L2843" s="4" t="s">
        <v>603</v>
      </c>
      <c r="M2843" s="4" t="s">
        <v>1205</v>
      </c>
      <c r="N2843" s="4"/>
      <c r="O2843" s="4" t="s">
        <v>21281</v>
      </c>
      <c r="P2843" s="2" t="s">
        <v>21282</v>
      </c>
      <c r="Q2843" s="2" t="s">
        <v>21283</v>
      </c>
      <c r="R2843" s="4" t="s">
        <v>50</v>
      </c>
      <c r="S2843" s="4" t="s">
        <v>21284</v>
      </c>
      <c r="T2843" s="4" t="s">
        <v>84</v>
      </c>
      <c r="U2843" s="4"/>
      <c r="V2843" s="4"/>
      <c r="W2843" s="4"/>
      <c r="X2843" s="2" t="s">
        <v>21285</v>
      </c>
      <c r="Y2843" s="4" t="s">
        <v>69</v>
      </c>
      <c r="Z2843" s="4"/>
      <c r="AA2843" s="4"/>
      <c r="AB2843" s="4"/>
    </row>
    <row r="2844" customFormat="false" ht="75" hidden="false" customHeight="true" outlineLevel="0" collapsed="false">
      <c r="A2844" s="4" t="s">
        <v>21286</v>
      </c>
      <c r="B2844" s="4" t="s">
        <v>21287</v>
      </c>
      <c r="C2844" s="4" t="s">
        <v>21287</v>
      </c>
      <c r="D2844" s="4" t="n">
        <v>1976</v>
      </c>
      <c r="E2844" s="4" t="s">
        <v>41</v>
      </c>
      <c r="F2844" s="4" t="s">
        <v>16213</v>
      </c>
      <c r="G2844" s="4" t="str">
        <f aca="false">IF(LEFT(I2844,3)="R1 ","L6",IF(D2844&gt;=2014,"L1",IF(D2844&gt;=1998,"L2",IF(D2844&gt;=1987,"L3",IF(D2844&gt;=1978,"L4",IF(D2844&gt;=1965,"L5","L6"))))))</f>
        <v>L5</v>
      </c>
      <c r="H2844" s="4" t="str">
        <f aca="false">IFERROR(INDEX(Lanes!$C$2:$C$60,MATCH(LEFT(I2844,FIND(" ",I2844)-1),Lanes!$A$2:$A$60,0)),"?")</f>
        <v>Context</v>
      </c>
      <c r="I2844" s="4" t="s">
        <v>21288</v>
      </c>
      <c r="J2844" s="4"/>
      <c r="K2844" s="4" t="s">
        <v>567</v>
      </c>
      <c r="L2844" s="4" t="s">
        <v>152</v>
      </c>
      <c r="M2844" s="4" t="s">
        <v>269</v>
      </c>
      <c r="N2844" s="4" t="s">
        <v>14590</v>
      </c>
      <c r="O2844" s="4" t="s">
        <v>21289</v>
      </c>
      <c r="P2844" s="2" t="s">
        <v>21290</v>
      </c>
      <c r="Q2844" s="2" t="s">
        <v>21291</v>
      </c>
      <c r="R2844" s="4" t="s">
        <v>50</v>
      </c>
      <c r="S2844" s="4" t="s">
        <v>21292</v>
      </c>
      <c r="T2844" s="4" t="s">
        <v>110</v>
      </c>
      <c r="U2844" s="4" t="s">
        <v>53</v>
      </c>
      <c r="V2844" s="4"/>
      <c r="W2844" s="4"/>
      <c r="X2844" s="2" t="s">
        <v>21293</v>
      </c>
      <c r="Y2844" s="4" t="s">
        <v>69</v>
      </c>
      <c r="Z2844" s="4"/>
      <c r="AA2844" s="4"/>
      <c r="AB2844" s="4"/>
    </row>
    <row r="2845" customFormat="false" ht="75" hidden="false" customHeight="true" outlineLevel="0" collapsed="false">
      <c r="A2845" s="4" t="s">
        <v>21294</v>
      </c>
      <c r="B2845" s="4" t="s">
        <v>21287</v>
      </c>
      <c r="C2845" s="4" t="s">
        <v>21295</v>
      </c>
      <c r="D2845" s="4" t="n">
        <v>1977</v>
      </c>
      <c r="E2845" s="4" t="s">
        <v>41</v>
      </c>
      <c r="F2845" s="4" t="s">
        <v>16213</v>
      </c>
      <c r="G2845" s="4" t="str">
        <f aca="false">IF(LEFT(I2845,3)="R1 ","L6",IF(D2845&gt;=2014,"L1",IF(D2845&gt;=1998,"L2",IF(D2845&gt;=1987,"L3",IF(D2845&gt;=1978,"L4",IF(D2845&gt;=1965,"L5","L6"))))))</f>
        <v>L5</v>
      </c>
      <c r="H2845" s="4" t="str">
        <f aca="false">IFERROR(INDEX(Lanes!$C$2:$C$60,MATCH(LEFT(I2845,FIND(" ",I2845)-1),Lanes!$A$2:$A$60,0)),"?")</f>
        <v>Context</v>
      </c>
      <c r="I2845" s="4" t="s">
        <v>21288</v>
      </c>
      <c r="J2845" s="4"/>
      <c r="K2845" s="4" t="s">
        <v>567</v>
      </c>
      <c r="L2845" s="4" t="s">
        <v>152</v>
      </c>
      <c r="M2845" s="4" t="s">
        <v>269</v>
      </c>
      <c r="N2845" s="4" t="s">
        <v>14590</v>
      </c>
      <c r="O2845" s="4" t="s">
        <v>21296</v>
      </c>
      <c r="P2845" s="2" t="s">
        <v>21297</v>
      </c>
      <c r="Q2845" s="2" t="s">
        <v>21298</v>
      </c>
      <c r="R2845" s="4" t="s">
        <v>50</v>
      </c>
      <c r="S2845" s="4" t="s">
        <v>21299</v>
      </c>
      <c r="T2845" s="4" t="s">
        <v>84</v>
      </c>
      <c r="U2845" s="4"/>
      <c r="V2845" s="4"/>
      <c r="W2845" s="4"/>
      <c r="X2845" s="2" t="s">
        <v>21293</v>
      </c>
      <c r="Y2845" s="4" t="s">
        <v>69</v>
      </c>
      <c r="Z2845" s="4"/>
      <c r="AA2845" s="4"/>
      <c r="AB2845" s="4"/>
    </row>
    <row r="2846" customFormat="false" ht="75" hidden="false" customHeight="true" outlineLevel="0" collapsed="false">
      <c r="A2846" s="4" t="s">
        <v>21300</v>
      </c>
      <c r="B2846" s="4" t="s">
        <v>21287</v>
      </c>
      <c r="C2846" s="4" t="s">
        <v>21301</v>
      </c>
      <c r="D2846" s="4" t="n">
        <v>1977</v>
      </c>
      <c r="E2846" s="4" t="s">
        <v>41</v>
      </c>
      <c r="F2846" s="4" t="s">
        <v>16213</v>
      </c>
      <c r="G2846" s="4" t="str">
        <f aca="false">IF(LEFT(I2846,3)="R1 ","L6",IF(D2846&gt;=2014,"L1",IF(D2846&gt;=1998,"L2",IF(D2846&gt;=1987,"L3",IF(D2846&gt;=1978,"L4",IF(D2846&gt;=1965,"L5","L6"))))))</f>
        <v>L5</v>
      </c>
      <c r="H2846" s="4" t="str">
        <f aca="false">IFERROR(INDEX(Lanes!$C$2:$C$60,MATCH(LEFT(I2846,FIND(" ",I2846)-1),Lanes!$A$2:$A$60,0)),"?")</f>
        <v>Context</v>
      </c>
      <c r="I2846" s="4" t="s">
        <v>21288</v>
      </c>
      <c r="J2846" s="4"/>
      <c r="K2846" s="4" t="s">
        <v>567</v>
      </c>
      <c r="L2846" s="4" t="s">
        <v>152</v>
      </c>
      <c r="M2846" s="4" t="s">
        <v>269</v>
      </c>
      <c r="N2846" s="4" t="s">
        <v>14590</v>
      </c>
      <c r="O2846" s="4" t="s">
        <v>21302</v>
      </c>
      <c r="P2846" s="2" t="s">
        <v>21303</v>
      </c>
      <c r="Q2846" s="2" t="s">
        <v>21304</v>
      </c>
      <c r="R2846" s="4" t="s">
        <v>50</v>
      </c>
      <c r="S2846" s="4" t="s">
        <v>21305</v>
      </c>
      <c r="T2846" s="4" t="s">
        <v>84</v>
      </c>
      <c r="U2846" s="4"/>
      <c r="V2846" s="4"/>
      <c r="W2846" s="4"/>
      <c r="X2846" s="2" t="s">
        <v>21293</v>
      </c>
      <c r="Y2846" s="4" t="s">
        <v>69</v>
      </c>
      <c r="Z2846" s="4"/>
      <c r="AA2846" s="4"/>
      <c r="AB2846" s="4"/>
    </row>
    <row r="2847" customFormat="false" ht="75" hidden="false" customHeight="true" outlineLevel="0" collapsed="false">
      <c r="A2847" s="4" t="s">
        <v>21306</v>
      </c>
      <c r="B2847" s="4" t="s">
        <v>21307</v>
      </c>
      <c r="C2847" s="4" t="s">
        <v>21308</v>
      </c>
      <c r="D2847" s="4" t="n">
        <v>1979</v>
      </c>
      <c r="E2847" s="4" t="s">
        <v>41</v>
      </c>
      <c r="F2847" s="4" t="s">
        <v>21309</v>
      </c>
      <c r="G2847" s="4" t="str">
        <f aca="false">IF(LEFT(I2847,3)="R1 ","L6",IF(D2847&gt;=2014,"L1",IF(D2847&gt;=1998,"L2",IF(D2847&gt;=1987,"L3",IF(D2847&gt;=1978,"L4",IF(D2847&gt;=1965,"L5","L6"))))))</f>
        <v>L4</v>
      </c>
      <c r="H2847" s="4" t="str">
        <f aca="false">IFERROR(INDEX(Lanes!$C$2:$C$60,MATCH(LEFT(I2847,FIND(" ",I2847)-1),Lanes!$A$2:$A$60,0)),"?")</f>
        <v>Context</v>
      </c>
      <c r="I2847" s="4" t="s">
        <v>21288</v>
      </c>
      <c r="J2847" s="4"/>
      <c r="K2847" s="4" t="s">
        <v>567</v>
      </c>
      <c r="L2847" s="4" t="s">
        <v>257</v>
      </c>
      <c r="M2847" s="4" t="s">
        <v>852</v>
      </c>
      <c r="N2847" s="4"/>
      <c r="O2847" s="4" t="s">
        <v>21310</v>
      </c>
      <c r="P2847" s="2" t="s">
        <v>21311</v>
      </c>
      <c r="Q2847" s="2" t="s">
        <v>21312</v>
      </c>
      <c r="R2847" s="4" t="s">
        <v>50</v>
      </c>
      <c r="S2847" s="4" t="s">
        <v>21313</v>
      </c>
      <c r="T2847" s="4" t="s">
        <v>84</v>
      </c>
      <c r="U2847" s="4"/>
      <c r="V2847" s="4"/>
      <c r="W2847" s="4"/>
      <c r="X2847" s="2" t="s">
        <v>21314</v>
      </c>
      <c r="Y2847" s="4" t="s">
        <v>69</v>
      </c>
      <c r="Z2847" s="4"/>
      <c r="AA2847" s="4"/>
      <c r="AB2847" s="4"/>
    </row>
    <row r="2848" customFormat="false" ht="75" hidden="false" customHeight="true" outlineLevel="0" collapsed="false">
      <c r="A2848" s="4" t="s">
        <v>21315</v>
      </c>
      <c r="B2848" s="4" t="s">
        <v>21316</v>
      </c>
      <c r="C2848" s="4" t="s">
        <v>21317</v>
      </c>
      <c r="D2848" s="4" t="n">
        <v>1980</v>
      </c>
      <c r="E2848" s="4" t="s">
        <v>41</v>
      </c>
      <c r="F2848" s="4" t="s">
        <v>12706</v>
      </c>
      <c r="G2848" s="4" t="str">
        <f aca="false">IF(LEFT(I2848,3)="R1 ","L6",IF(D2848&gt;=2014,"L1",IF(D2848&gt;=1998,"L2",IF(D2848&gt;=1987,"L3",IF(D2848&gt;=1978,"L4",IF(D2848&gt;=1965,"L5","L6"))))))</f>
        <v>L4</v>
      </c>
      <c r="H2848" s="4" t="str">
        <f aca="false">IFERROR(INDEX(Lanes!$C$2:$C$60,MATCH(LEFT(I2848,FIND(" ",I2848)-1),Lanes!$A$2:$A$60,0)),"?")</f>
        <v>Context</v>
      </c>
      <c r="I2848" s="4" t="s">
        <v>21288</v>
      </c>
      <c r="J2848" s="4"/>
      <c r="K2848" s="4" t="s">
        <v>567</v>
      </c>
      <c r="L2848" s="4" t="s">
        <v>603</v>
      </c>
      <c r="M2848" s="4" t="s">
        <v>1205</v>
      </c>
      <c r="N2848" s="4"/>
      <c r="O2848" s="4" t="s">
        <v>21318</v>
      </c>
      <c r="P2848" s="2" t="s">
        <v>21319</v>
      </c>
      <c r="Q2848" s="2" t="s">
        <v>21320</v>
      </c>
      <c r="R2848" s="4" t="s">
        <v>65</v>
      </c>
      <c r="S2848" s="4" t="s">
        <v>21321</v>
      </c>
      <c r="T2848" s="4" t="s">
        <v>84</v>
      </c>
      <c r="U2848" s="4"/>
      <c r="V2848" s="4"/>
      <c r="W2848" s="4"/>
      <c r="X2848" s="2" t="s">
        <v>21322</v>
      </c>
      <c r="Y2848" s="4" t="s">
        <v>69</v>
      </c>
      <c r="Z2848" s="4"/>
      <c r="AA2848" s="4"/>
      <c r="AB2848" s="4"/>
    </row>
    <row r="2849" customFormat="false" ht="75" hidden="false" customHeight="true" outlineLevel="0" collapsed="false">
      <c r="A2849" s="4" t="s">
        <v>21323</v>
      </c>
      <c r="B2849" s="4" t="s">
        <v>21324</v>
      </c>
      <c r="C2849" s="4" t="s">
        <v>21325</v>
      </c>
      <c r="D2849" s="4" t="n">
        <v>1980</v>
      </c>
      <c r="E2849" s="4" t="s">
        <v>41</v>
      </c>
      <c r="F2849" s="4" t="s">
        <v>21326</v>
      </c>
      <c r="G2849" s="4" t="str">
        <f aca="false">IF(LEFT(I2849,3)="R1 ","L6",IF(D2849&gt;=2014,"L1",IF(D2849&gt;=1998,"L2",IF(D2849&gt;=1987,"L3",IF(D2849&gt;=1978,"L4",IF(D2849&gt;=1965,"L5","L6"))))))</f>
        <v>L4</v>
      </c>
      <c r="H2849" s="4" t="str">
        <f aca="false">IFERROR(INDEX(Lanes!$C$2:$C$60,MATCH(LEFT(I2849,FIND(" ",I2849)-1),Lanes!$A$2:$A$60,0)),"?")</f>
        <v>Context</v>
      </c>
      <c r="I2849" s="4" t="s">
        <v>21288</v>
      </c>
      <c r="J2849" s="4"/>
      <c r="K2849" s="4" t="s">
        <v>567</v>
      </c>
      <c r="L2849" s="4" t="s">
        <v>603</v>
      </c>
      <c r="M2849" s="4" t="s">
        <v>3596</v>
      </c>
      <c r="N2849" s="4"/>
      <c r="O2849" s="4" t="s">
        <v>21327</v>
      </c>
      <c r="P2849" s="2" t="s">
        <v>21328</v>
      </c>
      <c r="Q2849" s="2" t="s">
        <v>21329</v>
      </c>
      <c r="R2849" s="4" t="s">
        <v>122</v>
      </c>
      <c r="S2849" s="4" t="s">
        <v>21330</v>
      </c>
      <c r="T2849" s="4" t="s">
        <v>84</v>
      </c>
      <c r="U2849" s="4"/>
      <c r="V2849" s="4"/>
      <c r="W2849" s="4"/>
      <c r="X2849" s="2" t="s">
        <v>21331</v>
      </c>
      <c r="Y2849" s="4" t="s">
        <v>69</v>
      </c>
      <c r="Z2849" s="4"/>
      <c r="AA2849" s="4"/>
      <c r="AB2849" s="4"/>
    </row>
    <row r="2850" customFormat="false" ht="75" hidden="false" customHeight="true" outlineLevel="0" collapsed="false">
      <c r="A2850" s="4" t="s">
        <v>21332</v>
      </c>
      <c r="B2850" s="4" t="s">
        <v>21333</v>
      </c>
      <c r="C2850" s="4" t="s">
        <v>7880</v>
      </c>
      <c r="D2850" s="4" t="n">
        <v>1981</v>
      </c>
      <c r="E2850" s="4" t="s">
        <v>41</v>
      </c>
      <c r="F2850" s="4" t="s">
        <v>14393</v>
      </c>
      <c r="G2850" s="4" t="str">
        <f aca="false">IF(LEFT(I2850,3)="R1 ","L6",IF(D2850&gt;=2014,"L1",IF(D2850&gt;=1998,"L2",IF(D2850&gt;=1987,"L3",IF(D2850&gt;=1978,"L4",IF(D2850&gt;=1965,"L5","L6"))))))</f>
        <v>L4</v>
      </c>
      <c r="H2850" s="4" t="str">
        <f aca="false">IFERROR(INDEX(Lanes!$C$2:$C$60,MATCH(LEFT(I2850,FIND(" ",I2850)-1),Lanes!$A$2:$A$60,0)),"?")</f>
        <v>Context</v>
      </c>
      <c r="I2850" s="4" t="s">
        <v>21288</v>
      </c>
      <c r="J2850" s="4"/>
      <c r="K2850" s="4" t="s">
        <v>567</v>
      </c>
      <c r="L2850" s="4" t="s">
        <v>603</v>
      </c>
      <c r="M2850" s="4" t="s">
        <v>21334</v>
      </c>
      <c r="N2850" s="4" t="s">
        <v>14469</v>
      </c>
      <c r="O2850" s="4" t="s">
        <v>21335</v>
      </c>
      <c r="P2850" s="2" t="s">
        <v>21336</v>
      </c>
      <c r="Q2850" s="2" t="s">
        <v>21337</v>
      </c>
      <c r="R2850" s="4" t="s">
        <v>122</v>
      </c>
      <c r="S2850" s="4" t="s">
        <v>21338</v>
      </c>
      <c r="T2850" s="4" t="s">
        <v>110</v>
      </c>
      <c r="U2850" s="4"/>
      <c r="V2850" s="4"/>
      <c r="W2850" s="4"/>
      <c r="X2850" s="2" t="s">
        <v>21339</v>
      </c>
      <c r="Y2850" s="4" t="s">
        <v>69</v>
      </c>
      <c r="Z2850" s="4"/>
      <c r="AA2850" s="4"/>
      <c r="AB2850" s="4"/>
    </row>
    <row r="2851" customFormat="false" ht="75" hidden="false" customHeight="true" outlineLevel="0" collapsed="false">
      <c r="A2851" s="4" t="s">
        <v>21340</v>
      </c>
      <c r="B2851" s="4" t="s">
        <v>21341</v>
      </c>
      <c r="C2851" s="4" t="s">
        <v>21341</v>
      </c>
      <c r="D2851" s="4" t="n">
        <v>1982</v>
      </c>
      <c r="E2851" s="4" t="s">
        <v>41</v>
      </c>
      <c r="F2851" s="4" t="s">
        <v>21342</v>
      </c>
      <c r="G2851" s="4" t="str">
        <f aca="false">IF(LEFT(I2851,3)="R1 ","L6",IF(D2851&gt;=2014,"L1",IF(D2851&gt;=1998,"L2",IF(D2851&gt;=1987,"L3",IF(D2851&gt;=1978,"L4",IF(D2851&gt;=1965,"L5","L6"))))))</f>
        <v>L4</v>
      </c>
      <c r="H2851" s="4" t="str">
        <f aca="false">IFERROR(INDEX(Lanes!$C$2:$C$60,MATCH(LEFT(I2851,FIND(" ",I2851)-1),Lanes!$A$2:$A$60,0)),"?")</f>
        <v>Context</v>
      </c>
      <c r="I2851" s="4" t="s">
        <v>21288</v>
      </c>
      <c r="J2851" s="4"/>
      <c r="K2851" s="4" t="s">
        <v>567</v>
      </c>
      <c r="L2851" s="4" t="s">
        <v>152</v>
      </c>
      <c r="M2851" s="4" t="s">
        <v>11493</v>
      </c>
      <c r="N2851" s="4"/>
      <c r="O2851" s="4" t="s">
        <v>21343</v>
      </c>
      <c r="P2851" s="2" t="s">
        <v>21344</v>
      </c>
      <c r="Q2851" s="2" t="s">
        <v>21345</v>
      </c>
      <c r="R2851" s="4" t="s">
        <v>65</v>
      </c>
      <c r="S2851" s="4" t="s">
        <v>21346</v>
      </c>
      <c r="T2851" s="4" t="s">
        <v>110</v>
      </c>
      <c r="U2851" s="4"/>
      <c r="V2851" s="4"/>
      <c r="W2851" s="4"/>
      <c r="X2851" s="2" t="s">
        <v>21347</v>
      </c>
      <c r="Y2851" s="4" t="s">
        <v>69</v>
      </c>
      <c r="Z2851" s="4"/>
      <c r="AA2851" s="4"/>
      <c r="AB2851" s="4"/>
    </row>
    <row r="2852" customFormat="false" ht="75" hidden="false" customHeight="true" outlineLevel="0" collapsed="false">
      <c r="A2852" s="4" t="s">
        <v>21348</v>
      </c>
      <c r="B2852" s="4" t="s">
        <v>21333</v>
      </c>
      <c r="C2852" s="4" t="s">
        <v>21349</v>
      </c>
      <c r="D2852" s="4" t="n">
        <v>1984</v>
      </c>
      <c r="E2852" s="4" t="s">
        <v>41</v>
      </c>
      <c r="F2852" s="4" t="s">
        <v>14393</v>
      </c>
      <c r="G2852" s="4" t="str">
        <f aca="false">IF(LEFT(I2852,3)="R1 ","L6",IF(D2852&gt;=2014,"L1",IF(D2852&gt;=1998,"L2",IF(D2852&gt;=1987,"L3",IF(D2852&gt;=1978,"L4",IF(D2852&gt;=1965,"L5","L6"))))))</f>
        <v>L4</v>
      </c>
      <c r="H2852" s="4" t="str">
        <f aca="false">IFERROR(INDEX(Lanes!$C$2:$C$60,MATCH(LEFT(I2852,FIND(" ",I2852)-1),Lanes!$A$2:$A$60,0)),"?")</f>
        <v>Context</v>
      </c>
      <c r="I2852" s="4" t="s">
        <v>21288</v>
      </c>
      <c r="J2852" s="4"/>
      <c r="K2852" s="4" t="s">
        <v>567</v>
      </c>
      <c r="L2852" s="4" t="s">
        <v>603</v>
      </c>
      <c r="M2852" s="4" t="s">
        <v>21334</v>
      </c>
      <c r="N2852" s="4" t="s">
        <v>14469</v>
      </c>
      <c r="O2852" s="4" t="s">
        <v>21350</v>
      </c>
      <c r="P2852" s="2" t="s">
        <v>21351</v>
      </c>
      <c r="Q2852" s="2" t="s">
        <v>21352</v>
      </c>
      <c r="R2852" s="4" t="s">
        <v>50</v>
      </c>
      <c r="S2852" s="4" t="s">
        <v>21353</v>
      </c>
      <c r="T2852" s="4" t="s">
        <v>84</v>
      </c>
      <c r="U2852" s="4"/>
      <c r="V2852" s="4"/>
      <c r="W2852" s="4"/>
      <c r="X2852" s="2" t="s">
        <v>21354</v>
      </c>
      <c r="Y2852" s="4" t="s">
        <v>69</v>
      </c>
      <c r="Z2852" s="4"/>
      <c r="AA2852" s="4"/>
      <c r="AB2852" s="4"/>
    </row>
    <row r="2853" customFormat="false" ht="75" hidden="false" customHeight="true" outlineLevel="0" collapsed="false">
      <c r="A2853" s="4" t="s">
        <v>21355</v>
      </c>
      <c r="B2853" s="4" t="s">
        <v>21356</v>
      </c>
      <c r="C2853" s="4" t="s">
        <v>21357</v>
      </c>
      <c r="D2853" s="4" t="n">
        <v>1989</v>
      </c>
      <c r="E2853" s="4" t="s">
        <v>704</v>
      </c>
      <c r="F2853" s="4" t="s">
        <v>20974</v>
      </c>
      <c r="G2853" s="4" t="str">
        <f aca="false">IF(LEFT(I2853,3)="R1 ","L6",IF(D2853&gt;=2014,"L1",IF(D2853&gt;=1998,"L2",IF(D2853&gt;=1987,"L3",IF(D2853&gt;=1978,"L4",IF(D2853&gt;=1965,"L5","L6"))))))</f>
        <v>L3</v>
      </c>
      <c r="H2853" s="4" t="str">
        <f aca="false">IFERROR(INDEX(Lanes!$C$2:$C$60,MATCH(LEFT(I2853,FIND(" ",I2853)-1),Lanes!$A$2:$A$60,0)),"?")</f>
        <v>Context</v>
      </c>
      <c r="I2853" s="4" t="s">
        <v>21288</v>
      </c>
      <c r="J2853" s="4"/>
      <c r="K2853" s="4" t="s">
        <v>567</v>
      </c>
      <c r="L2853" s="4" t="s">
        <v>152</v>
      </c>
      <c r="M2853" s="4" t="s">
        <v>11493</v>
      </c>
      <c r="N2853" s="4"/>
      <c r="O2853" s="4" t="s">
        <v>21358</v>
      </c>
      <c r="P2853" s="2" t="s">
        <v>21359</v>
      </c>
      <c r="Q2853" s="2" t="s">
        <v>21360</v>
      </c>
      <c r="R2853" s="4" t="s">
        <v>65</v>
      </c>
      <c r="S2853" s="4" t="s">
        <v>21361</v>
      </c>
      <c r="T2853" s="4" t="s">
        <v>110</v>
      </c>
      <c r="U2853" s="4"/>
      <c r="V2853" s="4"/>
      <c r="W2853" s="4"/>
      <c r="X2853" s="2" t="s">
        <v>21362</v>
      </c>
      <c r="Y2853" s="4" t="s">
        <v>69</v>
      </c>
      <c r="Z2853" s="4"/>
      <c r="AA2853" s="4"/>
      <c r="AB2853" s="4"/>
    </row>
    <row r="2854" customFormat="false" ht="75" hidden="false" customHeight="true" outlineLevel="0" collapsed="false">
      <c r="A2854" s="4" t="s">
        <v>21363</v>
      </c>
      <c r="B2854" s="4" t="s">
        <v>7312</v>
      </c>
      <c r="C2854" s="4" t="s">
        <v>21364</v>
      </c>
      <c r="D2854" s="4" t="n">
        <v>2011</v>
      </c>
      <c r="E2854" s="4" t="s">
        <v>41</v>
      </c>
      <c r="F2854" s="4" t="s">
        <v>1015</v>
      </c>
      <c r="G2854" s="4" t="str">
        <f aca="false">IF(LEFT(I2854,3)="R1 ","L6",IF(D2854&gt;=2014,"L1",IF(D2854&gt;=1998,"L2",IF(D2854&gt;=1987,"L3",IF(D2854&gt;=1978,"L4",IF(D2854&gt;=1965,"L5","L6"))))))</f>
        <v>L2</v>
      </c>
      <c r="H2854" s="4" t="str">
        <f aca="false">IFERROR(INDEX(Lanes!$C$2:$C$60,MATCH(LEFT(I2854,FIND(" ",I2854)-1),Lanes!$A$2:$A$60,0)),"?")</f>
        <v>V</v>
      </c>
      <c r="I2854" s="4" t="s">
        <v>7052</v>
      </c>
      <c r="J2854" s="4" t="s">
        <v>7442</v>
      </c>
      <c r="K2854" s="4" t="s">
        <v>451</v>
      </c>
      <c r="L2854" s="4" t="s">
        <v>193</v>
      </c>
      <c r="M2854" s="4" t="s">
        <v>7262</v>
      </c>
      <c r="N2854" s="4" t="s">
        <v>7263</v>
      </c>
      <c r="O2854" s="4" t="s">
        <v>21365</v>
      </c>
      <c r="P2854" s="2" t="s">
        <v>21366</v>
      </c>
      <c r="Q2854" s="2" t="s">
        <v>21367</v>
      </c>
      <c r="R2854" s="4" t="s">
        <v>65</v>
      </c>
      <c r="S2854" s="4" t="s">
        <v>21368</v>
      </c>
      <c r="T2854" s="4" t="s">
        <v>84</v>
      </c>
      <c r="U2854" s="4"/>
      <c r="V2854" s="4"/>
      <c r="W2854" s="4"/>
      <c r="X2854" s="2" t="s">
        <v>21369</v>
      </c>
      <c r="Y2854" s="4" t="s">
        <v>69</v>
      </c>
      <c r="Z2854" s="4"/>
      <c r="AA2854" s="4"/>
      <c r="AB2854" s="4"/>
    </row>
    <row r="2855" customFormat="false" ht="75" hidden="false" customHeight="true" outlineLevel="0" collapsed="false">
      <c r="A2855" s="4" t="s">
        <v>21370</v>
      </c>
      <c r="B2855" s="4" t="s">
        <v>7260</v>
      </c>
      <c r="C2855" s="4" t="s">
        <v>21371</v>
      </c>
      <c r="D2855" s="4" t="n">
        <v>2013</v>
      </c>
      <c r="E2855" s="4" t="s">
        <v>41</v>
      </c>
      <c r="F2855" s="4" t="s">
        <v>21372</v>
      </c>
      <c r="G2855" s="4" t="str">
        <f aca="false">IF(LEFT(I2855,3)="R1 ","L6",IF(D2855&gt;=2014,"L1",IF(D2855&gt;=1998,"L2",IF(D2855&gt;=1987,"L3",IF(D2855&gt;=1978,"L4",IF(D2855&gt;=1965,"L5","L6"))))))</f>
        <v>L2</v>
      </c>
      <c r="H2855" s="4" t="str">
        <f aca="false">IFERROR(INDEX(Lanes!$C$2:$C$60,MATCH(LEFT(I2855,FIND(" ",I2855)-1),Lanes!$A$2:$A$60,0)),"?")</f>
        <v>V</v>
      </c>
      <c r="I2855" s="4" t="s">
        <v>9830</v>
      </c>
      <c r="J2855" s="4" t="s">
        <v>10123</v>
      </c>
      <c r="K2855" s="4" t="s">
        <v>115</v>
      </c>
      <c r="L2855" s="4" t="s">
        <v>193</v>
      </c>
      <c r="M2855" s="4" t="s">
        <v>289</v>
      </c>
      <c r="N2855" s="4"/>
      <c r="O2855" s="4" t="s">
        <v>21373</v>
      </c>
      <c r="P2855" s="2" t="s">
        <v>21374</v>
      </c>
      <c r="Q2855" s="2" t="s">
        <v>21375</v>
      </c>
      <c r="R2855" s="4" t="s">
        <v>65</v>
      </c>
      <c r="S2855" s="4" t="s">
        <v>21376</v>
      </c>
      <c r="T2855" s="4" t="s">
        <v>110</v>
      </c>
      <c r="U2855" s="4"/>
      <c r="V2855" s="4"/>
      <c r="W2855" s="4"/>
      <c r="X2855" s="2" t="s">
        <v>21377</v>
      </c>
      <c r="Y2855" s="4" t="s">
        <v>69</v>
      </c>
      <c r="Z2855" s="4"/>
      <c r="AA2855" s="4"/>
      <c r="AB2855" s="4"/>
    </row>
    <row r="2856" customFormat="false" ht="75" hidden="false" customHeight="true" outlineLevel="0" collapsed="false">
      <c r="A2856" s="4" t="s">
        <v>21378</v>
      </c>
      <c r="B2856" s="4" t="s">
        <v>7260</v>
      </c>
      <c r="C2856" s="4" t="s">
        <v>21379</v>
      </c>
      <c r="D2856" s="4" t="n">
        <v>2015</v>
      </c>
      <c r="E2856" s="4" t="s">
        <v>41</v>
      </c>
      <c r="F2856" s="4" t="s">
        <v>21371</v>
      </c>
      <c r="G2856" s="4" t="str">
        <f aca="false">IF(LEFT(I2856,3)="R1 ","L6",IF(D2856&gt;=2014,"L1",IF(D2856&gt;=1998,"L2",IF(D2856&gt;=1987,"L3",IF(D2856&gt;=1978,"L4",IF(D2856&gt;=1965,"L5","L6"))))))</f>
        <v>L1</v>
      </c>
      <c r="H2856" s="4" t="str">
        <f aca="false">IFERROR(INDEX(Lanes!$C$2:$C$60,MATCH(LEFT(I2856,FIND(" ",I2856)-1),Lanes!$A$2:$A$60,0)),"?")</f>
        <v>V</v>
      </c>
      <c r="I2856" s="4" t="s">
        <v>9830</v>
      </c>
      <c r="J2856" s="4" t="s">
        <v>10123</v>
      </c>
      <c r="K2856" s="4" t="s">
        <v>115</v>
      </c>
      <c r="L2856" s="4" t="s">
        <v>193</v>
      </c>
      <c r="M2856" s="4" t="s">
        <v>289</v>
      </c>
      <c r="N2856" s="4"/>
      <c r="O2856" s="4" t="s">
        <v>21380</v>
      </c>
      <c r="P2856" s="2" t="s">
        <v>21381</v>
      </c>
      <c r="Q2856" s="2" t="s">
        <v>21382</v>
      </c>
      <c r="R2856" s="4" t="s">
        <v>65</v>
      </c>
      <c r="S2856" s="4" t="s">
        <v>21383</v>
      </c>
      <c r="T2856" s="4" t="s">
        <v>110</v>
      </c>
      <c r="U2856" s="4"/>
      <c r="V2856" s="4"/>
      <c r="W2856" s="4"/>
      <c r="X2856" s="2" t="s">
        <v>21384</v>
      </c>
      <c r="Y2856" s="4" t="s">
        <v>69</v>
      </c>
      <c r="Z2856" s="4"/>
      <c r="AA2856" s="4"/>
      <c r="AB2856" s="4"/>
    </row>
    <row r="2857" customFormat="false" ht="75" hidden="false" customHeight="true" outlineLevel="0" collapsed="false">
      <c r="A2857" s="4" t="s">
        <v>21385</v>
      </c>
      <c r="B2857" s="4" t="s">
        <v>7312</v>
      </c>
      <c r="C2857" s="4" t="s">
        <v>21386</v>
      </c>
      <c r="D2857" s="4" t="n">
        <v>2017</v>
      </c>
      <c r="E2857" s="4" t="s">
        <v>41</v>
      </c>
      <c r="F2857" s="4" t="s">
        <v>21371</v>
      </c>
      <c r="G2857" s="4" t="str">
        <f aca="false">IF(LEFT(I2857,3)="R1 ","L6",IF(D2857&gt;=2014,"L1",IF(D2857&gt;=1998,"L2",IF(D2857&gt;=1987,"L3",IF(D2857&gt;=1978,"L4",IF(D2857&gt;=1965,"L5","L6"))))))</f>
        <v>L1</v>
      </c>
      <c r="H2857" s="4" t="str">
        <f aca="false">IFERROR(INDEX(Lanes!$C$2:$C$60,MATCH(LEFT(I2857,FIND(" ",I2857)-1),Lanes!$A$2:$A$60,0)),"?")</f>
        <v>V</v>
      </c>
      <c r="I2857" s="4" t="s">
        <v>9830</v>
      </c>
      <c r="J2857" s="4" t="s">
        <v>10123</v>
      </c>
      <c r="K2857" s="4" t="s">
        <v>115</v>
      </c>
      <c r="L2857" s="4" t="s">
        <v>193</v>
      </c>
      <c r="M2857" s="4" t="s">
        <v>289</v>
      </c>
      <c r="N2857" s="4"/>
      <c r="O2857" s="4" t="s">
        <v>21387</v>
      </c>
      <c r="P2857" s="2" t="s">
        <v>21388</v>
      </c>
      <c r="Q2857" s="2" t="s">
        <v>21389</v>
      </c>
      <c r="R2857" s="4" t="s">
        <v>65</v>
      </c>
      <c r="S2857" s="4" t="s">
        <v>21390</v>
      </c>
      <c r="T2857" s="4" t="s">
        <v>110</v>
      </c>
      <c r="U2857" s="4"/>
      <c r="V2857" s="4"/>
      <c r="W2857" s="4"/>
      <c r="X2857" s="2" t="s">
        <v>21391</v>
      </c>
      <c r="Y2857" s="4" t="s">
        <v>69</v>
      </c>
      <c r="Z2857" s="4"/>
      <c r="AA2857" s="4"/>
      <c r="AB2857" s="4"/>
    </row>
    <row r="2858" customFormat="false" ht="75" hidden="false" customHeight="true" outlineLevel="0" collapsed="false">
      <c r="A2858" s="4" t="s">
        <v>21392</v>
      </c>
      <c r="B2858" s="4" t="s">
        <v>7312</v>
      </c>
      <c r="C2858" s="4" t="s">
        <v>21393</v>
      </c>
      <c r="D2858" s="4" t="n">
        <v>2018</v>
      </c>
      <c r="E2858" s="4" t="s">
        <v>227</v>
      </c>
      <c r="F2858" s="4" t="s">
        <v>21371</v>
      </c>
      <c r="G2858" s="4" t="str">
        <f aca="false">IF(LEFT(I2858,3)="R1 ","L6",IF(D2858&gt;=2014,"L1",IF(D2858&gt;=1998,"L2",IF(D2858&gt;=1987,"L3",IF(D2858&gt;=1978,"L4",IF(D2858&gt;=1965,"L5","L6"))))))</f>
        <v>L1</v>
      </c>
      <c r="H2858" s="4" t="str">
        <f aca="false">IFERROR(INDEX(Lanes!$C$2:$C$60,MATCH(LEFT(I2858,FIND(" ",I2858)-1),Lanes!$A$2:$A$60,0)),"?")</f>
        <v>V</v>
      </c>
      <c r="I2858" s="4" t="s">
        <v>9830</v>
      </c>
      <c r="J2858" s="4" t="s">
        <v>10123</v>
      </c>
      <c r="K2858" s="4" t="s">
        <v>115</v>
      </c>
      <c r="L2858" s="4" t="s">
        <v>193</v>
      </c>
      <c r="M2858" s="4" t="s">
        <v>289</v>
      </c>
      <c r="N2858" s="4"/>
      <c r="O2858" s="4" t="s">
        <v>21394</v>
      </c>
      <c r="P2858" s="2" t="s">
        <v>21395</v>
      </c>
      <c r="Q2858" s="2" t="s">
        <v>21396</v>
      </c>
      <c r="R2858" s="4" t="s">
        <v>65</v>
      </c>
      <c r="S2858" s="4" t="s">
        <v>21397</v>
      </c>
      <c r="T2858" s="4" t="s">
        <v>84</v>
      </c>
      <c r="U2858" s="4"/>
      <c r="V2858" s="4"/>
      <c r="W2858" s="4"/>
      <c r="X2858" s="2" t="s">
        <v>21398</v>
      </c>
      <c r="Y2858" s="4" t="s">
        <v>69</v>
      </c>
      <c r="Z2858" s="4"/>
      <c r="AA2858" s="4"/>
      <c r="AB2858" s="4"/>
    </row>
    <row r="2859" customFormat="false" ht="75" hidden="false" customHeight="true" outlineLevel="0" collapsed="false">
      <c r="A2859" s="4" t="s">
        <v>21399</v>
      </c>
      <c r="B2859" s="4" t="s">
        <v>7312</v>
      </c>
      <c r="C2859" s="4" t="s">
        <v>21400</v>
      </c>
      <c r="D2859" s="4" t="n">
        <v>2020</v>
      </c>
      <c r="E2859" s="4" t="s">
        <v>41</v>
      </c>
      <c r="F2859" s="4" t="s">
        <v>21371</v>
      </c>
      <c r="G2859" s="4" t="str">
        <f aca="false">IF(LEFT(I2859,3)="R1 ","L6",IF(D2859&gt;=2014,"L1",IF(D2859&gt;=1998,"L2",IF(D2859&gt;=1987,"L3",IF(D2859&gt;=1978,"L4",IF(D2859&gt;=1965,"L5","L6"))))))</f>
        <v>L1</v>
      </c>
      <c r="H2859" s="4" t="str">
        <f aca="false">IFERROR(INDEX(Lanes!$C$2:$C$60,MATCH(LEFT(I2859,FIND(" ",I2859)-1),Lanes!$A$2:$A$60,0)),"?")</f>
        <v>V</v>
      </c>
      <c r="I2859" s="4" t="s">
        <v>9830</v>
      </c>
      <c r="J2859" s="4" t="s">
        <v>10123</v>
      </c>
      <c r="K2859" s="4" t="s">
        <v>115</v>
      </c>
      <c r="L2859" s="4" t="s">
        <v>193</v>
      </c>
      <c r="M2859" s="4" t="s">
        <v>289</v>
      </c>
      <c r="N2859" s="4"/>
      <c r="O2859" s="4" t="s">
        <v>21401</v>
      </c>
      <c r="P2859" s="2" t="s">
        <v>21402</v>
      </c>
      <c r="Q2859" s="2" t="s">
        <v>21403</v>
      </c>
      <c r="R2859" s="4" t="s">
        <v>65</v>
      </c>
      <c r="S2859" s="4" t="s">
        <v>21404</v>
      </c>
      <c r="T2859" s="4" t="s">
        <v>84</v>
      </c>
      <c r="U2859" s="4"/>
      <c r="V2859" s="4"/>
      <c r="W2859" s="4"/>
      <c r="X2859" s="2" t="s">
        <v>21405</v>
      </c>
      <c r="Y2859" s="4" t="s">
        <v>69</v>
      </c>
      <c r="Z2859" s="4"/>
      <c r="AA2859" s="4"/>
      <c r="AB2859" s="4"/>
    </row>
    <row r="2860" customFormat="false" ht="75" hidden="false" customHeight="true" outlineLevel="0" collapsed="false">
      <c r="A2860" s="4" t="s">
        <v>21406</v>
      </c>
      <c r="B2860" s="4" t="s">
        <v>7312</v>
      </c>
      <c r="C2860" s="4" t="s">
        <v>21407</v>
      </c>
      <c r="D2860" s="4" t="n">
        <v>2021</v>
      </c>
      <c r="E2860" s="4" t="s">
        <v>398</v>
      </c>
      <c r="F2860" s="4" t="s">
        <v>21371</v>
      </c>
      <c r="G2860" s="4" t="str">
        <f aca="false">IF(LEFT(I2860,3)="R1 ","L6",IF(D2860&gt;=2014,"L1",IF(D2860&gt;=1998,"L2",IF(D2860&gt;=1987,"L3",IF(D2860&gt;=1978,"L4",IF(D2860&gt;=1965,"L5","L6"))))))</f>
        <v>L1</v>
      </c>
      <c r="H2860" s="4" t="str">
        <f aca="false">IFERROR(INDEX(Lanes!$C$2:$C$60,MATCH(LEFT(I2860,FIND(" ",I2860)-1),Lanes!$A$2:$A$60,0)),"?")</f>
        <v>V</v>
      </c>
      <c r="I2860" s="4" t="s">
        <v>9830</v>
      </c>
      <c r="J2860" s="4"/>
      <c r="K2860" s="4" t="s">
        <v>60</v>
      </c>
      <c r="L2860" s="4" t="s">
        <v>193</v>
      </c>
      <c r="M2860" s="4" t="s">
        <v>289</v>
      </c>
      <c r="N2860" s="4"/>
      <c r="O2860" s="4" t="s">
        <v>21408</v>
      </c>
      <c r="P2860" s="2" t="s">
        <v>21409</v>
      </c>
      <c r="Q2860" s="2" t="s">
        <v>21410</v>
      </c>
      <c r="R2860" s="4" t="s">
        <v>65</v>
      </c>
      <c r="S2860" s="4" t="s">
        <v>21411</v>
      </c>
      <c r="T2860" s="4" t="s">
        <v>52</v>
      </c>
      <c r="U2860" s="4"/>
      <c r="V2860" s="4"/>
      <c r="W2860" s="4"/>
      <c r="X2860" s="2" t="s">
        <v>21412</v>
      </c>
      <c r="Y2860" s="4" t="s">
        <v>69</v>
      </c>
      <c r="Z2860" s="4"/>
      <c r="AA2860" s="4"/>
      <c r="AB2860" s="4"/>
    </row>
    <row r="2861" customFormat="false" ht="75" hidden="false" customHeight="true" outlineLevel="0" collapsed="false">
      <c r="A2861" s="4" t="s">
        <v>21413</v>
      </c>
      <c r="B2861" s="4" t="s">
        <v>7312</v>
      </c>
      <c r="C2861" s="4" t="s">
        <v>21414</v>
      </c>
      <c r="D2861" s="4" t="n">
        <v>2023</v>
      </c>
      <c r="E2861" s="4" t="s">
        <v>41</v>
      </c>
      <c r="F2861" s="4" t="s">
        <v>21372</v>
      </c>
      <c r="G2861" s="4" t="str">
        <f aca="false">IF(LEFT(I2861,3)="R1 ","L6",IF(D2861&gt;=2014,"L1",IF(D2861&gt;=1998,"L2",IF(D2861&gt;=1987,"L3",IF(D2861&gt;=1978,"L4",IF(D2861&gt;=1965,"L5","L6"))))))</f>
        <v>L1</v>
      </c>
      <c r="H2861" s="4" t="str">
        <f aca="false">IFERROR(INDEX(Lanes!$C$2:$C$60,MATCH(LEFT(I2861,FIND(" ",I2861)-1),Lanes!$A$2:$A$60,0)),"?")</f>
        <v>V</v>
      </c>
      <c r="I2861" s="4" t="s">
        <v>9830</v>
      </c>
      <c r="J2861" s="4" t="s">
        <v>10123</v>
      </c>
      <c r="K2861" s="4" t="s">
        <v>115</v>
      </c>
      <c r="L2861" s="4" t="s">
        <v>193</v>
      </c>
      <c r="M2861" s="4" t="s">
        <v>289</v>
      </c>
      <c r="N2861" s="4"/>
      <c r="O2861" s="4" t="s">
        <v>21415</v>
      </c>
      <c r="P2861" s="2" t="s">
        <v>21416</v>
      </c>
      <c r="Q2861" s="2" t="s">
        <v>21417</v>
      </c>
      <c r="R2861" s="4" t="s">
        <v>65</v>
      </c>
      <c r="S2861" s="4" t="s">
        <v>21418</v>
      </c>
      <c r="T2861" s="4" t="s">
        <v>110</v>
      </c>
      <c r="U2861" s="4"/>
      <c r="V2861" s="4" t="s">
        <v>680</v>
      </c>
      <c r="W2861" s="4"/>
      <c r="X2861" s="2" t="s">
        <v>21419</v>
      </c>
      <c r="Y2861" s="4" t="s">
        <v>69</v>
      </c>
      <c r="Z2861" s="4"/>
      <c r="AA2861" s="4"/>
      <c r="AB2861" s="4"/>
    </row>
    <row r="2862" customFormat="false" ht="75" hidden="false" customHeight="true" outlineLevel="0" collapsed="false">
      <c r="A2862" s="4" t="s">
        <v>21420</v>
      </c>
      <c r="B2862" s="4" t="s">
        <v>7260</v>
      </c>
      <c r="C2862" s="4" t="s">
        <v>21421</v>
      </c>
      <c r="D2862" s="4" t="n">
        <v>2025</v>
      </c>
      <c r="E2862" s="4" t="s">
        <v>41</v>
      </c>
      <c r="F2862" s="4" t="s">
        <v>21371</v>
      </c>
      <c r="G2862" s="4" t="str">
        <f aca="false">IF(LEFT(I2862,3)="R1 ","L6",IF(D2862&gt;=2014,"L1",IF(D2862&gt;=1998,"L2",IF(D2862&gt;=1987,"L3",IF(D2862&gt;=1978,"L4",IF(D2862&gt;=1965,"L5","L6"))))))</f>
        <v>L1</v>
      </c>
      <c r="H2862" s="4" t="str">
        <f aca="false">IFERROR(INDEX(Lanes!$C$2:$C$60,MATCH(LEFT(I2862,FIND(" ",I2862)-1),Lanes!$A$2:$A$60,0)),"?")</f>
        <v>V</v>
      </c>
      <c r="I2862" s="4" t="s">
        <v>9830</v>
      </c>
      <c r="J2862" s="4" t="s">
        <v>10123</v>
      </c>
      <c r="K2862" s="4" t="s">
        <v>364</v>
      </c>
      <c r="L2862" s="4" t="s">
        <v>193</v>
      </c>
      <c r="M2862" s="4" t="s">
        <v>289</v>
      </c>
      <c r="N2862" s="4"/>
      <c r="O2862" s="4" t="s">
        <v>21422</v>
      </c>
      <c r="P2862" s="2" t="s">
        <v>21423</v>
      </c>
      <c r="Q2862" s="2" t="s">
        <v>21424</v>
      </c>
      <c r="R2862" s="4" t="s">
        <v>65</v>
      </c>
      <c r="S2862" s="4" t="s">
        <v>21425</v>
      </c>
      <c r="T2862" s="4" t="s">
        <v>84</v>
      </c>
      <c r="U2862" s="4"/>
      <c r="V2862" s="4"/>
      <c r="W2862" s="4"/>
      <c r="X2862" s="2" t="s">
        <v>21426</v>
      </c>
      <c r="Y2862" s="4" t="s">
        <v>69</v>
      </c>
      <c r="Z2862" s="4"/>
      <c r="AA2862" s="4"/>
      <c r="AB2862" s="4"/>
    </row>
  </sheetData>
  <autoFilter ref="A1:AB2862"/>
  <conditionalFormatting sqref="A2:AB2862">
    <cfRule type="expression" priority="2" aboveAverage="0" equalAverage="0" bottom="0" percent="0" rank="0" text="" dxfId="6">
      <formula>$H2="Core"</formula>
    </cfRule>
    <cfRule type="expression" priority="3" aboveAverage="0" equalAverage="0" bottom="0" percent="0" rank="0" text="" dxfId="7">
      <formula>$H2="V"</formula>
    </cfRule>
    <cfRule type="expression" priority="4" aboveAverage="0" equalAverage="0" bottom="0" percent="0" rank="0" text="" dxfId="8">
      <formula>$H2="Context"</formula>
    </cfRule>
  </conditionalFormatting>
  <dataValidations count="11">
    <dataValidation allowBlank="true" errorStyle="stop" operator="between" showDropDown="false" showErrorMessage="true" showInputMessage="false" sqref="E2:E3362" type="list">
      <formula1>"LP,EP,Live,Collab,Compilation"</formula1>
      <formula2>0</formula2>
    </dataValidation>
    <dataValidation allowBlank="true" errorStyle="stop" operator="between" showDropDown="false" showErrorMessage="true" showInputMessage="false" sqref="K2:K3362" type="list">
      <formula1>Lists!$A$2:$A$27</formula1>
      <formula2>0</formula2>
    </dataValidation>
    <dataValidation allowBlank="true" errorStyle="stop" operator="between" showDropDown="false" showErrorMessage="true" showInputMessage="false" sqref="L2:L3362" type="list">
      <formula1>Lists!$B$2:$B$12</formula1>
      <formula2>0</formula2>
    </dataValidation>
    <dataValidation allowBlank="true" errorStyle="stop" operator="between" showDropDown="false" showErrorMessage="true" showInputMessage="false" sqref="I2:I3362" type="list">
      <formula1>Lists!$C$2:$C$55</formula1>
      <formula2>0</formula2>
    </dataValidation>
    <dataValidation allowBlank="true" errorStyle="stop" operator="between" showDropDown="false" showErrorMessage="true" showInputMessage="false" sqref="N2:N3362" type="list">
      <formula1>Lists!$D$2:$D$53</formula1>
      <formula2>0</formula2>
    </dataValidation>
    <dataValidation allowBlank="true" errorStyle="stop" operator="between" showDropDown="false" showErrorMessage="true" showInputMessage="false" sqref="R2:R3362" type="list">
      <formula1>"Documented,Inferred,Both"</formula1>
      <formula2>0</formula2>
    </dataValidation>
    <dataValidation allowBlank="true" errorStyle="stop" operator="between" showDropDown="false" showErrorMessage="true" showInputMessage="false" sqref="T2:T3362" type="list">
      <formula1>"Essential,Recommended,Deep cut"</formula1>
      <formula2>0</formula2>
    </dataValidation>
    <dataValidation allowBlank="true" errorStyle="stop" operator="between" showDropDown="false" showErrorMessage="true" showInputMessage="false" sqref="U2:U3362 W2:W3362" type="list">
      <formula1>"Y"</formula1>
      <formula2>0</formula2>
    </dataValidation>
    <dataValidation allowBlank="true" errorStyle="stop" operator="between" showDropDown="false" showErrorMessage="true" showInputMessage="false" sqref="Y2:Y3362" type="list">
      <formula1>"High,Medium"</formula1>
      <formula2>0</formula2>
    </dataValidation>
    <dataValidation allowBlank="true" errorStyle="stop" operator="between" showDropDown="false" showErrorMessage="true" showInputMessage="false" sqref="Z2:Z3362" type="list">
      <formula1>"Y,N"</formula1>
      <formula2>0</formula2>
    </dataValidation>
    <dataValidation allowBlank="true" errorStyle="stop" operator="between" showDropDown="false" showErrorMessage="true" showInputMessage="false" sqref="AA2:AA3362"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20"/>
    <col collapsed="false" customWidth="true" hidden="false" outlineLevel="0" max="4" min="4" style="0" width="12"/>
    <col collapsed="false" customWidth="true" hidden="false" outlineLevel="0" max="5" min="5" style="0" width="34"/>
    <col collapsed="false" customWidth="true" hidden="false" outlineLevel="0" max="6" min="6" style="0" width="9"/>
    <col collapsed="false" customWidth="true" hidden="false" outlineLevel="0" max="7" min="7" style="0" width="30"/>
    <col collapsed="false" customWidth="true" hidden="false" outlineLevel="0" max="8" min="8" style="0" width="9"/>
    <col collapsed="false" customWidth="true" hidden="false" outlineLevel="0" max="9" min="9" style="0" width="40"/>
    <col collapsed="false" customWidth="true" hidden="false" outlineLevel="0" max="10" min="10" style="0" width="70"/>
    <col collapsed="false" customWidth="true" hidden="false" outlineLevel="0" max="11" min="11" style="0" width="9"/>
  </cols>
  <sheetData>
    <row r="1" customFormat="false" ht="23.85" hidden="false" customHeight="false" outlineLevel="0" collapsed="false">
      <c r="A1" s="3" t="s">
        <v>11</v>
      </c>
      <c r="B1" s="3" t="s">
        <v>22</v>
      </c>
      <c r="C1" s="3" t="s">
        <v>21</v>
      </c>
      <c r="D1" s="3" t="s">
        <v>21427</v>
      </c>
      <c r="E1" s="3" t="s">
        <v>18</v>
      </c>
      <c r="F1" s="3" t="s">
        <v>17</v>
      </c>
      <c r="G1" s="3" t="s">
        <v>21428</v>
      </c>
      <c r="H1" s="3" t="s">
        <v>21429</v>
      </c>
      <c r="I1" s="3" t="s">
        <v>21430</v>
      </c>
      <c r="J1" s="3" t="s">
        <v>21431</v>
      </c>
      <c r="K1" s="3" t="s">
        <v>32</v>
      </c>
    </row>
    <row r="2" customFormat="false" ht="23.85" hidden="false" customHeight="false" outlineLevel="0" collapsed="false">
      <c r="A2" s="4" t="s">
        <v>11136</v>
      </c>
      <c r="B2" s="4" t="s">
        <v>11139</v>
      </c>
      <c r="C2" s="4" t="s">
        <v>603</v>
      </c>
      <c r="D2" s="4" t="s">
        <v>21432</v>
      </c>
      <c r="E2" s="4" t="s">
        <v>10842</v>
      </c>
      <c r="F2" s="4" t="s">
        <v>21433</v>
      </c>
      <c r="G2" s="4" t="s">
        <v>21434</v>
      </c>
      <c r="H2" s="4" t="n">
        <f aca="false">COUNTIF(Albums!$B$2:$B$2862,A2)</f>
        <v>3</v>
      </c>
      <c r="I2" s="2" t="s">
        <v>21435</v>
      </c>
      <c r="J2" s="2" t="s">
        <v>21436</v>
      </c>
      <c r="K2" s="4"/>
    </row>
    <row r="3" customFormat="false" ht="23.85" hidden="false" customHeight="false" outlineLevel="0" collapsed="false">
      <c r="A3" s="4" t="s">
        <v>15266</v>
      </c>
      <c r="B3" s="4" t="s">
        <v>1205</v>
      </c>
      <c r="C3" s="4" t="s">
        <v>603</v>
      </c>
      <c r="D3" s="4" t="s">
        <v>21437</v>
      </c>
      <c r="E3" s="4" t="s">
        <v>15180</v>
      </c>
      <c r="F3" s="4" t="s">
        <v>21433</v>
      </c>
      <c r="G3" s="4" t="s">
        <v>15265</v>
      </c>
      <c r="H3" s="4" t="n">
        <f aca="false">COUNTIF(Albums!$B$2:$B$2862,A3)</f>
        <v>1</v>
      </c>
      <c r="I3" s="2" t="s">
        <v>21438</v>
      </c>
      <c r="J3" s="2" t="s">
        <v>21439</v>
      </c>
      <c r="K3" s="4"/>
    </row>
    <row r="4" customFormat="false" ht="23.85" hidden="false" customHeight="false" outlineLevel="0" collapsed="false">
      <c r="A4" s="4" t="s">
        <v>5639</v>
      </c>
      <c r="B4" s="4" t="s">
        <v>117</v>
      </c>
      <c r="C4" s="4" t="s">
        <v>116</v>
      </c>
      <c r="D4" s="4" t="s">
        <v>21440</v>
      </c>
      <c r="E4" s="4" t="s">
        <v>5429</v>
      </c>
      <c r="F4" s="4" t="s">
        <v>21441</v>
      </c>
      <c r="G4" s="4" t="s">
        <v>5638</v>
      </c>
      <c r="H4" s="4" t="n">
        <f aca="false">COUNTIF(Albums!$B$2:$B$2862,A4)</f>
        <v>1</v>
      </c>
      <c r="I4" s="2" t="s">
        <v>21442</v>
      </c>
      <c r="J4" s="2" t="s">
        <v>21443</v>
      </c>
      <c r="K4" s="4"/>
    </row>
    <row r="5" customFormat="false" ht="23.85" hidden="false" customHeight="false" outlineLevel="0" collapsed="false">
      <c r="A5" s="4" t="s">
        <v>14284</v>
      </c>
      <c r="B5" s="4" t="s">
        <v>14286</v>
      </c>
      <c r="C5" s="4" t="s">
        <v>603</v>
      </c>
      <c r="D5" s="4" t="s">
        <v>21444</v>
      </c>
      <c r="E5" s="4" t="s">
        <v>14186</v>
      </c>
      <c r="F5" s="4" t="s">
        <v>21433</v>
      </c>
      <c r="G5" s="4" t="s">
        <v>14283</v>
      </c>
      <c r="H5" s="4" t="n">
        <f aca="false">COUNTIF(Albums!$B$2:$B$2862,A5)</f>
        <v>1</v>
      </c>
      <c r="I5" s="2" t="s">
        <v>21445</v>
      </c>
      <c r="J5" s="2" t="s">
        <v>21446</v>
      </c>
      <c r="K5" s="4"/>
    </row>
    <row r="6" customFormat="false" ht="23.85" hidden="false" customHeight="false" outlineLevel="0" collapsed="false">
      <c r="A6" s="4" t="s">
        <v>4636</v>
      </c>
      <c r="B6" s="4" t="s">
        <v>117</v>
      </c>
      <c r="C6" s="4" t="s">
        <v>116</v>
      </c>
      <c r="D6" s="4" t="s">
        <v>21447</v>
      </c>
      <c r="E6" s="4" t="s">
        <v>3992</v>
      </c>
      <c r="F6" s="4" t="s">
        <v>21441</v>
      </c>
      <c r="G6" s="4" t="s">
        <v>21448</v>
      </c>
      <c r="H6" s="4" t="n">
        <f aca="false">COUNTIF(Albums!$B$2:$B$2862,A6)</f>
        <v>4</v>
      </c>
      <c r="I6" s="2" t="s">
        <v>21449</v>
      </c>
      <c r="J6" s="2" t="s">
        <v>21450</v>
      </c>
      <c r="K6" s="4" t="s">
        <v>53</v>
      </c>
    </row>
    <row r="7" customFormat="false" ht="23.85" hidden="false" customHeight="false" outlineLevel="0" collapsed="false">
      <c r="A7" s="4" t="s">
        <v>15964</v>
      </c>
      <c r="B7" s="4" t="s">
        <v>15635</v>
      </c>
      <c r="C7" s="4" t="s">
        <v>776</v>
      </c>
      <c r="D7" s="4" t="s">
        <v>21451</v>
      </c>
      <c r="E7" s="4" t="s">
        <v>15634</v>
      </c>
      <c r="F7" s="4" t="s">
        <v>21433</v>
      </c>
      <c r="G7" s="4" t="s">
        <v>21452</v>
      </c>
      <c r="H7" s="4" t="n">
        <f aca="false">COUNTIF(Albums!$B$2:$B$2862,A7)</f>
        <v>2</v>
      </c>
      <c r="I7" s="2"/>
      <c r="J7" s="2" t="s">
        <v>21453</v>
      </c>
      <c r="K7" s="4"/>
    </row>
    <row r="8" customFormat="false" ht="23.85" hidden="false" customHeight="false" outlineLevel="0" collapsed="false">
      <c r="A8" s="4" t="s">
        <v>20362</v>
      </c>
      <c r="B8" s="4" t="s">
        <v>20364</v>
      </c>
      <c r="C8" s="4" t="s">
        <v>193</v>
      </c>
      <c r="D8" s="4" t="s">
        <v>21440</v>
      </c>
      <c r="E8" s="4" t="s">
        <v>20291</v>
      </c>
      <c r="F8" s="4" t="s">
        <v>21454</v>
      </c>
      <c r="G8" s="4" t="s">
        <v>20361</v>
      </c>
      <c r="H8" s="4" t="n">
        <f aca="false">COUNTIF(Albums!$B$2:$B$2862,A8)</f>
        <v>1</v>
      </c>
      <c r="I8" s="2" t="s">
        <v>21455</v>
      </c>
      <c r="J8" s="2" t="s">
        <v>21456</v>
      </c>
      <c r="K8" s="4"/>
    </row>
    <row r="9" customFormat="false" ht="23.85" hidden="false" customHeight="false" outlineLevel="0" collapsed="false">
      <c r="A9" s="4" t="s">
        <v>11965</v>
      </c>
      <c r="B9" s="4" t="s">
        <v>1777</v>
      </c>
      <c r="C9" s="4" t="s">
        <v>603</v>
      </c>
      <c r="D9" s="4" t="s">
        <v>21457</v>
      </c>
      <c r="E9" s="4" t="s">
        <v>11433</v>
      </c>
      <c r="F9" s="4" t="s">
        <v>21433</v>
      </c>
      <c r="G9" s="4" t="s">
        <v>11964</v>
      </c>
      <c r="H9" s="4" t="n">
        <f aca="false">COUNTIF(Albums!$B$2:$B$2862,A9)</f>
        <v>1</v>
      </c>
      <c r="I9" s="2" t="s">
        <v>21458</v>
      </c>
      <c r="J9" s="2" t="s">
        <v>21459</v>
      </c>
      <c r="K9" s="4"/>
    </row>
    <row r="10" customFormat="false" ht="23.85" hidden="false" customHeight="false" outlineLevel="0" collapsed="false">
      <c r="A10" s="4" t="s">
        <v>1966</v>
      </c>
      <c r="B10" s="4" t="s">
        <v>1777</v>
      </c>
      <c r="C10" s="4" t="s">
        <v>603</v>
      </c>
      <c r="D10" s="4" t="s">
        <v>21460</v>
      </c>
      <c r="E10" s="4" t="s">
        <v>1337</v>
      </c>
      <c r="F10" s="4" t="s">
        <v>21441</v>
      </c>
      <c r="G10" s="4" t="s">
        <v>21461</v>
      </c>
      <c r="H10" s="4" t="n">
        <f aca="false">COUNTIF(Albums!$B$2:$B$2862,A10)</f>
        <v>3</v>
      </c>
      <c r="I10" s="2"/>
      <c r="J10" s="2" t="s">
        <v>21462</v>
      </c>
      <c r="K10" s="4" t="s">
        <v>53</v>
      </c>
    </row>
    <row r="11" customFormat="false" ht="23.85" hidden="false" customHeight="false" outlineLevel="0" collapsed="false">
      <c r="A11" s="4" t="s">
        <v>343</v>
      </c>
      <c r="B11" s="4" t="s">
        <v>346</v>
      </c>
      <c r="C11" s="4" t="s">
        <v>45</v>
      </c>
      <c r="D11" s="4" t="s">
        <v>21463</v>
      </c>
      <c r="E11" s="4" t="s">
        <v>43</v>
      </c>
      <c r="F11" s="4" t="s">
        <v>21441</v>
      </c>
      <c r="G11" s="4" t="s">
        <v>342</v>
      </c>
      <c r="H11" s="4" t="n">
        <f aca="false">COUNTIF(Albums!$B$2:$B$2862,A11)</f>
        <v>1</v>
      </c>
      <c r="I11" s="2" t="s">
        <v>39</v>
      </c>
      <c r="J11" s="2" t="s">
        <v>21464</v>
      </c>
      <c r="K11" s="4"/>
    </row>
    <row r="12" customFormat="false" ht="23.85" hidden="false" customHeight="false" outlineLevel="0" collapsed="false">
      <c r="A12" s="4" t="s">
        <v>15763</v>
      </c>
      <c r="B12" s="4" t="s">
        <v>3745</v>
      </c>
      <c r="C12" s="4" t="s">
        <v>776</v>
      </c>
      <c r="D12" s="4" t="s">
        <v>21465</v>
      </c>
      <c r="E12" s="4" t="s">
        <v>15634</v>
      </c>
      <c r="F12" s="4" t="s">
        <v>21433</v>
      </c>
      <c r="G12" s="4" t="s">
        <v>21466</v>
      </c>
      <c r="H12" s="4" t="n">
        <f aca="false">COUNTIF(Albums!$B$2:$B$2862,A12)</f>
        <v>2</v>
      </c>
      <c r="I12" s="2"/>
      <c r="J12" s="2" t="s">
        <v>21467</v>
      </c>
      <c r="K12" s="4"/>
    </row>
    <row r="13" customFormat="false" ht="23.85" hidden="false" customHeight="false" outlineLevel="0" collapsed="false">
      <c r="A13" s="4" t="s">
        <v>12808</v>
      </c>
      <c r="B13" s="4" t="s">
        <v>1205</v>
      </c>
      <c r="C13" s="4" t="s">
        <v>603</v>
      </c>
      <c r="D13" s="4" t="s">
        <v>21468</v>
      </c>
      <c r="E13" s="4" t="s">
        <v>12707</v>
      </c>
      <c r="F13" s="4" t="s">
        <v>21433</v>
      </c>
      <c r="G13" s="4" t="s">
        <v>21469</v>
      </c>
      <c r="H13" s="4" t="n">
        <f aca="false">COUNTIF(Albums!$B$2:$B$2862,A13)</f>
        <v>2</v>
      </c>
      <c r="I13" s="2" t="s">
        <v>5473</v>
      </c>
      <c r="J13" s="2" t="s">
        <v>21470</v>
      </c>
      <c r="K13" s="4"/>
    </row>
    <row r="14" customFormat="false" ht="23.85" hidden="false" customHeight="false" outlineLevel="0" collapsed="false">
      <c r="A14" s="4" t="s">
        <v>3782</v>
      </c>
      <c r="B14" s="4" t="s">
        <v>2052</v>
      </c>
      <c r="C14" s="4" t="s">
        <v>257</v>
      </c>
      <c r="D14" s="4" t="s">
        <v>21463</v>
      </c>
      <c r="E14" s="4" t="s">
        <v>2736</v>
      </c>
      <c r="F14" s="4" t="s">
        <v>21441</v>
      </c>
      <c r="G14" s="4" t="s">
        <v>3781</v>
      </c>
      <c r="H14" s="4" t="n">
        <f aca="false">COUNTIF(Albums!$B$2:$B$2862,A14)</f>
        <v>1</v>
      </c>
      <c r="I14" s="2" t="s">
        <v>21471</v>
      </c>
      <c r="J14" s="2" t="s">
        <v>21472</v>
      </c>
      <c r="K14" s="4"/>
    </row>
    <row r="15" customFormat="false" ht="23.85" hidden="false" customHeight="false" outlineLevel="0" collapsed="false">
      <c r="A15" s="4" t="s">
        <v>7243</v>
      </c>
      <c r="B15" s="4" t="s">
        <v>7245</v>
      </c>
      <c r="C15" s="4" t="s">
        <v>193</v>
      </c>
      <c r="D15" s="4" t="s">
        <v>21473</v>
      </c>
      <c r="E15" s="4" t="s">
        <v>7052</v>
      </c>
      <c r="F15" s="4" t="s">
        <v>21433</v>
      </c>
      <c r="G15" s="4" t="s">
        <v>21474</v>
      </c>
      <c r="H15" s="4" t="n">
        <f aca="false">COUNTIF(Albums!$B$2:$B$2862,A15)</f>
        <v>3</v>
      </c>
      <c r="I15" s="2" t="s">
        <v>21475</v>
      </c>
      <c r="J15" s="2" t="s">
        <v>21476</v>
      </c>
      <c r="K15" s="4"/>
    </row>
    <row r="16" customFormat="false" ht="23.85" hidden="false" customHeight="false" outlineLevel="0" collapsed="false">
      <c r="A16" s="4" t="s">
        <v>1699</v>
      </c>
      <c r="B16" s="4" t="s">
        <v>549</v>
      </c>
      <c r="C16" s="4" t="s">
        <v>152</v>
      </c>
      <c r="D16" s="4" t="s">
        <v>21477</v>
      </c>
      <c r="E16" s="4" t="s">
        <v>1337</v>
      </c>
      <c r="F16" s="4" t="s">
        <v>21441</v>
      </c>
      <c r="G16" s="4" t="s">
        <v>1698</v>
      </c>
      <c r="H16" s="4" t="n">
        <f aca="false">COUNTIF(Albums!$B$2:$B$2862,A16)</f>
        <v>1</v>
      </c>
      <c r="I16" s="2" t="s">
        <v>21478</v>
      </c>
      <c r="J16" s="2" t="s">
        <v>21479</v>
      </c>
      <c r="K16" s="4"/>
    </row>
    <row r="17" customFormat="false" ht="23.85" hidden="false" customHeight="false" outlineLevel="0" collapsed="false">
      <c r="A17" s="4" t="s">
        <v>1334</v>
      </c>
      <c r="B17" s="4"/>
      <c r="C17" s="4" t="s">
        <v>152</v>
      </c>
      <c r="D17" s="4" t="s">
        <v>21480</v>
      </c>
      <c r="E17" s="4" t="s">
        <v>1337</v>
      </c>
      <c r="F17" s="4" t="s">
        <v>21441</v>
      </c>
      <c r="G17" s="4" t="s">
        <v>21481</v>
      </c>
      <c r="H17" s="4" t="n">
        <f aca="false">COUNTIF(Albums!$B$2:$B$2862,A17)</f>
        <v>7</v>
      </c>
      <c r="I17" s="2" t="s">
        <v>21482</v>
      </c>
      <c r="J17" s="2" t="s">
        <v>21483</v>
      </c>
      <c r="K17" s="4"/>
    </row>
    <row r="18" customFormat="false" ht="23.85" hidden="false" customHeight="false" outlineLevel="0" collapsed="false">
      <c r="A18" s="4" t="s">
        <v>1351</v>
      </c>
      <c r="B18" s="4"/>
      <c r="C18" s="4" t="s">
        <v>152</v>
      </c>
      <c r="D18" s="4" t="s">
        <v>21484</v>
      </c>
      <c r="E18" s="4" t="s">
        <v>1337</v>
      </c>
      <c r="F18" s="4" t="s">
        <v>21441</v>
      </c>
      <c r="G18" s="4" t="s">
        <v>21485</v>
      </c>
      <c r="H18" s="4" t="n">
        <f aca="false">COUNTIF(Albums!$B$2:$B$2862,A18)</f>
        <v>2</v>
      </c>
      <c r="I18" s="2" t="s">
        <v>21486</v>
      </c>
      <c r="J18" s="2" t="s">
        <v>21487</v>
      </c>
      <c r="K18" s="4"/>
    </row>
    <row r="19" customFormat="false" ht="23.85" hidden="false" customHeight="false" outlineLevel="0" collapsed="false">
      <c r="A19" s="4" t="s">
        <v>508</v>
      </c>
      <c r="B19" s="4" t="s">
        <v>61</v>
      </c>
      <c r="C19" s="4" t="s">
        <v>45</v>
      </c>
      <c r="D19" s="4" t="s">
        <v>21488</v>
      </c>
      <c r="E19" s="4" t="s">
        <v>510</v>
      </c>
      <c r="F19" s="4" t="s">
        <v>21441</v>
      </c>
      <c r="G19" s="4" t="s">
        <v>507</v>
      </c>
      <c r="H19" s="4" t="n">
        <f aca="false">COUNTIF(Albums!$B$2:$B$2862,A19)</f>
        <v>1</v>
      </c>
      <c r="I19" s="2" t="s">
        <v>21489</v>
      </c>
      <c r="J19" s="2" t="s">
        <v>21490</v>
      </c>
      <c r="K19" s="4"/>
    </row>
    <row r="20" customFormat="false" ht="23.85" hidden="false" customHeight="false" outlineLevel="0" collapsed="false">
      <c r="A20" s="4" t="s">
        <v>3887</v>
      </c>
      <c r="B20" s="4" t="s">
        <v>1205</v>
      </c>
      <c r="C20" s="4" t="s">
        <v>603</v>
      </c>
      <c r="D20" s="4" t="s">
        <v>21491</v>
      </c>
      <c r="E20" s="4" t="s">
        <v>2736</v>
      </c>
      <c r="F20" s="4" t="s">
        <v>21441</v>
      </c>
      <c r="G20" s="4" t="s">
        <v>3886</v>
      </c>
      <c r="H20" s="4" t="n">
        <f aca="false">COUNTIF(Albums!$B$2:$B$2862,A20)</f>
        <v>1</v>
      </c>
      <c r="I20" s="2" t="s">
        <v>21492</v>
      </c>
      <c r="J20" s="2" t="s">
        <v>21493</v>
      </c>
      <c r="K20" s="4"/>
    </row>
    <row r="21" customFormat="false" ht="23.85" hidden="false" customHeight="false" outlineLevel="0" collapsed="false">
      <c r="A21" s="4" t="s">
        <v>2336</v>
      </c>
      <c r="B21" s="4" t="s">
        <v>2338</v>
      </c>
      <c r="C21" s="4" t="s">
        <v>961</v>
      </c>
      <c r="D21" s="4" t="s">
        <v>21463</v>
      </c>
      <c r="E21" s="4" t="s">
        <v>1337</v>
      </c>
      <c r="F21" s="4" t="s">
        <v>21441</v>
      </c>
      <c r="G21" s="4" t="s">
        <v>2335</v>
      </c>
      <c r="H21" s="4" t="n">
        <f aca="false">COUNTIF(Albums!$B$2:$B$2862,A21)</f>
        <v>1</v>
      </c>
      <c r="I21" s="2" t="s">
        <v>1926</v>
      </c>
      <c r="J21" s="2" t="s">
        <v>21494</v>
      </c>
      <c r="K21" s="4"/>
    </row>
    <row r="22" customFormat="false" ht="23.85" hidden="false" customHeight="false" outlineLevel="0" collapsed="false">
      <c r="A22" s="4" t="s">
        <v>20215</v>
      </c>
      <c r="B22" s="4" t="s">
        <v>20218</v>
      </c>
      <c r="C22" s="4" t="s">
        <v>193</v>
      </c>
      <c r="D22" s="4" t="s">
        <v>21495</v>
      </c>
      <c r="E22" s="4" t="s">
        <v>20181</v>
      </c>
      <c r="F22" s="4" t="s">
        <v>21454</v>
      </c>
      <c r="G22" s="4" t="s">
        <v>20214</v>
      </c>
      <c r="H22" s="4" t="n">
        <f aca="false">COUNTIF(Albums!$B$2:$B$2862,A22)</f>
        <v>1</v>
      </c>
      <c r="I22" s="2"/>
      <c r="J22" s="2" t="s">
        <v>21496</v>
      </c>
      <c r="K22" s="4"/>
    </row>
    <row r="23" customFormat="false" ht="23.85" hidden="false" customHeight="false" outlineLevel="0" collapsed="false">
      <c r="A23" s="4" t="s">
        <v>6834</v>
      </c>
      <c r="B23" s="4" t="s">
        <v>6657</v>
      </c>
      <c r="C23" s="4" t="s">
        <v>257</v>
      </c>
      <c r="D23" s="4" t="s">
        <v>21497</v>
      </c>
      <c r="E23" s="4" t="s">
        <v>6478</v>
      </c>
      <c r="F23" s="4" t="s">
        <v>21433</v>
      </c>
      <c r="G23" s="4" t="s">
        <v>6833</v>
      </c>
      <c r="H23" s="4" t="n">
        <f aca="false">COUNTIF(Albums!$B$2:$B$2862,A23)</f>
        <v>1</v>
      </c>
      <c r="I23" s="2" t="s">
        <v>6654</v>
      </c>
      <c r="J23" s="2" t="s">
        <v>21498</v>
      </c>
      <c r="K23" s="4"/>
    </row>
    <row r="24" customFormat="false" ht="23.85" hidden="false" customHeight="false" outlineLevel="0" collapsed="false">
      <c r="A24" s="4" t="s">
        <v>13391</v>
      </c>
      <c r="B24" s="4" t="s">
        <v>164</v>
      </c>
      <c r="C24" s="4" t="s">
        <v>163</v>
      </c>
      <c r="D24" s="4" t="s">
        <v>21499</v>
      </c>
      <c r="E24" s="4" t="s">
        <v>13258</v>
      </c>
      <c r="F24" s="4" t="s">
        <v>21433</v>
      </c>
      <c r="G24" s="4" t="s">
        <v>21500</v>
      </c>
      <c r="H24" s="4" t="n">
        <f aca="false">COUNTIF(Albums!$B$2:$B$2862,A24)</f>
        <v>4</v>
      </c>
      <c r="I24" s="2" t="s">
        <v>21501</v>
      </c>
      <c r="J24" s="2" t="s">
        <v>21502</v>
      </c>
      <c r="K24" s="4"/>
    </row>
    <row r="25" customFormat="false" ht="23.85" hidden="false" customHeight="false" outlineLevel="0" collapsed="false">
      <c r="A25" s="4" t="s">
        <v>8402</v>
      </c>
      <c r="B25" s="4" t="s">
        <v>8404</v>
      </c>
      <c r="C25" s="4" t="s">
        <v>603</v>
      </c>
      <c r="D25" s="4" t="s">
        <v>21503</v>
      </c>
      <c r="E25" s="4" t="s">
        <v>8347</v>
      </c>
      <c r="F25" s="4" t="s">
        <v>21433</v>
      </c>
      <c r="G25" s="4" t="s">
        <v>21504</v>
      </c>
      <c r="H25" s="4" t="n">
        <f aca="false">COUNTIF(Albums!$B$2:$B$2862,A25)</f>
        <v>4</v>
      </c>
      <c r="I25" s="2" t="s">
        <v>21505</v>
      </c>
      <c r="J25" s="2" t="s">
        <v>21506</v>
      </c>
      <c r="K25" s="4"/>
    </row>
    <row r="26" customFormat="false" ht="23.85" hidden="false" customHeight="false" outlineLevel="0" collapsed="false">
      <c r="A26" s="4" t="s">
        <v>8612</v>
      </c>
      <c r="B26" s="4" t="s">
        <v>8404</v>
      </c>
      <c r="C26" s="4" t="s">
        <v>603</v>
      </c>
      <c r="D26" s="4" t="s">
        <v>21507</v>
      </c>
      <c r="E26" s="4" t="s">
        <v>8347</v>
      </c>
      <c r="F26" s="4" t="s">
        <v>21433</v>
      </c>
      <c r="G26" s="4" t="s">
        <v>8611</v>
      </c>
      <c r="H26" s="4" t="n">
        <f aca="false">COUNTIF(Albums!$B$2:$B$2862,A26)</f>
        <v>1</v>
      </c>
      <c r="I26" s="2" t="s">
        <v>21508</v>
      </c>
      <c r="J26" s="2" t="s">
        <v>21509</v>
      </c>
      <c r="K26" s="4"/>
    </row>
    <row r="27" customFormat="false" ht="23.85" hidden="false" customHeight="false" outlineLevel="0" collapsed="false">
      <c r="A27" s="4" t="s">
        <v>15273</v>
      </c>
      <c r="B27" s="4" t="s">
        <v>7102</v>
      </c>
      <c r="C27" s="4" t="s">
        <v>193</v>
      </c>
      <c r="D27" s="4" t="s">
        <v>21510</v>
      </c>
      <c r="E27" s="4" t="s">
        <v>15180</v>
      </c>
      <c r="F27" s="4" t="s">
        <v>21433</v>
      </c>
      <c r="G27" s="4" t="s">
        <v>21511</v>
      </c>
      <c r="H27" s="4" t="n">
        <f aca="false">COUNTIF(Albums!$B$2:$B$2862,A27)</f>
        <v>2</v>
      </c>
      <c r="I27" s="2" t="s">
        <v>15188</v>
      </c>
      <c r="J27" s="2" t="s">
        <v>21512</v>
      </c>
      <c r="K27" s="4"/>
    </row>
    <row r="28" customFormat="false" ht="23.85" hidden="false" customHeight="false" outlineLevel="0" collapsed="false">
      <c r="A28" s="4" t="s">
        <v>4020</v>
      </c>
      <c r="B28" s="4" t="s">
        <v>117</v>
      </c>
      <c r="C28" s="4" t="s">
        <v>116</v>
      </c>
      <c r="D28" s="4" t="s">
        <v>21513</v>
      </c>
      <c r="E28" s="4" t="s">
        <v>3992</v>
      </c>
      <c r="F28" s="4" t="s">
        <v>21441</v>
      </c>
      <c r="G28" s="4" t="s">
        <v>21514</v>
      </c>
      <c r="H28" s="4" t="n">
        <f aca="false">COUNTIF(Albums!$B$2:$B$2862,A28)</f>
        <v>10</v>
      </c>
      <c r="I28" s="2"/>
      <c r="J28" s="2" t="s">
        <v>21515</v>
      </c>
      <c r="K28" s="4" t="s">
        <v>53</v>
      </c>
    </row>
    <row r="29" customFormat="false" ht="23.85" hidden="false" customHeight="false" outlineLevel="0" collapsed="false">
      <c r="A29" s="4" t="s">
        <v>20477</v>
      </c>
      <c r="B29" s="4" t="s">
        <v>289</v>
      </c>
      <c r="C29" s="4" t="s">
        <v>193</v>
      </c>
      <c r="D29" s="4" t="s">
        <v>21516</v>
      </c>
      <c r="E29" s="4" t="s">
        <v>20463</v>
      </c>
      <c r="F29" s="4" t="s">
        <v>21454</v>
      </c>
      <c r="G29" s="4" t="s">
        <v>20476</v>
      </c>
      <c r="H29" s="4" t="n">
        <f aca="false">COUNTIF(Albums!$B$2:$B$2862,A29)</f>
        <v>1</v>
      </c>
      <c r="I29" s="2"/>
      <c r="J29" s="2" t="s">
        <v>21517</v>
      </c>
      <c r="K29" s="4"/>
    </row>
    <row r="30" customFormat="false" ht="23.85" hidden="false" customHeight="false" outlineLevel="0" collapsed="false">
      <c r="A30" s="4" t="s">
        <v>1656</v>
      </c>
      <c r="B30" s="4" t="s">
        <v>153</v>
      </c>
      <c r="C30" s="4" t="s">
        <v>152</v>
      </c>
      <c r="D30" s="4" t="s">
        <v>21518</v>
      </c>
      <c r="E30" s="4" t="s">
        <v>1337</v>
      </c>
      <c r="F30" s="4" t="s">
        <v>21441</v>
      </c>
      <c r="G30" s="4" t="s">
        <v>21519</v>
      </c>
      <c r="H30" s="4" t="n">
        <f aca="false">COUNTIF(Albums!$B$2:$B$2862,A30)</f>
        <v>2</v>
      </c>
      <c r="I30" s="2"/>
      <c r="J30" s="2" t="s">
        <v>21520</v>
      </c>
      <c r="K30" s="4"/>
    </row>
    <row r="31" customFormat="false" ht="23.85" hidden="false" customHeight="false" outlineLevel="0" collapsed="false">
      <c r="A31" s="4" t="s">
        <v>21082</v>
      </c>
      <c r="B31" s="4" t="s">
        <v>21084</v>
      </c>
      <c r="C31" s="4" t="s">
        <v>193</v>
      </c>
      <c r="D31" s="4" t="s">
        <v>21521</v>
      </c>
      <c r="E31" s="4" t="s">
        <v>21031</v>
      </c>
      <c r="F31" s="4" t="s">
        <v>21454</v>
      </c>
      <c r="G31" s="4" t="s">
        <v>21522</v>
      </c>
      <c r="H31" s="4" t="n">
        <f aca="false">COUNTIF(Albums!$B$2:$B$2862,A31)</f>
        <v>2</v>
      </c>
      <c r="I31" s="2" t="s">
        <v>19161</v>
      </c>
      <c r="J31" s="2" t="s">
        <v>21523</v>
      </c>
      <c r="K31" s="4"/>
    </row>
    <row r="32" customFormat="false" ht="23.85" hidden="false" customHeight="false" outlineLevel="0" collapsed="false">
      <c r="A32" s="4" t="s">
        <v>19161</v>
      </c>
      <c r="B32" s="4" t="s">
        <v>19164</v>
      </c>
      <c r="C32" s="4" t="s">
        <v>193</v>
      </c>
      <c r="D32" s="4" t="s">
        <v>21524</v>
      </c>
      <c r="E32" s="4" t="s">
        <v>19163</v>
      </c>
      <c r="F32" s="4" t="s">
        <v>21433</v>
      </c>
      <c r="G32" s="4" t="s">
        <v>21525</v>
      </c>
      <c r="H32" s="4" t="n">
        <f aca="false">COUNTIF(Albums!$B$2:$B$2862,A32)</f>
        <v>5</v>
      </c>
      <c r="I32" s="2"/>
      <c r="J32" s="2" t="s">
        <v>21526</v>
      </c>
      <c r="K32" s="4"/>
    </row>
    <row r="33" customFormat="false" ht="23.85" hidden="false" customHeight="false" outlineLevel="0" collapsed="false">
      <c r="A33" s="4" t="s">
        <v>6229</v>
      </c>
      <c r="B33" s="4" t="s">
        <v>61</v>
      </c>
      <c r="C33" s="4" t="s">
        <v>45</v>
      </c>
      <c r="D33" s="4" t="s">
        <v>21527</v>
      </c>
      <c r="E33" s="4" t="s">
        <v>6130</v>
      </c>
      <c r="F33" s="4" t="s">
        <v>21433</v>
      </c>
      <c r="G33" s="4" t="s">
        <v>6228</v>
      </c>
      <c r="H33" s="4" t="n">
        <f aca="false">COUNTIF(Albums!$B$2:$B$2862,A33)</f>
        <v>1</v>
      </c>
      <c r="I33" s="2" t="s">
        <v>21528</v>
      </c>
      <c r="J33" s="2" t="s">
        <v>21529</v>
      </c>
      <c r="K33" s="4"/>
    </row>
    <row r="34" customFormat="false" ht="23.85" hidden="false" customHeight="false" outlineLevel="0" collapsed="false">
      <c r="A34" s="4" t="s">
        <v>9372</v>
      </c>
      <c r="B34" s="4" t="s">
        <v>289</v>
      </c>
      <c r="C34" s="4" t="s">
        <v>193</v>
      </c>
      <c r="D34" s="4" t="s">
        <v>21530</v>
      </c>
      <c r="E34" s="4" t="s">
        <v>8845</v>
      </c>
      <c r="F34" s="4" t="s">
        <v>21433</v>
      </c>
      <c r="G34" s="4" t="s">
        <v>21531</v>
      </c>
      <c r="H34" s="4" t="n">
        <f aca="false">COUNTIF(Albums!$B$2:$B$2862,A34)</f>
        <v>3</v>
      </c>
      <c r="I34" s="2" t="s">
        <v>21532</v>
      </c>
      <c r="J34" s="2" t="s">
        <v>21533</v>
      </c>
      <c r="K34" s="4"/>
    </row>
    <row r="35" customFormat="false" ht="23.85" hidden="false" customHeight="false" outlineLevel="0" collapsed="false">
      <c r="A35" s="4" t="s">
        <v>2897</v>
      </c>
      <c r="B35" s="4" t="s">
        <v>153</v>
      </c>
      <c r="C35" s="4" t="s">
        <v>152</v>
      </c>
      <c r="D35" s="4" t="s">
        <v>21534</v>
      </c>
      <c r="E35" s="4" t="s">
        <v>2736</v>
      </c>
      <c r="F35" s="4" t="s">
        <v>21441</v>
      </c>
      <c r="G35" s="4" t="s">
        <v>21535</v>
      </c>
      <c r="H35" s="4" t="n">
        <f aca="false">COUNTIF(Albums!$B$2:$B$2862,A35)</f>
        <v>2</v>
      </c>
      <c r="I35" s="2"/>
      <c r="J35" s="2" t="s">
        <v>21536</v>
      </c>
      <c r="K35" s="4"/>
    </row>
    <row r="36" customFormat="false" ht="23.85" hidden="false" customHeight="false" outlineLevel="0" collapsed="false">
      <c r="A36" s="4" t="s">
        <v>7282</v>
      </c>
      <c r="B36" s="4" t="s">
        <v>4621</v>
      </c>
      <c r="C36" s="4" t="s">
        <v>90</v>
      </c>
      <c r="D36" s="4" t="s">
        <v>21537</v>
      </c>
      <c r="E36" s="4" t="s">
        <v>7052</v>
      </c>
      <c r="F36" s="4" t="s">
        <v>21433</v>
      </c>
      <c r="G36" s="4" t="s">
        <v>21538</v>
      </c>
      <c r="H36" s="4" t="n">
        <f aca="false">COUNTIF(Albums!$B$2:$B$2862,A36)</f>
        <v>6</v>
      </c>
      <c r="I36" s="2" t="s">
        <v>21539</v>
      </c>
      <c r="J36" s="2" t="s">
        <v>21540</v>
      </c>
      <c r="K36" s="4"/>
    </row>
    <row r="37" customFormat="false" ht="23.85" hidden="false" customHeight="false" outlineLevel="0" collapsed="false">
      <c r="A37" s="4" t="s">
        <v>20653</v>
      </c>
      <c r="B37" s="4" t="s">
        <v>20654</v>
      </c>
      <c r="C37" s="4" t="s">
        <v>45</v>
      </c>
      <c r="D37" s="4" t="s">
        <v>21541</v>
      </c>
      <c r="E37" s="4" t="s">
        <v>20619</v>
      </c>
      <c r="F37" s="4" t="s">
        <v>21454</v>
      </c>
      <c r="G37" s="4" t="s">
        <v>20652</v>
      </c>
      <c r="H37" s="4" t="n">
        <f aca="false">COUNTIF(Albums!$B$2:$B$2862,A37)</f>
        <v>1</v>
      </c>
      <c r="I37" s="2" t="s">
        <v>20626</v>
      </c>
      <c r="J37" s="2" t="s">
        <v>21542</v>
      </c>
      <c r="K37" s="4"/>
    </row>
    <row r="38" customFormat="false" ht="23.85" hidden="false" customHeight="false" outlineLevel="0" collapsed="false">
      <c r="A38" s="4" t="s">
        <v>12705</v>
      </c>
      <c r="B38" s="4" t="s">
        <v>3596</v>
      </c>
      <c r="C38" s="4" t="s">
        <v>603</v>
      </c>
      <c r="D38" s="4" t="s">
        <v>21543</v>
      </c>
      <c r="E38" s="4" t="s">
        <v>12707</v>
      </c>
      <c r="F38" s="4" t="s">
        <v>21433</v>
      </c>
      <c r="G38" s="4" t="s">
        <v>21544</v>
      </c>
      <c r="H38" s="4" t="n">
        <f aca="false">COUNTIF(Albums!$B$2:$B$2862,A38)</f>
        <v>5</v>
      </c>
      <c r="I38" s="2"/>
      <c r="J38" s="2" t="s">
        <v>21545</v>
      </c>
      <c r="K38" s="4"/>
    </row>
    <row r="39" customFormat="false" ht="23.85" hidden="false" customHeight="false" outlineLevel="0" collapsed="false">
      <c r="A39" s="4" t="s">
        <v>9434</v>
      </c>
      <c r="B39" s="4" t="s">
        <v>289</v>
      </c>
      <c r="C39" s="4" t="s">
        <v>193</v>
      </c>
      <c r="D39" s="4" t="s">
        <v>21546</v>
      </c>
      <c r="E39" s="4" t="s">
        <v>8845</v>
      </c>
      <c r="F39" s="4" t="s">
        <v>21433</v>
      </c>
      <c r="G39" s="4" t="s">
        <v>21547</v>
      </c>
      <c r="H39" s="4" t="n">
        <f aca="false">COUNTIF(Albums!$B$2:$B$2862,A39)</f>
        <v>3</v>
      </c>
      <c r="I39" s="2" t="s">
        <v>21548</v>
      </c>
      <c r="J39" s="2" t="s">
        <v>21549</v>
      </c>
      <c r="K39" s="4"/>
    </row>
    <row r="40" customFormat="false" ht="23.85" hidden="false" customHeight="false" outlineLevel="0" collapsed="false">
      <c r="A40" s="4" t="s">
        <v>3896</v>
      </c>
      <c r="B40" s="4" t="s">
        <v>289</v>
      </c>
      <c r="C40" s="4" t="s">
        <v>193</v>
      </c>
      <c r="D40" s="4" t="s">
        <v>21491</v>
      </c>
      <c r="E40" s="4" t="s">
        <v>2736</v>
      </c>
      <c r="F40" s="4" t="s">
        <v>21441</v>
      </c>
      <c r="G40" s="4" t="s">
        <v>3895</v>
      </c>
      <c r="H40" s="4" t="n">
        <f aca="false">COUNTIF(Albums!$B$2:$B$2862,A40)</f>
        <v>1</v>
      </c>
      <c r="I40" s="2"/>
      <c r="J40" s="2" t="s">
        <v>21550</v>
      </c>
      <c r="K40" s="4"/>
    </row>
    <row r="41" customFormat="false" ht="23.85" hidden="false" customHeight="false" outlineLevel="0" collapsed="false">
      <c r="A41" s="4" t="s">
        <v>8566</v>
      </c>
      <c r="B41" s="4" t="s">
        <v>91</v>
      </c>
      <c r="C41" s="4" t="s">
        <v>45</v>
      </c>
      <c r="D41" s="4" t="s">
        <v>21551</v>
      </c>
      <c r="E41" s="4" t="s">
        <v>8347</v>
      </c>
      <c r="F41" s="4" t="s">
        <v>21433</v>
      </c>
      <c r="G41" s="4" t="s">
        <v>21552</v>
      </c>
      <c r="H41" s="4" t="n">
        <f aca="false">COUNTIF(Albums!$B$2:$B$2862,A41)</f>
        <v>7</v>
      </c>
      <c r="I41" s="2" t="s">
        <v>21553</v>
      </c>
      <c r="J41" s="2" t="s">
        <v>21554</v>
      </c>
      <c r="K41" s="4"/>
    </row>
    <row r="42" customFormat="false" ht="23.85" hidden="false" customHeight="false" outlineLevel="0" collapsed="false">
      <c r="A42" s="4" t="s">
        <v>14639</v>
      </c>
      <c r="B42" s="4" t="s">
        <v>3596</v>
      </c>
      <c r="C42" s="4" t="s">
        <v>603</v>
      </c>
      <c r="D42" s="4" t="s">
        <v>21444</v>
      </c>
      <c r="E42" s="4" t="s">
        <v>14457</v>
      </c>
      <c r="F42" s="4" t="s">
        <v>21433</v>
      </c>
      <c r="G42" s="4" t="s">
        <v>14638</v>
      </c>
      <c r="H42" s="4" t="n">
        <f aca="false">COUNTIF(Albums!$B$2:$B$2862,A42)</f>
        <v>1</v>
      </c>
      <c r="I42" s="2"/>
      <c r="J42" s="2" t="s">
        <v>21555</v>
      </c>
      <c r="K42" s="4"/>
    </row>
    <row r="43" customFormat="false" ht="23.85" hidden="false" customHeight="false" outlineLevel="0" collapsed="false">
      <c r="A43" s="4" t="s">
        <v>3533</v>
      </c>
      <c r="B43" s="4" t="s">
        <v>1205</v>
      </c>
      <c r="C43" s="4" t="s">
        <v>603</v>
      </c>
      <c r="D43" s="4" t="s">
        <v>21556</v>
      </c>
      <c r="E43" s="4" t="s">
        <v>2736</v>
      </c>
      <c r="F43" s="4" t="s">
        <v>21441</v>
      </c>
      <c r="G43" s="4" t="s">
        <v>3532</v>
      </c>
      <c r="H43" s="4" t="n">
        <f aca="false">COUNTIF(Albums!$B$2:$B$2862,A43)</f>
        <v>1</v>
      </c>
      <c r="I43" s="2" t="s">
        <v>21557</v>
      </c>
      <c r="J43" s="2" t="s">
        <v>21558</v>
      </c>
      <c r="K43" s="4"/>
    </row>
    <row r="44" customFormat="false" ht="23.85" hidden="false" customHeight="false" outlineLevel="0" collapsed="false">
      <c r="A44" s="4" t="s">
        <v>19791</v>
      </c>
      <c r="B44" s="4" t="s">
        <v>19794</v>
      </c>
      <c r="C44" s="4" t="s">
        <v>257</v>
      </c>
      <c r="D44" s="4" t="s">
        <v>21559</v>
      </c>
      <c r="E44" s="4" t="s">
        <v>19681</v>
      </c>
      <c r="F44" s="4" t="s">
        <v>21433</v>
      </c>
      <c r="G44" s="4" t="s">
        <v>19790</v>
      </c>
      <c r="H44" s="4" t="n">
        <f aca="false">COUNTIF(Albums!$B$2:$B$2862,A44)</f>
        <v>1</v>
      </c>
      <c r="I44" s="2"/>
      <c r="J44" s="2" t="s">
        <v>21560</v>
      </c>
      <c r="K44" s="4"/>
    </row>
    <row r="45" customFormat="false" ht="23.85" hidden="false" customHeight="false" outlineLevel="0" collapsed="false">
      <c r="A45" s="4" t="s">
        <v>2145</v>
      </c>
      <c r="B45" s="4" t="s">
        <v>289</v>
      </c>
      <c r="C45" s="4" t="s">
        <v>193</v>
      </c>
      <c r="D45" s="4" t="s">
        <v>21440</v>
      </c>
      <c r="E45" s="4" t="s">
        <v>1337</v>
      </c>
      <c r="F45" s="4" t="s">
        <v>21441</v>
      </c>
      <c r="G45" s="4" t="s">
        <v>2144</v>
      </c>
      <c r="H45" s="4" t="n">
        <f aca="false">COUNTIF(Albums!$B$2:$B$2862,A45)</f>
        <v>1</v>
      </c>
      <c r="I45" s="2"/>
      <c r="J45" s="2" t="s">
        <v>21561</v>
      </c>
      <c r="K45" s="4"/>
    </row>
    <row r="46" customFormat="false" ht="23.85" hidden="false" customHeight="false" outlineLevel="0" collapsed="false">
      <c r="A46" s="4" t="s">
        <v>6686</v>
      </c>
      <c r="B46" s="4" t="s">
        <v>530</v>
      </c>
      <c r="C46" s="4" t="s">
        <v>193</v>
      </c>
      <c r="D46" s="4" t="s">
        <v>21562</v>
      </c>
      <c r="E46" s="4" t="s">
        <v>6478</v>
      </c>
      <c r="F46" s="4" t="s">
        <v>21433</v>
      </c>
      <c r="G46" s="4" t="s">
        <v>21563</v>
      </c>
      <c r="H46" s="4" t="n">
        <f aca="false">COUNTIF(Albums!$B$2:$B$2862,A46)</f>
        <v>2</v>
      </c>
      <c r="I46" s="2" t="s">
        <v>21564</v>
      </c>
      <c r="J46" s="2" t="s">
        <v>21565</v>
      </c>
      <c r="K46" s="4"/>
    </row>
    <row r="47" customFormat="false" ht="23.85" hidden="false" customHeight="false" outlineLevel="0" collapsed="false">
      <c r="A47" s="4" t="s">
        <v>6654</v>
      </c>
      <c r="B47" s="4" t="s">
        <v>6657</v>
      </c>
      <c r="C47" s="4" t="s">
        <v>257</v>
      </c>
      <c r="D47" s="4" t="s">
        <v>21566</v>
      </c>
      <c r="E47" s="4" t="s">
        <v>6478</v>
      </c>
      <c r="F47" s="4" t="s">
        <v>21433</v>
      </c>
      <c r="G47" s="4" t="s">
        <v>6653</v>
      </c>
      <c r="H47" s="4" t="n">
        <f aca="false">COUNTIF(Albums!$B$2:$B$2862,A47)</f>
        <v>1</v>
      </c>
      <c r="I47" s="2" t="s">
        <v>21567</v>
      </c>
      <c r="J47" s="2" t="s">
        <v>21568</v>
      </c>
      <c r="K47" s="4"/>
    </row>
    <row r="48" customFormat="false" ht="23.85" hidden="false" customHeight="false" outlineLevel="0" collapsed="false">
      <c r="A48" s="4" t="s">
        <v>12397</v>
      </c>
      <c r="B48" s="4" t="s">
        <v>11139</v>
      </c>
      <c r="C48" s="4" t="s">
        <v>45</v>
      </c>
      <c r="D48" s="4" t="s">
        <v>21569</v>
      </c>
      <c r="E48" s="4" t="s">
        <v>12189</v>
      </c>
      <c r="F48" s="4" t="s">
        <v>21433</v>
      </c>
      <c r="G48" s="4" t="s">
        <v>21570</v>
      </c>
      <c r="H48" s="4" t="n">
        <f aca="false">COUNTIF(Albums!$B$2:$B$2862,A48)</f>
        <v>2</v>
      </c>
      <c r="I48" s="2" t="s">
        <v>21571</v>
      </c>
      <c r="J48" s="2" t="s">
        <v>21572</v>
      </c>
      <c r="K48" s="4"/>
    </row>
    <row r="49" customFormat="false" ht="23.85" hidden="false" customHeight="false" outlineLevel="0" collapsed="false">
      <c r="A49" s="4" t="s">
        <v>2971</v>
      </c>
      <c r="B49" s="4" t="s">
        <v>2974</v>
      </c>
      <c r="C49" s="4" t="s">
        <v>193</v>
      </c>
      <c r="D49" s="4" t="s">
        <v>21573</v>
      </c>
      <c r="E49" s="4" t="s">
        <v>2736</v>
      </c>
      <c r="F49" s="4" t="s">
        <v>21441</v>
      </c>
      <c r="G49" s="4" t="s">
        <v>21574</v>
      </c>
      <c r="H49" s="4" t="n">
        <f aca="false">COUNTIF(Albums!$B$2:$B$2862,A49)</f>
        <v>4</v>
      </c>
      <c r="I49" s="2"/>
      <c r="J49" s="2" t="s">
        <v>21575</v>
      </c>
      <c r="K49" s="4" t="s">
        <v>53</v>
      </c>
    </row>
    <row r="50" customFormat="false" ht="23.85" hidden="false" customHeight="false" outlineLevel="0" collapsed="false">
      <c r="A50" s="4" t="s">
        <v>6338</v>
      </c>
      <c r="B50" s="4" t="s">
        <v>4559</v>
      </c>
      <c r="C50" s="4" t="s">
        <v>152</v>
      </c>
      <c r="D50" s="4" t="s">
        <v>21576</v>
      </c>
      <c r="E50" s="4" t="s">
        <v>6130</v>
      </c>
      <c r="F50" s="4" t="s">
        <v>21433</v>
      </c>
      <c r="G50" s="4" t="s">
        <v>21577</v>
      </c>
      <c r="H50" s="4" t="n">
        <f aca="false">COUNTIF(Albums!$B$2:$B$2862,A50)</f>
        <v>5</v>
      </c>
      <c r="I50" s="2"/>
      <c r="J50" s="2" t="s">
        <v>21578</v>
      </c>
      <c r="K50" s="4"/>
    </row>
    <row r="51" customFormat="false" ht="23.85" hidden="false" customHeight="false" outlineLevel="0" collapsed="false">
      <c r="A51" s="4" t="s">
        <v>11500</v>
      </c>
      <c r="B51" s="4" t="s">
        <v>925</v>
      </c>
      <c r="C51" s="4" t="s">
        <v>90</v>
      </c>
      <c r="D51" s="4" t="s">
        <v>21579</v>
      </c>
      <c r="E51" s="4" t="s">
        <v>11433</v>
      </c>
      <c r="F51" s="4" t="s">
        <v>21433</v>
      </c>
      <c r="G51" s="4" t="s">
        <v>21580</v>
      </c>
      <c r="H51" s="4" t="n">
        <f aca="false">COUNTIF(Albums!$B$2:$B$2862,A51)</f>
        <v>4</v>
      </c>
      <c r="I51" s="2"/>
      <c r="J51" s="2" t="s">
        <v>21581</v>
      </c>
      <c r="K51" s="4" t="s">
        <v>53</v>
      </c>
    </row>
    <row r="52" customFormat="false" ht="23.85" hidden="false" customHeight="false" outlineLevel="0" collapsed="false">
      <c r="A52" s="4" t="s">
        <v>10121</v>
      </c>
      <c r="B52" s="4" t="s">
        <v>10124</v>
      </c>
      <c r="C52" s="4" t="s">
        <v>45</v>
      </c>
      <c r="D52" s="4" t="s">
        <v>21582</v>
      </c>
      <c r="E52" s="4" t="s">
        <v>9830</v>
      </c>
      <c r="F52" s="4" t="s">
        <v>21433</v>
      </c>
      <c r="G52" s="4" t="s">
        <v>21583</v>
      </c>
      <c r="H52" s="4" t="n">
        <f aca="false">COUNTIF(Albums!$B$2:$B$2862,A52)</f>
        <v>2</v>
      </c>
      <c r="I52" s="2" t="s">
        <v>18252</v>
      </c>
      <c r="J52" s="2" t="s">
        <v>21584</v>
      </c>
      <c r="K52" s="4"/>
    </row>
    <row r="53" customFormat="false" ht="23.85" hidden="false" customHeight="false" outlineLevel="0" collapsed="false">
      <c r="A53" s="4" t="s">
        <v>19238</v>
      </c>
      <c r="B53" s="4" t="s">
        <v>7262</v>
      </c>
      <c r="C53" s="4" t="s">
        <v>193</v>
      </c>
      <c r="D53" s="4" t="s">
        <v>21585</v>
      </c>
      <c r="E53" s="4" t="s">
        <v>19163</v>
      </c>
      <c r="F53" s="4" t="s">
        <v>21433</v>
      </c>
      <c r="G53" s="4" t="s">
        <v>19237</v>
      </c>
      <c r="H53" s="4" t="n">
        <f aca="false">COUNTIF(Albums!$B$2:$B$2862,A53)</f>
        <v>1</v>
      </c>
      <c r="I53" s="2"/>
      <c r="J53" s="2" t="s">
        <v>21586</v>
      </c>
      <c r="K53" s="4"/>
    </row>
    <row r="54" customFormat="false" ht="23.85" hidden="false" customHeight="false" outlineLevel="0" collapsed="false">
      <c r="A54" s="4" t="s">
        <v>5148</v>
      </c>
      <c r="B54" s="4" t="s">
        <v>61</v>
      </c>
      <c r="C54" s="4" t="s">
        <v>45</v>
      </c>
      <c r="D54" s="4" t="s">
        <v>21463</v>
      </c>
      <c r="E54" s="4" t="s">
        <v>3992</v>
      </c>
      <c r="F54" s="4" t="s">
        <v>21441</v>
      </c>
      <c r="G54" s="4" t="s">
        <v>5147</v>
      </c>
      <c r="H54" s="4" t="n">
        <f aca="false">COUNTIF(Albums!$B$2:$B$2862,A54)</f>
        <v>1</v>
      </c>
      <c r="I54" s="2" t="s">
        <v>21587</v>
      </c>
      <c r="J54" s="2" t="s">
        <v>21588</v>
      </c>
      <c r="K54" s="4"/>
    </row>
    <row r="55" customFormat="false" ht="23.85" hidden="false" customHeight="false" outlineLevel="0" collapsed="false">
      <c r="A55" s="4" t="s">
        <v>7289</v>
      </c>
      <c r="B55" s="4" t="s">
        <v>7292</v>
      </c>
      <c r="C55" s="4" t="s">
        <v>45</v>
      </c>
      <c r="D55" s="4" t="s">
        <v>21589</v>
      </c>
      <c r="E55" s="4" t="s">
        <v>7052</v>
      </c>
      <c r="F55" s="4" t="s">
        <v>21433</v>
      </c>
      <c r="G55" s="4" t="s">
        <v>21590</v>
      </c>
      <c r="H55" s="4" t="n">
        <f aca="false">COUNTIF(Albums!$B$2:$B$2862,A55)</f>
        <v>2</v>
      </c>
      <c r="I55" s="2" t="s">
        <v>7137</v>
      </c>
      <c r="J55" s="2" t="s">
        <v>21591</v>
      </c>
      <c r="K55" s="4"/>
    </row>
    <row r="56" customFormat="false" ht="23.85" hidden="false" customHeight="false" outlineLevel="0" collapsed="false">
      <c r="A56" s="4" t="s">
        <v>20391</v>
      </c>
      <c r="B56" s="4" t="s">
        <v>20393</v>
      </c>
      <c r="C56" s="4" t="s">
        <v>90</v>
      </c>
      <c r="D56" s="4" t="s">
        <v>21592</v>
      </c>
      <c r="E56" s="4" t="s">
        <v>20384</v>
      </c>
      <c r="F56" s="4" t="s">
        <v>21454</v>
      </c>
      <c r="G56" s="4" t="s">
        <v>20390</v>
      </c>
      <c r="H56" s="4" t="n">
        <f aca="false">COUNTIF(Albums!$B$2:$B$2862,A56)</f>
        <v>1</v>
      </c>
      <c r="I56" s="2"/>
      <c r="J56" s="2" t="s">
        <v>21593</v>
      </c>
      <c r="K56" s="4"/>
    </row>
    <row r="57" customFormat="false" ht="23.85" hidden="false" customHeight="false" outlineLevel="0" collapsed="false">
      <c r="A57" s="4" t="s">
        <v>5834</v>
      </c>
      <c r="B57" s="4" t="s">
        <v>3397</v>
      </c>
      <c r="C57" s="4" t="s">
        <v>152</v>
      </c>
      <c r="D57" s="4" t="s">
        <v>21491</v>
      </c>
      <c r="E57" s="4" t="s">
        <v>5429</v>
      </c>
      <c r="F57" s="4" t="s">
        <v>21441</v>
      </c>
      <c r="G57" s="4" t="s">
        <v>5833</v>
      </c>
      <c r="H57" s="4" t="n">
        <f aca="false">COUNTIF(Albums!$B$2:$B$2862,A57)</f>
        <v>1</v>
      </c>
      <c r="I57" s="2" t="s">
        <v>21594</v>
      </c>
      <c r="J57" s="2" t="s">
        <v>21595</v>
      </c>
      <c r="K57" s="4"/>
    </row>
    <row r="58" customFormat="false" ht="23.85" hidden="false" customHeight="false" outlineLevel="0" collapsed="false">
      <c r="A58" s="4" t="s">
        <v>21341</v>
      </c>
      <c r="B58" s="4" t="s">
        <v>11493</v>
      </c>
      <c r="C58" s="4" t="s">
        <v>152</v>
      </c>
      <c r="D58" s="4" t="s">
        <v>21596</v>
      </c>
      <c r="E58" s="4" t="s">
        <v>21288</v>
      </c>
      <c r="F58" s="4" t="s">
        <v>21454</v>
      </c>
      <c r="G58" s="4" t="s">
        <v>21340</v>
      </c>
      <c r="H58" s="4" t="n">
        <f aca="false">COUNTIF(Albums!$B$2:$B$2862,A58)</f>
        <v>1</v>
      </c>
      <c r="I58" s="2"/>
      <c r="J58" s="2" t="s">
        <v>21597</v>
      </c>
      <c r="K58" s="4"/>
    </row>
    <row r="59" customFormat="false" ht="23.85" hidden="false" customHeight="false" outlineLevel="0" collapsed="false">
      <c r="A59" s="4" t="s">
        <v>15177</v>
      </c>
      <c r="B59" s="4" t="s">
        <v>15181</v>
      </c>
      <c r="C59" s="4" t="s">
        <v>257</v>
      </c>
      <c r="D59" s="4" t="s">
        <v>21559</v>
      </c>
      <c r="E59" s="4" t="s">
        <v>15180</v>
      </c>
      <c r="F59" s="4" t="s">
        <v>21433</v>
      </c>
      <c r="G59" s="4" t="s">
        <v>15176</v>
      </c>
      <c r="H59" s="4" t="n">
        <f aca="false">COUNTIF(Albums!$B$2:$B$2862,A59)</f>
        <v>1</v>
      </c>
      <c r="I59" s="2"/>
      <c r="J59" s="2" t="s">
        <v>21598</v>
      </c>
      <c r="K59" s="4"/>
    </row>
    <row r="60" customFormat="false" ht="23.85" hidden="false" customHeight="false" outlineLevel="0" collapsed="false">
      <c r="A60" s="4" t="s">
        <v>10941</v>
      </c>
      <c r="B60" s="4" t="s">
        <v>164</v>
      </c>
      <c r="C60" s="4" t="s">
        <v>163</v>
      </c>
      <c r="D60" s="4" t="s">
        <v>21599</v>
      </c>
      <c r="E60" s="4" t="s">
        <v>10842</v>
      </c>
      <c r="F60" s="4" t="s">
        <v>21433</v>
      </c>
      <c r="G60" s="4" t="s">
        <v>21600</v>
      </c>
      <c r="H60" s="4" t="n">
        <f aca="false">COUNTIF(Albums!$B$2:$B$2862,A60)</f>
        <v>2</v>
      </c>
      <c r="I60" s="2"/>
      <c r="J60" s="2" t="s">
        <v>21601</v>
      </c>
      <c r="K60" s="4"/>
    </row>
    <row r="61" customFormat="false" ht="23.85" hidden="false" customHeight="false" outlineLevel="0" collapsed="false">
      <c r="A61" s="4" t="s">
        <v>15817</v>
      </c>
      <c r="B61" s="4" t="s">
        <v>15773</v>
      </c>
      <c r="C61" s="4" t="s">
        <v>776</v>
      </c>
      <c r="D61" s="4" t="s">
        <v>21602</v>
      </c>
      <c r="E61" s="4" t="s">
        <v>15634</v>
      </c>
      <c r="F61" s="4" t="s">
        <v>21433</v>
      </c>
      <c r="G61" s="4" t="s">
        <v>15816</v>
      </c>
      <c r="H61" s="4" t="n">
        <f aca="false">COUNTIF(Albums!$B$2:$B$2862,A61)</f>
        <v>1</v>
      </c>
      <c r="I61" s="2" t="s">
        <v>21603</v>
      </c>
      <c r="J61" s="2" t="s">
        <v>21604</v>
      </c>
      <c r="K61" s="4"/>
    </row>
    <row r="62" customFormat="false" ht="23.85" hidden="false" customHeight="false" outlineLevel="0" collapsed="false">
      <c r="A62" s="4" t="s">
        <v>17185</v>
      </c>
      <c r="B62" s="4" t="s">
        <v>17188</v>
      </c>
      <c r="C62" s="4" t="s">
        <v>257</v>
      </c>
      <c r="D62" s="4" t="s">
        <v>21605</v>
      </c>
      <c r="E62" s="4" t="s">
        <v>17154</v>
      </c>
      <c r="F62" s="4" t="s">
        <v>21433</v>
      </c>
      <c r="G62" s="4" t="s">
        <v>21606</v>
      </c>
      <c r="H62" s="4" t="n">
        <f aca="false">COUNTIF(Albums!$B$2:$B$2862,A62)</f>
        <v>9</v>
      </c>
      <c r="I62" s="2" t="s">
        <v>17152</v>
      </c>
      <c r="J62" s="2" t="s">
        <v>21607</v>
      </c>
      <c r="K62" s="4"/>
    </row>
    <row r="63" customFormat="false" ht="23.85" hidden="false" customHeight="false" outlineLevel="0" collapsed="false">
      <c r="A63" s="4" t="s">
        <v>7864</v>
      </c>
      <c r="B63" s="4" t="s">
        <v>7908</v>
      </c>
      <c r="C63" s="4" t="s">
        <v>193</v>
      </c>
      <c r="D63" s="4" t="s">
        <v>21608</v>
      </c>
      <c r="E63" s="4" t="s">
        <v>7609</v>
      </c>
      <c r="F63" s="4" t="s">
        <v>21433</v>
      </c>
      <c r="G63" s="4" t="s">
        <v>21609</v>
      </c>
      <c r="H63" s="4" t="n">
        <f aca="false">COUNTIF(Albums!$B$2:$B$2862,A63)</f>
        <v>3</v>
      </c>
      <c r="I63" s="2" t="s">
        <v>13133</v>
      </c>
      <c r="J63" s="2" t="s">
        <v>21610</v>
      </c>
      <c r="K63" s="4"/>
    </row>
    <row r="64" customFormat="false" ht="23.85" hidden="false" customHeight="false" outlineLevel="0" collapsed="false">
      <c r="A64" s="4" t="s">
        <v>14246</v>
      </c>
      <c r="B64" s="4" t="s">
        <v>1205</v>
      </c>
      <c r="C64" s="4" t="s">
        <v>603</v>
      </c>
      <c r="D64" s="4" t="s">
        <v>21611</v>
      </c>
      <c r="E64" s="4" t="s">
        <v>14186</v>
      </c>
      <c r="F64" s="4" t="s">
        <v>21433</v>
      </c>
      <c r="G64" s="4" t="s">
        <v>14245</v>
      </c>
      <c r="H64" s="4" t="n">
        <f aca="false">COUNTIF(Albums!$B$2:$B$2862,A64)</f>
        <v>1</v>
      </c>
      <c r="I64" s="2" t="s">
        <v>21612</v>
      </c>
      <c r="J64" s="2" t="s">
        <v>21613</v>
      </c>
      <c r="K64" s="4"/>
    </row>
    <row r="65" customFormat="false" ht="23.85" hidden="false" customHeight="false" outlineLevel="0" collapsed="false">
      <c r="A65" s="4" t="s">
        <v>7720</v>
      </c>
      <c r="B65" s="4" t="s">
        <v>6131</v>
      </c>
      <c r="C65" s="4" t="s">
        <v>163</v>
      </c>
      <c r="D65" s="4" t="s">
        <v>21497</v>
      </c>
      <c r="E65" s="4" t="s">
        <v>7609</v>
      </c>
      <c r="F65" s="4" t="s">
        <v>21433</v>
      </c>
      <c r="G65" s="4" t="s">
        <v>7719</v>
      </c>
      <c r="H65" s="4" t="n">
        <f aca="false">COUNTIF(Albums!$B$2:$B$2862,A65)</f>
        <v>1</v>
      </c>
      <c r="I65" s="2" t="s">
        <v>21614</v>
      </c>
      <c r="J65" s="2" t="s">
        <v>21615</v>
      </c>
      <c r="K65" s="4"/>
    </row>
    <row r="66" customFormat="false" ht="23.85" hidden="false" customHeight="false" outlineLevel="0" collapsed="false">
      <c r="A66" s="4" t="s">
        <v>15771</v>
      </c>
      <c r="B66" s="4" t="s">
        <v>15773</v>
      </c>
      <c r="C66" s="4" t="s">
        <v>776</v>
      </c>
      <c r="D66" s="4" t="s">
        <v>21616</v>
      </c>
      <c r="E66" s="4" t="s">
        <v>15634</v>
      </c>
      <c r="F66" s="4" t="s">
        <v>21433</v>
      </c>
      <c r="G66" s="4" t="s">
        <v>21617</v>
      </c>
      <c r="H66" s="4" t="n">
        <f aca="false">COUNTIF(Albums!$B$2:$B$2862,A66)</f>
        <v>4</v>
      </c>
      <c r="I66" s="2" t="s">
        <v>15631</v>
      </c>
      <c r="J66" s="2" t="s">
        <v>21618</v>
      </c>
      <c r="K66" s="4"/>
    </row>
    <row r="67" customFormat="false" ht="23.85" hidden="false" customHeight="false" outlineLevel="0" collapsed="false">
      <c r="A67" s="4" t="s">
        <v>4486</v>
      </c>
      <c r="B67" s="4" t="s">
        <v>61</v>
      </c>
      <c r="C67" s="4" t="s">
        <v>45</v>
      </c>
      <c r="D67" s="4" t="s">
        <v>21619</v>
      </c>
      <c r="E67" s="4" t="s">
        <v>3992</v>
      </c>
      <c r="F67" s="4" t="s">
        <v>21441</v>
      </c>
      <c r="G67" s="4" t="s">
        <v>21620</v>
      </c>
      <c r="H67" s="4" t="n">
        <f aca="false">COUNTIF(Albums!$B$2:$B$2862,A67)</f>
        <v>2</v>
      </c>
      <c r="I67" s="2" t="s">
        <v>21621</v>
      </c>
      <c r="J67" s="2" t="s">
        <v>21622</v>
      </c>
      <c r="K67" s="4"/>
    </row>
    <row r="68" customFormat="false" ht="23.85" hidden="false" customHeight="false" outlineLevel="0" collapsed="false">
      <c r="A68" s="4" t="s">
        <v>2831</v>
      </c>
      <c r="B68" s="4" t="s">
        <v>1205</v>
      </c>
      <c r="C68" s="4" t="s">
        <v>603</v>
      </c>
      <c r="D68" s="4" t="s">
        <v>21623</v>
      </c>
      <c r="E68" s="4" t="s">
        <v>7609</v>
      </c>
      <c r="F68" s="4" t="s">
        <v>21433</v>
      </c>
      <c r="G68" s="4" t="s">
        <v>21624</v>
      </c>
      <c r="H68" s="4" t="n">
        <f aca="false">COUNTIF(Albums!$B$2:$B$2862,A68)</f>
        <v>4</v>
      </c>
      <c r="I68" s="2"/>
      <c r="J68" s="2" t="s">
        <v>21625</v>
      </c>
      <c r="K68" s="4"/>
    </row>
    <row r="69" customFormat="false" ht="23.85" hidden="false" customHeight="false" outlineLevel="0" collapsed="false">
      <c r="A69" s="4" t="s">
        <v>14011</v>
      </c>
      <c r="B69" s="4" t="s">
        <v>11697</v>
      </c>
      <c r="C69" s="4" t="s">
        <v>603</v>
      </c>
      <c r="D69" s="4" t="s">
        <v>21626</v>
      </c>
      <c r="E69" s="4" t="s">
        <v>13813</v>
      </c>
      <c r="F69" s="4" t="s">
        <v>21433</v>
      </c>
      <c r="G69" s="4" t="s">
        <v>21627</v>
      </c>
      <c r="H69" s="4" t="n">
        <f aca="false">COUNTIF(Albums!$B$2:$B$2862,A69)</f>
        <v>3</v>
      </c>
      <c r="I69" s="2" t="s">
        <v>13963</v>
      </c>
      <c r="J69" s="2" t="s">
        <v>21628</v>
      </c>
      <c r="K69" s="4"/>
    </row>
    <row r="70" customFormat="false" ht="23.85" hidden="false" customHeight="false" outlineLevel="0" collapsed="false">
      <c r="A70" s="4" t="s">
        <v>12267</v>
      </c>
      <c r="B70" s="4" t="s">
        <v>12269</v>
      </c>
      <c r="C70" s="4" t="s">
        <v>603</v>
      </c>
      <c r="D70" s="4" t="s">
        <v>21629</v>
      </c>
      <c r="E70" s="4" t="s">
        <v>14457</v>
      </c>
      <c r="F70" s="4" t="s">
        <v>21433</v>
      </c>
      <c r="G70" s="4" t="s">
        <v>21630</v>
      </c>
      <c r="H70" s="4" t="n">
        <f aca="false">COUNTIF(Albums!$B$2:$B$2862,A70)</f>
        <v>3</v>
      </c>
      <c r="I70" s="2"/>
      <c r="J70" s="2" t="s">
        <v>21631</v>
      </c>
      <c r="K70" s="4"/>
    </row>
    <row r="71" customFormat="false" ht="23.85" hidden="false" customHeight="false" outlineLevel="0" collapsed="false">
      <c r="A71" s="4" t="s">
        <v>12315</v>
      </c>
      <c r="B71" s="4" t="s">
        <v>1205</v>
      </c>
      <c r="C71" s="4" t="s">
        <v>603</v>
      </c>
      <c r="D71" s="4" t="s">
        <v>21632</v>
      </c>
      <c r="E71" s="4" t="s">
        <v>12189</v>
      </c>
      <c r="F71" s="4" t="s">
        <v>21433</v>
      </c>
      <c r="G71" s="4" t="s">
        <v>21633</v>
      </c>
      <c r="H71" s="4" t="n">
        <f aca="false">COUNTIF(Albums!$B$2:$B$2862,A71)</f>
        <v>2</v>
      </c>
      <c r="I71" s="2" t="s">
        <v>21634</v>
      </c>
      <c r="J71" s="2" t="s">
        <v>21635</v>
      </c>
      <c r="K71" s="4" t="s">
        <v>53</v>
      </c>
    </row>
    <row r="72" customFormat="false" ht="23.85" hidden="false" customHeight="false" outlineLevel="0" collapsed="false">
      <c r="A72" s="4" t="s">
        <v>12857</v>
      </c>
      <c r="B72" s="4" t="s">
        <v>8939</v>
      </c>
      <c r="C72" s="4" t="s">
        <v>163</v>
      </c>
      <c r="D72" s="4" t="s">
        <v>21636</v>
      </c>
      <c r="E72" s="4" t="s">
        <v>12707</v>
      </c>
      <c r="F72" s="4" t="s">
        <v>21433</v>
      </c>
      <c r="G72" s="4" t="s">
        <v>21637</v>
      </c>
      <c r="H72" s="4" t="n">
        <f aca="false">COUNTIF(Albums!$B$2:$B$2862,A72)</f>
        <v>3</v>
      </c>
      <c r="I72" s="2" t="s">
        <v>21638</v>
      </c>
      <c r="J72" s="2" t="s">
        <v>21639</v>
      </c>
      <c r="K72" s="4"/>
    </row>
    <row r="73" customFormat="false" ht="23.85" hidden="false" customHeight="false" outlineLevel="0" collapsed="false">
      <c r="A73" s="4" t="s">
        <v>20566</v>
      </c>
      <c r="B73" s="4" t="s">
        <v>20569</v>
      </c>
      <c r="C73" s="4" t="s">
        <v>603</v>
      </c>
      <c r="D73" s="4" t="s">
        <v>21640</v>
      </c>
      <c r="E73" s="4" t="s">
        <v>20526</v>
      </c>
      <c r="F73" s="4" t="s">
        <v>21454</v>
      </c>
      <c r="G73" s="4" t="s">
        <v>21641</v>
      </c>
      <c r="H73" s="4" t="n">
        <f aca="false">COUNTIF(Albums!$B$2:$B$2862,A73)</f>
        <v>2</v>
      </c>
      <c r="I73" s="2"/>
      <c r="J73" s="2" t="s">
        <v>21642</v>
      </c>
      <c r="K73" s="4"/>
    </row>
    <row r="74" customFormat="false" ht="23.85" hidden="false" customHeight="false" outlineLevel="0" collapsed="false">
      <c r="A74" s="4" t="s">
        <v>5156</v>
      </c>
      <c r="B74" s="4" t="s">
        <v>777</v>
      </c>
      <c r="C74" s="4" t="s">
        <v>776</v>
      </c>
      <c r="D74" s="4" t="s">
        <v>21463</v>
      </c>
      <c r="E74" s="4" t="s">
        <v>3992</v>
      </c>
      <c r="F74" s="4" t="s">
        <v>21441</v>
      </c>
      <c r="G74" s="4" t="s">
        <v>5155</v>
      </c>
      <c r="H74" s="4" t="n">
        <f aca="false">COUNTIF(Albums!$B$2:$B$2862,A74)</f>
        <v>1</v>
      </c>
      <c r="I74" s="2" t="s">
        <v>4364</v>
      </c>
      <c r="J74" s="2" t="s">
        <v>21643</v>
      </c>
      <c r="K74" s="4"/>
    </row>
    <row r="75" customFormat="false" ht="23.85" hidden="false" customHeight="false" outlineLevel="0" collapsed="false">
      <c r="A75" s="4" t="s">
        <v>948</v>
      </c>
      <c r="B75" s="4" t="s">
        <v>951</v>
      </c>
      <c r="C75" s="4" t="s">
        <v>257</v>
      </c>
      <c r="D75" s="4" t="s">
        <v>21556</v>
      </c>
      <c r="E75" s="4" t="s">
        <v>861</v>
      </c>
      <c r="F75" s="4" t="s">
        <v>21441</v>
      </c>
      <c r="G75" s="4" t="s">
        <v>947</v>
      </c>
      <c r="H75" s="4" t="n">
        <f aca="false">COUNTIF(Albums!$B$2:$B$2862,A75)</f>
        <v>1</v>
      </c>
      <c r="I75" s="2"/>
      <c r="J75" s="2" t="s">
        <v>21644</v>
      </c>
      <c r="K75" s="4" t="s">
        <v>53</v>
      </c>
    </row>
    <row r="76" customFormat="false" ht="23.85" hidden="false" customHeight="false" outlineLevel="0" collapsed="false">
      <c r="A76" s="4" t="s">
        <v>2155</v>
      </c>
      <c r="B76" s="4" t="s">
        <v>153</v>
      </c>
      <c r="C76" s="4" t="s">
        <v>152</v>
      </c>
      <c r="D76" s="4" t="s">
        <v>21440</v>
      </c>
      <c r="E76" s="4" t="s">
        <v>1337</v>
      </c>
      <c r="F76" s="4" t="s">
        <v>21441</v>
      </c>
      <c r="G76" s="4" t="s">
        <v>2154</v>
      </c>
      <c r="H76" s="4" t="n">
        <f aca="false">COUNTIF(Albums!$B$2:$B$2862,A76)</f>
        <v>1</v>
      </c>
      <c r="I76" s="2"/>
      <c r="J76" s="2" t="s">
        <v>21645</v>
      </c>
      <c r="K76" s="4"/>
    </row>
    <row r="77" customFormat="false" ht="23.85" hidden="false" customHeight="false" outlineLevel="0" collapsed="false">
      <c r="A77" s="4" t="s">
        <v>19689</v>
      </c>
      <c r="B77" s="4" t="s">
        <v>5413</v>
      </c>
      <c r="C77" s="4" t="s">
        <v>257</v>
      </c>
      <c r="D77" s="4" t="s">
        <v>21646</v>
      </c>
      <c r="E77" s="4" t="s">
        <v>19681</v>
      </c>
      <c r="F77" s="4" t="s">
        <v>21433</v>
      </c>
      <c r="G77" s="4" t="s">
        <v>21647</v>
      </c>
      <c r="H77" s="4" t="n">
        <f aca="false">COUNTIF(Albums!$B$2:$B$2862,A77)</f>
        <v>3</v>
      </c>
      <c r="I77" s="2" t="s">
        <v>21648</v>
      </c>
      <c r="J77" s="2" t="s">
        <v>21649</v>
      </c>
      <c r="K77" s="4"/>
    </row>
    <row r="78" customFormat="false" ht="23.85" hidden="false" customHeight="false" outlineLevel="0" collapsed="false">
      <c r="A78" s="4" t="s">
        <v>4804</v>
      </c>
      <c r="B78" s="4" t="s">
        <v>3745</v>
      </c>
      <c r="C78" s="4" t="s">
        <v>776</v>
      </c>
      <c r="D78" s="4" t="s">
        <v>21650</v>
      </c>
      <c r="E78" s="4" t="s">
        <v>3992</v>
      </c>
      <c r="F78" s="4" t="s">
        <v>21441</v>
      </c>
      <c r="G78" s="4" t="s">
        <v>4803</v>
      </c>
      <c r="H78" s="4" t="n">
        <f aca="false">COUNTIF(Albums!$B$2:$B$2862,A78)</f>
        <v>1</v>
      </c>
      <c r="I78" s="2"/>
      <c r="J78" s="2" t="s">
        <v>21651</v>
      </c>
      <c r="K78" s="4"/>
    </row>
    <row r="79" customFormat="false" ht="23.85" hidden="false" customHeight="false" outlineLevel="0" collapsed="false">
      <c r="A79" s="4" t="s">
        <v>11886</v>
      </c>
      <c r="B79" s="4" t="s">
        <v>3596</v>
      </c>
      <c r="C79" s="4" t="s">
        <v>603</v>
      </c>
      <c r="D79" s="4" t="s">
        <v>21652</v>
      </c>
      <c r="E79" s="4" t="s">
        <v>11433</v>
      </c>
      <c r="F79" s="4" t="s">
        <v>21433</v>
      </c>
      <c r="G79" s="4" t="s">
        <v>21653</v>
      </c>
      <c r="H79" s="4" t="n">
        <f aca="false">COUNTIF(Albums!$B$2:$B$2862,A79)</f>
        <v>2</v>
      </c>
      <c r="I79" s="2"/>
      <c r="J79" s="2" t="s">
        <v>21654</v>
      </c>
      <c r="K79" s="4"/>
    </row>
    <row r="80" customFormat="false" ht="23.85" hidden="false" customHeight="false" outlineLevel="0" collapsed="false">
      <c r="A80" s="4" t="s">
        <v>21177</v>
      </c>
      <c r="B80" s="4" t="s">
        <v>16132</v>
      </c>
      <c r="C80" s="4" t="s">
        <v>193</v>
      </c>
      <c r="D80" s="4" t="s">
        <v>21440</v>
      </c>
      <c r="E80" s="4" t="s">
        <v>21124</v>
      </c>
      <c r="F80" s="4" t="s">
        <v>21454</v>
      </c>
      <c r="G80" s="4" t="s">
        <v>21176</v>
      </c>
      <c r="H80" s="4" t="n">
        <f aca="false">COUNTIF(Albums!$B$2:$B$2862,A80)</f>
        <v>1</v>
      </c>
      <c r="I80" s="2" t="s">
        <v>21655</v>
      </c>
      <c r="J80" s="2" t="s">
        <v>21656</v>
      </c>
      <c r="K80" s="4"/>
    </row>
    <row r="81" customFormat="false" ht="23.85" hidden="false" customHeight="false" outlineLevel="0" collapsed="false">
      <c r="A81" s="4" t="s">
        <v>20957</v>
      </c>
      <c r="B81" s="4" t="s">
        <v>61</v>
      </c>
      <c r="C81" s="4" t="s">
        <v>45</v>
      </c>
      <c r="D81" s="4" t="s">
        <v>21657</v>
      </c>
      <c r="E81" s="4" t="s">
        <v>20929</v>
      </c>
      <c r="F81" s="4" t="s">
        <v>21454</v>
      </c>
      <c r="G81" s="4" t="s">
        <v>21658</v>
      </c>
      <c r="H81" s="4" t="n">
        <f aca="false">COUNTIF(Albums!$B$2:$B$2862,A81)</f>
        <v>2</v>
      </c>
      <c r="I81" s="2"/>
      <c r="J81" s="2" t="s">
        <v>21659</v>
      </c>
      <c r="K81" s="4"/>
    </row>
    <row r="82" customFormat="false" ht="23.85" hidden="false" customHeight="false" outlineLevel="0" collapsed="false">
      <c r="A82" s="4" t="s">
        <v>14839</v>
      </c>
      <c r="B82" s="4" t="s">
        <v>5431</v>
      </c>
      <c r="C82" s="4" t="s">
        <v>152</v>
      </c>
      <c r="D82" s="4" t="s">
        <v>21660</v>
      </c>
      <c r="E82" s="4" t="s">
        <v>14457</v>
      </c>
      <c r="F82" s="4" t="s">
        <v>21433</v>
      </c>
      <c r="G82" s="4" t="s">
        <v>21661</v>
      </c>
      <c r="H82" s="4" t="n">
        <f aca="false">COUNTIF(Albums!$B$2:$B$2862,A82)</f>
        <v>2</v>
      </c>
      <c r="I82" s="2" t="s">
        <v>21662</v>
      </c>
      <c r="J82" s="2" t="s">
        <v>21663</v>
      </c>
      <c r="K82" s="4"/>
    </row>
    <row r="83" customFormat="false" ht="23.85" hidden="false" customHeight="false" outlineLevel="0" collapsed="false">
      <c r="A83" s="4" t="s">
        <v>15188</v>
      </c>
      <c r="B83" s="4" t="s">
        <v>7102</v>
      </c>
      <c r="C83" s="4" t="s">
        <v>193</v>
      </c>
      <c r="D83" s="4" t="s">
        <v>21664</v>
      </c>
      <c r="E83" s="4" t="s">
        <v>15180</v>
      </c>
      <c r="F83" s="4" t="s">
        <v>21433</v>
      </c>
      <c r="G83" s="4" t="s">
        <v>21665</v>
      </c>
      <c r="H83" s="4" t="n">
        <f aca="false">COUNTIF(Albums!$B$2:$B$2862,A83)</f>
        <v>4</v>
      </c>
      <c r="I83" s="2" t="s">
        <v>21666</v>
      </c>
      <c r="J83" s="2" t="s">
        <v>21667</v>
      </c>
      <c r="K83" s="4"/>
    </row>
    <row r="84" customFormat="false" ht="23.85" hidden="false" customHeight="false" outlineLevel="0" collapsed="false">
      <c r="A84" s="4" t="s">
        <v>1426</v>
      </c>
      <c r="B84" s="4" t="s">
        <v>549</v>
      </c>
      <c r="C84" s="4" t="s">
        <v>152</v>
      </c>
      <c r="D84" s="4" t="s">
        <v>21573</v>
      </c>
      <c r="E84" s="4" t="s">
        <v>1337</v>
      </c>
      <c r="F84" s="4" t="s">
        <v>21441</v>
      </c>
      <c r="G84" s="4" t="s">
        <v>21668</v>
      </c>
      <c r="H84" s="4" t="n">
        <f aca="false">COUNTIF(Albums!$B$2:$B$2862,A84)</f>
        <v>6</v>
      </c>
      <c r="I84" s="2" t="s">
        <v>1334</v>
      </c>
      <c r="J84" s="2" t="s">
        <v>21669</v>
      </c>
      <c r="K84" s="4" t="s">
        <v>53</v>
      </c>
    </row>
    <row r="85" customFormat="false" ht="23.85" hidden="false" customHeight="false" outlineLevel="0" collapsed="false">
      <c r="A85" s="4" t="s">
        <v>1193</v>
      </c>
      <c r="B85" s="4" t="s">
        <v>1196</v>
      </c>
      <c r="C85" s="4" t="s">
        <v>152</v>
      </c>
      <c r="D85" s="4" t="s">
        <v>21477</v>
      </c>
      <c r="E85" s="4" t="s">
        <v>1166</v>
      </c>
      <c r="F85" s="4" t="s">
        <v>21441</v>
      </c>
      <c r="G85" s="4" t="s">
        <v>1192</v>
      </c>
      <c r="H85" s="4" t="n">
        <f aca="false">COUNTIF(Albums!$B$2:$B$2862,A85)</f>
        <v>1</v>
      </c>
      <c r="I85" s="2"/>
      <c r="J85" s="2" t="s">
        <v>21670</v>
      </c>
      <c r="K85" s="4"/>
    </row>
    <row r="86" customFormat="false" ht="23.85" hidden="false" customHeight="false" outlineLevel="0" collapsed="false">
      <c r="A86" s="4" t="s">
        <v>6907</v>
      </c>
      <c r="B86" s="4" t="s">
        <v>164</v>
      </c>
      <c r="C86" s="4" t="s">
        <v>163</v>
      </c>
      <c r="D86" s="4" t="s">
        <v>21671</v>
      </c>
      <c r="E86" s="4" t="s">
        <v>6478</v>
      </c>
      <c r="F86" s="4" t="s">
        <v>21433</v>
      </c>
      <c r="G86" s="4" t="s">
        <v>21672</v>
      </c>
      <c r="H86" s="4" t="n">
        <f aca="false">COUNTIF(Albums!$B$2:$B$2862,A86)</f>
        <v>8</v>
      </c>
      <c r="I86" s="2" t="s">
        <v>6509</v>
      </c>
      <c r="J86" s="2" t="s">
        <v>21673</v>
      </c>
      <c r="K86" s="4" t="s">
        <v>53</v>
      </c>
    </row>
    <row r="87" customFormat="false" ht="23.85" hidden="false" customHeight="false" outlineLevel="0" collapsed="false">
      <c r="A87" s="4" t="s">
        <v>12516</v>
      </c>
      <c r="B87" s="4" t="s">
        <v>12519</v>
      </c>
      <c r="C87" s="4" t="s">
        <v>45</v>
      </c>
      <c r="D87" s="4" t="s">
        <v>21674</v>
      </c>
      <c r="E87" s="4" t="s">
        <v>12189</v>
      </c>
      <c r="F87" s="4" t="s">
        <v>21433</v>
      </c>
      <c r="G87" s="4" t="s">
        <v>21675</v>
      </c>
      <c r="H87" s="4" t="n">
        <f aca="false">COUNTIF(Albums!$B$2:$B$2862,A87)</f>
        <v>2</v>
      </c>
      <c r="I87" s="2" t="s">
        <v>21676</v>
      </c>
      <c r="J87" s="2" t="s">
        <v>21677</v>
      </c>
      <c r="K87" s="4"/>
    </row>
    <row r="88" customFormat="false" ht="23.85" hidden="false" customHeight="false" outlineLevel="0" collapsed="false">
      <c r="A88" s="4" t="s">
        <v>1434</v>
      </c>
      <c r="B88" s="4" t="s">
        <v>1437</v>
      </c>
      <c r="C88" s="4" t="s">
        <v>257</v>
      </c>
      <c r="D88" s="4" t="s">
        <v>21573</v>
      </c>
      <c r="E88" s="4" t="s">
        <v>1337</v>
      </c>
      <c r="F88" s="4" t="s">
        <v>21441</v>
      </c>
      <c r="G88" s="4" t="s">
        <v>21678</v>
      </c>
      <c r="H88" s="4" t="n">
        <f aca="false">COUNTIF(Albums!$B$2:$B$2862,A88)</f>
        <v>5</v>
      </c>
      <c r="I88" s="2"/>
      <c r="J88" s="2" t="s">
        <v>21679</v>
      </c>
      <c r="K88" s="4" t="s">
        <v>53</v>
      </c>
    </row>
    <row r="89" customFormat="false" ht="23.85" hidden="false" customHeight="false" outlineLevel="0" collapsed="false">
      <c r="A89" s="4" t="s">
        <v>20109</v>
      </c>
      <c r="B89" s="4" t="s">
        <v>20111</v>
      </c>
      <c r="C89" s="4" t="s">
        <v>193</v>
      </c>
      <c r="D89" s="4" t="s">
        <v>21680</v>
      </c>
      <c r="E89" s="4" t="s">
        <v>19908</v>
      </c>
      <c r="F89" s="4" t="s">
        <v>21433</v>
      </c>
      <c r="G89" s="4" t="s">
        <v>20108</v>
      </c>
      <c r="H89" s="4" t="n">
        <f aca="false">COUNTIF(Albums!$B$2:$B$2862,A89)</f>
        <v>1</v>
      </c>
      <c r="I89" s="2"/>
      <c r="J89" s="2" t="s">
        <v>21681</v>
      </c>
      <c r="K89" s="4"/>
    </row>
    <row r="90" customFormat="false" ht="23.85" hidden="false" customHeight="false" outlineLevel="0" collapsed="false">
      <c r="A90" s="4" t="s">
        <v>13399</v>
      </c>
      <c r="B90" s="4" t="s">
        <v>13402</v>
      </c>
      <c r="C90" s="4" t="s">
        <v>152</v>
      </c>
      <c r="D90" s="4" t="s">
        <v>21680</v>
      </c>
      <c r="E90" s="4" t="s">
        <v>13258</v>
      </c>
      <c r="F90" s="4" t="s">
        <v>21433</v>
      </c>
      <c r="G90" s="4" t="s">
        <v>13398</v>
      </c>
      <c r="H90" s="4" t="n">
        <f aca="false">COUNTIF(Albums!$B$2:$B$2862,A90)</f>
        <v>1</v>
      </c>
      <c r="I90" s="2"/>
      <c r="J90" s="2" t="s">
        <v>21682</v>
      </c>
      <c r="K90" s="4"/>
    </row>
    <row r="91" customFormat="false" ht="23.85" hidden="false" customHeight="false" outlineLevel="0" collapsed="false">
      <c r="A91" s="4" t="s">
        <v>10651</v>
      </c>
      <c r="B91" s="4" t="s">
        <v>3596</v>
      </c>
      <c r="C91" s="4" t="s">
        <v>603</v>
      </c>
      <c r="D91" s="4" t="s">
        <v>21507</v>
      </c>
      <c r="E91" s="4" t="s">
        <v>10455</v>
      </c>
      <c r="F91" s="4" t="s">
        <v>21433</v>
      </c>
      <c r="G91" s="4" t="s">
        <v>10650</v>
      </c>
      <c r="H91" s="4" t="n">
        <f aca="false">COUNTIF(Albums!$B$2:$B$2862,A91)</f>
        <v>1</v>
      </c>
      <c r="I91" s="2"/>
      <c r="J91" s="2" t="s">
        <v>21683</v>
      </c>
      <c r="K91" s="4"/>
    </row>
    <row r="92" customFormat="false" ht="23.85" hidden="false" customHeight="false" outlineLevel="0" collapsed="false">
      <c r="A92" s="4" t="s">
        <v>17476</v>
      </c>
      <c r="B92" s="4" t="s">
        <v>289</v>
      </c>
      <c r="C92" s="4" t="s">
        <v>163</v>
      </c>
      <c r="D92" s="4" t="s">
        <v>21684</v>
      </c>
      <c r="E92" s="4" t="s">
        <v>17406</v>
      </c>
      <c r="F92" s="4" t="s">
        <v>21433</v>
      </c>
      <c r="G92" s="4" t="s">
        <v>21685</v>
      </c>
      <c r="H92" s="4" t="n">
        <f aca="false">COUNTIF(Albums!$B$2:$B$2862,A92)</f>
        <v>3</v>
      </c>
      <c r="I92" s="2" t="s">
        <v>17468</v>
      </c>
      <c r="J92" s="2" t="s">
        <v>21686</v>
      </c>
      <c r="K92" s="4"/>
    </row>
    <row r="93" customFormat="false" ht="23.85" hidden="false" customHeight="false" outlineLevel="0" collapsed="false">
      <c r="A93" s="4" t="s">
        <v>20493</v>
      </c>
      <c r="B93" s="4" t="s">
        <v>289</v>
      </c>
      <c r="C93" s="4" t="s">
        <v>152</v>
      </c>
      <c r="D93" s="4" t="s">
        <v>21687</v>
      </c>
      <c r="E93" s="4" t="s">
        <v>20463</v>
      </c>
      <c r="F93" s="4" t="s">
        <v>21454</v>
      </c>
      <c r="G93" s="4" t="s">
        <v>20492</v>
      </c>
      <c r="H93" s="4" t="n">
        <f aca="false">COUNTIF(Albums!$B$2:$B$2862,A93)</f>
        <v>1</v>
      </c>
      <c r="I93" s="2" t="s">
        <v>19035</v>
      </c>
      <c r="J93" s="2" t="s">
        <v>21688</v>
      </c>
      <c r="K93" s="4"/>
    </row>
    <row r="94" customFormat="false" ht="23.85" hidden="false" customHeight="false" outlineLevel="0" collapsed="false">
      <c r="A94" s="4" t="s">
        <v>813</v>
      </c>
      <c r="B94" s="4" t="s">
        <v>549</v>
      </c>
      <c r="C94" s="4" t="s">
        <v>152</v>
      </c>
      <c r="D94" s="4" t="s">
        <v>21491</v>
      </c>
      <c r="E94" s="4" t="s">
        <v>510</v>
      </c>
      <c r="F94" s="4" t="s">
        <v>21441</v>
      </c>
      <c r="G94" s="4" t="s">
        <v>812</v>
      </c>
      <c r="H94" s="4" t="n">
        <f aca="false">COUNTIF(Albums!$B$2:$B$2862,A94)</f>
        <v>1</v>
      </c>
      <c r="I94" s="2" t="s">
        <v>21689</v>
      </c>
      <c r="J94" s="2" t="s">
        <v>21690</v>
      </c>
      <c r="K94" s="4"/>
    </row>
    <row r="95" customFormat="false" ht="23.85" hidden="false" customHeight="false" outlineLevel="0" collapsed="false">
      <c r="A95" s="4" t="s">
        <v>21038</v>
      </c>
      <c r="B95" s="4" t="s">
        <v>4242</v>
      </c>
      <c r="C95" s="4" t="s">
        <v>193</v>
      </c>
      <c r="D95" s="4" t="s">
        <v>21691</v>
      </c>
      <c r="E95" s="4" t="s">
        <v>21031</v>
      </c>
      <c r="F95" s="4" t="s">
        <v>21454</v>
      </c>
      <c r="G95" s="4" t="s">
        <v>21692</v>
      </c>
      <c r="H95" s="4" t="n">
        <f aca="false">COUNTIF(Albums!$B$2:$B$2862,A95)</f>
        <v>3</v>
      </c>
      <c r="I95" s="2"/>
      <c r="J95" s="2" t="s">
        <v>21693</v>
      </c>
      <c r="K95" s="4"/>
    </row>
    <row r="96" customFormat="false" ht="23.85" hidden="false" customHeight="false" outlineLevel="0" collapsed="false">
      <c r="A96" s="4" t="s">
        <v>21333</v>
      </c>
      <c r="B96" s="4" t="s">
        <v>21334</v>
      </c>
      <c r="C96" s="4" t="s">
        <v>603</v>
      </c>
      <c r="D96" s="4" t="s">
        <v>21694</v>
      </c>
      <c r="E96" s="4" t="s">
        <v>21288</v>
      </c>
      <c r="F96" s="4" t="s">
        <v>21454</v>
      </c>
      <c r="G96" s="4" t="s">
        <v>21695</v>
      </c>
      <c r="H96" s="4" t="n">
        <f aca="false">COUNTIF(Albums!$B$2:$B$2862,A96)</f>
        <v>2</v>
      </c>
      <c r="I96" s="2"/>
      <c r="J96" s="2" t="s">
        <v>21696</v>
      </c>
      <c r="K96" s="4"/>
    </row>
    <row r="97" customFormat="false" ht="23.85" hidden="false" customHeight="false" outlineLevel="0" collapsed="false">
      <c r="A97" s="4" t="s">
        <v>19458</v>
      </c>
      <c r="B97" s="4" t="s">
        <v>19285</v>
      </c>
      <c r="C97" s="4" t="s">
        <v>193</v>
      </c>
      <c r="D97" s="4" t="s">
        <v>21437</v>
      </c>
      <c r="E97" s="4" t="s">
        <v>19163</v>
      </c>
      <c r="F97" s="4" t="s">
        <v>21433</v>
      </c>
      <c r="G97" s="4" t="s">
        <v>19457</v>
      </c>
      <c r="H97" s="4" t="n">
        <f aca="false">COUNTIF(Albums!$B$2:$B$2862,A97)</f>
        <v>1</v>
      </c>
      <c r="I97" s="2"/>
      <c r="J97" s="2" t="s">
        <v>21697</v>
      </c>
      <c r="K97" s="4"/>
    </row>
    <row r="98" customFormat="false" ht="23.85" hidden="false" customHeight="false" outlineLevel="0" collapsed="false">
      <c r="A98" s="4" t="s">
        <v>6269</v>
      </c>
      <c r="B98" s="4" t="s">
        <v>346</v>
      </c>
      <c r="C98" s="4" t="s">
        <v>45</v>
      </c>
      <c r="D98" s="4" t="s">
        <v>21698</v>
      </c>
      <c r="E98" s="4" t="s">
        <v>6130</v>
      </c>
      <c r="F98" s="4" t="s">
        <v>21433</v>
      </c>
      <c r="G98" s="4" t="s">
        <v>21699</v>
      </c>
      <c r="H98" s="4" t="n">
        <f aca="false">COUNTIF(Albums!$B$2:$B$2862,A98)</f>
        <v>2</v>
      </c>
      <c r="I98" s="2" t="s">
        <v>6139</v>
      </c>
      <c r="J98" s="2" t="s">
        <v>21700</v>
      </c>
      <c r="K98" s="4"/>
    </row>
    <row r="99" customFormat="false" ht="23.85" hidden="false" customHeight="false" outlineLevel="0" collapsed="false">
      <c r="A99" s="4" t="s">
        <v>13810</v>
      </c>
      <c r="B99" s="4" t="s">
        <v>13814</v>
      </c>
      <c r="C99" s="4" t="s">
        <v>603</v>
      </c>
      <c r="D99" s="4" t="s">
        <v>21701</v>
      </c>
      <c r="E99" s="4" t="s">
        <v>13813</v>
      </c>
      <c r="F99" s="4" t="s">
        <v>21433</v>
      </c>
      <c r="G99" s="4" t="s">
        <v>21702</v>
      </c>
      <c r="H99" s="4" t="n">
        <f aca="false">COUNTIF(Albums!$B$2:$B$2862,A99)</f>
        <v>4</v>
      </c>
      <c r="I99" s="2" t="s">
        <v>21703</v>
      </c>
      <c r="J99" s="2" t="s">
        <v>21704</v>
      </c>
      <c r="K99" s="4"/>
    </row>
    <row r="100" customFormat="false" ht="23.85" hidden="false" customHeight="false" outlineLevel="0" collapsed="false">
      <c r="A100" s="4" t="s">
        <v>18061</v>
      </c>
      <c r="B100" s="4" t="s">
        <v>164</v>
      </c>
      <c r="C100" s="4" t="s">
        <v>163</v>
      </c>
      <c r="D100" s="4" t="s">
        <v>21705</v>
      </c>
      <c r="E100" s="4" t="s">
        <v>17776</v>
      </c>
      <c r="F100" s="4" t="s">
        <v>21433</v>
      </c>
      <c r="G100" s="4" t="s">
        <v>21706</v>
      </c>
      <c r="H100" s="4" t="n">
        <f aca="false">COUNTIF(Albums!$B$2:$B$2862,A100)</f>
        <v>2</v>
      </c>
      <c r="I100" s="2" t="s">
        <v>13525</v>
      </c>
      <c r="J100" s="2" t="s">
        <v>21707</v>
      </c>
      <c r="K100" s="4"/>
    </row>
    <row r="101" customFormat="false" ht="23.85" hidden="false" customHeight="false" outlineLevel="0" collapsed="false">
      <c r="A101" s="4" t="s">
        <v>7974</v>
      </c>
      <c r="B101" s="4" t="s">
        <v>1528</v>
      </c>
      <c r="C101" s="4" t="s">
        <v>603</v>
      </c>
      <c r="D101" s="4" t="s">
        <v>21708</v>
      </c>
      <c r="E101" s="4" t="s">
        <v>7609</v>
      </c>
      <c r="F101" s="4" t="s">
        <v>21433</v>
      </c>
      <c r="G101" s="4" t="s">
        <v>21709</v>
      </c>
      <c r="H101" s="4" t="n">
        <f aca="false">COUNTIF(Albums!$B$2:$B$2862,A101)</f>
        <v>2</v>
      </c>
      <c r="I101" s="2"/>
      <c r="J101" s="2" t="s">
        <v>21710</v>
      </c>
      <c r="K101" s="4"/>
    </row>
    <row r="102" customFormat="false" ht="23.85" hidden="false" customHeight="false" outlineLevel="0" collapsed="false">
      <c r="A102" s="4" t="s">
        <v>13930</v>
      </c>
      <c r="B102" s="4" t="s">
        <v>1205</v>
      </c>
      <c r="C102" s="4" t="s">
        <v>603</v>
      </c>
      <c r="D102" s="4" t="s">
        <v>21611</v>
      </c>
      <c r="E102" s="4" t="s">
        <v>13813</v>
      </c>
      <c r="F102" s="4" t="s">
        <v>21433</v>
      </c>
      <c r="G102" s="4" t="s">
        <v>13929</v>
      </c>
      <c r="H102" s="4" t="n">
        <f aca="false">COUNTIF(Albums!$B$2:$B$2862,A102)</f>
        <v>1</v>
      </c>
      <c r="I102" s="2" t="s">
        <v>21711</v>
      </c>
      <c r="J102" s="2" t="s">
        <v>21712</v>
      </c>
      <c r="K102" s="4"/>
    </row>
    <row r="103" customFormat="false" ht="23.85" hidden="false" customHeight="false" outlineLevel="0" collapsed="false">
      <c r="A103" s="4" t="s">
        <v>10880</v>
      </c>
      <c r="B103" s="4" t="s">
        <v>5431</v>
      </c>
      <c r="C103" s="4" t="s">
        <v>152</v>
      </c>
      <c r="D103" s="4" t="s">
        <v>12231</v>
      </c>
      <c r="E103" s="4" t="s">
        <v>10842</v>
      </c>
      <c r="F103" s="4" t="s">
        <v>21433</v>
      </c>
      <c r="G103" s="4" t="s">
        <v>10879</v>
      </c>
      <c r="H103" s="4" t="n">
        <f aca="false">COUNTIF(Albums!$B$2:$B$2862,A103)</f>
        <v>1</v>
      </c>
      <c r="I103" s="2"/>
      <c r="J103" s="2" t="s">
        <v>21713</v>
      </c>
      <c r="K103" s="4"/>
    </row>
    <row r="104" customFormat="false" ht="23.85" hidden="false" customHeight="false" outlineLevel="0" collapsed="false">
      <c r="A104" s="4" t="s">
        <v>5648</v>
      </c>
      <c r="B104" s="4" t="s">
        <v>153</v>
      </c>
      <c r="C104" s="4" t="s">
        <v>152</v>
      </c>
      <c r="D104" s="4" t="s">
        <v>21440</v>
      </c>
      <c r="E104" s="4" t="s">
        <v>5429</v>
      </c>
      <c r="F104" s="4" t="s">
        <v>21441</v>
      </c>
      <c r="G104" s="4" t="s">
        <v>5647</v>
      </c>
      <c r="H104" s="4" t="n">
        <f aca="false">COUNTIF(Albums!$B$2:$B$2862,A104)</f>
        <v>1</v>
      </c>
      <c r="I104" s="2" t="s">
        <v>21714</v>
      </c>
      <c r="J104" s="2" t="s">
        <v>21715</v>
      </c>
      <c r="K104" s="4"/>
    </row>
    <row r="105" customFormat="false" ht="15" hidden="false" customHeight="false" outlineLevel="0" collapsed="false">
      <c r="A105" s="4" t="s">
        <v>959</v>
      </c>
      <c r="B105" s="4" t="s">
        <v>962</v>
      </c>
      <c r="C105" s="4" t="s">
        <v>961</v>
      </c>
      <c r="D105" s="4" t="s">
        <v>21556</v>
      </c>
      <c r="E105" s="4" t="s">
        <v>861</v>
      </c>
      <c r="F105" s="4" t="s">
        <v>21441</v>
      </c>
      <c r="G105" s="4" t="s">
        <v>958</v>
      </c>
      <c r="H105" s="4" t="n">
        <f aca="false">COUNTIF(Albums!$B$2:$B$2862,A105)</f>
        <v>1</v>
      </c>
      <c r="I105" s="2"/>
      <c r="J105" s="2" t="s">
        <v>21716</v>
      </c>
      <c r="K105" s="4"/>
    </row>
    <row r="106" customFormat="false" ht="23.85" hidden="false" customHeight="false" outlineLevel="0" collapsed="false">
      <c r="A106" s="4" t="s">
        <v>6490</v>
      </c>
      <c r="B106" s="4" t="s">
        <v>11037</v>
      </c>
      <c r="C106" s="4" t="s">
        <v>193</v>
      </c>
      <c r="D106" s="4" t="s">
        <v>21717</v>
      </c>
      <c r="E106" s="4" t="s">
        <v>10842</v>
      </c>
      <c r="F106" s="4" t="s">
        <v>21433</v>
      </c>
      <c r="G106" s="4" t="s">
        <v>11034</v>
      </c>
      <c r="H106" s="4" t="n">
        <f aca="false">COUNTIF(Albums!$B$2:$B$2862,A106)</f>
        <v>1</v>
      </c>
      <c r="I106" s="2"/>
      <c r="J106" s="2" t="s">
        <v>21718</v>
      </c>
      <c r="K106" s="4"/>
    </row>
    <row r="107" customFormat="false" ht="23.85" hidden="false" customHeight="false" outlineLevel="0" collapsed="false">
      <c r="A107" s="4" t="s">
        <v>2165</v>
      </c>
      <c r="B107" s="4" t="s">
        <v>153</v>
      </c>
      <c r="C107" s="4" t="s">
        <v>152</v>
      </c>
      <c r="D107" s="4" t="s">
        <v>21440</v>
      </c>
      <c r="E107" s="4" t="s">
        <v>1337</v>
      </c>
      <c r="F107" s="4" t="s">
        <v>21441</v>
      </c>
      <c r="G107" s="4" t="s">
        <v>2164</v>
      </c>
      <c r="H107" s="4" t="n">
        <f aca="false">COUNTIF(Albums!$B$2:$B$2862,A107)</f>
        <v>1</v>
      </c>
      <c r="I107" s="2"/>
      <c r="J107" s="2" t="s">
        <v>21719</v>
      </c>
      <c r="K107" s="4"/>
    </row>
    <row r="108" customFormat="false" ht="23.85" hidden="false" customHeight="false" outlineLevel="0" collapsed="false">
      <c r="A108" s="4" t="s">
        <v>12903</v>
      </c>
      <c r="B108" s="4" t="s">
        <v>12906</v>
      </c>
      <c r="C108" s="4" t="s">
        <v>776</v>
      </c>
      <c r="D108" s="4" t="s">
        <v>21717</v>
      </c>
      <c r="E108" s="4" t="s">
        <v>12707</v>
      </c>
      <c r="F108" s="4" t="s">
        <v>21433</v>
      </c>
      <c r="G108" s="4" t="s">
        <v>12902</v>
      </c>
      <c r="H108" s="4" t="n">
        <f aca="false">COUNTIF(Albums!$B$2:$B$2862,A108)</f>
        <v>1</v>
      </c>
      <c r="I108" s="2"/>
      <c r="J108" s="2" t="s">
        <v>21720</v>
      </c>
      <c r="K108" s="4"/>
    </row>
    <row r="109" customFormat="false" ht="23.85" hidden="false" customHeight="false" outlineLevel="0" collapsed="false">
      <c r="A109" s="4" t="s">
        <v>5540</v>
      </c>
      <c r="B109" s="4" t="s">
        <v>61</v>
      </c>
      <c r="C109" s="4" t="s">
        <v>45</v>
      </c>
      <c r="D109" s="4" t="s">
        <v>21721</v>
      </c>
      <c r="E109" s="4" t="s">
        <v>5429</v>
      </c>
      <c r="F109" s="4" t="s">
        <v>21441</v>
      </c>
      <c r="G109" s="4" t="s">
        <v>21722</v>
      </c>
      <c r="H109" s="4" t="n">
        <f aca="false">COUNTIF(Albums!$B$2:$B$2862,A109)</f>
        <v>2</v>
      </c>
      <c r="I109" s="2"/>
      <c r="J109" s="2" t="s">
        <v>21723</v>
      </c>
      <c r="K109" s="4"/>
    </row>
    <row r="110" customFormat="false" ht="23.85" hidden="false" customHeight="false" outlineLevel="0" collapsed="false">
      <c r="A110" s="4" t="s">
        <v>18137</v>
      </c>
      <c r="B110" s="4" t="s">
        <v>18139</v>
      </c>
      <c r="C110" s="4" t="s">
        <v>193</v>
      </c>
      <c r="D110" s="4" t="s">
        <v>21724</v>
      </c>
      <c r="E110" s="4" t="s">
        <v>18114</v>
      </c>
      <c r="F110" s="4" t="s">
        <v>21433</v>
      </c>
      <c r="G110" s="4" t="s">
        <v>21725</v>
      </c>
      <c r="H110" s="4" t="n">
        <f aca="false">COUNTIF(Albums!$B$2:$B$2862,A110)</f>
        <v>4</v>
      </c>
      <c r="I110" s="2"/>
      <c r="J110" s="2" t="s">
        <v>21726</v>
      </c>
      <c r="K110" s="4"/>
    </row>
    <row r="111" customFormat="false" ht="23.85" hidden="false" customHeight="false" outlineLevel="0" collapsed="false">
      <c r="A111" s="4" t="s">
        <v>17484</v>
      </c>
      <c r="B111" s="4" t="s">
        <v>289</v>
      </c>
      <c r="C111" s="4" t="s">
        <v>193</v>
      </c>
      <c r="D111" s="4" t="s">
        <v>21727</v>
      </c>
      <c r="E111" s="4" t="s">
        <v>17406</v>
      </c>
      <c r="F111" s="4" t="s">
        <v>21433</v>
      </c>
      <c r="G111" s="4" t="s">
        <v>21728</v>
      </c>
      <c r="H111" s="4" t="n">
        <f aca="false">COUNTIF(Albums!$B$2:$B$2862,A111)</f>
        <v>3</v>
      </c>
      <c r="I111" s="2"/>
      <c r="J111" s="2" t="s">
        <v>21729</v>
      </c>
      <c r="K111" s="4"/>
    </row>
    <row r="112" customFormat="false" ht="23.85" hidden="false" customHeight="false" outlineLevel="0" collapsed="false">
      <c r="A112" s="4" t="s">
        <v>7110</v>
      </c>
      <c r="B112" s="4" t="s">
        <v>289</v>
      </c>
      <c r="C112" s="4" t="s">
        <v>193</v>
      </c>
      <c r="D112" s="4" t="s">
        <v>21730</v>
      </c>
      <c r="E112" s="4" t="s">
        <v>7052</v>
      </c>
      <c r="F112" s="4" t="s">
        <v>21433</v>
      </c>
      <c r="G112" s="4" t="s">
        <v>21731</v>
      </c>
      <c r="H112" s="4" t="n">
        <f aca="false">COUNTIF(Albums!$B$2:$B$2862,A112)</f>
        <v>3</v>
      </c>
      <c r="I112" s="2" t="s">
        <v>17484</v>
      </c>
      <c r="J112" s="2" t="s">
        <v>21732</v>
      </c>
      <c r="K112" s="4"/>
    </row>
    <row r="113" customFormat="false" ht="23.85" hidden="false" customHeight="false" outlineLevel="0" collapsed="false">
      <c r="A113" s="4" t="s">
        <v>16987</v>
      </c>
      <c r="B113" s="4" t="s">
        <v>16988</v>
      </c>
      <c r="C113" s="4" t="s">
        <v>193</v>
      </c>
      <c r="D113" s="4" t="s">
        <v>21585</v>
      </c>
      <c r="E113" s="4" t="s">
        <v>16771</v>
      </c>
      <c r="F113" s="4" t="s">
        <v>21433</v>
      </c>
      <c r="G113" s="4" t="s">
        <v>16986</v>
      </c>
      <c r="H113" s="4" t="n">
        <f aca="false">COUNTIF(Albums!$B$2:$B$2862,A113)</f>
        <v>1</v>
      </c>
      <c r="I113" s="2"/>
      <c r="J113" s="2" t="s">
        <v>21733</v>
      </c>
      <c r="K113" s="4"/>
    </row>
    <row r="114" customFormat="false" ht="23.85" hidden="false" customHeight="false" outlineLevel="0" collapsed="false">
      <c r="A114" s="4" t="s">
        <v>17152</v>
      </c>
      <c r="B114" s="4" t="s">
        <v>17155</v>
      </c>
      <c r="C114" s="4" t="s">
        <v>152</v>
      </c>
      <c r="D114" s="4" t="s">
        <v>21734</v>
      </c>
      <c r="E114" s="4" t="s">
        <v>17154</v>
      </c>
      <c r="F114" s="4" t="s">
        <v>21433</v>
      </c>
      <c r="G114" s="4" t="s">
        <v>21735</v>
      </c>
      <c r="H114" s="4" t="n">
        <f aca="false">COUNTIF(Albums!$B$2:$B$2862,A114)</f>
        <v>23</v>
      </c>
      <c r="I114" s="2" t="s">
        <v>21736</v>
      </c>
      <c r="J114" s="2" t="s">
        <v>21737</v>
      </c>
      <c r="K114" s="4"/>
    </row>
    <row r="115" customFormat="false" ht="23.85" hidden="false" customHeight="false" outlineLevel="0" collapsed="false">
      <c r="A115" s="4" t="s">
        <v>17259</v>
      </c>
      <c r="B115" s="4" t="s">
        <v>17155</v>
      </c>
      <c r="C115" s="4" t="s">
        <v>152</v>
      </c>
      <c r="D115" s="4" t="s">
        <v>21738</v>
      </c>
      <c r="E115" s="4" t="s">
        <v>17154</v>
      </c>
      <c r="F115" s="4" t="s">
        <v>21433</v>
      </c>
      <c r="G115" s="4" t="s">
        <v>21739</v>
      </c>
      <c r="H115" s="4" t="n">
        <f aca="false">COUNTIF(Albums!$B$2:$B$2862,A115)</f>
        <v>2</v>
      </c>
      <c r="I115" s="2" t="s">
        <v>21740</v>
      </c>
      <c r="J115" s="2" t="s">
        <v>21741</v>
      </c>
      <c r="K115" s="4"/>
    </row>
    <row r="116" customFormat="false" ht="23.85" hidden="false" customHeight="false" outlineLevel="0" collapsed="false">
      <c r="A116" s="4" t="s">
        <v>20697</v>
      </c>
      <c r="B116" s="4" t="s">
        <v>3061</v>
      </c>
      <c r="C116" s="4" t="s">
        <v>45</v>
      </c>
      <c r="D116" s="4" t="s">
        <v>21742</v>
      </c>
      <c r="E116" s="4" t="s">
        <v>20689</v>
      </c>
      <c r="F116" s="4" t="s">
        <v>21454</v>
      </c>
      <c r="G116" s="4" t="s">
        <v>21743</v>
      </c>
      <c r="H116" s="4" t="n">
        <f aca="false">COUNTIF(Albums!$B$2:$B$2862,A116)</f>
        <v>2</v>
      </c>
      <c r="I116" s="2"/>
      <c r="J116" s="2" t="s">
        <v>21744</v>
      </c>
      <c r="K116" s="4"/>
    </row>
    <row r="117" customFormat="false" ht="23.85" hidden="false" customHeight="false" outlineLevel="0" collapsed="false">
      <c r="A117" s="4" t="s">
        <v>19035</v>
      </c>
      <c r="B117" s="4" t="s">
        <v>18993</v>
      </c>
      <c r="C117" s="4" t="s">
        <v>603</v>
      </c>
      <c r="D117" s="4" t="s">
        <v>21585</v>
      </c>
      <c r="E117" s="4" t="s">
        <v>18992</v>
      </c>
      <c r="F117" s="4" t="s">
        <v>21433</v>
      </c>
      <c r="G117" s="4" t="s">
        <v>19034</v>
      </c>
      <c r="H117" s="4" t="n">
        <f aca="false">COUNTIF(Albums!$B$2:$B$2862,A117)</f>
        <v>1</v>
      </c>
      <c r="I117" s="2" t="s">
        <v>21745</v>
      </c>
      <c r="J117" s="2" t="s">
        <v>21746</v>
      </c>
      <c r="K117" s="4"/>
    </row>
    <row r="118" customFormat="false" ht="23.85" hidden="false" customHeight="false" outlineLevel="0" collapsed="false">
      <c r="A118" s="4" t="s">
        <v>20118</v>
      </c>
      <c r="B118" s="4" t="s">
        <v>1086</v>
      </c>
      <c r="C118" s="4" t="s">
        <v>163</v>
      </c>
      <c r="D118" s="4" t="s">
        <v>21680</v>
      </c>
      <c r="E118" s="4" t="s">
        <v>19908</v>
      </c>
      <c r="F118" s="4" t="s">
        <v>21433</v>
      </c>
      <c r="G118" s="4" t="s">
        <v>20117</v>
      </c>
      <c r="H118" s="4" t="n">
        <f aca="false">COUNTIF(Albums!$B$2:$B$2862,A118)</f>
        <v>1</v>
      </c>
      <c r="I118" s="2"/>
      <c r="J118" s="2" t="s">
        <v>21747</v>
      </c>
      <c r="K118" s="4"/>
    </row>
    <row r="119" customFormat="false" ht="15" hidden="false" customHeight="false" outlineLevel="0" collapsed="false">
      <c r="A119" s="4" t="s">
        <v>15338</v>
      </c>
      <c r="B119" s="4" t="s">
        <v>6520</v>
      </c>
      <c r="C119" s="4" t="s">
        <v>152</v>
      </c>
      <c r="D119" s="4" t="s">
        <v>21596</v>
      </c>
      <c r="E119" s="4" t="s">
        <v>15180</v>
      </c>
      <c r="F119" s="4" t="s">
        <v>21433</v>
      </c>
      <c r="G119" s="4" t="s">
        <v>15337</v>
      </c>
      <c r="H119" s="4" t="n">
        <f aca="false">COUNTIF(Albums!$B$2:$B$2862,A119)</f>
        <v>1</v>
      </c>
      <c r="I119" s="2" t="s">
        <v>11610</v>
      </c>
      <c r="J119" s="2" t="s">
        <v>21748</v>
      </c>
      <c r="K119" s="4"/>
    </row>
    <row r="120" customFormat="false" ht="23.85" hidden="false" customHeight="false" outlineLevel="0" collapsed="false">
      <c r="A120" s="4" t="s">
        <v>8470</v>
      </c>
      <c r="B120" s="4" t="s">
        <v>8412</v>
      </c>
      <c r="C120" s="4" t="s">
        <v>45</v>
      </c>
      <c r="D120" s="4" t="s">
        <v>21749</v>
      </c>
      <c r="E120" s="4" t="s">
        <v>8347</v>
      </c>
      <c r="F120" s="4" t="s">
        <v>21433</v>
      </c>
      <c r="G120" s="4" t="s">
        <v>21750</v>
      </c>
      <c r="H120" s="4" t="n">
        <f aca="false">COUNTIF(Albums!$B$2:$B$2862,A120)</f>
        <v>3</v>
      </c>
      <c r="I120" s="2"/>
      <c r="J120" s="2" t="s">
        <v>21751</v>
      </c>
      <c r="K120" s="4"/>
    </row>
    <row r="121" customFormat="false" ht="23.85" hidden="false" customHeight="false" outlineLevel="0" collapsed="false">
      <c r="A121" s="4" t="s">
        <v>6733</v>
      </c>
      <c r="B121" s="4" t="s">
        <v>530</v>
      </c>
      <c r="C121" s="4" t="s">
        <v>193</v>
      </c>
      <c r="D121" s="4" t="s">
        <v>21752</v>
      </c>
      <c r="E121" s="4" t="s">
        <v>6478</v>
      </c>
      <c r="F121" s="4" t="s">
        <v>21433</v>
      </c>
      <c r="G121" s="4" t="s">
        <v>21753</v>
      </c>
      <c r="H121" s="4" t="n">
        <f aca="false">COUNTIF(Albums!$B$2:$B$2862,A121)</f>
        <v>11</v>
      </c>
      <c r="I121" s="2" t="s">
        <v>21754</v>
      </c>
      <c r="J121" s="2" t="s">
        <v>21755</v>
      </c>
      <c r="K121" s="4" t="s">
        <v>53</v>
      </c>
    </row>
    <row r="122" customFormat="false" ht="23.85" hidden="false" customHeight="false" outlineLevel="0" collapsed="false">
      <c r="A122" s="4" t="s">
        <v>6953</v>
      </c>
      <c r="B122" s="4" t="s">
        <v>530</v>
      </c>
      <c r="C122" s="4" t="s">
        <v>193</v>
      </c>
      <c r="D122" s="4" t="s">
        <v>21756</v>
      </c>
      <c r="E122" s="4" t="s">
        <v>6478</v>
      </c>
      <c r="F122" s="4" t="s">
        <v>21433</v>
      </c>
      <c r="G122" s="4" t="s">
        <v>6952</v>
      </c>
      <c r="H122" s="4" t="n">
        <f aca="false">COUNTIF(Albums!$B$2:$B$2862,A122)</f>
        <v>1</v>
      </c>
      <c r="I122" s="2" t="s">
        <v>21757</v>
      </c>
      <c r="J122" s="2" t="s">
        <v>21758</v>
      </c>
      <c r="K122" s="4"/>
    </row>
    <row r="123" customFormat="false" ht="23.85" hidden="false" customHeight="false" outlineLevel="0" collapsed="false">
      <c r="A123" s="4" t="s">
        <v>3059</v>
      </c>
      <c r="B123" s="4" t="s">
        <v>3061</v>
      </c>
      <c r="C123" s="4" t="s">
        <v>45</v>
      </c>
      <c r="D123" s="4" t="s">
        <v>21759</v>
      </c>
      <c r="E123" s="4" t="s">
        <v>3992</v>
      </c>
      <c r="F123" s="4" t="s">
        <v>21441</v>
      </c>
      <c r="G123" s="4" t="s">
        <v>21760</v>
      </c>
      <c r="H123" s="4" t="n">
        <f aca="false">COUNTIF(Albums!$B$2:$B$2862,A123)</f>
        <v>3</v>
      </c>
      <c r="I123" s="2" t="s">
        <v>896</v>
      </c>
      <c r="J123" s="2" t="s">
        <v>21761</v>
      </c>
      <c r="K123" s="4" t="s">
        <v>53</v>
      </c>
    </row>
    <row r="124" customFormat="false" ht="23.85" hidden="false" customHeight="false" outlineLevel="0" collapsed="false">
      <c r="A124" s="4" t="s">
        <v>1664</v>
      </c>
      <c r="B124" s="4" t="s">
        <v>153</v>
      </c>
      <c r="C124" s="4" t="s">
        <v>152</v>
      </c>
      <c r="D124" s="4" t="s">
        <v>21762</v>
      </c>
      <c r="E124" s="4" t="s">
        <v>1337</v>
      </c>
      <c r="F124" s="4" t="s">
        <v>21441</v>
      </c>
      <c r="G124" s="4" t="s">
        <v>21763</v>
      </c>
      <c r="H124" s="4" t="n">
        <f aca="false">COUNTIF(Albums!$B$2:$B$2862,A124)</f>
        <v>3</v>
      </c>
      <c r="I124" s="2" t="s">
        <v>7743</v>
      </c>
      <c r="J124" s="2" t="s">
        <v>21764</v>
      </c>
      <c r="K124" s="4"/>
    </row>
    <row r="125" customFormat="false" ht="23.85" hidden="false" customHeight="false" outlineLevel="0" collapsed="false">
      <c r="A125" s="4" t="s">
        <v>8853</v>
      </c>
      <c r="B125" s="4" t="s">
        <v>8855</v>
      </c>
      <c r="C125" s="4" t="s">
        <v>45</v>
      </c>
      <c r="D125" s="4" t="s">
        <v>21765</v>
      </c>
      <c r="E125" s="4" t="s">
        <v>8845</v>
      </c>
      <c r="F125" s="4" t="s">
        <v>21433</v>
      </c>
      <c r="G125" s="4" t="s">
        <v>21766</v>
      </c>
      <c r="H125" s="4" t="n">
        <f aca="false">COUNTIF(Albums!$B$2:$B$2862,A125)</f>
        <v>8</v>
      </c>
      <c r="I125" s="2" t="s">
        <v>10906</v>
      </c>
      <c r="J125" s="2" t="s">
        <v>21767</v>
      </c>
      <c r="K125" s="4"/>
    </row>
    <row r="126" customFormat="false" ht="23.85" hidden="false" customHeight="false" outlineLevel="0" collapsed="false">
      <c r="A126" s="4" t="s">
        <v>627</v>
      </c>
      <c r="B126" s="4" t="s">
        <v>629</v>
      </c>
      <c r="C126" s="4" t="s">
        <v>193</v>
      </c>
      <c r="D126" s="4" t="s">
        <v>21768</v>
      </c>
      <c r="E126" s="4" t="s">
        <v>510</v>
      </c>
      <c r="F126" s="4" t="s">
        <v>21441</v>
      </c>
      <c r="G126" s="4" t="s">
        <v>21769</v>
      </c>
      <c r="H126" s="4" t="n">
        <f aca="false">COUNTIF(Albums!$B$2:$B$2862,A126)</f>
        <v>3</v>
      </c>
      <c r="I126" s="2" t="s">
        <v>21770</v>
      </c>
      <c r="J126" s="2" t="s">
        <v>21771</v>
      </c>
      <c r="K126" s="4"/>
    </row>
    <row r="127" customFormat="false" ht="23.85" hidden="false" customHeight="false" outlineLevel="0" collapsed="false">
      <c r="A127" s="4" t="s">
        <v>20432</v>
      </c>
      <c r="B127" s="4" t="s">
        <v>1777</v>
      </c>
      <c r="C127" s="4" t="s">
        <v>603</v>
      </c>
      <c r="D127" s="4" t="s">
        <v>21772</v>
      </c>
      <c r="E127" s="4" t="s">
        <v>20384</v>
      </c>
      <c r="F127" s="4" t="s">
        <v>21454</v>
      </c>
      <c r="G127" s="4" t="s">
        <v>20431</v>
      </c>
      <c r="H127" s="4" t="n">
        <f aca="false">COUNTIF(Albums!$B$2:$B$2862,A127)</f>
        <v>1</v>
      </c>
      <c r="I127" s="2"/>
      <c r="J127" s="2" t="s">
        <v>21773</v>
      </c>
      <c r="K127" s="4"/>
    </row>
    <row r="128" customFormat="false" ht="23.85" hidden="false" customHeight="false" outlineLevel="0" collapsed="false">
      <c r="A128" s="4" t="s">
        <v>1107</v>
      </c>
      <c r="B128" s="4" t="s">
        <v>289</v>
      </c>
      <c r="C128" s="4" t="s">
        <v>193</v>
      </c>
      <c r="D128" s="4" t="s">
        <v>21491</v>
      </c>
      <c r="E128" s="4" t="s">
        <v>861</v>
      </c>
      <c r="F128" s="4" t="s">
        <v>21441</v>
      </c>
      <c r="G128" s="4" t="s">
        <v>1106</v>
      </c>
      <c r="H128" s="4" t="n">
        <f aca="false">COUNTIF(Albums!$B$2:$B$2862,A128)</f>
        <v>1</v>
      </c>
      <c r="I128" s="2" t="s">
        <v>21774</v>
      </c>
      <c r="J128" s="2" t="s">
        <v>21775</v>
      </c>
      <c r="K128" s="4"/>
    </row>
    <row r="129" customFormat="false" ht="23.85" hidden="false" customHeight="false" outlineLevel="0" collapsed="false">
      <c r="A129" s="4" t="s">
        <v>10131</v>
      </c>
      <c r="B129" s="4" t="s">
        <v>289</v>
      </c>
      <c r="C129" s="4" t="s">
        <v>45</v>
      </c>
      <c r="D129" s="4" t="s">
        <v>21582</v>
      </c>
      <c r="E129" s="4" t="s">
        <v>9830</v>
      </c>
      <c r="F129" s="4" t="s">
        <v>21433</v>
      </c>
      <c r="G129" s="4" t="s">
        <v>21776</v>
      </c>
      <c r="H129" s="4" t="n">
        <f aca="false">COUNTIF(Albums!$B$2:$B$2862,A129)</f>
        <v>2</v>
      </c>
      <c r="I129" s="2"/>
      <c r="J129" s="2" t="s">
        <v>21777</v>
      </c>
      <c r="K129" s="4"/>
    </row>
    <row r="130" customFormat="false" ht="23.85" hidden="false" customHeight="false" outlineLevel="0" collapsed="false">
      <c r="A130" s="4" t="s">
        <v>9907</v>
      </c>
      <c r="B130" s="4" t="s">
        <v>9911</v>
      </c>
      <c r="C130" s="4" t="s">
        <v>193</v>
      </c>
      <c r="D130" s="4" t="s">
        <v>21778</v>
      </c>
      <c r="E130" s="4" t="s">
        <v>9830</v>
      </c>
      <c r="F130" s="4" t="s">
        <v>21433</v>
      </c>
      <c r="G130" s="4" t="s">
        <v>21779</v>
      </c>
      <c r="H130" s="4" t="n">
        <f aca="false">COUNTIF(Albums!$B$2:$B$2862,A130)</f>
        <v>3</v>
      </c>
      <c r="I130" s="2" t="s">
        <v>21780</v>
      </c>
      <c r="J130" s="2" t="s">
        <v>21781</v>
      </c>
      <c r="K130" s="4"/>
    </row>
    <row r="131" customFormat="false" ht="23.85" hidden="false" customHeight="false" outlineLevel="0" collapsed="false">
      <c r="A131" s="4" t="s">
        <v>19712</v>
      </c>
      <c r="B131" s="4" t="s">
        <v>5413</v>
      </c>
      <c r="C131" s="4" t="s">
        <v>257</v>
      </c>
      <c r="D131" s="4" t="s">
        <v>21782</v>
      </c>
      <c r="E131" s="4" t="s">
        <v>19681</v>
      </c>
      <c r="F131" s="4" t="s">
        <v>21433</v>
      </c>
      <c r="G131" s="4" t="s">
        <v>19711</v>
      </c>
      <c r="H131" s="4" t="n">
        <f aca="false">COUNTIF(Albums!$B$2:$B$2862,A131)</f>
        <v>1</v>
      </c>
      <c r="I131" s="2" t="s">
        <v>21783</v>
      </c>
      <c r="J131" s="2" t="s">
        <v>21784</v>
      </c>
      <c r="K131" s="4"/>
    </row>
    <row r="132" customFormat="false" ht="23.85" hidden="false" customHeight="false" outlineLevel="0" collapsed="false">
      <c r="A132" s="4" t="s">
        <v>7638</v>
      </c>
      <c r="B132" s="4" t="s">
        <v>279</v>
      </c>
      <c r="C132" s="4" t="s">
        <v>45</v>
      </c>
      <c r="D132" s="4" t="s">
        <v>21785</v>
      </c>
      <c r="E132" s="4" t="s">
        <v>7609</v>
      </c>
      <c r="F132" s="4" t="s">
        <v>21433</v>
      </c>
      <c r="G132" s="4" t="s">
        <v>21786</v>
      </c>
      <c r="H132" s="4" t="n">
        <f aca="false">COUNTIF(Albums!$B$2:$B$2862,A132)</f>
        <v>6</v>
      </c>
      <c r="I132" s="2" t="s">
        <v>13549</v>
      </c>
      <c r="J132" s="2" t="s">
        <v>21787</v>
      </c>
      <c r="K132" s="4"/>
    </row>
    <row r="133" customFormat="false" ht="23.85" hidden="false" customHeight="false" outlineLevel="0" collapsed="false">
      <c r="A133" s="4" t="s">
        <v>254</v>
      </c>
      <c r="B133" s="4" t="s">
        <v>258</v>
      </c>
      <c r="C133" s="4" t="s">
        <v>257</v>
      </c>
      <c r="D133" s="4" t="s">
        <v>21788</v>
      </c>
      <c r="E133" s="4" t="s">
        <v>43</v>
      </c>
      <c r="F133" s="4" t="s">
        <v>21441</v>
      </c>
      <c r="G133" s="4" t="s">
        <v>21789</v>
      </c>
      <c r="H133" s="4" t="n">
        <f aca="false">COUNTIF(Albums!$B$2:$B$2862,A133)</f>
        <v>3</v>
      </c>
      <c r="I133" s="2"/>
      <c r="J133" s="2" t="s">
        <v>21790</v>
      </c>
      <c r="K133" s="4" t="s">
        <v>53</v>
      </c>
    </row>
    <row r="134" customFormat="false" ht="23.85" hidden="false" customHeight="false" outlineLevel="0" collapsed="false">
      <c r="A134" s="4" t="s">
        <v>20687</v>
      </c>
      <c r="B134" s="4" t="s">
        <v>20690</v>
      </c>
      <c r="C134" s="4" t="s">
        <v>152</v>
      </c>
      <c r="D134" s="4" t="s">
        <v>21791</v>
      </c>
      <c r="E134" s="4" t="s">
        <v>20689</v>
      </c>
      <c r="F134" s="4" t="s">
        <v>21454</v>
      </c>
      <c r="G134" s="4" t="s">
        <v>21792</v>
      </c>
      <c r="H134" s="4" t="n">
        <f aca="false">COUNTIF(Albums!$B$2:$B$2862,A134)</f>
        <v>4</v>
      </c>
      <c r="I134" s="2"/>
      <c r="J134" s="2" t="s">
        <v>21793</v>
      </c>
      <c r="K134" s="4"/>
    </row>
    <row r="135" customFormat="false" ht="23.85" hidden="false" customHeight="false" outlineLevel="0" collapsed="false">
      <c r="A135" s="4" t="s">
        <v>860</v>
      </c>
      <c r="B135" s="4" t="s">
        <v>549</v>
      </c>
      <c r="C135" s="4" t="s">
        <v>152</v>
      </c>
      <c r="D135" s="4" t="s">
        <v>21794</v>
      </c>
      <c r="E135" s="4" t="s">
        <v>861</v>
      </c>
      <c r="F135" s="4" t="s">
        <v>21441</v>
      </c>
      <c r="G135" s="4" t="s">
        <v>21795</v>
      </c>
      <c r="H135" s="4" t="n">
        <f aca="false">COUNTIF(Albums!$B$2:$B$2862,A135)</f>
        <v>4</v>
      </c>
      <c r="I135" s="2" t="s">
        <v>21796</v>
      </c>
      <c r="J135" s="2" t="s">
        <v>21797</v>
      </c>
      <c r="K135" s="4" t="s">
        <v>53</v>
      </c>
    </row>
    <row r="136" customFormat="false" ht="23.85" hidden="false" customHeight="false" outlineLevel="0" collapsed="false">
      <c r="A136" s="4" t="s">
        <v>18478</v>
      </c>
      <c r="B136" s="4" t="s">
        <v>18480</v>
      </c>
      <c r="C136" s="4" t="s">
        <v>603</v>
      </c>
      <c r="D136" s="4" t="s">
        <v>21798</v>
      </c>
      <c r="E136" s="4" t="s">
        <v>18471</v>
      </c>
      <c r="F136" s="4" t="s">
        <v>21433</v>
      </c>
      <c r="G136" s="4" t="s">
        <v>21799</v>
      </c>
      <c r="H136" s="4" t="n">
        <f aca="false">COUNTIF(Albums!$B$2:$B$2862,A136)</f>
        <v>2</v>
      </c>
      <c r="I136" s="2" t="s">
        <v>21800</v>
      </c>
      <c r="J136" s="2" t="s">
        <v>21801</v>
      </c>
      <c r="K136" s="4"/>
    </row>
    <row r="137" customFormat="false" ht="23.85" hidden="false" customHeight="false" outlineLevel="0" collapsed="false">
      <c r="A137" s="4" t="s">
        <v>18530</v>
      </c>
      <c r="B137" s="4" t="s">
        <v>18480</v>
      </c>
      <c r="C137" s="4" t="s">
        <v>603</v>
      </c>
      <c r="D137" s="4" t="s">
        <v>21802</v>
      </c>
      <c r="E137" s="4" t="s">
        <v>18471</v>
      </c>
      <c r="F137" s="4" t="s">
        <v>21433</v>
      </c>
      <c r="G137" s="4" t="s">
        <v>21803</v>
      </c>
      <c r="H137" s="4" t="n">
        <f aca="false">COUNTIF(Albums!$B$2:$B$2862,A137)</f>
        <v>4</v>
      </c>
      <c r="I137" s="2" t="s">
        <v>21804</v>
      </c>
      <c r="J137" s="2" t="s">
        <v>21805</v>
      </c>
      <c r="K137" s="4"/>
    </row>
    <row r="138" customFormat="false" ht="23.85" hidden="false" customHeight="false" outlineLevel="0" collapsed="false">
      <c r="A138" s="4" t="s">
        <v>13541</v>
      </c>
      <c r="B138" s="4" t="s">
        <v>289</v>
      </c>
      <c r="C138" s="4" t="s">
        <v>193</v>
      </c>
      <c r="D138" s="4" t="s">
        <v>21806</v>
      </c>
      <c r="E138" s="4" t="s">
        <v>13258</v>
      </c>
      <c r="F138" s="4" t="s">
        <v>21433</v>
      </c>
      <c r="G138" s="4" t="s">
        <v>21807</v>
      </c>
      <c r="H138" s="4" t="n">
        <f aca="false">COUNTIF(Albums!$B$2:$B$2862,A138)</f>
        <v>3</v>
      </c>
      <c r="I138" s="2" t="s">
        <v>21808</v>
      </c>
      <c r="J138" s="2" t="s">
        <v>21809</v>
      </c>
      <c r="K138" s="4"/>
    </row>
    <row r="139" customFormat="false" ht="23.85" hidden="false" customHeight="false" outlineLevel="0" collapsed="false">
      <c r="A139" s="4" t="s">
        <v>16342</v>
      </c>
      <c r="B139" s="4" t="s">
        <v>16345</v>
      </c>
      <c r="C139" s="4" t="s">
        <v>257</v>
      </c>
      <c r="D139" s="4" t="s">
        <v>21810</v>
      </c>
      <c r="E139" s="4" t="s">
        <v>16344</v>
      </c>
      <c r="F139" s="4" t="s">
        <v>21433</v>
      </c>
      <c r="G139" s="4" t="s">
        <v>21811</v>
      </c>
      <c r="H139" s="4" t="n">
        <f aca="false">COUNTIF(Albums!$B$2:$B$2862,A139)</f>
        <v>3</v>
      </c>
      <c r="I139" s="2" t="s">
        <v>21812</v>
      </c>
      <c r="J139" s="2" t="s">
        <v>21813</v>
      </c>
      <c r="K139" s="4"/>
    </row>
    <row r="140" customFormat="false" ht="23.85" hidden="false" customHeight="false" outlineLevel="0" collapsed="false">
      <c r="A140" s="4" t="s">
        <v>11446</v>
      </c>
      <c r="B140" s="4" t="s">
        <v>5431</v>
      </c>
      <c r="C140" s="4" t="s">
        <v>152</v>
      </c>
      <c r="D140" s="4" t="s">
        <v>21814</v>
      </c>
      <c r="E140" s="4" t="s">
        <v>14457</v>
      </c>
      <c r="F140" s="4" t="s">
        <v>21433</v>
      </c>
      <c r="G140" s="4" t="s">
        <v>21815</v>
      </c>
      <c r="H140" s="4" t="n">
        <f aca="false">COUNTIF(Albums!$B$2:$B$2862,A140)</f>
        <v>4</v>
      </c>
      <c r="I140" s="2" t="s">
        <v>14663</v>
      </c>
      <c r="J140" s="2" t="s">
        <v>21816</v>
      </c>
      <c r="K140" s="4"/>
    </row>
    <row r="141" customFormat="false" ht="23.85" hidden="false" customHeight="false" outlineLevel="0" collapsed="false">
      <c r="A141" s="4" t="s">
        <v>4812</v>
      </c>
      <c r="B141" s="4" t="s">
        <v>4815</v>
      </c>
      <c r="C141" s="4" t="s">
        <v>257</v>
      </c>
      <c r="D141" s="4" t="s">
        <v>21817</v>
      </c>
      <c r="E141" s="4" t="s">
        <v>3992</v>
      </c>
      <c r="F141" s="4" t="s">
        <v>21441</v>
      </c>
      <c r="G141" s="4" t="s">
        <v>21818</v>
      </c>
      <c r="H141" s="4" t="n">
        <f aca="false">COUNTIF(Albums!$B$2:$B$2862,A141)</f>
        <v>4</v>
      </c>
      <c r="I141" s="2"/>
      <c r="J141" s="2" t="s">
        <v>21819</v>
      </c>
      <c r="K141" s="4" t="s">
        <v>53</v>
      </c>
    </row>
    <row r="142" customFormat="false" ht="23.85" hidden="false" customHeight="false" outlineLevel="0" collapsed="false">
      <c r="A142" s="4" t="s">
        <v>11517</v>
      </c>
      <c r="B142" s="4" t="s">
        <v>9150</v>
      </c>
      <c r="C142" s="4" t="s">
        <v>603</v>
      </c>
      <c r="D142" s="4" t="s">
        <v>21820</v>
      </c>
      <c r="E142" s="4" t="s">
        <v>11433</v>
      </c>
      <c r="F142" s="4" t="s">
        <v>21433</v>
      </c>
      <c r="G142" s="4" t="s">
        <v>21821</v>
      </c>
      <c r="H142" s="4" t="n">
        <f aca="false">COUNTIF(Albums!$B$2:$B$2862,A142)</f>
        <v>6</v>
      </c>
      <c r="I142" s="2"/>
      <c r="J142" s="2" t="s">
        <v>21822</v>
      </c>
      <c r="K142" s="4" t="s">
        <v>53</v>
      </c>
    </row>
    <row r="143" customFormat="false" ht="23.85" hidden="false" customHeight="false" outlineLevel="0" collapsed="false">
      <c r="A143" s="4" t="s">
        <v>5310</v>
      </c>
      <c r="B143" s="4" t="s">
        <v>153</v>
      </c>
      <c r="C143" s="4" t="s">
        <v>152</v>
      </c>
      <c r="D143" s="4" t="s">
        <v>21491</v>
      </c>
      <c r="E143" s="4" t="s">
        <v>3992</v>
      </c>
      <c r="F143" s="4" t="s">
        <v>21441</v>
      </c>
      <c r="G143" s="4" t="s">
        <v>5309</v>
      </c>
      <c r="H143" s="4" t="n">
        <f aca="false">COUNTIF(Albums!$B$2:$B$2862,A143)</f>
        <v>1</v>
      </c>
      <c r="I143" s="2"/>
      <c r="J143" s="2" t="s">
        <v>21823</v>
      </c>
      <c r="K143" s="4"/>
    </row>
    <row r="144" customFormat="false" ht="23.85" hidden="false" customHeight="false" outlineLevel="0" collapsed="false">
      <c r="A144" s="4" t="s">
        <v>17967</v>
      </c>
      <c r="B144" s="4" t="s">
        <v>11021</v>
      </c>
      <c r="C144" s="4" t="s">
        <v>163</v>
      </c>
      <c r="D144" s="4" t="s">
        <v>21824</v>
      </c>
      <c r="E144" s="4" t="s">
        <v>17776</v>
      </c>
      <c r="F144" s="4" t="s">
        <v>21433</v>
      </c>
      <c r="G144" s="4" t="s">
        <v>21825</v>
      </c>
      <c r="H144" s="4" t="n">
        <f aca="false">COUNTIF(Albums!$B$2:$B$2862,A144)</f>
        <v>2</v>
      </c>
      <c r="I144" s="2" t="s">
        <v>21826</v>
      </c>
      <c r="J144" s="2" t="s">
        <v>21827</v>
      </c>
      <c r="K144" s="4"/>
    </row>
    <row r="145" customFormat="false" ht="23.85" hidden="false" customHeight="false" outlineLevel="0" collapsed="false">
      <c r="A145" s="4" t="s">
        <v>11626</v>
      </c>
      <c r="B145" s="4" t="s">
        <v>11628</v>
      </c>
      <c r="C145" s="4" t="s">
        <v>45</v>
      </c>
      <c r="D145" s="4" t="s">
        <v>21828</v>
      </c>
      <c r="E145" s="4" t="s">
        <v>11433</v>
      </c>
      <c r="F145" s="4" t="s">
        <v>21433</v>
      </c>
      <c r="G145" s="4" t="s">
        <v>21829</v>
      </c>
      <c r="H145" s="4" t="n">
        <f aca="false">COUNTIF(Albums!$B$2:$B$2862,A145)</f>
        <v>2</v>
      </c>
      <c r="I145" s="2"/>
      <c r="J145" s="2" t="s">
        <v>21830</v>
      </c>
      <c r="K145" s="4"/>
    </row>
    <row r="146" customFormat="false" ht="23.85" hidden="false" customHeight="false" outlineLevel="0" collapsed="false">
      <c r="A146" s="4" t="s">
        <v>17857</v>
      </c>
      <c r="B146" s="4" t="s">
        <v>8939</v>
      </c>
      <c r="C146" s="4" t="s">
        <v>163</v>
      </c>
      <c r="D146" s="4" t="s">
        <v>21831</v>
      </c>
      <c r="E146" s="4" t="s">
        <v>17776</v>
      </c>
      <c r="F146" s="4" t="s">
        <v>21433</v>
      </c>
      <c r="G146" s="4" t="s">
        <v>17856</v>
      </c>
      <c r="H146" s="4" t="n">
        <f aca="false">COUNTIF(Albums!$B$2:$B$2862,A146)</f>
        <v>1</v>
      </c>
      <c r="I146" s="2"/>
      <c r="J146" s="2" t="s">
        <v>21832</v>
      </c>
      <c r="K146" s="4"/>
    </row>
    <row r="147" customFormat="false" ht="23.85" hidden="false" customHeight="false" outlineLevel="0" collapsed="false">
      <c r="A147" s="4" t="s">
        <v>16769</v>
      </c>
      <c r="B147" s="4" t="s">
        <v>1205</v>
      </c>
      <c r="C147" s="4" t="s">
        <v>603</v>
      </c>
      <c r="D147" s="4" t="s">
        <v>21833</v>
      </c>
      <c r="E147" s="4" t="s">
        <v>16771</v>
      </c>
      <c r="F147" s="4" t="s">
        <v>21433</v>
      </c>
      <c r="G147" s="4" t="s">
        <v>21834</v>
      </c>
      <c r="H147" s="4" t="n">
        <f aca="false">COUNTIF(Albums!$B$2:$B$2862,A147)</f>
        <v>7</v>
      </c>
      <c r="I147" s="2" t="s">
        <v>21835</v>
      </c>
      <c r="J147" s="2" t="s">
        <v>21836</v>
      </c>
      <c r="K147" s="4"/>
    </row>
    <row r="148" customFormat="false" ht="23.85" hidden="false" customHeight="false" outlineLevel="0" collapsed="false">
      <c r="A148" s="4" t="s">
        <v>8902</v>
      </c>
      <c r="B148" s="4" t="s">
        <v>4621</v>
      </c>
      <c r="C148" s="4" t="s">
        <v>90</v>
      </c>
      <c r="D148" s="4" t="s">
        <v>21837</v>
      </c>
      <c r="E148" s="4" t="s">
        <v>8845</v>
      </c>
      <c r="F148" s="4" t="s">
        <v>21433</v>
      </c>
      <c r="G148" s="4" t="s">
        <v>21838</v>
      </c>
      <c r="H148" s="4" t="n">
        <f aca="false">COUNTIF(Albums!$B$2:$B$2862,A148)</f>
        <v>2</v>
      </c>
      <c r="I148" s="2" t="s">
        <v>21839</v>
      </c>
      <c r="J148" s="2" t="s">
        <v>21840</v>
      </c>
      <c r="K148" s="4"/>
    </row>
    <row r="149" customFormat="false" ht="23.85" hidden="false" customHeight="false" outlineLevel="0" collapsed="false">
      <c r="A149" s="4" t="s">
        <v>9233</v>
      </c>
      <c r="B149" s="4" t="s">
        <v>289</v>
      </c>
      <c r="C149" s="4" t="s">
        <v>193</v>
      </c>
      <c r="D149" s="4" t="s">
        <v>21841</v>
      </c>
      <c r="E149" s="4" t="s">
        <v>8845</v>
      </c>
      <c r="F149" s="4" t="s">
        <v>21433</v>
      </c>
      <c r="G149" s="4" t="s">
        <v>21842</v>
      </c>
      <c r="H149" s="4" t="n">
        <f aca="false">COUNTIF(Albums!$B$2:$B$2862,A149)</f>
        <v>4</v>
      </c>
      <c r="I149" s="2"/>
      <c r="J149" s="2" t="s">
        <v>21843</v>
      </c>
      <c r="K149" s="4"/>
    </row>
    <row r="150" customFormat="false" ht="23.85" hidden="false" customHeight="false" outlineLevel="0" collapsed="false">
      <c r="A150" s="4" t="s">
        <v>7606</v>
      </c>
      <c r="B150" s="4" t="s">
        <v>1731</v>
      </c>
      <c r="C150" s="4" t="s">
        <v>603</v>
      </c>
      <c r="D150" s="4" t="s">
        <v>21844</v>
      </c>
      <c r="E150" s="4" t="s">
        <v>7609</v>
      </c>
      <c r="F150" s="4" t="s">
        <v>21433</v>
      </c>
      <c r="G150" s="4" t="s">
        <v>21845</v>
      </c>
      <c r="H150" s="4" t="n">
        <f aca="false">COUNTIF(Albums!$B$2:$B$2862,A150)</f>
        <v>4</v>
      </c>
      <c r="I150" s="2" t="s">
        <v>7656</v>
      </c>
      <c r="J150" s="2" t="s">
        <v>21846</v>
      </c>
      <c r="K150" s="4"/>
    </row>
    <row r="151" customFormat="false" ht="23.85" hidden="false" customHeight="false" outlineLevel="0" collapsed="false">
      <c r="A151" s="4" t="s">
        <v>6783</v>
      </c>
      <c r="B151" s="4" t="s">
        <v>61</v>
      </c>
      <c r="C151" s="4" t="s">
        <v>45</v>
      </c>
      <c r="D151" s="4" t="s">
        <v>21847</v>
      </c>
      <c r="E151" s="4" t="s">
        <v>6478</v>
      </c>
      <c r="F151" s="4" t="s">
        <v>21433</v>
      </c>
      <c r="G151" s="4" t="s">
        <v>21848</v>
      </c>
      <c r="H151" s="4" t="n">
        <f aca="false">COUNTIF(Albums!$B$2:$B$2862,A151)</f>
        <v>4</v>
      </c>
      <c r="I151" s="2" t="s">
        <v>6569</v>
      </c>
      <c r="J151" s="2" t="s">
        <v>21849</v>
      </c>
      <c r="K151" s="4"/>
    </row>
    <row r="152" customFormat="false" ht="23.85" hidden="false" customHeight="false" outlineLevel="0" collapsed="false">
      <c r="A152" s="4" t="s">
        <v>14653</v>
      </c>
      <c r="B152" s="4" t="s">
        <v>14656</v>
      </c>
      <c r="C152" s="4" t="s">
        <v>603</v>
      </c>
      <c r="D152" s="4" t="s">
        <v>21626</v>
      </c>
      <c r="E152" s="4" t="s">
        <v>14457</v>
      </c>
      <c r="F152" s="4" t="s">
        <v>21433</v>
      </c>
      <c r="G152" s="4" t="s">
        <v>21850</v>
      </c>
      <c r="H152" s="4" t="n">
        <f aca="false">COUNTIF(Albums!$B$2:$B$2862,A152)</f>
        <v>5</v>
      </c>
      <c r="I152" s="2"/>
      <c r="J152" s="2" t="s">
        <v>21851</v>
      </c>
      <c r="K152" s="4"/>
    </row>
    <row r="153" customFormat="false" ht="23.85" hidden="false" customHeight="false" outlineLevel="0" collapsed="false">
      <c r="A153" s="4" t="s">
        <v>15780</v>
      </c>
      <c r="B153" s="4" t="s">
        <v>15701</v>
      </c>
      <c r="C153" s="4" t="s">
        <v>776</v>
      </c>
      <c r="D153" s="4" t="s">
        <v>21852</v>
      </c>
      <c r="E153" s="4" t="s">
        <v>15634</v>
      </c>
      <c r="F153" s="4" t="s">
        <v>21433</v>
      </c>
      <c r="G153" s="4" t="s">
        <v>15779</v>
      </c>
      <c r="H153" s="4" t="n">
        <f aca="false">COUNTIF(Albums!$B$2:$B$2862,A153)</f>
        <v>1</v>
      </c>
      <c r="I153" s="2"/>
      <c r="J153" s="2" t="s">
        <v>21853</v>
      </c>
      <c r="K153" s="4"/>
    </row>
    <row r="154" customFormat="false" ht="15" hidden="false" customHeight="false" outlineLevel="0" collapsed="false">
      <c r="A154" s="4" t="s">
        <v>5587</v>
      </c>
      <c r="B154" s="4" t="s">
        <v>61</v>
      </c>
      <c r="C154" s="4" t="s">
        <v>45</v>
      </c>
      <c r="D154" s="4" t="s">
        <v>21556</v>
      </c>
      <c r="E154" s="4" t="s">
        <v>5429</v>
      </c>
      <c r="F154" s="4" t="s">
        <v>21441</v>
      </c>
      <c r="G154" s="4" t="s">
        <v>5586</v>
      </c>
      <c r="H154" s="4" t="n">
        <f aca="false">COUNTIF(Albums!$B$2:$B$2862,A154)</f>
        <v>1</v>
      </c>
      <c r="I154" s="2" t="s">
        <v>1805</v>
      </c>
      <c r="J154" s="2" t="s">
        <v>21854</v>
      </c>
      <c r="K154" s="4"/>
    </row>
    <row r="155" customFormat="false" ht="23.85" hidden="false" customHeight="false" outlineLevel="0" collapsed="false">
      <c r="A155" s="4" t="s">
        <v>20626</v>
      </c>
      <c r="B155" s="4" t="s">
        <v>20629</v>
      </c>
      <c r="C155" s="4" t="s">
        <v>45</v>
      </c>
      <c r="D155" s="4" t="s">
        <v>21717</v>
      </c>
      <c r="E155" s="4" t="s">
        <v>20619</v>
      </c>
      <c r="F155" s="4" t="s">
        <v>21454</v>
      </c>
      <c r="G155" s="4" t="s">
        <v>20625</v>
      </c>
      <c r="H155" s="4" t="n">
        <f aca="false">COUNTIF(Albums!$B$2:$B$2862,A155)</f>
        <v>1</v>
      </c>
      <c r="I155" s="2" t="s">
        <v>21855</v>
      </c>
      <c r="J155" s="2" t="s">
        <v>21856</v>
      </c>
      <c r="K155" s="4"/>
    </row>
    <row r="156" customFormat="false" ht="23.85" hidden="false" customHeight="false" outlineLevel="0" collapsed="false">
      <c r="A156" s="4" t="s">
        <v>13133</v>
      </c>
      <c r="B156" s="4" t="s">
        <v>1777</v>
      </c>
      <c r="C156" s="4" t="s">
        <v>603</v>
      </c>
      <c r="D156" s="4" t="s">
        <v>21857</v>
      </c>
      <c r="E156" s="4" t="s">
        <v>12707</v>
      </c>
      <c r="F156" s="4" t="s">
        <v>21433</v>
      </c>
      <c r="G156" s="4" t="s">
        <v>21858</v>
      </c>
      <c r="H156" s="4" t="n">
        <f aca="false">COUNTIF(Albums!$B$2:$B$2862,A156)</f>
        <v>2</v>
      </c>
      <c r="I156" s="2" t="s">
        <v>21859</v>
      </c>
      <c r="J156" s="2" t="s">
        <v>21860</v>
      </c>
      <c r="K156" s="4"/>
    </row>
    <row r="157" customFormat="false" ht="23.85" hidden="false" customHeight="false" outlineLevel="0" collapsed="false">
      <c r="A157" s="4" t="s">
        <v>2359</v>
      </c>
      <c r="B157" s="4" t="s">
        <v>117</v>
      </c>
      <c r="C157" s="4" t="s">
        <v>116</v>
      </c>
      <c r="D157" s="4" t="s">
        <v>21463</v>
      </c>
      <c r="E157" s="4" t="s">
        <v>1337</v>
      </c>
      <c r="F157" s="4" t="s">
        <v>21441</v>
      </c>
      <c r="G157" s="4" t="s">
        <v>2358</v>
      </c>
      <c r="H157" s="4" t="n">
        <f aca="false">COUNTIF(Albums!$B$2:$B$2862,A157)</f>
        <v>1</v>
      </c>
      <c r="I157" s="2" t="s">
        <v>4215</v>
      </c>
      <c r="J157" s="2" t="s">
        <v>21861</v>
      </c>
      <c r="K157" s="4"/>
    </row>
    <row r="158" customFormat="false" ht="23.85" hidden="false" customHeight="false" outlineLevel="0" collapsed="false">
      <c r="A158" s="4" t="s">
        <v>4257</v>
      </c>
      <c r="B158" s="4" t="s">
        <v>1777</v>
      </c>
      <c r="C158" s="4" t="s">
        <v>152</v>
      </c>
      <c r="D158" s="4" t="s">
        <v>21862</v>
      </c>
      <c r="E158" s="4" t="s">
        <v>3992</v>
      </c>
      <c r="F158" s="4" t="s">
        <v>21441</v>
      </c>
      <c r="G158" s="4" t="s">
        <v>21863</v>
      </c>
      <c r="H158" s="4" t="n">
        <f aca="false">COUNTIF(Albums!$B$2:$B$2862,A158)</f>
        <v>5</v>
      </c>
      <c r="I158" s="2"/>
      <c r="J158" s="2" t="s">
        <v>21864</v>
      </c>
      <c r="K158" s="4" t="s">
        <v>53</v>
      </c>
    </row>
    <row r="159" customFormat="false" ht="23.85" hidden="false" customHeight="false" outlineLevel="0" collapsed="false">
      <c r="A159" s="4" t="s">
        <v>20170</v>
      </c>
      <c r="B159" s="4" t="s">
        <v>20172</v>
      </c>
      <c r="C159" s="4" t="s">
        <v>193</v>
      </c>
      <c r="D159" s="4" t="s">
        <v>21865</v>
      </c>
      <c r="E159" s="4" t="s">
        <v>19908</v>
      </c>
      <c r="F159" s="4" t="s">
        <v>21433</v>
      </c>
      <c r="G159" s="4" t="s">
        <v>20169</v>
      </c>
      <c r="H159" s="4" t="n">
        <f aca="false">COUNTIF(Albums!$B$2:$B$2862,A159)</f>
        <v>1</v>
      </c>
      <c r="I159" s="2" t="s">
        <v>18469</v>
      </c>
      <c r="J159" s="2" t="s">
        <v>21866</v>
      </c>
      <c r="K159" s="4"/>
    </row>
    <row r="160" customFormat="false" ht="23.85" hidden="false" customHeight="false" outlineLevel="0" collapsed="false">
      <c r="A160" s="4" t="s">
        <v>1050</v>
      </c>
      <c r="B160" s="4" t="s">
        <v>61</v>
      </c>
      <c r="C160" s="4" t="s">
        <v>45</v>
      </c>
      <c r="D160" s="4" t="s">
        <v>21463</v>
      </c>
      <c r="E160" s="4" t="s">
        <v>861</v>
      </c>
      <c r="F160" s="4" t="s">
        <v>21441</v>
      </c>
      <c r="G160" s="4" t="s">
        <v>1049</v>
      </c>
      <c r="H160" s="4" t="n">
        <f aca="false">COUNTIF(Albums!$B$2:$B$2862,A160)</f>
        <v>1</v>
      </c>
      <c r="I160" s="2" t="s">
        <v>21867</v>
      </c>
      <c r="J160" s="2" t="s">
        <v>21868</v>
      </c>
      <c r="K160" s="4"/>
    </row>
    <row r="161" customFormat="false" ht="23.85" hidden="false" customHeight="false" outlineLevel="0" collapsed="false">
      <c r="A161" s="4" t="s">
        <v>5176</v>
      </c>
      <c r="B161" s="4" t="s">
        <v>899</v>
      </c>
      <c r="C161" s="4" t="s">
        <v>193</v>
      </c>
      <c r="D161" s="4" t="s">
        <v>21463</v>
      </c>
      <c r="E161" s="4" t="s">
        <v>3992</v>
      </c>
      <c r="F161" s="4" t="s">
        <v>21441</v>
      </c>
      <c r="G161" s="4" t="s">
        <v>5175</v>
      </c>
      <c r="H161" s="4" t="n">
        <f aca="false">COUNTIF(Albums!$B$2:$B$2862,A161)</f>
        <v>1</v>
      </c>
      <c r="I161" s="2"/>
      <c r="J161" s="2" t="s">
        <v>21869</v>
      </c>
      <c r="K161" s="4" t="s">
        <v>53</v>
      </c>
    </row>
    <row r="162" customFormat="false" ht="23.85" hidden="false" customHeight="false" outlineLevel="0" collapsed="false">
      <c r="A162" s="4" t="s">
        <v>4323</v>
      </c>
      <c r="B162" s="4" t="s">
        <v>1419</v>
      </c>
      <c r="C162" s="4" t="s">
        <v>257</v>
      </c>
      <c r="D162" s="4" t="s">
        <v>21573</v>
      </c>
      <c r="E162" s="4" t="s">
        <v>3992</v>
      </c>
      <c r="F162" s="4" t="s">
        <v>21441</v>
      </c>
      <c r="G162" s="4" t="s">
        <v>21870</v>
      </c>
      <c r="H162" s="4" t="n">
        <f aca="false">COUNTIF(Albums!$B$2:$B$2862,A162)</f>
        <v>4</v>
      </c>
      <c r="I162" s="2"/>
      <c r="J162" s="2" t="s">
        <v>21871</v>
      </c>
      <c r="K162" s="4"/>
    </row>
    <row r="163" customFormat="false" ht="23.85" hidden="false" customHeight="false" outlineLevel="0" collapsed="false">
      <c r="A163" s="4" t="s">
        <v>2799</v>
      </c>
      <c r="B163" s="4" t="s">
        <v>7736</v>
      </c>
      <c r="C163" s="4" t="s">
        <v>603</v>
      </c>
      <c r="D163" s="4" t="s">
        <v>21872</v>
      </c>
      <c r="E163" s="4" t="s">
        <v>2736</v>
      </c>
      <c r="F163" s="4" t="s">
        <v>21441</v>
      </c>
      <c r="G163" s="4" t="s">
        <v>21873</v>
      </c>
      <c r="H163" s="4" t="n">
        <f aca="false">COUNTIF(Albums!$B$2:$B$2862,A163)</f>
        <v>10</v>
      </c>
      <c r="I163" s="2"/>
      <c r="J163" s="2" t="s">
        <v>21874</v>
      </c>
      <c r="K163" s="4"/>
    </row>
    <row r="164" customFormat="false" ht="23.85" hidden="false" customHeight="false" outlineLevel="0" collapsed="false">
      <c r="A164" s="4" t="s">
        <v>5315</v>
      </c>
      <c r="B164" s="4" t="s">
        <v>5318</v>
      </c>
      <c r="C164" s="4" t="s">
        <v>603</v>
      </c>
      <c r="D164" s="4" t="s">
        <v>21491</v>
      </c>
      <c r="E164" s="4" t="s">
        <v>3992</v>
      </c>
      <c r="F164" s="4" t="s">
        <v>21441</v>
      </c>
      <c r="G164" s="4" t="s">
        <v>5314</v>
      </c>
      <c r="H164" s="4" t="n">
        <f aca="false">COUNTIF(Albums!$B$2:$B$2862,A164)</f>
        <v>1</v>
      </c>
      <c r="I164" s="2"/>
      <c r="J164" s="2" t="s">
        <v>21875</v>
      </c>
      <c r="K164" s="4"/>
    </row>
    <row r="165" customFormat="false" ht="23.85" hidden="false" customHeight="false" outlineLevel="0" collapsed="false">
      <c r="A165" s="4" t="s">
        <v>12965</v>
      </c>
      <c r="B165" s="4" t="s">
        <v>153</v>
      </c>
      <c r="C165" s="4" t="s">
        <v>152</v>
      </c>
      <c r="D165" s="4" t="s">
        <v>21876</v>
      </c>
      <c r="E165" s="4" t="s">
        <v>12707</v>
      </c>
      <c r="F165" s="4" t="s">
        <v>21433</v>
      </c>
      <c r="G165" s="4" t="s">
        <v>21877</v>
      </c>
      <c r="H165" s="4" t="n">
        <f aca="false">COUNTIF(Albums!$B$2:$B$2862,A165)</f>
        <v>2</v>
      </c>
      <c r="I165" s="2" t="s">
        <v>21878</v>
      </c>
      <c r="J165" s="2" t="s">
        <v>21879</v>
      </c>
      <c r="K165" s="4"/>
    </row>
    <row r="166" customFormat="false" ht="23.85" hidden="false" customHeight="false" outlineLevel="0" collapsed="false">
      <c r="A166" s="4" t="s">
        <v>11725</v>
      </c>
      <c r="B166" s="4" t="s">
        <v>9150</v>
      </c>
      <c r="C166" s="4" t="s">
        <v>603</v>
      </c>
      <c r="D166" s="4" t="s">
        <v>21717</v>
      </c>
      <c r="E166" s="4" t="s">
        <v>11433</v>
      </c>
      <c r="F166" s="4" t="s">
        <v>21433</v>
      </c>
      <c r="G166" s="4" t="s">
        <v>11724</v>
      </c>
      <c r="H166" s="4" t="n">
        <f aca="false">COUNTIF(Albums!$B$2:$B$2862,A166)</f>
        <v>1</v>
      </c>
      <c r="I166" s="2" t="s">
        <v>11517</v>
      </c>
      <c r="J166" s="2" t="s">
        <v>21880</v>
      </c>
      <c r="K166" s="4"/>
    </row>
    <row r="167" customFormat="false" ht="23.85" hidden="false" customHeight="false" outlineLevel="0" collapsed="false">
      <c r="A167" s="4" t="s">
        <v>6127</v>
      </c>
      <c r="B167" s="4" t="s">
        <v>6131</v>
      </c>
      <c r="C167" s="4" t="s">
        <v>163</v>
      </c>
      <c r="D167" s="4" t="s">
        <v>21881</v>
      </c>
      <c r="E167" s="4" t="s">
        <v>6130</v>
      </c>
      <c r="F167" s="4" t="s">
        <v>21433</v>
      </c>
      <c r="G167" s="4" t="s">
        <v>21882</v>
      </c>
      <c r="H167" s="4" t="n">
        <f aca="false">COUNTIF(Albums!$B$2:$B$2862,A167)</f>
        <v>8</v>
      </c>
      <c r="I167" s="2" t="s">
        <v>21883</v>
      </c>
      <c r="J167" s="2" t="s">
        <v>21884</v>
      </c>
      <c r="K167" s="4" t="s">
        <v>53</v>
      </c>
    </row>
    <row r="168" customFormat="false" ht="23.85" hidden="false" customHeight="false" outlineLevel="0" collapsed="false">
      <c r="A168" s="4" t="s">
        <v>6361</v>
      </c>
      <c r="B168" s="4" t="s">
        <v>6131</v>
      </c>
      <c r="C168" s="4" t="s">
        <v>163</v>
      </c>
      <c r="D168" s="4" t="s">
        <v>21885</v>
      </c>
      <c r="E168" s="4" t="s">
        <v>6130</v>
      </c>
      <c r="F168" s="4" t="s">
        <v>21433</v>
      </c>
      <c r="G168" s="4" t="s">
        <v>6360</v>
      </c>
      <c r="H168" s="4" t="n">
        <f aca="false">COUNTIF(Albums!$B$2:$B$2862,A168)</f>
        <v>1</v>
      </c>
      <c r="I168" s="2" t="s">
        <v>6127</v>
      </c>
      <c r="J168" s="2" t="s">
        <v>21886</v>
      </c>
      <c r="K168" s="4"/>
    </row>
    <row r="169" customFormat="false" ht="23.85" hidden="false" customHeight="false" outlineLevel="0" collapsed="false">
      <c r="A169" s="4" t="s">
        <v>20864</v>
      </c>
      <c r="B169" s="4" t="s">
        <v>20867</v>
      </c>
      <c r="C169" s="4" t="s">
        <v>257</v>
      </c>
      <c r="D169" s="4" t="s">
        <v>21887</v>
      </c>
      <c r="E169" s="4" t="s">
        <v>20824</v>
      </c>
      <c r="F169" s="4" t="s">
        <v>21454</v>
      </c>
      <c r="G169" s="4" t="s">
        <v>21888</v>
      </c>
      <c r="H169" s="4" t="n">
        <f aca="false">COUNTIF(Albums!$B$2:$B$2862,A169)</f>
        <v>2</v>
      </c>
      <c r="I169" s="2"/>
      <c r="J169" s="2" t="s">
        <v>21889</v>
      </c>
      <c r="K169" s="4"/>
    </row>
    <row r="170" customFormat="false" ht="23.85" hidden="false" customHeight="false" outlineLevel="0" collapsed="false">
      <c r="A170" s="4" t="s">
        <v>10052</v>
      </c>
      <c r="B170" s="4" t="s">
        <v>10054</v>
      </c>
      <c r="C170" s="4" t="s">
        <v>193</v>
      </c>
      <c r="D170" s="4" t="s">
        <v>21890</v>
      </c>
      <c r="E170" s="4" t="s">
        <v>9830</v>
      </c>
      <c r="F170" s="4" t="s">
        <v>21433</v>
      </c>
      <c r="G170" s="4" t="s">
        <v>21891</v>
      </c>
      <c r="H170" s="4" t="n">
        <f aca="false">COUNTIF(Albums!$B$2:$B$2862,A170)</f>
        <v>3</v>
      </c>
      <c r="I170" s="2"/>
      <c r="J170" s="2" t="s">
        <v>21892</v>
      </c>
      <c r="K170" s="4"/>
    </row>
    <row r="171" customFormat="false" ht="23.85" hidden="false" customHeight="false" outlineLevel="0" collapsed="false">
      <c r="A171" s="4" t="s">
        <v>9859</v>
      </c>
      <c r="B171" s="4" t="s">
        <v>9862</v>
      </c>
      <c r="C171" s="4" t="s">
        <v>163</v>
      </c>
      <c r="D171" s="4" t="s">
        <v>21862</v>
      </c>
      <c r="E171" s="4" t="s">
        <v>9830</v>
      </c>
      <c r="F171" s="4" t="s">
        <v>21433</v>
      </c>
      <c r="G171" s="4" t="s">
        <v>21893</v>
      </c>
      <c r="H171" s="4" t="n">
        <f aca="false">COUNTIF(Albums!$B$2:$B$2862,A171)</f>
        <v>8</v>
      </c>
      <c r="I171" s="2"/>
      <c r="J171" s="2" t="s">
        <v>21894</v>
      </c>
      <c r="K171" s="4"/>
    </row>
    <row r="172" customFormat="false" ht="23.85" hidden="false" customHeight="false" outlineLevel="0" collapsed="false">
      <c r="A172" s="4" t="s">
        <v>19309</v>
      </c>
      <c r="B172" s="4" t="s">
        <v>289</v>
      </c>
      <c r="C172" s="4" t="s">
        <v>193</v>
      </c>
      <c r="D172" s="4" t="s">
        <v>21895</v>
      </c>
      <c r="E172" s="4" t="s">
        <v>19163</v>
      </c>
      <c r="F172" s="4" t="s">
        <v>21433</v>
      </c>
      <c r="G172" s="4" t="s">
        <v>21896</v>
      </c>
      <c r="H172" s="4" t="n">
        <f aca="false">COUNTIF(Albums!$B$2:$B$2862,A172)</f>
        <v>2</v>
      </c>
      <c r="I172" s="2"/>
      <c r="J172" s="2" t="s">
        <v>21897</v>
      </c>
      <c r="K172" s="4"/>
    </row>
    <row r="173" customFormat="false" ht="23.85" hidden="false" customHeight="false" outlineLevel="0" collapsed="false">
      <c r="A173" s="4" t="s">
        <v>1987</v>
      </c>
      <c r="B173" s="4" t="s">
        <v>289</v>
      </c>
      <c r="C173" s="4" t="s">
        <v>193</v>
      </c>
      <c r="D173" s="4" t="s">
        <v>21556</v>
      </c>
      <c r="E173" s="4" t="s">
        <v>1337</v>
      </c>
      <c r="F173" s="4" t="s">
        <v>21441</v>
      </c>
      <c r="G173" s="4" t="s">
        <v>1986</v>
      </c>
      <c r="H173" s="4" t="n">
        <f aca="false">COUNTIF(Albums!$B$2:$B$2862,A173)</f>
        <v>1</v>
      </c>
      <c r="I173" s="2"/>
      <c r="J173" s="2" t="s">
        <v>21898</v>
      </c>
      <c r="K173" s="4"/>
    </row>
    <row r="174" customFormat="false" ht="23.85" hidden="false" customHeight="false" outlineLevel="0" collapsed="false">
      <c r="A174" s="4" t="s">
        <v>1836</v>
      </c>
      <c r="B174" s="4" t="s">
        <v>61</v>
      </c>
      <c r="C174" s="4" t="s">
        <v>45</v>
      </c>
      <c r="D174" s="4" t="s">
        <v>21650</v>
      </c>
      <c r="E174" s="4" t="s">
        <v>1337</v>
      </c>
      <c r="F174" s="4" t="s">
        <v>21441</v>
      </c>
      <c r="G174" s="4" t="s">
        <v>1835</v>
      </c>
      <c r="H174" s="4" t="n">
        <f aca="false">COUNTIF(Albums!$B$2:$B$2862,A174)</f>
        <v>1</v>
      </c>
      <c r="I174" s="2"/>
      <c r="J174" s="2" t="s">
        <v>21899</v>
      </c>
      <c r="K174" s="4"/>
    </row>
    <row r="175" customFormat="false" ht="23.85" hidden="false" customHeight="false" outlineLevel="0" collapsed="false">
      <c r="A175" s="4" t="s">
        <v>18812</v>
      </c>
      <c r="B175" s="4" t="s">
        <v>289</v>
      </c>
      <c r="C175" s="4" t="s">
        <v>193</v>
      </c>
      <c r="D175" s="4" t="s">
        <v>21831</v>
      </c>
      <c r="E175" s="4" t="s">
        <v>18471</v>
      </c>
      <c r="F175" s="4" t="s">
        <v>21433</v>
      </c>
      <c r="G175" s="4" t="s">
        <v>18811</v>
      </c>
      <c r="H175" s="4" t="n">
        <f aca="false">COUNTIF(Albums!$B$2:$B$2862,A175)</f>
        <v>1</v>
      </c>
      <c r="I175" s="2"/>
      <c r="J175" s="2" t="s">
        <v>21900</v>
      </c>
      <c r="K175" s="4"/>
    </row>
    <row r="176" customFormat="false" ht="23.85" hidden="false" customHeight="false" outlineLevel="0" collapsed="false">
      <c r="A176" s="4" t="s">
        <v>1444</v>
      </c>
      <c r="B176" s="4" t="s">
        <v>1447</v>
      </c>
      <c r="C176" s="4" t="s">
        <v>257</v>
      </c>
      <c r="D176" s="4" t="s">
        <v>21778</v>
      </c>
      <c r="E176" s="4" t="s">
        <v>1337</v>
      </c>
      <c r="F176" s="4" t="s">
        <v>21441</v>
      </c>
      <c r="G176" s="4" t="s">
        <v>21901</v>
      </c>
      <c r="H176" s="4" t="n">
        <f aca="false">COUNTIF(Albums!$B$2:$B$2862,A176)</f>
        <v>4</v>
      </c>
      <c r="I176" s="2"/>
      <c r="J176" s="2" t="s">
        <v>21902</v>
      </c>
      <c r="K176" s="4" t="s">
        <v>53</v>
      </c>
    </row>
    <row r="177" customFormat="false" ht="23.85" hidden="false" customHeight="false" outlineLevel="0" collapsed="false">
      <c r="A177" s="4" t="s">
        <v>11733</v>
      </c>
      <c r="B177" s="4" t="s">
        <v>153</v>
      </c>
      <c r="C177" s="4" t="s">
        <v>152</v>
      </c>
      <c r="D177" s="4" t="s">
        <v>21903</v>
      </c>
      <c r="E177" s="4" t="s">
        <v>11433</v>
      </c>
      <c r="F177" s="4" t="s">
        <v>21433</v>
      </c>
      <c r="G177" s="4" t="s">
        <v>21904</v>
      </c>
      <c r="H177" s="4" t="n">
        <f aca="false">COUNTIF(Albums!$B$2:$B$2862,A177)</f>
        <v>2</v>
      </c>
      <c r="I177" s="2"/>
      <c r="J177" s="2" t="s">
        <v>21905</v>
      </c>
      <c r="K177" s="4"/>
    </row>
    <row r="178" customFormat="false" ht="23.85" hidden="false" customHeight="false" outlineLevel="0" collapsed="false">
      <c r="A178" s="4" t="s">
        <v>15234</v>
      </c>
      <c r="B178" s="4" t="s">
        <v>15236</v>
      </c>
      <c r="C178" s="4" t="s">
        <v>45</v>
      </c>
      <c r="D178" s="4" t="s">
        <v>21906</v>
      </c>
      <c r="E178" s="4" t="s">
        <v>15180</v>
      </c>
      <c r="F178" s="4" t="s">
        <v>21433</v>
      </c>
      <c r="G178" s="4" t="s">
        <v>21907</v>
      </c>
      <c r="H178" s="4" t="n">
        <f aca="false">COUNTIF(Albums!$B$2:$B$2862,A178)</f>
        <v>2</v>
      </c>
      <c r="I178" s="2"/>
      <c r="J178" s="2" t="s">
        <v>21908</v>
      </c>
      <c r="K178" s="4"/>
    </row>
    <row r="179" customFormat="false" ht="23.85" hidden="false" customHeight="false" outlineLevel="0" collapsed="false">
      <c r="A179" s="4" t="s">
        <v>361</v>
      </c>
      <c r="B179" s="4" t="s">
        <v>365</v>
      </c>
      <c r="C179" s="4" t="s">
        <v>152</v>
      </c>
      <c r="D179" s="4" t="s">
        <v>21463</v>
      </c>
      <c r="E179" s="4" t="s">
        <v>43</v>
      </c>
      <c r="F179" s="4" t="s">
        <v>21441</v>
      </c>
      <c r="G179" s="4" t="s">
        <v>360</v>
      </c>
      <c r="H179" s="4" t="n">
        <f aca="false">COUNTIF(Albums!$B$2:$B$2862,A179)</f>
        <v>1</v>
      </c>
      <c r="I179" s="2"/>
      <c r="J179" s="2" t="s">
        <v>21909</v>
      </c>
      <c r="K179" s="4"/>
    </row>
    <row r="180" customFormat="false" ht="23.85" hidden="false" customHeight="false" outlineLevel="0" collapsed="false">
      <c r="A180" s="4" t="s">
        <v>15716</v>
      </c>
      <c r="B180" s="4" t="s">
        <v>15635</v>
      </c>
      <c r="C180" s="4" t="s">
        <v>776</v>
      </c>
      <c r="D180" s="4" t="s">
        <v>21910</v>
      </c>
      <c r="E180" s="4" t="s">
        <v>15634</v>
      </c>
      <c r="F180" s="4" t="s">
        <v>21433</v>
      </c>
      <c r="G180" s="4" t="s">
        <v>21911</v>
      </c>
      <c r="H180" s="4" t="n">
        <f aca="false">COUNTIF(Albums!$B$2:$B$2862,A180)</f>
        <v>4</v>
      </c>
      <c r="I180" s="2"/>
      <c r="J180" s="2" t="s">
        <v>21912</v>
      </c>
      <c r="K180" s="4"/>
    </row>
    <row r="181" customFormat="false" ht="23.85" hidden="false" customHeight="false" outlineLevel="0" collapsed="false">
      <c r="A181" s="4" t="s">
        <v>4266</v>
      </c>
      <c r="B181" s="4" t="s">
        <v>777</v>
      </c>
      <c r="C181" s="4" t="s">
        <v>776</v>
      </c>
      <c r="D181" s="4" t="s">
        <v>21913</v>
      </c>
      <c r="E181" s="4" t="s">
        <v>3992</v>
      </c>
      <c r="F181" s="4" t="s">
        <v>21441</v>
      </c>
      <c r="G181" s="4" t="s">
        <v>21914</v>
      </c>
      <c r="H181" s="4" t="n">
        <f aca="false">COUNTIF(Albums!$B$2:$B$2862,A181)</f>
        <v>2</v>
      </c>
      <c r="I181" s="2" t="s">
        <v>4034</v>
      </c>
      <c r="J181" s="2" t="s">
        <v>21915</v>
      </c>
      <c r="K181" s="4"/>
    </row>
    <row r="182" customFormat="false" ht="23.85" hidden="false" customHeight="false" outlineLevel="0" collapsed="false">
      <c r="A182" s="4" t="s">
        <v>15546</v>
      </c>
      <c r="B182" s="4" t="s">
        <v>7102</v>
      </c>
      <c r="C182" s="4" t="s">
        <v>193</v>
      </c>
      <c r="D182" s="4" t="s">
        <v>21680</v>
      </c>
      <c r="E182" s="4" t="s">
        <v>15180</v>
      </c>
      <c r="F182" s="4" t="s">
        <v>21433</v>
      </c>
      <c r="G182" s="4" t="s">
        <v>15545</v>
      </c>
      <c r="H182" s="4" t="n">
        <f aca="false">COUNTIF(Albums!$B$2:$B$2862,A182)</f>
        <v>1</v>
      </c>
      <c r="I182" s="2" t="s">
        <v>15188</v>
      </c>
      <c r="J182" s="2" t="s">
        <v>21916</v>
      </c>
      <c r="K182" s="4"/>
    </row>
    <row r="183" customFormat="false" ht="23.85" hidden="false" customHeight="false" outlineLevel="0" collapsed="false">
      <c r="A183" s="4" t="s">
        <v>14421</v>
      </c>
      <c r="B183" s="4" t="s">
        <v>1731</v>
      </c>
      <c r="C183" s="4" t="s">
        <v>603</v>
      </c>
      <c r="D183" s="4" t="s">
        <v>21917</v>
      </c>
      <c r="E183" s="4" t="s">
        <v>14186</v>
      </c>
      <c r="F183" s="4" t="s">
        <v>21433</v>
      </c>
      <c r="G183" s="4" t="s">
        <v>14420</v>
      </c>
      <c r="H183" s="4" t="n">
        <f aca="false">COUNTIF(Albums!$B$2:$B$2862,A183)</f>
        <v>1</v>
      </c>
      <c r="I183" s="2" t="s">
        <v>21918</v>
      </c>
      <c r="J183" s="2" t="s">
        <v>21919</v>
      </c>
      <c r="K183" s="4"/>
    </row>
    <row r="184" customFormat="false" ht="23.85" hidden="false" customHeight="false" outlineLevel="0" collapsed="false">
      <c r="A184" s="4" t="s">
        <v>2839</v>
      </c>
      <c r="B184" s="4" t="s">
        <v>1205</v>
      </c>
      <c r="C184" s="4" t="s">
        <v>603</v>
      </c>
      <c r="D184" s="4" t="s">
        <v>21920</v>
      </c>
      <c r="E184" s="4" t="s">
        <v>2736</v>
      </c>
      <c r="F184" s="4" t="s">
        <v>21441</v>
      </c>
      <c r="G184" s="4" t="s">
        <v>21921</v>
      </c>
      <c r="H184" s="4" t="n">
        <f aca="false">COUNTIF(Albums!$B$2:$B$2862,A184)</f>
        <v>4</v>
      </c>
      <c r="I184" s="2" t="s">
        <v>21922</v>
      </c>
      <c r="J184" s="2" t="s">
        <v>21923</v>
      </c>
      <c r="K184" s="4"/>
    </row>
    <row r="185" customFormat="false" ht="23.85" hidden="false" customHeight="false" outlineLevel="0" collapsed="false">
      <c r="A185" s="4" t="s">
        <v>2865</v>
      </c>
      <c r="B185" s="4" t="s">
        <v>117</v>
      </c>
      <c r="C185" s="4" t="s">
        <v>116</v>
      </c>
      <c r="D185" s="4" t="s">
        <v>21924</v>
      </c>
      <c r="E185" s="4" t="s">
        <v>2736</v>
      </c>
      <c r="F185" s="4" t="s">
        <v>21441</v>
      </c>
      <c r="G185" s="4" t="s">
        <v>21925</v>
      </c>
      <c r="H185" s="4" t="n">
        <f aca="false">COUNTIF(Albums!$B$2:$B$2862,A185)</f>
        <v>2</v>
      </c>
      <c r="I185" s="2"/>
      <c r="J185" s="2" t="s">
        <v>21926</v>
      </c>
      <c r="K185" s="4"/>
    </row>
    <row r="186" customFormat="false" ht="23.85" hidden="false" customHeight="false" outlineLevel="0" collapsed="false">
      <c r="A186" s="4" t="s">
        <v>17111</v>
      </c>
      <c r="B186" s="4" t="s">
        <v>1205</v>
      </c>
      <c r="C186" s="4" t="s">
        <v>603</v>
      </c>
      <c r="D186" s="4" t="s">
        <v>21927</v>
      </c>
      <c r="E186" s="4" t="s">
        <v>16771</v>
      </c>
      <c r="F186" s="4" t="s">
        <v>21433</v>
      </c>
      <c r="G186" s="4" t="s">
        <v>21928</v>
      </c>
      <c r="H186" s="4" t="n">
        <f aca="false">COUNTIF(Albums!$B$2:$B$2862,A186)</f>
        <v>2</v>
      </c>
      <c r="I186" s="2" t="s">
        <v>21929</v>
      </c>
      <c r="J186" s="2" t="s">
        <v>21930</v>
      </c>
      <c r="K186" s="4"/>
    </row>
    <row r="187" customFormat="false" ht="23.85" hidden="false" customHeight="false" outlineLevel="0" collapsed="false">
      <c r="A187" s="4" t="s">
        <v>13653</v>
      </c>
      <c r="B187" s="4" t="s">
        <v>13655</v>
      </c>
      <c r="C187" s="4" t="s">
        <v>193</v>
      </c>
      <c r="D187" s="4" t="s">
        <v>21457</v>
      </c>
      <c r="E187" s="4" t="s">
        <v>13258</v>
      </c>
      <c r="F187" s="4" t="s">
        <v>21433</v>
      </c>
      <c r="G187" s="4" t="s">
        <v>13652</v>
      </c>
      <c r="H187" s="4" t="n">
        <f aca="false">COUNTIF(Albums!$B$2:$B$2862,A187)</f>
        <v>1</v>
      </c>
      <c r="I187" s="2"/>
      <c r="J187" s="2" t="s">
        <v>21931</v>
      </c>
      <c r="K187" s="4"/>
    </row>
    <row r="188" customFormat="false" ht="23.85" hidden="false" customHeight="false" outlineLevel="0" collapsed="false">
      <c r="A188" s="4" t="s">
        <v>15842</v>
      </c>
      <c r="B188" s="4" t="s">
        <v>3745</v>
      </c>
      <c r="C188" s="4" t="s">
        <v>776</v>
      </c>
      <c r="D188" s="4" t="s">
        <v>21917</v>
      </c>
      <c r="E188" s="4" t="s">
        <v>15634</v>
      </c>
      <c r="F188" s="4" t="s">
        <v>21433</v>
      </c>
      <c r="G188" s="4" t="s">
        <v>15841</v>
      </c>
      <c r="H188" s="4" t="n">
        <f aca="false">COUNTIF(Albums!$B$2:$B$2862,A188)</f>
        <v>1</v>
      </c>
      <c r="I188" s="2"/>
      <c r="J188" s="2" t="s">
        <v>21932</v>
      </c>
      <c r="K188" s="4"/>
    </row>
    <row r="189" customFormat="false" ht="23.85" hidden="false" customHeight="false" outlineLevel="0" collapsed="false">
      <c r="A189" s="4" t="s">
        <v>15345</v>
      </c>
      <c r="B189" s="4" t="s">
        <v>153</v>
      </c>
      <c r="C189" s="4" t="s">
        <v>152</v>
      </c>
      <c r="D189" s="4" t="s">
        <v>21596</v>
      </c>
      <c r="E189" s="4" t="s">
        <v>15180</v>
      </c>
      <c r="F189" s="4" t="s">
        <v>21433</v>
      </c>
      <c r="G189" s="4" t="s">
        <v>15344</v>
      </c>
      <c r="H189" s="4" t="n">
        <f aca="false">COUNTIF(Albums!$B$2:$B$2862,A189)</f>
        <v>1</v>
      </c>
      <c r="I189" s="2" t="s">
        <v>21933</v>
      </c>
      <c r="J189" s="2" t="s">
        <v>21934</v>
      </c>
      <c r="K189" s="4"/>
    </row>
    <row r="190" customFormat="false" ht="23.85" hidden="false" customHeight="false" outlineLevel="0" collapsed="false">
      <c r="A190" s="4" t="s">
        <v>20327</v>
      </c>
      <c r="B190" s="4" t="s">
        <v>289</v>
      </c>
      <c r="C190" s="4" t="s">
        <v>193</v>
      </c>
      <c r="D190" s="4" t="s">
        <v>21488</v>
      </c>
      <c r="E190" s="4" t="s">
        <v>20291</v>
      </c>
      <c r="F190" s="4" t="s">
        <v>21454</v>
      </c>
      <c r="G190" s="4" t="s">
        <v>20326</v>
      </c>
      <c r="H190" s="4" t="n">
        <f aca="false">COUNTIF(Albums!$B$2:$B$2862,A190)</f>
        <v>1</v>
      </c>
      <c r="I190" s="2"/>
      <c r="J190" s="2" t="s">
        <v>21935</v>
      </c>
      <c r="K190" s="4"/>
    </row>
    <row r="191" customFormat="false" ht="23.85" hidden="false" customHeight="false" outlineLevel="0" collapsed="false">
      <c r="A191" s="4" t="s">
        <v>14752</v>
      </c>
      <c r="B191" s="4" t="s">
        <v>5431</v>
      </c>
      <c r="C191" s="4" t="s">
        <v>152</v>
      </c>
      <c r="D191" s="4" t="s">
        <v>21936</v>
      </c>
      <c r="E191" s="4" t="s">
        <v>14457</v>
      </c>
      <c r="F191" s="4" t="s">
        <v>21433</v>
      </c>
      <c r="G191" s="4" t="s">
        <v>14751</v>
      </c>
      <c r="H191" s="4" t="n">
        <f aca="false">COUNTIF(Albums!$B$2:$B$2862,A191)</f>
        <v>1</v>
      </c>
      <c r="I191" s="2"/>
      <c r="J191" s="2" t="s">
        <v>21937</v>
      </c>
      <c r="K191" s="4"/>
    </row>
    <row r="192" customFormat="false" ht="23.85" hidden="false" customHeight="false" outlineLevel="0" collapsed="false">
      <c r="A192" s="4" t="s">
        <v>10704</v>
      </c>
      <c r="B192" s="4" t="s">
        <v>788</v>
      </c>
      <c r="C192" s="4" t="s">
        <v>603</v>
      </c>
      <c r="D192" s="4" t="s">
        <v>21488</v>
      </c>
      <c r="E192" s="4" t="s">
        <v>10455</v>
      </c>
      <c r="F192" s="4" t="s">
        <v>21433</v>
      </c>
      <c r="G192" s="4" t="s">
        <v>10703</v>
      </c>
      <c r="H192" s="4" t="n">
        <f aca="false">COUNTIF(Albums!$B$2:$B$2862,A192)</f>
        <v>1</v>
      </c>
      <c r="I192" s="2"/>
      <c r="J192" s="2" t="s">
        <v>21938</v>
      </c>
      <c r="K192" s="4"/>
    </row>
    <row r="193" customFormat="false" ht="23.85" hidden="false" customHeight="false" outlineLevel="0" collapsed="false">
      <c r="A193" s="4" t="s">
        <v>10660</v>
      </c>
      <c r="B193" s="4" t="s">
        <v>10662</v>
      </c>
      <c r="C193" s="4" t="s">
        <v>257</v>
      </c>
      <c r="D193" s="4" t="s">
        <v>21507</v>
      </c>
      <c r="E193" s="4" t="s">
        <v>10455</v>
      </c>
      <c r="F193" s="4" t="s">
        <v>21433</v>
      </c>
      <c r="G193" s="4" t="s">
        <v>10659</v>
      </c>
      <c r="H193" s="4" t="n">
        <f aca="false">COUNTIF(Albums!$B$2:$B$2862,A193)</f>
        <v>1</v>
      </c>
      <c r="I193" s="2" t="s">
        <v>21939</v>
      </c>
      <c r="J193" s="2" t="s">
        <v>21940</v>
      </c>
      <c r="K193" s="4"/>
    </row>
    <row r="194" customFormat="false" ht="23.85" hidden="false" customHeight="false" outlineLevel="0" collapsed="false">
      <c r="A194" s="4" t="s">
        <v>21316</v>
      </c>
      <c r="B194" s="4" t="s">
        <v>1205</v>
      </c>
      <c r="C194" s="4" t="s">
        <v>603</v>
      </c>
      <c r="D194" s="4" t="s">
        <v>21941</v>
      </c>
      <c r="E194" s="4" t="s">
        <v>21288</v>
      </c>
      <c r="F194" s="4" t="s">
        <v>21454</v>
      </c>
      <c r="G194" s="4" t="s">
        <v>21315</v>
      </c>
      <c r="H194" s="4" t="n">
        <f aca="false">COUNTIF(Albums!$B$2:$B$2862,A194)</f>
        <v>1</v>
      </c>
      <c r="I194" s="2" t="s">
        <v>21333</v>
      </c>
      <c r="J194" s="2" t="s">
        <v>21942</v>
      </c>
      <c r="K194" s="4"/>
    </row>
    <row r="195" customFormat="false" ht="23.85" hidden="false" customHeight="false" outlineLevel="0" collapsed="false">
      <c r="A195" s="4" t="s">
        <v>3289</v>
      </c>
      <c r="B195" s="4" t="s">
        <v>1205</v>
      </c>
      <c r="C195" s="4" t="s">
        <v>603</v>
      </c>
      <c r="D195" s="4" t="s">
        <v>21943</v>
      </c>
      <c r="E195" s="4" t="s">
        <v>2736</v>
      </c>
      <c r="F195" s="4" t="s">
        <v>21441</v>
      </c>
      <c r="G195" s="4" t="s">
        <v>3288</v>
      </c>
      <c r="H195" s="4" t="n">
        <f aca="false">COUNTIF(Albums!$B$2:$B$2862,A195)</f>
        <v>1</v>
      </c>
      <c r="I195" s="2" t="s">
        <v>2831</v>
      </c>
      <c r="J195" s="2" t="s">
        <v>21944</v>
      </c>
      <c r="K195" s="4"/>
    </row>
    <row r="196" customFormat="false" ht="23.85" hidden="false" customHeight="false" outlineLevel="0" collapsed="false">
      <c r="A196" s="4" t="s">
        <v>21307</v>
      </c>
      <c r="B196" s="4" t="s">
        <v>852</v>
      </c>
      <c r="C196" s="4" t="s">
        <v>257</v>
      </c>
      <c r="D196" s="4" t="s">
        <v>21437</v>
      </c>
      <c r="E196" s="4" t="s">
        <v>21288</v>
      </c>
      <c r="F196" s="4" t="s">
        <v>21454</v>
      </c>
      <c r="G196" s="4" t="s">
        <v>21306</v>
      </c>
      <c r="H196" s="4" t="n">
        <f aca="false">COUNTIF(Albums!$B$2:$B$2862,A196)</f>
        <v>1</v>
      </c>
      <c r="I196" s="2"/>
      <c r="J196" s="2" t="s">
        <v>21945</v>
      </c>
      <c r="K196" s="4"/>
    </row>
    <row r="197" customFormat="false" ht="23.85" hidden="false" customHeight="false" outlineLevel="0" collapsed="false">
      <c r="A197" s="4" t="s">
        <v>15631</v>
      </c>
      <c r="B197" s="4" t="s">
        <v>15635</v>
      </c>
      <c r="C197" s="4" t="s">
        <v>776</v>
      </c>
      <c r="D197" s="4" t="s">
        <v>21946</v>
      </c>
      <c r="E197" s="4" t="s">
        <v>15634</v>
      </c>
      <c r="F197" s="4" t="s">
        <v>21433</v>
      </c>
      <c r="G197" s="4" t="s">
        <v>21947</v>
      </c>
      <c r="H197" s="4" t="n">
        <f aca="false">COUNTIF(Albums!$B$2:$B$2862,A197)</f>
        <v>6</v>
      </c>
      <c r="I197" s="2" t="s">
        <v>21948</v>
      </c>
      <c r="J197" s="2" t="s">
        <v>21949</v>
      </c>
      <c r="K197" s="4" t="s">
        <v>53</v>
      </c>
    </row>
    <row r="198" customFormat="false" ht="23.85" hidden="false" customHeight="false" outlineLevel="0" collapsed="false">
      <c r="A198" s="4" t="s">
        <v>265</v>
      </c>
      <c r="B198" s="4" t="s">
        <v>269</v>
      </c>
      <c r="C198" s="4" t="s">
        <v>152</v>
      </c>
      <c r="D198" s="4" t="s">
        <v>21440</v>
      </c>
      <c r="E198" s="4" t="s">
        <v>43</v>
      </c>
      <c r="F198" s="4" t="s">
        <v>21441</v>
      </c>
      <c r="G198" s="4" t="s">
        <v>264</v>
      </c>
      <c r="H198" s="4" t="n">
        <f aca="false">COUNTIF(Albums!$B$2:$B$2862,A198)</f>
        <v>1</v>
      </c>
      <c r="I198" s="2"/>
      <c r="J198" s="2" t="s">
        <v>21950</v>
      </c>
      <c r="K198" s="4"/>
    </row>
    <row r="199" customFormat="false" ht="23.85" hidden="false" customHeight="false" outlineLevel="0" collapsed="false">
      <c r="A199" s="4" t="s">
        <v>7647</v>
      </c>
      <c r="B199" s="4" t="s">
        <v>5431</v>
      </c>
      <c r="C199" s="4" t="s">
        <v>152</v>
      </c>
      <c r="D199" s="4" t="s">
        <v>21951</v>
      </c>
      <c r="E199" s="4" t="s">
        <v>7609</v>
      </c>
      <c r="F199" s="4" t="s">
        <v>21433</v>
      </c>
      <c r="G199" s="4" t="s">
        <v>7646</v>
      </c>
      <c r="H199" s="4" t="n">
        <f aca="false">COUNTIF(Albums!$B$2:$B$2862,A199)</f>
        <v>1</v>
      </c>
      <c r="I199" s="2"/>
      <c r="J199" s="2" t="s">
        <v>21952</v>
      </c>
      <c r="K199" s="4"/>
    </row>
    <row r="200" customFormat="false" ht="23.85" hidden="false" customHeight="false" outlineLevel="0" collapsed="false">
      <c r="A200" s="4" t="s">
        <v>5728</v>
      </c>
      <c r="B200" s="4" t="s">
        <v>5431</v>
      </c>
      <c r="C200" s="4" t="s">
        <v>152</v>
      </c>
      <c r="D200" s="4" t="s">
        <v>21463</v>
      </c>
      <c r="E200" s="4" t="s">
        <v>5429</v>
      </c>
      <c r="F200" s="4" t="s">
        <v>21441</v>
      </c>
      <c r="G200" s="4" t="s">
        <v>5727</v>
      </c>
      <c r="H200" s="4" t="n">
        <f aca="false">COUNTIF(Albums!$B$2:$B$2862,A200)</f>
        <v>1</v>
      </c>
      <c r="I200" s="2" t="s">
        <v>5427</v>
      </c>
      <c r="J200" s="2" t="s">
        <v>21953</v>
      </c>
      <c r="K200" s="4"/>
    </row>
    <row r="201" customFormat="false" ht="23.85" hidden="false" customHeight="false" outlineLevel="0" collapsed="false">
      <c r="A201" s="4" t="s">
        <v>21147</v>
      </c>
      <c r="B201" s="4" t="s">
        <v>10662</v>
      </c>
      <c r="C201" s="4" t="s">
        <v>257</v>
      </c>
      <c r="D201" s="4" t="s">
        <v>21817</v>
      </c>
      <c r="E201" s="4" t="s">
        <v>21124</v>
      </c>
      <c r="F201" s="4" t="s">
        <v>21454</v>
      </c>
      <c r="G201" s="4" t="s">
        <v>21954</v>
      </c>
      <c r="H201" s="4" t="n">
        <f aca="false">COUNTIF(Albums!$B$2:$B$2862,A201)</f>
        <v>3</v>
      </c>
      <c r="I201" s="2"/>
      <c r="J201" s="2" t="s">
        <v>21955</v>
      </c>
      <c r="K201" s="4" t="s">
        <v>53</v>
      </c>
    </row>
    <row r="202" customFormat="false" ht="23.85" hidden="false" customHeight="false" outlineLevel="0" collapsed="false">
      <c r="A202" s="4" t="s">
        <v>20822</v>
      </c>
      <c r="B202" s="4" t="s">
        <v>20825</v>
      </c>
      <c r="C202" s="4" t="s">
        <v>257</v>
      </c>
      <c r="D202" s="4" t="s">
        <v>21956</v>
      </c>
      <c r="E202" s="4" t="s">
        <v>20824</v>
      </c>
      <c r="F202" s="4" t="s">
        <v>21454</v>
      </c>
      <c r="G202" s="4" t="s">
        <v>21957</v>
      </c>
      <c r="H202" s="4" t="n">
        <f aca="false">COUNTIF(Albums!$B$2:$B$2862,A202)</f>
        <v>2</v>
      </c>
      <c r="I202" s="2"/>
      <c r="J202" s="2" t="s">
        <v>21958</v>
      </c>
      <c r="K202" s="4"/>
    </row>
    <row r="203" customFormat="false" ht="23.85" hidden="false" customHeight="false" outlineLevel="0" collapsed="false">
      <c r="A203" s="4" t="s">
        <v>12776</v>
      </c>
      <c r="B203" s="4" t="s">
        <v>153</v>
      </c>
      <c r="C203" s="4" t="s">
        <v>152</v>
      </c>
      <c r="D203" s="4" t="s">
        <v>21959</v>
      </c>
      <c r="E203" s="4" t="s">
        <v>12707</v>
      </c>
      <c r="F203" s="4" t="s">
        <v>21433</v>
      </c>
      <c r="G203" s="4" t="s">
        <v>21960</v>
      </c>
      <c r="H203" s="4" t="n">
        <f aca="false">COUNTIF(Albums!$B$2:$B$2862,A203)</f>
        <v>3</v>
      </c>
      <c r="I203" s="2" t="s">
        <v>12724</v>
      </c>
      <c r="J203" s="2" t="s">
        <v>21961</v>
      </c>
      <c r="K203" s="4" t="s">
        <v>53</v>
      </c>
    </row>
    <row r="204" customFormat="false" ht="23.85" hidden="false" customHeight="false" outlineLevel="0" collapsed="false">
      <c r="A204" s="4" t="s">
        <v>9869</v>
      </c>
      <c r="B204" s="4" t="s">
        <v>9872</v>
      </c>
      <c r="C204" s="4" t="s">
        <v>163</v>
      </c>
      <c r="D204" s="4" t="s">
        <v>21962</v>
      </c>
      <c r="E204" s="4" t="s">
        <v>9830</v>
      </c>
      <c r="F204" s="4" t="s">
        <v>21433</v>
      </c>
      <c r="G204" s="4" t="s">
        <v>21963</v>
      </c>
      <c r="H204" s="4" t="n">
        <f aca="false">COUNTIF(Albums!$B$2:$B$2862,A204)</f>
        <v>3</v>
      </c>
      <c r="I204" s="2"/>
      <c r="J204" s="2" t="s">
        <v>21964</v>
      </c>
      <c r="K204" s="4"/>
    </row>
    <row r="205" customFormat="false" ht="23.85" hidden="false" customHeight="false" outlineLevel="0" collapsed="false">
      <c r="A205" s="4" t="s">
        <v>20336</v>
      </c>
      <c r="B205" s="4" t="s">
        <v>20339</v>
      </c>
      <c r="C205" s="4" t="s">
        <v>163</v>
      </c>
      <c r="D205" s="4" t="s">
        <v>21477</v>
      </c>
      <c r="E205" s="4" t="s">
        <v>20291</v>
      </c>
      <c r="F205" s="4" t="s">
        <v>21454</v>
      </c>
      <c r="G205" s="4" t="s">
        <v>20335</v>
      </c>
      <c r="H205" s="4" t="n">
        <f aca="false">COUNTIF(Albums!$B$2:$B$2862,A205)</f>
        <v>1</v>
      </c>
      <c r="I205" s="2"/>
      <c r="J205" s="2" t="s">
        <v>21965</v>
      </c>
      <c r="K205" s="4"/>
    </row>
    <row r="206" customFormat="false" ht="23.85" hidden="false" customHeight="false" outlineLevel="0" collapsed="false">
      <c r="A206" s="4" t="s">
        <v>666</v>
      </c>
      <c r="B206" s="4" t="s">
        <v>91</v>
      </c>
      <c r="C206" s="4" t="s">
        <v>90</v>
      </c>
      <c r="D206" s="4" t="s">
        <v>21966</v>
      </c>
      <c r="E206" s="4" t="s">
        <v>510</v>
      </c>
      <c r="F206" s="4" t="s">
        <v>21441</v>
      </c>
      <c r="G206" s="4" t="s">
        <v>21967</v>
      </c>
      <c r="H206" s="4" t="n">
        <f aca="false">COUNTIF(Albums!$B$2:$B$2862,A206)</f>
        <v>2</v>
      </c>
      <c r="I206" s="2" t="s">
        <v>21968</v>
      </c>
      <c r="J206" s="2" t="s">
        <v>21969</v>
      </c>
      <c r="K206" s="4" t="s">
        <v>53</v>
      </c>
    </row>
    <row r="207" customFormat="false" ht="23.85" hidden="false" customHeight="false" outlineLevel="0" collapsed="false">
      <c r="A207" s="4" t="s">
        <v>3676</v>
      </c>
      <c r="B207" s="4" t="s">
        <v>1205</v>
      </c>
      <c r="C207" s="4" t="s">
        <v>603</v>
      </c>
      <c r="D207" s="4" t="s">
        <v>21440</v>
      </c>
      <c r="E207" s="4" t="s">
        <v>2736</v>
      </c>
      <c r="F207" s="4" t="s">
        <v>21441</v>
      </c>
      <c r="G207" s="4" t="s">
        <v>3675</v>
      </c>
      <c r="H207" s="4" t="n">
        <f aca="false">COUNTIF(Albums!$B$2:$B$2862,A207)</f>
        <v>1</v>
      </c>
      <c r="I207" s="2"/>
      <c r="J207" s="2" t="s">
        <v>21970</v>
      </c>
      <c r="K207" s="4"/>
    </row>
    <row r="208" customFormat="false" ht="23.85" hidden="false" customHeight="false" outlineLevel="0" collapsed="false">
      <c r="A208" s="4" t="s">
        <v>9879</v>
      </c>
      <c r="B208" s="4" t="s">
        <v>9882</v>
      </c>
      <c r="C208" s="4" t="s">
        <v>257</v>
      </c>
      <c r="D208" s="4" t="s">
        <v>21971</v>
      </c>
      <c r="E208" s="4" t="s">
        <v>9830</v>
      </c>
      <c r="F208" s="4" t="s">
        <v>21433</v>
      </c>
      <c r="G208" s="4" t="s">
        <v>21972</v>
      </c>
      <c r="H208" s="4" t="n">
        <f aca="false">COUNTIF(Albums!$B$2:$B$2862,A208)</f>
        <v>5</v>
      </c>
      <c r="I208" s="2"/>
      <c r="J208" s="2" t="s">
        <v>21973</v>
      </c>
      <c r="K208" s="4"/>
    </row>
    <row r="209" customFormat="false" ht="23.85" hidden="false" customHeight="false" outlineLevel="0" collapsed="false">
      <c r="A209" s="4" t="s">
        <v>16943</v>
      </c>
      <c r="B209" s="4" t="s">
        <v>3596</v>
      </c>
      <c r="C209" s="4" t="s">
        <v>603</v>
      </c>
      <c r="D209" s="4" t="s">
        <v>21559</v>
      </c>
      <c r="E209" s="4" t="s">
        <v>16771</v>
      </c>
      <c r="F209" s="4" t="s">
        <v>21433</v>
      </c>
      <c r="G209" s="4" t="s">
        <v>16942</v>
      </c>
      <c r="H209" s="4" t="n">
        <f aca="false">COUNTIF(Albums!$B$2:$B$2862,A209)</f>
        <v>1</v>
      </c>
      <c r="I209" s="2"/>
      <c r="J209" s="2" t="s">
        <v>21974</v>
      </c>
      <c r="K209" s="4"/>
    </row>
    <row r="210" customFormat="false" ht="23.85" hidden="false" customHeight="false" outlineLevel="0" collapsed="false">
      <c r="A210" s="4" t="s">
        <v>14847</v>
      </c>
      <c r="B210" s="4" t="s">
        <v>4621</v>
      </c>
      <c r="C210" s="4" t="s">
        <v>90</v>
      </c>
      <c r="D210" s="4" t="s">
        <v>21852</v>
      </c>
      <c r="E210" s="4" t="s">
        <v>14457</v>
      </c>
      <c r="F210" s="4" t="s">
        <v>21433</v>
      </c>
      <c r="G210" s="4" t="s">
        <v>14846</v>
      </c>
      <c r="H210" s="4" t="n">
        <f aca="false">COUNTIF(Albums!$B$2:$B$2862,A210)</f>
        <v>1</v>
      </c>
      <c r="I210" s="2" t="s">
        <v>21975</v>
      </c>
      <c r="J210" s="2" t="s">
        <v>21976</v>
      </c>
      <c r="K210" s="4"/>
    </row>
    <row r="211" customFormat="false" ht="23.85" hidden="false" customHeight="false" outlineLevel="0" collapsed="false">
      <c r="A211" s="4" t="s">
        <v>18552</v>
      </c>
      <c r="B211" s="4" t="s">
        <v>289</v>
      </c>
      <c r="C211" s="4" t="s">
        <v>193</v>
      </c>
      <c r="D211" s="4" t="s">
        <v>21977</v>
      </c>
      <c r="E211" s="4" t="s">
        <v>18471</v>
      </c>
      <c r="F211" s="4" t="s">
        <v>21433</v>
      </c>
      <c r="G211" s="4" t="s">
        <v>18551</v>
      </c>
      <c r="H211" s="4" t="n">
        <f aca="false">COUNTIF(Albums!$B$2:$B$2862,A211)</f>
        <v>1</v>
      </c>
      <c r="I211" s="2" t="s">
        <v>18618</v>
      </c>
      <c r="J211" s="2" t="s">
        <v>21978</v>
      </c>
      <c r="K211" s="4"/>
    </row>
    <row r="212" customFormat="false" ht="23.85" hidden="false" customHeight="false" outlineLevel="0" collapsed="false">
      <c r="A212" s="4" t="s">
        <v>5193</v>
      </c>
      <c r="B212" s="4" t="s">
        <v>194</v>
      </c>
      <c r="C212" s="4" t="s">
        <v>193</v>
      </c>
      <c r="D212" s="4" t="s">
        <v>21463</v>
      </c>
      <c r="E212" s="4" t="s">
        <v>3992</v>
      </c>
      <c r="F212" s="4" t="s">
        <v>21441</v>
      </c>
      <c r="G212" s="4" t="s">
        <v>5192</v>
      </c>
      <c r="H212" s="4" t="n">
        <f aca="false">COUNTIF(Albums!$B$2:$B$2862,A212)</f>
        <v>1</v>
      </c>
      <c r="I212" s="2" t="s">
        <v>4668</v>
      </c>
      <c r="J212" s="2" t="s">
        <v>21979</v>
      </c>
      <c r="K212" s="4" t="s">
        <v>53</v>
      </c>
    </row>
    <row r="213" customFormat="false" ht="23.85" hidden="false" customHeight="false" outlineLevel="0" collapsed="false">
      <c r="A213" s="4" t="s">
        <v>431</v>
      </c>
      <c r="B213" s="4" t="s">
        <v>433</v>
      </c>
      <c r="C213" s="4" t="s">
        <v>152</v>
      </c>
      <c r="D213" s="4" t="s">
        <v>21491</v>
      </c>
      <c r="E213" s="4" t="s">
        <v>43</v>
      </c>
      <c r="F213" s="4" t="s">
        <v>21441</v>
      </c>
      <c r="G213" s="4" t="s">
        <v>430</v>
      </c>
      <c r="H213" s="4" t="n">
        <f aca="false">COUNTIF(Albums!$B$2:$B$2862,A213)</f>
        <v>1</v>
      </c>
      <c r="I213" s="2"/>
      <c r="J213" s="2" t="s">
        <v>21980</v>
      </c>
      <c r="K213" s="4"/>
    </row>
    <row r="214" customFormat="false" ht="23.85" hidden="false" customHeight="false" outlineLevel="0" collapsed="false">
      <c r="A214" s="4" t="s">
        <v>18755</v>
      </c>
      <c r="B214" s="4" t="s">
        <v>289</v>
      </c>
      <c r="C214" s="4" t="s">
        <v>193</v>
      </c>
      <c r="D214" s="4" t="s">
        <v>21981</v>
      </c>
      <c r="E214" s="4" t="s">
        <v>18471</v>
      </c>
      <c r="F214" s="4" t="s">
        <v>21433</v>
      </c>
      <c r="G214" s="4" t="s">
        <v>18754</v>
      </c>
      <c r="H214" s="4" t="n">
        <f aca="false">COUNTIF(Albums!$B$2:$B$2862,A214)</f>
        <v>1</v>
      </c>
      <c r="I214" s="2"/>
      <c r="J214" s="2" t="s">
        <v>21982</v>
      </c>
      <c r="K214" s="4"/>
    </row>
    <row r="215" customFormat="false" ht="23.85" hidden="false" customHeight="false" outlineLevel="0" collapsed="false">
      <c r="A215" s="4" t="s">
        <v>8910</v>
      </c>
      <c r="B215" s="4" t="s">
        <v>8913</v>
      </c>
      <c r="C215" s="4" t="s">
        <v>257</v>
      </c>
      <c r="D215" s="4" t="s">
        <v>21983</v>
      </c>
      <c r="E215" s="4" t="s">
        <v>8845</v>
      </c>
      <c r="F215" s="4" t="s">
        <v>21433</v>
      </c>
      <c r="G215" s="4" t="s">
        <v>21984</v>
      </c>
      <c r="H215" s="4" t="n">
        <f aca="false">COUNTIF(Albums!$B$2:$B$2862,A215)</f>
        <v>4</v>
      </c>
      <c r="I215" s="2"/>
      <c r="J215" s="2" t="s">
        <v>21985</v>
      </c>
      <c r="K215" s="4"/>
    </row>
    <row r="216" customFormat="false" ht="23.85" hidden="false" customHeight="false" outlineLevel="0" collapsed="false">
      <c r="A216" s="4" t="s">
        <v>10889</v>
      </c>
      <c r="B216" s="4" t="s">
        <v>4149</v>
      </c>
      <c r="C216" s="4" t="s">
        <v>152</v>
      </c>
      <c r="D216" s="4" t="s">
        <v>12231</v>
      </c>
      <c r="E216" s="4" t="s">
        <v>10842</v>
      </c>
      <c r="F216" s="4" t="s">
        <v>21433</v>
      </c>
      <c r="G216" s="4" t="s">
        <v>10888</v>
      </c>
      <c r="H216" s="4" t="n">
        <f aca="false">COUNTIF(Albums!$B$2:$B$2862,A216)</f>
        <v>1</v>
      </c>
      <c r="I216" s="2"/>
      <c r="J216" s="2" t="s">
        <v>21986</v>
      </c>
      <c r="K216" s="4"/>
    </row>
    <row r="217" customFormat="false" ht="23.85" hidden="false" customHeight="false" outlineLevel="0" collapsed="false">
      <c r="A217" s="4" t="s">
        <v>7118</v>
      </c>
      <c r="B217" s="4" t="s">
        <v>289</v>
      </c>
      <c r="C217" s="4" t="s">
        <v>193</v>
      </c>
      <c r="D217" s="4" t="s">
        <v>21987</v>
      </c>
      <c r="E217" s="4" t="s">
        <v>7052</v>
      </c>
      <c r="F217" s="4" t="s">
        <v>21433</v>
      </c>
      <c r="G217" s="4" t="s">
        <v>21988</v>
      </c>
      <c r="H217" s="4" t="n">
        <f aca="false">COUNTIF(Albums!$B$2:$B$2862,A217)</f>
        <v>3</v>
      </c>
      <c r="I217" s="2"/>
      <c r="J217" s="2" t="s">
        <v>21989</v>
      </c>
      <c r="K217" s="4"/>
    </row>
    <row r="218" customFormat="false" ht="23.85" hidden="false" customHeight="false" outlineLevel="0" collapsed="false">
      <c r="A218" s="4" t="s">
        <v>9290</v>
      </c>
      <c r="B218" s="4" t="s">
        <v>9293</v>
      </c>
      <c r="C218" s="4" t="s">
        <v>45</v>
      </c>
      <c r="D218" s="4" t="s">
        <v>21990</v>
      </c>
      <c r="E218" s="4" t="s">
        <v>8845</v>
      </c>
      <c r="F218" s="4" t="s">
        <v>21433</v>
      </c>
      <c r="G218" s="4" t="s">
        <v>21991</v>
      </c>
      <c r="H218" s="4" t="n">
        <f aca="false">COUNTIF(Albums!$B$2:$B$2862,A218)</f>
        <v>2</v>
      </c>
      <c r="I218" s="2"/>
      <c r="J218" s="2" t="s">
        <v>21992</v>
      </c>
      <c r="K218" s="4"/>
    </row>
    <row r="219" customFormat="false" ht="23.85" hidden="false" customHeight="false" outlineLevel="0" collapsed="false">
      <c r="A219" s="4" t="s">
        <v>2995</v>
      </c>
      <c r="B219" s="4" t="s">
        <v>1205</v>
      </c>
      <c r="C219" s="4" t="s">
        <v>603</v>
      </c>
      <c r="D219" s="4" t="s">
        <v>21573</v>
      </c>
      <c r="E219" s="4" t="s">
        <v>2736</v>
      </c>
      <c r="F219" s="4" t="s">
        <v>21441</v>
      </c>
      <c r="G219" s="4" t="s">
        <v>21993</v>
      </c>
      <c r="H219" s="4" t="n">
        <f aca="false">COUNTIF(Albums!$B$2:$B$2862,A219)</f>
        <v>4</v>
      </c>
      <c r="I219" s="2" t="s">
        <v>21994</v>
      </c>
      <c r="J219" s="2" t="s">
        <v>21995</v>
      </c>
      <c r="K219" s="4"/>
    </row>
    <row r="220" customFormat="false" ht="23.85" hidden="false" customHeight="false" outlineLevel="0" collapsed="false">
      <c r="A220" s="4" t="s">
        <v>8032</v>
      </c>
      <c r="B220" s="4" t="s">
        <v>8035</v>
      </c>
      <c r="C220" s="4" t="s">
        <v>152</v>
      </c>
      <c r="D220" s="4" t="s">
        <v>21592</v>
      </c>
      <c r="E220" s="4" t="s">
        <v>7609</v>
      </c>
      <c r="F220" s="4" t="s">
        <v>21433</v>
      </c>
      <c r="G220" s="4" t="s">
        <v>8031</v>
      </c>
      <c r="H220" s="4" t="n">
        <f aca="false">COUNTIF(Albums!$B$2:$B$2862,A220)</f>
        <v>1</v>
      </c>
      <c r="I220" s="2" t="s">
        <v>21996</v>
      </c>
      <c r="J220" s="2" t="s">
        <v>21997</v>
      </c>
      <c r="K220" s="4"/>
    </row>
    <row r="221" customFormat="false" ht="23.85" hidden="false" customHeight="false" outlineLevel="0" collapsed="false">
      <c r="A221" s="4" t="s">
        <v>16996</v>
      </c>
      <c r="B221" s="4" t="s">
        <v>1205</v>
      </c>
      <c r="C221" s="4" t="s">
        <v>603</v>
      </c>
      <c r="D221" s="4" t="s">
        <v>21585</v>
      </c>
      <c r="E221" s="4" t="s">
        <v>16771</v>
      </c>
      <c r="F221" s="4" t="s">
        <v>21433</v>
      </c>
      <c r="G221" s="4" t="s">
        <v>16995</v>
      </c>
      <c r="H221" s="4" t="n">
        <f aca="false">COUNTIF(Albums!$B$2:$B$2862,A221)</f>
        <v>1</v>
      </c>
      <c r="I221" s="2" t="s">
        <v>21998</v>
      </c>
      <c r="J221" s="2" t="s">
        <v>21999</v>
      </c>
      <c r="K221" s="4"/>
    </row>
    <row r="222" customFormat="false" ht="23.85" hidden="false" customHeight="false" outlineLevel="0" collapsed="false">
      <c r="A222" s="4" t="s">
        <v>4116</v>
      </c>
      <c r="B222" s="4" t="s">
        <v>777</v>
      </c>
      <c r="C222" s="4" t="s">
        <v>776</v>
      </c>
      <c r="D222" s="4" t="s">
        <v>22000</v>
      </c>
      <c r="E222" s="4" t="s">
        <v>3992</v>
      </c>
      <c r="F222" s="4" t="s">
        <v>21441</v>
      </c>
      <c r="G222" s="4" t="s">
        <v>22001</v>
      </c>
      <c r="H222" s="4" t="n">
        <f aca="false">COUNTIF(Albums!$B$2:$B$2862,A222)</f>
        <v>4</v>
      </c>
      <c r="I222" s="2" t="s">
        <v>22002</v>
      </c>
      <c r="J222" s="2" t="s">
        <v>22003</v>
      </c>
      <c r="K222" s="4" t="s">
        <v>53</v>
      </c>
    </row>
    <row r="223" customFormat="false" ht="23.85" hidden="false" customHeight="false" outlineLevel="0" collapsed="false">
      <c r="A223" s="4" t="s">
        <v>1672</v>
      </c>
      <c r="B223" s="4" t="s">
        <v>1674</v>
      </c>
      <c r="C223" s="4" t="s">
        <v>603</v>
      </c>
      <c r="D223" s="4" t="s">
        <v>21447</v>
      </c>
      <c r="E223" s="4" t="s">
        <v>2736</v>
      </c>
      <c r="F223" s="4" t="s">
        <v>21441</v>
      </c>
      <c r="G223" s="4" t="s">
        <v>22004</v>
      </c>
      <c r="H223" s="4" t="n">
        <f aca="false">COUNTIF(Albums!$B$2:$B$2862,A223)</f>
        <v>3</v>
      </c>
      <c r="I223" s="2"/>
      <c r="J223" s="2" t="s">
        <v>22005</v>
      </c>
      <c r="K223" s="4"/>
    </row>
    <row r="224" customFormat="false" ht="23.85" hidden="false" customHeight="false" outlineLevel="0" collapsed="false">
      <c r="A224" s="4" t="s">
        <v>19209</v>
      </c>
      <c r="B224" s="4" t="s">
        <v>19164</v>
      </c>
      <c r="C224" s="4" t="s">
        <v>193</v>
      </c>
      <c r="D224" s="4" t="s">
        <v>21981</v>
      </c>
      <c r="E224" s="4" t="s">
        <v>19163</v>
      </c>
      <c r="F224" s="4" t="s">
        <v>21433</v>
      </c>
      <c r="G224" s="4" t="s">
        <v>19208</v>
      </c>
      <c r="H224" s="4" t="n">
        <f aca="false">COUNTIF(Albums!$B$2:$B$2862,A224)</f>
        <v>1</v>
      </c>
      <c r="I224" s="2" t="s">
        <v>22006</v>
      </c>
      <c r="J224" s="2" t="s">
        <v>22007</v>
      </c>
      <c r="K224" s="4"/>
    </row>
    <row r="225" customFormat="false" ht="23.85" hidden="false" customHeight="false" outlineLevel="0" collapsed="false">
      <c r="A225" s="4" t="s">
        <v>12715</v>
      </c>
      <c r="B225" s="4" t="s">
        <v>1857</v>
      </c>
      <c r="C225" s="4" t="s">
        <v>257</v>
      </c>
      <c r="D225" s="4" t="s">
        <v>22008</v>
      </c>
      <c r="E225" s="4" t="s">
        <v>12707</v>
      </c>
      <c r="F225" s="4" t="s">
        <v>21433</v>
      </c>
      <c r="G225" s="4" t="s">
        <v>22009</v>
      </c>
      <c r="H225" s="4" t="n">
        <f aca="false">COUNTIF(Albums!$B$2:$B$2862,A225)</f>
        <v>2</v>
      </c>
      <c r="I225" s="2"/>
      <c r="J225" s="2" t="s">
        <v>22010</v>
      </c>
      <c r="K225" s="4"/>
    </row>
    <row r="226" customFormat="false" ht="23.85" hidden="false" customHeight="false" outlineLevel="0" collapsed="false">
      <c r="A226" s="4" t="s">
        <v>16393</v>
      </c>
      <c r="B226" s="4" t="s">
        <v>16345</v>
      </c>
      <c r="C226" s="4" t="s">
        <v>257</v>
      </c>
      <c r="D226" s="4" t="s">
        <v>22011</v>
      </c>
      <c r="E226" s="4" t="s">
        <v>16344</v>
      </c>
      <c r="F226" s="4" t="s">
        <v>21433</v>
      </c>
      <c r="G226" s="4" t="s">
        <v>22012</v>
      </c>
      <c r="H226" s="4" t="n">
        <f aca="false">COUNTIF(Albums!$B$2:$B$2862,A226)</f>
        <v>5</v>
      </c>
      <c r="I226" s="2" t="s">
        <v>16365</v>
      </c>
      <c r="J226" s="2" t="s">
        <v>22013</v>
      </c>
      <c r="K226" s="4" t="s">
        <v>53</v>
      </c>
    </row>
    <row r="227" customFormat="false" ht="23.85" hidden="false" customHeight="false" outlineLevel="0" collapsed="false">
      <c r="A227" s="4" t="s">
        <v>3809</v>
      </c>
      <c r="B227" s="4" t="s">
        <v>1205</v>
      </c>
      <c r="C227" s="4" t="s">
        <v>603</v>
      </c>
      <c r="D227" s="4" t="s">
        <v>21463</v>
      </c>
      <c r="E227" s="4" t="s">
        <v>2736</v>
      </c>
      <c r="F227" s="4" t="s">
        <v>21441</v>
      </c>
      <c r="G227" s="4" t="s">
        <v>3808</v>
      </c>
      <c r="H227" s="4" t="n">
        <f aca="false">COUNTIF(Albums!$B$2:$B$2862,A227)</f>
        <v>1</v>
      </c>
      <c r="I227" s="2" t="s">
        <v>22014</v>
      </c>
      <c r="J227" s="2" t="s">
        <v>22015</v>
      </c>
      <c r="K227" s="4" t="s">
        <v>53</v>
      </c>
    </row>
    <row r="228" customFormat="false" ht="23.85" hidden="false" customHeight="false" outlineLevel="0" collapsed="false">
      <c r="A228" s="4" t="s">
        <v>21201</v>
      </c>
      <c r="B228" s="4" t="s">
        <v>21203</v>
      </c>
      <c r="C228" s="4" t="s">
        <v>603</v>
      </c>
      <c r="D228" s="4" t="s">
        <v>21782</v>
      </c>
      <c r="E228" s="4" t="s">
        <v>21202</v>
      </c>
      <c r="F228" s="4" t="s">
        <v>21454</v>
      </c>
      <c r="G228" s="4" t="s">
        <v>21200</v>
      </c>
      <c r="H228" s="4" t="n">
        <f aca="false">COUNTIF(Albums!$B$2:$B$2862,A228)</f>
        <v>1</v>
      </c>
      <c r="I228" s="2" t="s">
        <v>22016</v>
      </c>
      <c r="J228" s="2" t="s">
        <v>22017</v>
      </c>
      <c r="K228" s="4"/>
    </row>
    <row r="229" customFormat="false" ht="23.85" hidden="false" customHeight="false" outlineLevel="0" collapsed="false">
      <c r="A229" s="4" t="s">
        <v>16379</v>
      </c>
      <c r="B229" s="4" t="s">
        <v>16345</v>
      </c>
      <c r="C229" s="4" t="s">
        <v>257</v>
      </c>
      <c r="D229" s="4" t="s">
        <v>22018</v>
      </c>
      <c r="E229" s="4" t="s">
        <v>16344</v>
      </c>
      <c r="F229" s="4" t="s">
        <v>21433</v>
      </c>
      <c r="G229" s="4" t="s">
        <v>22019</v>
      </c>
      <c r="H229" s="4" t="n">
        <f aca="false">COUNTIF(Albums!$B$2:$B$2862,A229)</f>
        <v>4</v>
      </c>
      <c r="I229" s="2" t="s">
        <v>22020</v>
      </c>
      <c r="J229" s="2" t="s">
        <v>22021</v>
      </c>
      <c r="K229" s="4"/>
    </row>
    <row r="230" customFormat="false" ht="23.85" hidden="false" customHeight="false" outlineLevel="0" collapsed="false">
      <c r="A230" s="4" t="s">
        <v>20299</v>
      </c>
      <c r="B230" s="4" t="s">
        <v>20301</v>
      </c>
      <c r="C230" s="4" t="s">
        <v>163</v>
      </c>
      <c r="D230" s="4" t="s">
        <v>21527</v>
      </c>
      <c r="E230" s="4" t="s">
        <v>20291</v>
      </c>
      <c r="F230" s="4" t="s">
        <v>21454</v>
      </c>
      <c r="G230" s="4" t="s">
        <v>20298</v>
      </c>
      <c r="H230" s="4" t="n">
        <f aca="false">COUNTIF(Albums!$B$2:$B$2862,A230)</f>
        <v>1</v>
      </c>
      <c r="I230" s="2" t="s">
        <v>20317</v>
      </c>
      <c r="J230" s="2" t="s">
        <v>22022</v>
      </c>
      <c r="K230" s="4"/>
    </row>
    <row r="231" customFormat="false" ht="23.85" hidden="false" customHeight="false" outlineLevel="0" collapsed="false">
      <c r="A231" s="4" t="s">
        <v>6035</v>
      </c>
      <c r="B231" s="4" t="s">
        <v>6037</v>
      </c>
      <c r="C231" s="4" t="s">
        <v>45</v>
      </c>
      <c r="D231" s="4" t="s">
        <v>21966</v>
      </c>
      <c r="E231" s="4" t="s">
        <v>5903</v>
      </c>
      <c r="F231" s="4" t="s">
        <v>21441</v>
      </c>
      <c r="G231" s="4" t="s">
        <v>22023</v>
      </c>
      <c r="H231" s="4" t="n">
        <f aca="false">COUNTIF(Albums!$B$2:$B$2862,A231)</f>
        <v>2</v>
      </c>
      <c r="I231" s="2" t="s">
        <v>6065</v>
      </c>
      <c r="J231" s="2" t="s">
        <v>22024</v>
      </c>
      <c r="K231" s="4" t="s">
        <v>53</v>
      </c>
    </row>
    <row r="232" customFormat="false" ht="23.85" hidden="false" customHeight="false" outlineLevel="0" collapsed="false">
      <c r="A232" s="4" t="s">
        <v>3130</v>
      </c>
      <c r="B232" s="4" t="s">
        <v>549</v>
      </c>
      <c r="C232" s="4" t="s">
        <v>152</v>
      </c>
      <c r="D232" s="4" t="s">
        <v>22025</v>
      </c>
      <c r="E232" s="4" t="s">
        <v>2736</v>
      </c>
      <c r="F232" s="4" t="s">
        <v>21441</v>
      </c>
      <c r="G232" s="4" t="s">
        <v>22026</v>
      </c>
      <c r="H232" s="4" t="n">
        <f aca="false">COUNTIF(Albums!$B$2:$B$2862,A232)</f>
        <v>3</v>
      </c>
      <c r="I232" s="2"/>
      <c r="J232" s="2" t="s">
        <v>22027</v>
      </c>
      <c r="K232" s="4" t="s">
        <v>53</v>
      </c>
    </row>
    <row r="233" customFormat="false" ht="23.85" hidden="false" customHeight="false" outlineLevel="0" collapsed="false">
      <c r="A233" s="4" t="s">
        <v>2603</v>
      </c>
      <c r="B233" s="4" t="s">
        <v>2606</v>
      </c>
      <c r="C233" s="4" t="s">
        <v>961</v>
      </c>
      <c r="D233" s="4" t="s">
        <v>21491</v>
      </c>
      <c r="E233" s="4" t="s">
        <v>1337</v>
      </c>
      <c r="F233" s="4" t="s">
        <v>21441</v>
      </c>
      <c r="G233" s="4" t="s">
        <v>2602</v>
      </c>
      <c r="H233" s="4" t="n">
        <f aca="false">COUNTIF(Albums!$B$2:$B$2862,A233)</f>
        <v>1</v>
      </c>
      <c r="I233" s="2" t="s">
        <v>22028</v>
      </c>
      <c r="J233" s="2" t="s">
        <v>22029</v>
      </c>
      <c r="K233" s="4"/>
    </row>
    <row r="234" customFormat="false" ht="23.85" hidden="false" customHeight="false" outlineLevel="0" collapsed="false">
      <c r="A234" s="4" t="s">
        <v>8361</v>
      </c>
      <c r="B234" s="4" t="s">
        <v>1777</v>
      </c>
      <c r="C234" s="4" t="s">
        <v>603</v>
      </c>
      <c r="D234" s="4" t="s">
        <v>22030</v>
      </c>
      <c r="E234" s="4" t="s">
        <v>8347</v>
      </c>
      <c r="F234" s="4" t="s">
        <v>21433</v>
      </c>
      <c r="G234" s="4" t="s">
        <v>22031</v>
      </c>
      <c r="H234" s="4" t="n">
        <f aca="false">COUNTIF(Albums!$B$2:$B$2862,A234)</f>
        <v>3</v>
      </c>
      <c r="I234" s="2" t="s">
        <v>22032</v>
      </c>
      <c r="J234" s="2" t="s">
        <v>22033</v>
      </c>
      <c r="K234" s="4"/>
    </row>
    <row r="235" customFormat="false" ht="23.85" hidden="false" customHeight="false" outlineLevel="0" collapsed="false">
      <c r="A235" s="4" t="s">
        <v>12791</v>
      </c>
      <c r="B235" s="4" t="s">
        <v>12727</v>
      </c>
      <c r="C235" s="4" t="s">
        <v>152</v>
      </c>
      <c r="D235" s="4" t="s">
        <v>21680</v>
      </c>
      <c r="E235" s="4" t="s">
        <v>12707</v>
      </c>
      <c r="F235" s="4" t="s">
        <v>21433</v>
      </c>
      <c r="G235" s="4" t="s">
        <v>12790</v>
      </c>
      <c r="H235" s="4" t="n">
        <f aca="false">COUNTIF(Albums!$B$2:$B$2862,A235)</f>
        <v>1</v>
      </c>
      <c r="I235" s="2" t="s">
        <v>12724</v>
      </c>
      <c r="J235" s="2" t="s">
        <v>22034</v>
      </c>
      <c r="K235" s="4"/>
    </row>
    <row r="236" customFormat="false" ht="23.85" hidden="false" customHeight="false" outlineLevel="0" collapsed="false">
      <c r="A236" s="4" t="s">
        <v>10683</v>
      </c>
      <c r="B236" s="4" t="s">
        <v>10685</v>
      </c>
      <c r="C236" s="4" t="s">
        <v>193</v>
      </c>
      <c r="D236" s="4" t="s">
        <v>22035</v>
      </c>
      <c r="E236" s="4" t="s">
        <v>10455</v>
      </c>
      <c r="F236" s="4" t="s">
        <v>21433</v>
      </c>
      <c r="G236" s="4" t="s">
        <v>22036</v>
      </c>
      <c r="H236" s="4" t="n">
        <f aca="false">COUNTIF(Albums!$B$2:$B$2862,A236)</f>
        <v>2</v>
      </c>
      <c r="I236" s="2" t="s">
        <v>22037</v>
      </c>
      <c r="J236" s="2" t="s">
        <v>22038</v>
      </c>
      <c r="K236" s="4"/>
    </row>
    <row r="237" customFormat="false" ht="23.85" hidden="false" customHeight="false" outlineLevel="0" collapsed="false">
      <c r="A237" s="4" t="s">
        <v>12187</v>
      </c>
      <c r="B237" s="4" t="s">
        <v>164</v>
      </c>
      <c r="C237" s="4" t="s">
        <v>163</v>
      </c>
      <c r="D237" s="4" t="s">
        <v>22039</v>
      </c>
      <c r="E237" s="4" t="s">
        <v>12189</v>
      </c>
      <c r="F237" s="4" t="s">
        <v>21433</v>
      </c>
      <c r="G237" s="4" t="s">
        <v>22040</v>
      </c>
      <c r="H237" s="4" t="n">
        <f aca="false">COUNTIF(Albums!$B$2:$B$2862,A237)</f>
        <v>5</v>
      </c>
      <c r="I237" s="2"/>
      <c r="J237" s="2" t="s">
        <v>22041</v>
      </c>
      <c r="K237" s="4"/>
    </row>
    <row r="238" customFormat="false" ht="23.85" hidden="false" customHeight="false" outlineLevel="0" collapsed="false">
      <c r="A238" s="4" t="s">
        <v>9485</v>
      </c>
      <c r="B238" s="4" t="s">
        <v>9488</v>
      </c>
      <c r="C238" s="4" t="s">
        <v>257</v>
      </c>
      <c r="D238" s="4" t="s">
        <v>22042</v>
      </c>
      <c r="E238" s="4" t="s">
        <v>8845</v>
      </c>
      <c r="F238" s="4" t="s">
        <v>21433</v>
      </c>
      <c r="G238" s="4" t="s">
        <v>22043</v>
      </c>
      <c r="H238" s="4" t="n">
        <f aca="false">COUNTIF(Albums!$B$2:$B$2862,A238)</f>
        <v>4</v>
      </c>
      <c r="I238" s="2" t="s">
        <v>22044</v>
      </c>
      <c r="J238" s="2" t="s">
        <v>22045</v>
      </c>
      <c r="K238" s="4"/>
    </row>
    <row r="239" customFormat="false" ht="23.85" hidden="false" customHeight="false" outlineLevel="0" collapsed="false">
      <c r="A239" s="4" t="s">
        <v>14293</v>
      </c>
      <c r="B239" s="4" t="s">
        <v>1205</v>
      </c>
      <c r="C239" s="4" t="s">
        <v>603</v>
      </c>
      <c r="D239" s="4" t="s">
        <v>21444</v>
      </c>
      <c r="E239" s="4" t="s">
        <v>14186</v>
      </c>
      <c r="F239" s="4" t="s">
        <v>21433</v>
      </c>
      <c r="G239" s="4" t="s">
        <v>14292</v>
      </c>
      <c r="H239" s="4" t="n">
        <f aca="false">COUNTIF(Albums!$B$2:$B$2862,A239)</f>
        <v>1</v>
      </c>
      <c r="I239" s="2" t="s">
        <v>22046</v>
      </c>
      <c r="J239" s="2" t="s">
        <v>22047</v>
      </c>
      <c r="K239" s="4"/>
    </row>
    <row r="240" customFormat="false" ht="23.85" hidden="false" customHeight="false" outlineLevel="0" collapsed="false">
      <c r="A240" s="4" t="s">
        <v>19259</v>
      </c>
      <c r="B240" s="4" t="s">
        <v>7262</v>
      </c>
      <c r="C240" s="4" t="s">
        <v>193</v>
      </c>
      <c r="D240" s="4" t="s">
        <v>21831</v>
      </c>
      <c r="E240" s="4" t="s">
        <v>19163</v>
      </c>
      <c r="F240" s="4" t="s">
        <v>21433</v>
      </c>
      <c r="G240" s="4" t="s">
        <v>19258</v>
      </c>
      <c r="H240" s="4" t="n">
        <f aca="false">COUNTIF(Albums!$B$2:$B$2862,A240)</f>
        <v>1</v>
      </c>
      <c r="I240" s="2"/>
      <c r="J240" s="2" t="s">
        <v>22048</v>
      </c>
      <c r="K240" s="4"/>
    </row>
    <row r="241" customFormat="false" ht="23.85" hidden="false" customHeight="false" outlineLevel="0" collapsed="false">
      <c r="A241" s="4" t="s">
        <v>611</v>
      </c>
      <c r="B241" s="4" t="s">
        <v>117</v>
      </c>
      <c r="C241" s="4" t="s">
        <v>116</v>
      </c>
      <c r="D241" s="4" t="s">
        <v>21477</v>
      </c>
      <c r="E241" s="4" t="s">
        <v>510</v>
      </c>
      <c r="F241" s="4" t="s">
        <v>21441</v>
      </c>
      <c r="G241" s="4" t="s">
        <v>610</v>
      </c>
      <c r="H241" s="4" t="n">
        <f aca="false">COUNTIF(Albums!$B$2:$B$2862,A241)</f>
        <v>1</v>
      </c>
      <c r="I241" s="2" t="s">
        <v>22049</v>
      </c>
      <c r="J241" s="2" t="s">
        <v>22050</v>
      </c>
      <c r="K241" s="4"/>
    </row>
    <row r="242" customFormat="false" ht="23.85" hidden="false" customHeight="false" outlineLevel="0" collapsed="false">
      <c r="A242" s="4" t="s">
        <v>201</v>
      </c>
      <c r="B242" s="4" t="s">
        <v>175</v>
      </c>
      <c r="C242" s="4" t="s">
        <v>174</v>
      </c>
      <c r="D242" s="4" t="s">
        <v>21556</v>
      </c>
      <c r="E242" s="4" t="s">
        <v>43</v>
      </c>
      <c r="F242" s="4" t="s">
        <v>21441</v>
      </c>
      <c r="G242" s="4" t="s">
        <v>200</v>
      </c>
      <c r="H242" s="4" t="n">
        <f aca="false">COUNTIF(Albums!$B$2:$B$2862,A242)</f>
        <v>1</v>
      </c>
      <c r="I242" s="2" t="s">
        <v>22051</v>
      </c>
      <c r="J242" s="2" t="s">
        <v>22052</v>
      </c>
      <c r="K242" s="4"/>
    </row>
    <row r="243" customFormat="false" ht="23.85" hidden="false" customHeight="false" outlineLevel="0" collapsed="false">
      <c r="A243" s="4" t="s">
        <v>517</v>
      </c>
      <c r="B243" s="4" t="s">
        <v>520</v>
      </c>
      <c r="C243" s="4" t="s">
        <v>152</v>
      </c>
      <c r="D243" s="4" t="s">
        <v>22053</v>
      </c>
      <c r="E243" s="4" t="s">
        <v>510</v>
      </c>
      <c r="F243" s="4" t="s">
        <v>21441</v>
      </c>
      <c r="G243" s="4" t="s">
        <v>22054</v>
      </c>
      <c r="H243" s="4" t="n">
        <f aca="false">COUNTIF(Albums!$B$2:$B$2862,A243)</f>
        <v>2</v>
      </c>
      <c r="I243" s="2"/>
      <c r="J243" s="2" t="s">
        <v>22055</v>
      </c>
      <c r="K243" s="4" t="s">
        <v>53</v>
      </c>
    </row>
    <row r="244" customFormat="false" ht="23.85" hidden="false" customHeight="false" outlineLevel="0" collapsed="false">
      <c r="A244" s="4" t="s">
        <v>2368</v>
      </c>
      <c r="B244" s="4" t="s">
        <v>706</v>
      </c>
      <c r="C244" s="4" t="s">
        <v>90</v>
      </c>
      <c r="D244" s="4" t="s">
        <v>21463</v>
      </c>
      <c r="E244" s="4" t="s">
        <v>1337</v>
      </c>
      <c r="F244" s="4" t="s">
        <v>21441</v>
      </c>
      <c r="G244" s="4" t="s">
        <v>2367</v>
      </c>
      <c r="H244" s="4" t="n">
        <f aca="false">COUNTIF(Albums!$B$2:$B$2862,A244)</f>
        <v>1</v>
      </c>
      <c r="I244" s="2" t="s">
        <v>8594</v>
      </c>
      <c r="J244" s="2" t="s">
        <v>22056</v>
      </c>
      <c r="K244" s="4"/>
    </row>
    <row r="245" customFormat="false" ht="23.85" hidden="false" customHeight="false" outlineLevel="0" collapsed="false">
      <c r="A245" s="4" t="s">
        <v>13280</v>
      </c>
      <c r="B245" s="4" t="s">
        <v>1205</v>
      </c>
      <c r="C245" s="4" t="s">
        <v>603</v>
      </c>
      <c r="D245" s="4" t="s">
        <v>22057</v>
      </c>
      <c r="E245" s="4" t="s">
        <v>13258</v>
      </c>
      <c r="F245" s="4" t="s">
        <v>21433</v>
      </c>
      <c r="G245" s="4" t="s">
        <v>22058</v>
      </c>
      <c r="H245" s="4" t="n">
        <f aca="false">COUNTIF(Albums!$B$2:$B$2862,A245)</f>
        <v>6</v>
      </c>
      <c r="I245" s="2" t="s">
        <v>22059</v>
      </c>
      <c r="J245" s="2" t="s">
        <v>22060</v>
      </c>
      <c r="K245" s="4"/>
    </row>
    <row r="246" customFormat="false" ht="23.85" hidden="false" customHeight="false" outlineLevel="0" collapsed="false">
      <c r="A246" s="4" t="s">
        <v>8551</v>
      </c>
      <c r="B246" s="4" t="s">
        <v>289</v>
      </c>
      <c r="C246" s="4" t="s">
        <v>193</v>
      </c>
      <c r="D246" s="4" t="s">
        <v>22061</v>
      </c>
      <c r="E246" s="4" t="s">
        <v>8347</v>
      </c>
      <c r="F246" s="4" t="s">
        <v>21433</v>
      </c>
      <c r="G246" s="4" t="s">
        <v>22062</v>
      </c>
      <c r="H246" s="4" t="n">
        <f aca="false">COUNTIF(Albums!$B$2:$B$2862,A246)</f>
        <v>2</v>
      </c>
      <c r="I246" s="2" t="s">
        <v>22063</v>
      </c>
      <c r="J246" s="2" t="s">
        <v>22064</v>
      </c>
      <c r="K246" s="4"/>
    </row>
    <row r="247" customFormat="false" ht="23.85" hidden="false" customHeight="false" outlineLevel="0" collapsed="false">
      <c r="A247" s="4" t="s">
        <v>17412</v>
      </c>
      <c r="B247" s="4" t="s">
        <v>289</v>
      </c>
      <c r="C247" s="4" t="s">
        <v>193</v>
      </c>
      <c r="D247" s="4" t="s">
        <v>22065</v>
      </c>
      <c r="E247" s="4" t="s">
        <v>17406</v>
      </c>
      <c r="F247" s="4" t="s">
        <v>21433</v>
      </c>
      <c r="G247" s="4" t="s">
        <v>22066</v>
      </c>
      <c r="H247" s="4" t="n">
        <f aca="false">COUNTIF(Albums!$B$2:$B$2862,A247)</f>
        <v>6</v>
      </c>
      <c r="I247" s="2" t="s">
        <v>22067</v>
      </c>
      <c r="J247" s="2" t="s">
        <v>22068</v>
      </c>
      <c r="K247" s="4"/>
    </row>
    <row r="248" customFormat="false" ht="23.85" hidden="false" customHeight="false" outlineLevel="0" collapsed="false">
      <c r="A248" s="4" t="s">
        <v>15933</v>
      </c>
      <c r="B248" s="4" t="s">
        <v>15635</v>
      </c>
      <c r="C248" s="4" t="s">
        <v>776</v>
      </c>
      <c r="D248" s="4" t="s">
        <v>21959</v>
      </c>
      <c r="E248" s="4" t="s">
        <v>15634</v>
      </c>
      <c r="F248" s="4" t="s">
        <v>21433</v>
      </c>
      <c r="G248" s="4" t="s">
        <v>22069</v>
      </c>
      <c r="H248" s="4" t="n">
        <f aca="false">COUNTIF(Albums!$B$2:$B$2862,A248)</f>
        <v>2</v>
      </c>
      <c r="I248" s="2" t="s">
        <v>22070</v>
      </c>
      <c r="J248" s="2" t="s">
        <v>22071</v>
      </c>
      <c r="K248" s="4"/>
    </row>
    <row r="249" customFormat="false" ht="23.85" hidden="false" customHeight="false" outlineLevel="0" collapsed="false">
      <c r="A249" s="4" t="s">
        <v>277</v>
      </c>
      <c r="B249" s="4" t="s">
        <v>279</v>
      </c>
      <c r="C249" s="4" t="s">
        <v>45</v>
      </c>
      <c r="D249" s="4" t="s">
        <v>21440</v>
      </c>
      <c r="E249" s="4" t="s">
        <v>43</v>
      </c>
      <c r="F249" s="4" t="s">
        <v>21441</v>
      </c>
      <c r="G249" s="4" t="s">
        <v>276</v>
      </c>
      <c r="H249" s="4" t="n">
        <f aca="false">COUNTIF(Albums!$B$2:$B$2862,A249)</f>
        <v>1</v>
      </c>
      <c r="I249" s="2" t="s">
        <v>22072</v>
      </c>
      <c r="J249" s="2" t="s">
        <v>22073</v>
      </c>
      <c r="K249" s="4"/>
    </row>
    <row r="250" customFormat="false" ht="23.85" hidden="false" customHeight="false" outlineLevel="0" collapsed="false">
      <c r="A250" s="4" t="s">
        <v>8726</v>
      </c>
      <c r="B250" s="4" t="s">
        <v>289</v>
      </c>
      <c r="C250" s="4" t="s">
        <v>193</v>
      </c>
      <c r="D250" s="4" t="s">
        <v>22074</v>
      </c>
      <c r="E250" s="4" t="s">
        <v>8347</v>
      </c>
      <c r="F250" s="4" t="s">
        <v>21433</v>
      </c>
      <c r="G250" s="4" t="s">
        <v>8725</v>
      </c>
      <c r="H250" s="4" t="n">
        <f aca="false">COUNTIF(Albums!$B$2:$B$2862,A250)</f>
        <v>1</v>
      </c>
      <c r="I250" s="2" t="s">
        <v>22075</v>
      </c>
      <c r="J250" s="2" t="s">
        <v>22076</v>
      </c>
      <c r="K250" s="4"/>
    </row>
    <row r="251" customFormat="false" ht="23.85" hidden="false" customHeight="false" outlineLevel="0" collapsed="false">
      <c r="A251" s="4" t="s">
        <v>4822</v>
      </c>
      <c r="B251" s="4" t="s">
        <v>4824</v>
      </c>
      <c r="C251" s="4" t="s">
        <v>193</v>
      </c>
      <c r="D251" s="4" t="s">
        <v>21650</v>
      </c>
      <c r="E251" s="4" t="s">
        <v>3992</v>
      </c>
      <c r="F251" s="4" t="s">
        <v>21441</v>
      </c>
      <c r="G251" s="4" t="s">
        <v>4821</v>
      </c>
      <c r="H251" s="4" t="n">
        <f aca="false">COUNTIF(Albums!$B$2:$B$2862,A251)</f>
        <v>1</v>
      </c>
      <c r="I251" s="2"/>
      <c r="J251" s="2" t="s">
        <v>22077</v>
      </c>
      <c r="K251" s="4"/>
    </row>
    <row r="252" customFormat="false" ht="23.85" hidden="false" customHeight="false" outlineLevel="0" collapsed="false">
      <c r="A252" s="4" t="s">
        <v>15314</v>
      </c>
      <c r="B252" s="4" t="s">
        <v>153</v>
      </c>
      <c r="C252" s="4" t="s">
        <v>152</v>
      </c>
      <c r="D252" s="4" t="s">
        <v>22078</v>
      </c>
      <c r="E252" s="4" t="s">
        <v>15180</v>
      </c>
      <c r="F252" s="4" t="s">
        <v>21433</v>
      </c>
      <c r="G252" s="4" t="s">
        <v>22079</v>
      </c>
      <c r="H252" s="4" t="n">
        <f aca="false">COUNTIF(Albums!$B$2:$B$2862,A252)</f>
        <v>4</v>
      </c>
      <c r="I252" s="2"/>
      <c r="J252" s="2" t="s">
        <v>22080</v>
      </c>
      <c r="K252" s="4"/>
    </row>
    <row r="253" customFormat="false" ht="23.85" hidden="false" customHeight="false" outlineLevel="0" collapsed="false">
      <c r="A253" s="4" t="s">
        <v>15850</v>
      </c>
      <c r="B253" s="4" t="s">
        <v>15635</v>
      </c>
      <c r="C253" s="4" t="s">
        <v>776</v>
      </c>
      <c r="D253" s="4" t="s">
        <v>21917</v>
      </c>
      <c r="E253" s="4" t="s">
        <v>15634</v>
      </c>
      <c r="F253" s="4" t="s">
        <v>21433</v>
      </c>
      <c r="G253" s="4" t="s">
        <v>15849</v>
      </c>
      <c r="H253" s="4" t="n">
        <f aca="false">COUNTIF(Albums!$B$2:$B$2862,A253)</f>
        <v>1</v>
      </c>
      <c r="I253" s="2"/>
      <c r="J253" s="2" t="s">
        <v>22081</v>
      </c>
      <c r="K253" s="4"/>
    </row>
    <row r="254" customFormat="false" ht="23.85" hidden="false" customHeight="false" outlineLevel="0" collapsed="false">
      <c r="A254" s="4" t="s">
        <v>2377</v>
      </c>
      <c r="B254" s="4" t="s">
        <v>2379</v>
      </c>
      <c r="C254" s="4" t="s">
        <v>152</v>
      </c>
      <c r="D254" s="4" t="s">
        <v>21463</v>
      </c>
      <c r="E254" s="4" t="s">
        <v>1337</v>
      </c>
      <c r="F254" s="4" t="s">
        <v>21441</v>
      </c>
      <c r="G254" s="4" t="s">
        <v>2376</v>
      </c>
      <c r="H254" s="4" t="n">
        <f aca="false">COUNTIF(Albums!$B$2:$B$2862,A254)</f>
        <v>1</v>
      </c>
      <c r="I254" s="2" t="s">
        <v>2248</v>
      </c>
      <c r="J254" s="2" t="s">
        <v>22082</v>
      </c>
      <c r="K254" s="4" t="s">
        <v>53</v>
      </c>
    </row>
    <row r="255" customFormat="false" ht="23.85" hidden="false" customHeight="false" outlineLevel="0" collapsed="false">
      <c r="A255" s="4" t="s">
        <v>21324</v>
      </c>
      <c r="B255" s="4" t="s">
        <v>3596</v>
      </c>
      <c r="C255" s="4" t="s">
        <v>603</v>
      </c>
      <c r="D255" s="4" t="s">
        <v>21941</v>
      </c>
      <c r="E255" s="4" t="s">
        <v>21288</v>
      </c>
      <c r="F255" s="4" t="s">
        <v>21454</v>
      </c>
      <c r="G255" s="4" t="s">
        <v>21323</v>
      </c>
      <c r="H255" s="4" t="n">
        <f aca="false">COUNTIF(Albums!$B$2:$B$2862,A255)</f>
        <v>1</v>
      </c>
      <c r="I255" s="2" t="s">
        <v>21333</v>
      </c>
      <c r="J255" s="2" t="s">
        <v>22083</v>
      </c>
      <c r="K255" s="4"/>
    </row>
    <row r="256" customFormat="false" ht="23.85" hidden="false" customHeight="false" outlineLevel="0" collapsed="false">
      <c r="A256" s="4" t="s">
        <v>9073</v>
      </c>
      <c r="B256" s="4" t="s">
        <v>3061</v>
      </c>
      <c r="C256" s="4" t="s">
        <v>45</v>
      </c>
      <c r="D256" s="4" t="s">
        <v>22084</v>
      </c>
      <c r="E256" s="4" t="s">
        <v>8845</v>
      </c>
      <c r="F256" s="4" t="s">
        <v>21433</v>
      </c>
      <c r="G256" s="4" t="s">
        <v>22085</v>
      </c>
      <c r="H256" s="4" t="n">
        <f aca="false">COUNTIF(Albums!$B$2:$B$2862,A256)</f>
        <v>2</v>
      </c>
      <c r="I256" s="2"/>
      <c r="J256" s="2" t="s">
        <v>22086</v>
      </c>
      <c r="K256" s="4"/>
    </row>
    <row r="257" customFormat="false" ht="23.85" hidden="false" customHeight="false" outlineLevel="0" collapsed="false">
      <c r="A257" s="4" t="s">
        <v>5439</v>
      </c>
      <c r="B257" s="4" t="s">
        <v>5441</v>
      </c>
      <c r="C257" s="4" t="s">
        <v>163</v>
      </c>
      <c r="D257" s="4" t="s">
        <v>22074</v>
      </c>
      <c r="E257" s="4" t="s">
        <v>5429</v>
      </c>
      <c r="F257" s="4" t="s">
        <v>21441</v>
      </c>
      <c r="G257" s="4" t="s">
        <v>5438</v>
      </c>
      <c r="H257" s="4" t="n">
        <f aca="false">COUNTIF(Albums!$B$2:$B$2862,A257)</f>
        <v>1</v>
      </c>
      <c r="I257" s="2" t="s">
        <v>5526</v>
      </c>
      <c r="J257" s="2" t="s">
        <v>22087</v>
      </c>
      <c r="K257" s="4"/>
    </row>
    <row r="258" customFormat="false" ht="23.85" hidden="false" customHeight="false" outlineLevel="0" collapsed="false">
      <c r="A258" s="4" t="s">
        <v>3138</v>
      </c>
      <c r="B258" s="4" t="s">
        <v>91</v>
      </c>
      <c r="C258" s="4" t="s">
        <v>90</v>
      </c>
      <c r="D258" s="4" t="s">
        <v>22088</v>
      </c>
      <c r="E258" s="4" t="s">
        <v>2736</v>
      </c>
      <c r="F258" s="4" t="s">
        <v>21441</v>
      </c>
      <c r="G258" s="4" t="s">
        <v>22089</v>
      </c>
      <c r="H258" s="4" t="n">
        <f aca="false">COUNTIF(Albums!$B$2:$B$2862,A258)</f>
        <v>2</v>
      </c>
      <c r="I258" s="2" t="s">
        <v>22090</v>
      </c>
      <c r="J258" s="2" t="s">
        <v>22091</v>
      </c>
      <c r="K258" s="4"/>
    </row>
    <row r="259" customFormat="false" ht="23.85" hidden="false" customHeight="false" outlineLevel="0" collapsed="false">
      <c r="A259" s="4" t="s">
        <v>2001</v>
      </c>
      <c r="B259" s="4" t="s">
        <v>1777</v>
      </c>
      <c r="C259" s="4" t="s">
        <v>603</v>
      </c>
      <c r="D259" s="4" t="s">
        <v>21556</v>
      </c>
      <c r="E259" s="4" t="s">
        <v>1337</v>
      </c>
      <c r="F259" s="4" t="s">
        <v>21441</v>
      </c>
      <c r="G259" s="4" t="s">
        <v>2000</v>
      </c>
      <c r="H259" s="4" t="n">
        <f aca="false">COUNTIF(Albums!$B$2:$B$2862,A259)</f>
        <v>1</v>
      </c>
      <c r="I259" s="2"/>
      <c r="J259" s="2" t="s">
        <v>22092</v>
      </c>
      <c r="K259" s="4"/>
    </row>
    <row r="260" customFormat="false" ht="23.85" hidden="false" customHeight="false" outlineLevel="0" collapsed="false">
      <c r="A260" s="4" t="s">
        <v>11979</v>
      </c>
      <c r="B260" s="4" t="s">
        <v>11982</v>
      </c>
      <c r="C260" s="4" t="s">
        <v>603</v>
      </c>
      <c r="D260" s="4" t="s">
        <v>22093</v>
      </c>
      <c r="E260" s="4" t="s">
        <v>11433</v>
      </c>
      <c r="F260" s="4" t="s">
        <v>21433</v>
      </c>
      <c r="G260" s="4" t="s">
        <v>22094</v>
      </c>
      <c r="H260" s="4" t="n">
        <f aca="false">COUNTIF(Albums!$B$2:$B$2862,A260)</f>
        <v>2</v>
      </c>
      <c r="I260" s="2" t="s">
        <v>22095</v>
      </c>
      <c r="J260" s="2" t="s">
        <v>22096</v>
      </c>
      <c r="K260" s="4"/>
    </row>
    <row r="261" customFormat="false" ht="23.85" hidden="false" customHeight="false" outlineLevel="0" collapsed="false">
      <c r="A261" s="4" t="s">
        <v>20541</v>
      </c>
      <c r="B261" s="4" t="s">
        <v>1528</v>
      </c>
      <c r="C261" s="4" t="s">
        <v>603</v>
      </c>
      <c r="D261" s="4" t="s">
        <v>22097</v>
      </c>
      <c r="E261" s="4" t="s">
        <v>20526</v>
      </c>
      <c r="F261" s="4" t="s">
        <v>21454</v>
      </c>
      <c r="G261" s="4" t="s">
        <v>22098</v>
      </c>
      <c r="H261" s="4" t="n">
        <f aca="false">COUNTIF(Albums!$B$2:$B$2862,A261)</f>
        <v>2</v>
      </c>
      <c r="I261" s="2"/>
      <c r="J261" s="2" t="s">
        <v>22099</v>
      </c>
      <c r="K261" s="4"/>
    </row>
    <row r="262" customFormat="false" ht="23.85" hidden="false" customHeight="false" outlineLevel="0" collapsed="false">
      <c r="A262" s="4" t="s">
        <v>7928</v>
      </c>
      <c r="B262" s="4" t="s">
        <v>433</v>
      </c>
      <c r="C262" s="4" t="s">
        <v>152</v>
      </c>
      <c r="D262" s="4" t="s">
        <v>22100</v>
      </c>
      <c r="E262" s="4" t="s">
        <v>7609</v>
      </c>
      <c r="F262" s="4" t="s">
        <v>21433</v>
      </c>
      <c r="G262" s="4" t="s">
        <v>22101</v>
      </c>
      <c r="H262" s="4" t="n">
        <f aca="false">COUNTIF(Albums!$B$2:$B$2862,A262)</f>
        <v>8</v>
      </c>
      <c r="I262" s="2"/>
      <c r="J262" s="2" t="s">
        <v>22102</v>
      </c>
      <c r="K262" s="4"/>
    </row>
    <row r="263" customFormat="false" ht="23.85" hidden="false" customHeight="false" outlineLevel="0" collapsed="false">
      <c r="A263" s="4" t="s">
        <v>19172</v>
      </c>
      <c r="B263" s="4" t="s">
        <v>1205</v>
      </c>
      <c r="C263" s="4" t="s">
        <v>193</v>
      </c>
      <c r="D263" s="4" t="s">
        <v>21782</v>
      </c>
      <c r="E263" s="4" t="s">
        <v>19163</v>
      </c>
      <c r="F263" s="4" t="s">
        <v>21433</v>
      </c>
      <c r="G263" s="4" t="s">
        <v>22103</v>
      </c>
      <c r="H263" s="4" t="n">
        <f aca="false">COUNTIF(Albums!$B$2:$B$2862,A263)</f>
        <v>2</v>
      </c>
      <c r="I263" s="2" t="s">
        <v>22104</v>
      </c>
      <c r="J263" s="2" t="s">
        <v>22105</v>
      </c>
      <c r="K263" s="4"/>
    </row>
    <row r="264" customFormat="false" ht="23.85" hidden="false" customHeight="false" outlineLevel="0" collapsed="false">
      <c r="A264" s="4" t="s">
        <v>9513</v>
      </c>
      <c r="B264" s="4" t="s">
        <v>1528</v>
      </c>
      <c r="C264" s="4" t="s">
        <v>603</v>
      </c>
      <c r="D264" s="4" t="s">
        <v>22106</v>
      </c>
      <c r="E264" s="4" t="s">
        <v>8845</v>
      </c>
      <c r="F264" s="4" t="s">
        <v>21433</v>
      </c>
      <c r="G264" s="4" t="s">
        <v>22107</v>
      </c>
      <c r="H264" s="4" t="n">
        <f aca="false">COUNTIF(Albums!$B$2:$B$2862,A264)</f>
        <v>4</v>
      </c>
      <c r="I264" s="2" t="s">
        <v>8946</v>
      </c>
      <c r="J264" s="2" t="s">
        <v>22108</v>
      </c>
      <c r="K264" s="4"/>
    </row>
    <row r="265" customFormat="false" ht="23.85" hidden="false" customHeight="false" outlineLevel="0" collapsed="false">
      <c r="A265" s="4" t="s">
        <v>13938</v>
      </c>
      <c r="B265" s="4" t="s">
        <v>153</v>
      </c>
      <c r="C265" s="4" t="s">
        <v>152</v>
      </c>
      <c r="D265" s="4" t="s">
        <v>22109</v>
      </c>
      <c r="E265" s="4" t="s">
        <v>13813</v>
      </c>
      <c r="F265" s="4" t="s">
        <v>21433</v>
      </c>
      <c r="G265" s="4" t="s">
        <v>22110</v>
      </c>
      <c r="H265" s="4" t="n">
        <f aca="false">COUNTIF(Albums!$B$2:$B$2862,A265)</f>
        <v>2</v>
      </c>
      <c r="I265" s="2" t="s">
        <v>22111</v>
      </c>
      <c r="J265" s="2" t="s">
        <v>22112</v>
      </c>
      <c r="K265" s="4"/>
    </row>
    <row r="266" customFormat="false" ht="23.85" hidden="false" customHeight="false" outlineLevel="0" collapsed="false">
      <c r="A266" s="4" t="s">
        <v>16167</v>
      </c>
      <c r="B266" s="4" t="s">
        <v>1205</v>
      </c>
      <c r="C266" s="4" t="s">
        <v>603</v>
      </c>
      <c r="D266" s="4" t="s">
        <v>21852</v>
      </c>
      <c r="E266" s="4" t="s">
        <v>16045</v>
      </c>
      <c r="F266" s="4" t="s">
        <v>21433</v>
      </c>
      <c r="G266" s="4" t="s">
        <v>16166</v>
      </c>
      <c r="H266" s="4" t="n">
        <f aca="false">COUNTIF(Albums!$B$2:$B$2862,A266)</f>
        <v>1</v>
      </c>
      <c r="I266" s="2" t="s">
        <v>22113</v>
      </c>
      <c r="J266" s="2" t="s">
        <v>22114</v>
      </c>
      <c r="K266" s="4"/>
    </row>
    <row r="267" customFormat="false" ht="23.85" hidden="false" customHeight="false" outlineLevel="0" collapsed="false">
      <c r="A267" s="4" t="s">
        <v>9579</v>
      </c>
      <c r="B267" s="4" t="s">
        <v>194</v>
      </c>
      <c r="C267" s="4" t="s">
        <v>193</v>
      </c>
      <c r="D267" s="4" t="s">
        <v>22115</v>
      </c>
      <c r="E267" s="4" t="s">
        <v>8845</v>
      </c>
      <c r="F267" s="4" t="s">
        <v>21433</v>
      </c>
      <c r="G267" s="4" t="s">
        <v>22116</v>
      </c>
      <c r="H267" s="4" t="n">
        <f aca="false">COUNTIF(Albums!$B$2:$B$2862,A267)</f>
        <v>3</v>
      </c>
      <c r="I267" s="2" t="s">
        <v>22117</v>
      </c>
      <c r="J267" s="2" t="s">
        <v>22118</v>
      </c>
      <c r="K267" s="4"/>
    </row>
    <row r="268" customFormat="false" ht="23.85" hidden="false" customHeight="false" outlineLevel="0" collapsed="false">
      <c r="A268" s="4" t="s">
        <v>20523</v>
      </c>
      <c r="B268" s="4" t="s">
        <v>1205</v>
      </c>
      <c r="C268" s="4" t="s">
        <v>603</v>
      </c>
      <c r="D268" s="4" t="s">
        <v>22119</v>
      </c>
      <c r="E268" s="4" t="s">
        <v>20526</v>
      </c>
      <c r="F268" s="4" t="s">
        <v>21454</v>
      </c>
      <c r="G268" s="4" t="s">
        <v>22120</v>
      </c>
      <c r="H268" s="4" t="n">
        <f aca="false">COUNTIF(Albums!$B$2:$B$2862,A268)</f>
        <v>2</v>
      </c>
      <c r="I268" s="2" t="s">
        <v>22121</v>
      </c>
      <c r="J268" s="2" t="s">
        <v>22122</v>
      </c>
      <c r="K268" s="4"/>
    </row>
    <row r="269" customFormat="false" ht="23.85" hidden="false" customHeight="false" outlineLevel="0" collapsed="false">
      <c r="A269" s="4" t="s">
        <v>7208</v>
      </c>
      <c r="B269" s="4" t="s">
        <v>7211</v>
      </c>
      <c r="C269" s="4" t="s">
        <v>193</v>
      </c>
      <c r="D269" s="4" t="s">
        <v>22123</v>
      </c>
      <c r="E269" s="4" t="s">
        <v>7052</v>
      </c>
      <c r="F269" s="4" t="s">
        <v>21433</v>
      </c>
      <c r="G269" s="4" t="s">
        <v>22124</v>
      </c>
      <c r="H269" s="4" t="n">
        <f aca="false">COUNTIF(Albums!$B$2:$B$2862,A269)</f>
        <v>2</v>
      </c>
      <c r="I269" s="2" t="s">
        <v>22125</v>
      </c>
      <c r="J269" s="2" t="s">
        <v>22126</v>
      </c>
      <c r="K269" s="4"/>
    </row>
    <row r="270" customFormat="false" ht="23.85" hidden="false" customHeight="false" outlineLevel="0" collapsed="false">
      <c r="A270" s="4" t="s">
        <v>8411</v>
      </c>
      <c r="B270" s="4" t="s">
        <v>8412</v>
      </c>
      <c r="C270" s="4" t="s">
        <v>45</v>
      </c>
      <c r="D270" s="4" t="s">
        <v>22127</v>
      </c>
      <c r="E270" s="4" t="s">
        <v>8347</v>
      </c>
      <c r="F270" s="4" t="s">
        <v>21433</v>
      </c>
      <c r="G270" s="4" t="s">
        <v>8410</v>
      </c>
      <c r="H270" s="4" t="n">
        <f aca="false">COUNTIF(Albums!$B$2:$B$2862,A270)</f>
        <v>1</v>
      </c>
      <c r="I270" s="2"/>
      <c r="J270" s="2" t="s">
        <v>22128</v>
      </c>
      <c r="K270" s="4"/>
    </row>
    <row r="271" customFormat="false" ht="23.85" hidden="false" customHeight="false" outlineLevel="0" collapsed="false">
      <c r="A271" s="4" t="s">
        <v>287</v>
      </c>
      <c r="B271" s="4" t="s">
        <v>289</v>
      </c>
      <c r="C271" s="4" t="s">
        <v>193</v>
      </c>
      <c r="D271" s="4" t="s">
        <v>21440</v>
      </c>
      <c r="E271" s="4" t="s">
        <v>43</v>
      </c>
      <c r="F271" s="4" t="s">
        <v>21441</v>
      </c>
      <c r="G271" s="4" t="s">
        <v>286</v>
      </c>
      <c r="H271" s="4" t="n">
        <f aca="false">COUNTIF(Albums!$B$2:$B$2862,A271)</f>
        <v>1</v>
      </c>
      <c r="I271" s="2" t="s">
        <v>6518</v>
      </c>
      <c r="J271" s="2" t="s">
        <v>22129</v>
      </c>
      <c r="K271" s="4"/>
    </row>
    <row r="272" customFormat="false" ht="23.85" hidden="false" customHeight="false" outlineLevel="0" collapsed="false">
      <c r="A272" s="4" t="s">
        <v>4034</v>
      </c>
      <c r="B272" s="4" t="s">
        <v>777</v>
      </c>
      <c r="C272" s="4" t="s">
        <v>776</v>
      </c>
      <c r="D272" s="4" t="s">
        <v>22130</v>
      </c>
      <c r="E272" s="4" t="s">
        <v>3992</v>
      </c>
      <c r="F272" s="4" t="s">
        <v>21441</v>
      </c>
      <c r="G272" s="4" t="s">
        <v>22131</v>
      </c>
      <c r="H272" s="4" t="n">
        <f aca="false">COUNTIF(Albums!$B$2:$B$2862,A272)</f>
        <v>2</v>
      </c>
      <c r="I272" s="2" t="s">
        <v>22132</v>
      </c>
      <c r="J272" s="2" t="s">
        <v>22133</v>
      </c>
      <c r="K272" s="4"/>
    </row>
    <row r="273" customFormat="false" ht="23.85" hidden="false" customHeight="false" outlineLevel="0" collapsed="false">
      <c r="A273" s="4" t="s">
        <v>19408</v>
      </c>
      <c r="B273" s="4" t="s">
        <v>19164</v>
      </c>
      <c r="C273" s="4" t="s">
        <v>193</v>
      </c>
      <c r="D273" s="4" t="s">
        <v>22134</v>
      </c>
      <c r="E273" s="4" t="s">
        <v>19163</v>
      </c>
      <c r="F273" s="4" t="s">
        <v>21433</v>
      </c>
      <c r="G273" s="4" t="s">
        <v>19407</v>
      </c>
      <c r="H273" s="4" t="n">
        <f aca="false">COUNTIF(Albums!$B$2:$B$2862,A273)</f>
        <v>1</v>
      </c>
      <c r="I273" s="2" t="s">
        <v>22135</v>
      </c>
      <c r="J273" s="2" t="s">
        <v>22136</v>
      </c>
      <c r="K273" s="4"/>
    </row>
    <row r="274" customFormat="false" ht="23.85" hidden="false" customHeight="false" outlineLevel="0" collapsed="false">
      <c r="A274" s="4" t="s">
        <v>15724</v>
      </c>
      <c r="B274" s="4" t="s">
        <v>15701</v>
      </c>
      <c r="C274" s="4" t="s">
        <v>776</v>
      </c>
      <c r="D274" s="4" t="s">
        <v>21936</v>
      </c>
      <c r="E274" s="4" t="s">
        <v>15634</v>
      </c>
      <c r="F274" s="4" t="s">
        <v>21433</v>
      </c>
      <c r="G274" s="4" t="s">
        <v>15723</v>
      </c>
      <c r="H274" s="4" t="n">
        <f aca="false">COUNTIF(Albums!$B$2:$B$2862,A274)</f>
        <v>1</v>
      </c>
      <c r="I274" s="2" t="s">
        <v>22137</v>
      </c>
      <c r="J274" s="2" t="s">
        <v>22138</v>
      </c>
      <c r="K274" s="4"/>
    </row>
    <row r="275" customFormat="false" ht="23.85" hidden="false" customHeight="false" outlineLevel="0" collapsed="false">
      <c r="A275" s="4" t="s">
        <v>16813</v>
      </c>
      <c r="B275" s="4" t="s">
        <v>1205</v>
      </c>
      <c r="C275" s="4" t="s">
        <v>603</v>
      </c>
      <c r="D275" s="4" t="s">
        <v>22139</v>
      </c>
      <c r="E275" s="4" t="s">
        <v>16771</v>
      </c>
      <c r="F275" s="4" t="s">
        <v>21433</v>
      </c>
      <c r="G275" s="4" t="s">
        <v>22140</v>
      </c>
      <c r="H275" s="4" t="n">
        <f aca="false">COUNTIF(Albums!$B$2:$B$2862,A275)</f>
        <v>2</v>
      </c>
      <c r="I275" s="2" t="s">
        <v>22141</v>
      </c>
      <c r="J275" s="2" t="s">
        <v>22142</v>
      </c>
      <c r="K275" s="4"/>
    </row>
    <row r="276" customFormat="false" ht="23.85" hidden="false" customHeight="false" outlineLevel="0" collapsed="false">
      <c r="A276" s="4" t="s">
        <v>16821</v>
      </c>
      <c r="B276" s="4" t="s">
        <v>1205</v>
      </c>
      <c r="C276" s="4" t="s">
        <v>603</v>
      </c>
      <c r="D276" s="4" t="s">
        <v>22143</v>
      </c>
      <c r="E276" s="4" t="s">
        <v>16771</v>
      </c>
      <c r="F276" s="4" t="s">
        <v>21433</v>
      </c>
      <c r="G276" s="4" t="s">
        <v>16820</v>
      </c>
      <c r="H276" s="4" t="n">
        <f aca="false">COUNTIF(Albums!$B$2:$B$2862,A276)</f>
        <v>1</v>
      </c>
      <c r="I276" s="2" t="s">
        <v>16769</v>
      </c>
      <c r="J276" s="2" t="s">
        <v>22144</v>
      </c>
      <c r="K276" s="4"/>
    </row>
    <row r="277" customFormat="false" ht="23.85" hidden="false" customHeight="false" outlineLevel="0" collapsed="false">
      <c r="A277" s="4" t="s">
        <v>4927</v>
      </c>
      <c r="B277" s="4" t="s">
        <v>1205</v>
      </c>
      <c r="C277" s="4" t="s">
        <v>603</v>
      </c>
      <c r="D277" s="4" t="s">
        <v>21556</v>
      </c>
      <c r="E277" s="4" t="s">
        <v>3992</v>
      </c>
      <c r="F277" s="4" t="s">
        <v>21441</v>
      </c>
      <c r="G277" s="4" t="s">
        <v>4926</v>
      </c>
      <c r="H277" s="4" t="n">
        <f aca="false">COUNTIF(Albums!$B$2:$B$2862,A277)</f>
        <v>1</v>
      </c>
      <c r="I277" s="2"/>
      <c r="J277" s="2" t="s">
        <v>22145</v>
      </c>
      <c r="K277" s="4"/>
    </row>
    <row r="278" customFormat="false" ht="23.85" hidden="false" customHeight="false" outlineLevel="0" collapsed="false">
      <c r="A278" s="4" t="s">
        <v>14663</v>
      </c>
      <c r="B278" s="4" t="s">
        <v>14665</v>
      </c>
      <c r="C278" s="4" t="s">
        <v>152</v>
      </c>
      <c r="D278" s="4" t="s">
        <v>22146</v>
      </c>
      <c r="E278" s="4" t="s">
        <v>14457</v>
      </c>
      <c r="F278" s="4" t="s">
        <v>21433</v>
      </c>
      <c r="G278" s="4" t="s">
        <v>22147</v>
      </c>
      <c r="H278" s="4" t="n">
        <f aca="false">COUNTIF(Albums!$B$2:$B$2862,A278)</f>
        <v>6</v>
      </c>
      <c r="I278" s="2" t="s">
        <v>12221</v>
      </c>
      <c r="J278" s="2" t="s">
        <v>22148</v>
      </c>
      <c r="K278" s="4" t="s">
        <v>53</v>
      </c>
    </row>
    <row r="279" customFormat="false" ht="23.85" hidden="false" customHeight="false" outlineLevel="0" collapsed="false">
      <c r="A279" s="4" t="s">
        <v>563</v>
      </c>
      <c r="B279" s="4" t="s">
        <v>91</v>
      </c>
      <c r="C279" s="4" t="s">
        <v>90</v>
      </c>
      <c r="D279" s="4" t="s">
        <v>21687</v>
      </c>
      <c r="E279" s="4" t="s">
        <v>510</v>
      </c>
      <c r="F279" s="4" t="s">
        <v>21441</v>
      </c>
      <c r="G279" s="4" t="s">
        <v>562</v>
      </c>
      <c r="H279" s="4" t="n">
        <f aca="false">COUNTIF(Albums!$B$2:$B$2862,A279)</f>
        <v>1</v>
      </c>
      <c r="I279" s="2" t="s">
        <v>1163</v>
      </c>
      <c r="J279" s="2" t="s">
        <v>22149</v>
      </c>
      <c r="K279" s="4" t="s">
        <v>53</v>
      </c>
    </row>
    <row r="280" customFormat="false" ht="23.85" hidden="false" customHeight="false" outlineLevel="0" collapsed="false">
      <c r="A280" s="4" t="s">
        <v>13947</v>
      </c>
      <c r="B280" s="4" t="s">
        <v>1205</v>
      </c>
      <c r="C280" s="4" t="s">
        <v>603</v>
      </c>
      <c r="D280" s="4" t="s">
        <v>22150</v>
      </c>
      <c r="E280" s="4" t="s">
        <v>13813</v>
      </c>
      <c r="F280" s="4" t="s">
        <v>21433</v>
      </c>
      <c r="G280" s="4" t="s">
        <v>22151</v>
      </c>
      <c r="H280" s="4" t="n">
        <f aca="false">COUNTIF(Albums!$B$2:$B$2862,A280)</f>
        <v>2</v>
      </c>
      <c r="I280" s="2" t="s">
        <v>22152</v>
      </c>
      <c r="J280" s="2" t="s">
        <v>22153</v>
      </c>
      <c r="K280" s="4"/>
    </row>
    <row r="281" customFormat="false" ht="23.85" hidden="false" customHeight="false" outlineLevel="0" collapsed="false">
      <c r="A281" s="4" t="s">
        <v>20091</v>
      </c>
      <c r="B281" s="4" t="s">
        <v>20092</v>
      </c>
      <c r="C281" s="4" t="s">
        <v>193</v>
      </c>
      <c r="D281" s="4" t="s">
        <v>22154</v>
      </c>
      <c r="E281" s="4" t="s">
        <v>19908</v>
      </c>
      <c r="F281" s="4" t="s">
        <v>21433</v>
      </c>
      <c r="G281" s="4" t="s">
        <v>20090</v>
      </c>
      <c r="H281" s="4" t="n">
        <f aca="false">COUNTIF(Albums!$B$2:$B$2862,A281)</f>
        <v>1</v>
      </c>
      <c r="I281" s="2"/>
      <c r="J281" s="2" t="s">
        <v>22155</v>
      </c>
      <c r="K281" s="4"/>
    </row>
    <row r="282" customFormat="false" ht="23.85" hidden="false" customHeight="false" outlineLevel="0" collapsed="false">
      <c r="A282" s="4" t="s">
        <v>18618</v>
      </c>
      <c r="B282" s="4" t="s">
        <v>289</v>
      </c>
      <c r="C282" s="4" t="s">
        <v>193</v>
      </c>
      <c r="D282" s="4" t="s">
        <v>22156</v>
      </c>
      <c r="E282" s="4" t="s">
        <v>18471</v>
      </c>
      <c r="F282" s="4" t="s">
        <v>21433</v>
      </c>
      <c r="G282" s="4" t="s">
        <v>22157</v>
      </c>
      <c r="H282" s="4" t="n">
        <f aca="false">COUNTIF(Albums!$B$2:$B$2862,A282)</f>
        <v>5</v>
      </c>
      <c r="I282" s="2" t="s">
        <v>18649</v>
      </c>
      <c r="J282" s="2" t="s">
        <v>22158</v>
      </c>
      <c r="K282" s="4"/>
    </row>
    <row r="283" customFormat="false" ht="23.85" hidden="false" customHeight="false" outlineLevel="0" collapsed="false">
      <c r="A283" s="4" t="s">
        <v>16175</v>
      </c>
      <c r="B283" s="4" t="s">
        <v>289</v>
      </c>
      <c r="C283" s="4" t="s">
        <v>193</v>
      </c>
      <c r="D283" s="4" t="s">
        <v>21852</v>
      </c>
      <c r="E283" s="4" t="s">
        <v>16045</v>
      </c>
      <c r="F283" s="4" t="s">
        <v>21433</v>
      </c>
      <c r="G283" s="4" t="s">
        <v>16174</v>
      </c>
      <c r="H283" s="4" t="n">
        <f aca="false">COUNTIF(Albums!$B$2:$B$2862,A283)</f>
        <v>1</v>
      </c>
      <c r="I283" s="2" t="s">
        <v>22159</v>
      </c>
      <c r="J283" s="2" t="s">
        <v>22160</v>
      </c>
      <c r="K283" s="4"/>
    </row>
    <row r="284" customFormat="false" ht="23.85" hidden="false" customHeight="false" outlineLevel="0" collapsed="false">
      <c r="A284" s="4" t="s">
        <v>11044</v>
      </c>
      <c r="B284" s="4" t="s">
        <v>61</v>
      </c>
      <c r="C284" s="4" t="s">
        <v>45</v>
      </c>
      <c r="D284" s="4" t="s">
        <v>21717</v>
      </c>
      <c r="E284" s="4" t="s">
        <v>10842</v>
      </c>
      <c r="F284" s="4" t="s">
        <v>21433</v>
      </c>
      <c r="G284" s="4" t="s">
        <v>11043</v>
      </c>
      <c r="H284" s="4" t="n">
        <f aca="false">COUNTIF(Albums!$B$2:$B$2862,A284)</f>
        <v>1</v>
      </c>
      <c r="I284" s="2" t="s">
        <v>22161</v>
      </c>
      <c r="J284" s="2" t="s">
        <v>22162</v>
      </c>
      <c r="K284" s="4"/>
    </row>
    <row r="285" customFormat="false" ht="23.85" hidden="false" customHeight="false" outlineLevel="0" collapsed="false">
      <c r="A285" s="4" t="s">
        <v>547</v>
      </c>
      <c r="B285" s="4" t="s">
        <v>549</v>
      </c>
      <c r="C285" s="4" t="s">
        <v>152</v>
      </c>
      <c r="D285" s="4" t="s">
        <v>21759</v>
      </c>
      <c r="E285" s="4" t="s">
        <v>510</v>
      </c>
      <c r="F285" s="4" t="s">
        <v>21441</v>
      </c>
      <c r="G285" s="4" t="s">
        <v>22163</v>
      </c>
      <c r="H285" s="4" t="n">
        <f aca="false">COUNTIF(Albums!$B$2:$B$2862,A285)</f>
        <v>3</v>
      </c>
      <c r="I285" s="2" t="s">
        <v>6518</v>
      </c>
      <c r="J285" s="2" t="s">
        <v>22164</v>
      </c>
      <c r="K285" s="4" t="s">
        <v>53</v>
      </c>
    </row>
    <row r="286" customFormat="false" ht="23.85" hidden="false" customHeight="false" outlineLevel="0" collapsed="false">
      <c r="A286" s="4" t="s">
        <v>17865</v>
      </c>
      <c r="B286" s="4" t="s">
        <v>17795</v>
      </c>
      <c r="C286" s="4" t="s">
        <v>163</v>
      </c>
      <c r="D286" s="4" t="s">
        <v>21831</v>
      </c>
      <c r="E286" s="4" t="s">
        <v>17776</v>
      </c>
      <c r="F286" s="4" t="s">
        <v>21433</v>
      </c>
      <c r="G286" s="4" t="s">
        <v>22165</v>
      </c>
      <c r="H286" s="4" t="n">
        <f aca="false">COUNTIF(Albums!$B$2:$B$2862,A286)</f>
        <v>2</v>
      </c>
      <c r="I286" s="2" t="s">
        <v>17152</v>
      </c>
      <c r="J286" s="2" t="s">
        <v>22166</v>
      </c>
      <c r="K286" s="4"/>
    </row>
    <row r="287" customFormat="false" ht="23.85" hidden="false" customHeight="false" outlineLevel="0" collapsed="false">
      <c r="A287" s="4" t="s">
        <v>7217</v>
      </c>
      <c r="B287" s="4" t="s">
        <v>6131</v>
      </c>
      <c r="C287" s="4" t="s">
        <v>163</v>
      </c>
      <c r="D287" s="4" t="s">
        <v>22167</v>
      </c>
      <c r="E287" s="4" t="s">
        <v>7052</v>
      </c>
      <c r="F287" s="4" t="s">
        <v>21433</v>
      </c>
      <c r="G287" s="4" t="s">
        <v>7216</v>
      </c>
      <c r="H287" s="4" t="n">
        <f aca="false">COUNTIF(Albums!$B$2:$B$2862,A287)</f>
        <v>1</v>
      </c>
      <c r="I287" s="2" t="s">
        <v>22168</v>
      </c>
      <c r="J287" s="2" t="s">
        <v>22169</v>
      </c>
      <c r="K287" s="4"/>
    </row>
    <row r="288" customFormat="false" ht="23.85" hidden="false" customHeight="false" outlineLevel="0" collapsed="false">
      <c r="A288" s="4" t="s">
        <v>7937</v>
      </c>
      <c r="B288" s="4" t="s">
        <v>7940</v>
      </c>
      <c r="C288" s="4" t="s">
        <v>116</v>
      </c>
      <c r="D288" s="4" t="s">
        <v>22170</v>
      </c>
      <c r="E288" s="4" t="s">
        <v>7609</v>
      </c>
      <c r="F288" s="4" t="s">
        <v>21433</v>
      </c>
      <c r="G288" s="4" t="s">
        <v>22171</v>
      </c>
      <c r="H288" s="4" t="n">
        <f aca="false">COUNTIF(Albums!$B$2:$B$2862,A288)</f>
        <v>2</v>
      </c>
      <c r="I288" s="2"/>
      <c r="J288" s="2" t="s">
        <v>22172</v>
      </c>
      <c r="K288" s="4"/>
    </row>
    <row r="289" customFormat="false" ht="23.85" hidden="false" customHeight="false" outlineLevel="0" collapsed="false">
      <c r="A289" s="4" t="s">
        <v>14183</v>
      </c>
      <c r="B289" s="4" t="s">
        <v>1205</v>
      </c>
      <c r="C289" s="4" t="s">
        <v>603</v>
      </c>
      <c r="D289" s="4" t="s">
        <v>22173</v>
      </c>
      <c r="E289" s="4" t="s">
        <v>14186</v>
      </c>
      <c r="F289" s="4" t="s">
        <v>21433</v>
      </c>
      <c r="G289" s="4" t="s">
        <v>22174</v>
      </c>
      <c r="H289" s="4" t="n">
        <f aca="false">COUNTIF(Albums!$B$2:$B$2862,A289)</f>
        <v>4</v>
      </c>
      <c r="I289" s="2" t="s">
        <v>22175</v>
      </c>
      <c r="J289" s="2" t="s">
        <v>22176</v>
      </c>
      <c r="K289" s="4"/>
    </row>
    <row r="290" customFormat="false" ht="23.85" hidden="false" customHeight="false" outlineLevel="0" collapsed="false">
      <c r="A290" s="4" t="s">
        <v>7065</v>
      </c>
      <c r="B290" s="4" t="s">
        <v>2974</v>
      </c>
      <c r="C290" s="4" t="s">
        <v>193</v>
      </c>
      <c r="D290" s="4" t="s">
        <v>22177</v>
      </c>
      <c r="E290" s="4" t="s">
        <v>7052</v>
      </c>
      <c r="F290" s="4" t="s">
        <v>21433</v>
      </c>
      <c r="G290" s="4" t="s">
        <v>22178</v>
      </c>
      <c r="H290" s="4" t="n">
        <f aca="false">COUNTIF(Albums!$B$2:$B$2862,A290)</f>
        <v>15</v>
      </c>
      <c r="I290" s="2" t="s">
        <v>22179</v>
      </c>
      <c r="J290" s="2" t="s">
        <v>22180</v>
      </c>
      <c r="K290" s="4" t="s">
        <v>53</v>
      </c>
    </row>
    <row r="291" customFormat="false" ht="23.85" hidden="false" customHeight="false" outlineLevel="0" collapsed="false">
      <c r="A291" s="4" t="s">
        <v>4722</v>
      </c>
      <c r="B291" s="4" t="s">
        <v>1419</v>
      </c>
      <c r="C291" s="4" t="s">
        <v>257</v>
      </c>
      <c r="D291" s="4" t="s">
        <v>21721</v>
      </c>
      <c r="E291" s="4" t="s">
        <v>3992</v>
      </c>
      <c r="F291" s="4" t="s">
        <v>21441</v>
      </c>
      <c r="G291" s="4" t="s">
        <v>22181</v>
      </c>
      <c r="H291" s="4" t="n">
        <f aca="false">COUNTIF(Albums!$B$2:$B$2862,A291)</f>
        <v>2</v>
      </c>
      <c r="I291" s="2"/>
      <c r="J291" s="2" t="s">
        <v>22182</v>
      </c>
      <c r="K291" s="4"/>
    </row>
    <row r="292" customFormat="false" ht="23.85" hidden="false" customHeight="false" outlineLevel="0" collapsed="false">
      <c r="A292" s="4" t="s">
        <v>14862</v>
      </c>
      <c r="B292" s="4" t="s">
        <v>5431</v>
      </c>
      <c r="C292" s="4" t="s">
        <v>152</v>
      </c>
      <c r="D292" s="4" t="s">
        <v>21852</v>
      </c>
      <c r="E292" s="4" t="s">
        <v>14457</v>
      </c>
      <c r="F292" s="4" t="s">
        <v>21433</v>
      </c>
      <c r="G292" s="4" t="s">
        <v>14861</v>
      </c>
      <c r="H292" s="4" t="n">
        <f aca="false">COUNTIF(Albums!$B$2:$B$2862,A292)</f>
        <v>1</v>
      </c>
      <c r="I292" s="2"/>
      <c r="J292" s="2" t="s">
        <v>22183</v>
      </c>
      <c r="K292" s="4"/>
    </row>
    <row r="293" customFormat="false" ht="23.85" hidden="false" customHeight="false" outlineLevel="0" collapsed="false">
      <c r="A293" s="4" t="s">
        <v>5484</v>
      </c>
      <c r="B293" s="4" t="s">
        <v>5486</v>
      </c>
      <c r="C293" s="4" t="s">
        <v>603</v>
      </c>
      <c r="D293" s="4" t="s">
        <v>22184</v>
      </c>
      <c r="E293" s="4" t="s">
        <v>12707</v>
      </c>
      <c r="F293" s="4" t="s">
        <v>21433</v>
      </c>
      <c r="G293" s="4" t="s">
        <v>22185</v>
      </c>
      <c r="H293" s="4" t="n">
        <f aca="false">COUNTIF(Albums!$B$2:$B$2862,A293)</f>
        <v>3</v>
      </c>
      <c r="I293" s="2"/>
      <c r="J293" s="2" t="s">
        <v>22186</v>
      </c>
      <c r="K293" s="4" t="s">
        <v>53</v>
      </c>
    </row>
    <row r="294" customFormat="false" ht="23.85" hidden="false" customHeight="false" outlineLevel="0" collapsed="false">
      <c r="A294" s="4" t="s">
        <v>1203</v>
      </c>
      <c r="B294" s="4" t="s">
        <v>1205</v>
      </c>
      <c r="C294" s="4" t="s">
        <v>603</v>
      </c>
      <c r="D294" s="4" t="s">
        <v>22187</v>
      </c>
      <c r="E294" s="4" t="s">
        <v>1166</v>
      </c>
      <c r="F294" s="4" t="s">
        <v>21441</v>
      </c>
      <c r="G294" s="4" t="s">
        <v>22188</v>
      </c>
      <c r="H294" s="4" t="n">
        <f aca="false">COUNTIF(Albums!$B$2:$B$2862,A294)</f>
        <v>3</v>
      </c>
      <c r="I294" s="2" t="s">
        <v>1163</v>
      </c>
      <c r="J294" s="2" t="s">
        <v>22189</v>
      </c>
      <c r="K294" s="4" t="s">
        <v>53</v>
      </c>
    </row>
    <row r="295" customFormat="false" ht="23.85" hidden="false" customHeight="false" outlineLevel="0" collapsed="false">
      <c r="A295" s="4" t="s">
        <v>15217</v>
      </c>
      <c r="B295" s="4" t="s">
        <v>1086</v>
      </c>
      <c r="C295" s="4" t="s">
        <v>163</v>
      </c>
      <c r="D295" s="4" t="s">
        <v>22190</v>
      </c>
      <c r="E295" s="4" t="s">
        <v>15180</v>
      </c>
      <c r="F295" s="4" t="s">
        <v>21433</v>
      </c>
      <c r="G295" s="4" t="s">
        <v>15216</v>
      </c>
      <c r="H295" s="4" t="n">
        <f aca="false">COUNTIF(Albums!$B$2:$B$2862,A295)</f>
        <v>1</v>
      </c>
      <c r="I295" s="2"/>
      <c r="J295" s="2" t="s">
        <v>22191</v>
      </c>
      <c r="K295" s="4"/>
    </row>
    <row r="296" customFormat="false" ht="23.85" hidden="false" customHeight="false" outlineLevel="0" collapsed="false">
      <c r="A296" s="4" t="s">
        <v>16121</v>
      </c>
      <c r="B296" s="4" t="s">
        <v>1205</v>
      </c>
      <c r="C296" s="4" t="s">
        <v>603</v>
      </c>
      <c r="D296" s="4" t="s">
        <v>22192</v>
      </c>
      <c r="E296" s="4" t="s">
        <v>16045</v>
      </c>
      <c r="F296" s="4" t="s">
        <v>21433</v>
      </c>
      <c r="G296" s="4" t="s">
        <v>22193</v>
      </c>
      <c r="H296" s="4" t="n">
        <f aca="false">COUNTIF(Albums!$B$2:$B$2862,A296)</f>
        <v>5</v>
      </c>
      <c r="I296" s="2" t="s">
        <v>22194</v>
      </c>
      <c r="J296" s="2" t="s">
        <v>22195</v>
      </c>
      <c r="K296" s="4"/>
    </row>
    <row r="297" customFormat="false" ht="23.85" hidden="false" customHeight="false" outlineLevel="0" collapsed="false">
      <c r="A297" s="4" t="s">
        <v>21226</v>
      </c>
      <c r="B297" s="4" t="s">
        <v>1205</v>
      </c>
      <c r="C297" s="4" t="s">
        <v>603</v>
      </c>
      <c r="D297" s="4" t="s">
        <v>22196</v>
      </c>
      <c r="E297" s="4" t="s">
        <v>21202</v>
      </c>
      <c r="F297" s="4" t="s">
        <v>21454</v>
      </c>
      <c r="G297" s="4" t="s">
        <v>22197</v>
      </c>
      <c r="H297" s="4" t="n">
        <f aca="false">COUNTIF(Albums!$B$2:$B$2862,A297)</f>
        <v>2</v>
      </c>
      <c r="I297" s="2" t="s">
        <v>22198</v>
      </c>
      <c r="J297" s="2" t="s">
        <v>22199</v>
      </c>
      <c r="K297" s="4"/>
    </row>
    <row r="298" customFormat="false" ht="23.85" hidden="false" customHeight="false" outlineLevel="0" collapsed="false">
      <c r="A298" s="4" t="s">
        <v>13095</v>
      </c>
      <c r="B298" s="4" t="s">
        <v>7292</v>
      </c>
      <c r="C298" s="4" t="s">
        <v>45</v>
      </c>
      <c r="D298" s="4" t="s">
        <v>22200</v>
      </c>
      <c r="E298" s="4" t="s">
        <v>12707</v>
      </c>
      <c r="F298" s="4" t="s">
        <v>21433</v>
      </c>
      <c r="G298" s="4" t="s">
        <v>22201</v>
      </c>
      <c r="H298" s="4" t="n">
        <f aca="false">COUNTIF(Albums!$B$2:$B$2862,A298)</f>
        <v>2</v>
      </c>
      <c r="I298" s="2"/>
      <c r="J298" s="2" t="s">
        <v>22202</v>
      </c>
      <c r="K298" s="4"/>
    </row>
    <row r="299" customFormat="false" ht="23.85" hidden="false" customHeight="false" outlineLevel="0" collapsed="false">
      <c r="A299" s="4" t="s">
        <v>12338</v>
      </c>
      <c r="B299" s="4" t="s">
        <v>12341</v>
      </c>
      <c r="C299" s="4" t="s">
        <v>152</v>
      </c>
      <c r="D299" s="4" t="s">
        <v>21828</v>
      </c>
      <c r="E299" s="4" t="s">
        <v>12189</v>
      </c>
      <c r="F299" s="4" t="s">
        <v>21433</v>
      </c>
      <c r="G299" s="4" t="s">
        <v>22203</v>
      </c>
      <c r="H299" s="4" t="n">
        <f aca="false">COUNTIF(Albums!$B$2:$B$2862,A299)</f>
        <v>2</v>
      </c>
      <c r="I299" s="2"/>
      <c r="J299" s="2" t="s">
        <v>22204</v>
      </c>
      <c r="K299" s="4"/>
    </row>
    <row r="300" customFormat="false" ht="23.85" hidden="false" customHeight="false" outlineLevel="0" collapsed="false">
      <c r="A300" s="4" t="s">
        <v>3816</v>
      </c>
      <c r="B300" s="4" t="s">
        <v>289</v>
      </c>
      <c r="C300" s="4" t="s">
        <v>193</v>
      </c>
      <c r="D300" s="4" t="s">
        <v>21463</v>
      </c>
      <c r="E300" s="4" t="s">
        <v>2736</v>
      </c>
      <c r="F300" s="4" t="s">
        <v>21441</v>
      </c>
      <c r="G300" s="4" t="s">
        <v>3815</v>
      </c>
      <c r="H300" s="4" t="n">
        <f aca="false">COUNTIF(Albums!$B$2:$B$2862,A300)</f>
        <v>1</v>
      </c>
      <c r="I300" s="2" t="s">
        <v>22205</v>
      </c>
      <c r="J300" s="2" t="s">
        <v>22206</v>
      </c>
      <c r="K300" s="4" t="s">
        <v>53</v>
      </c>
    </row>
    <row r="301" customFormat="false" ht="23.85" hidden="false" customHeight="false" outlineLevel="0" collapsed="false">
      <c r="A301" s="4" t="s">
        <v>19436</v>
      </c>
      <c r="B301" s="4" t="s">
        <v>7262</v>
      </c>
      <c r="C301" s="4" t="s">
        <v>193</v>
      </c>
      <c r="D301" s="4" t="s">
        <v>22207</v>
      </c>
      <c r="E301" s="4" t="s">
        <v>19163</v>
      </c>
      <c r="F301" s="4" t="s">
        <v>21433</v>
      </c>
      <c r="G301" s="4" t="s">
        <v>19435</v>
      </c>
      <c r="H301" s="4" t="n">
        <f aca="false">COUNTIF(Albums!$B$2:$B$2862,A301)</f>
        <v>1</v>
      </c>
      <c r="I301" s="2"/>
      <c r="J301" s="2" t="s">
        <v>22208</v>
      </c>
      <c r="K301" s="4"/>
    </row>
    <row r="302" customFormat="false" ht="23.85" hidden="false" customHeight="false" outlineLevel="0" collapsed="false">
      <c r="A302" s="4" t="s">
        <v>6663</v>
      </c>
      <c r="B302" s="4" t="s">
        <v>61</v>
      </c>
      <c r="C302" s="4" t="s">
        <v>45</v>
      </c>
      <c r="D302" s="4" t="s">
        <v>21674</v>
      </c>
      <c r="E302" s="4" t="s">
        <v>6478</v>
      </c>
      <c r="F302" s="4" t="s">
        <v>21433</v>
      </c>
      <c r="G302" s="4" t="s">
        <v>22209</v>
      </c>
      <c r="H302" s="4" t="n">
        <f aca="false">COUNTIF(Albums!$B$2:$B$2862,A302)</f>
        <v>2</v>
      </c>
      <c r="I302" s="2" t="s">
        <v>22210</v>
      </c>
      <c r="J302" s="2" t="s">
        <v>22211</v>
      </c>
      <c r="K302" s="4"/>
    </row>
    <row r="303" customFormat="false" ht="23.85" hidden="false" customHeight="false" outlineLevel="0" collapsed="false">
      <c r="A303" s="4" t="s">
        <v>15698</v>
      </c>
      <c r="B303" s="4" t="s">
        <v>15701</v>
      </c>
      <c r="C303" s="4" t="s">
        <v>776</v>
      </c>
      <c r="D303" s="4" t="s">
        <v>21444</v>
      </c>
      <c r="E303" s="4" t="s">
        <v>15634</v>
      </c>
      <c r="F303" s="4" t="s">
        <v>21433</v>
      </c>
      <c r="G303" s="4" t="s">
        <v>15697</v>
      </c>
      <c r="H303" s="4" t="n">
        <f aca="false">COUNTIF(Albums!$B$2:$B$2862,A303)</f>
        <v>1</v>
      </c>
      <c r="I303" s="2" t="s">
        <v>22212</v>
      </c>
      <c r="J303" s="2" t="s">
        <v>22213</v>
      </c>
      <c r="K303" s="4"/>
    </row>
    <row r="304" customFormat="false" ht="23.85" hidden="false" customHeight="false" outlineLevel="0" collapsed="false">
      <c r="A304" s="4" t="s">
        <v>9148</v>
      </c>
      <c r="B304" s="4" t="s">
        <v>9150</v>
      </c>
      <c r="C304" s="4" t="s">
        <v>603</v>
      </c>
      <c r="D304" s="4" t="s">
        <v>22214</v>
      </c>
      <c r="E304" s="4" t="s">
        <v>8845</v>
      </c>
      <c r="F304" s="4" t="s">
        <v>21433</v>
      </c>
      <c r="G304" s="4" t="s">
        <v>22215</v>
      </c>
      <c r="H304" s="4" t="n">
        <f aca="false">COUNTIF(Albums!$B$2:$B$2862,A304)</f>
        <v>3</v>
      </c>
      <c r="I304" s="2"/>
      <c r="J304" s="2" t="s">
        <v>22216</v>
      </c>
      <c r="K304" s="4"/>
    </row>
    <row r="305" customFormat="false" ht="23.85" hidden="false" customHeight="false" outlineLevel="0" collapsed="false">
      <c r="A305" s="4" t="s">
        <v>12405</v>
      </c>
      <c r="B305" s="4" t="s">
        <v>2974</v>
      </c>
      <c r="C305" s="4" t="s">
        <v>193</v>
      </c>
      <c r="D305" s="4" t="s">
        <v>21806</v>
      </c>
      <c r="E305" s="4" t="s">
        <v>12189</v>
      </c>
      <c r="F305" s="4" t="s">
        <v>21433</v>
      </c>
      <c r="G305" s="4" t="s">
        <v>22217</v>
      </c>
      <c r="H305" s="4" t="n">
        <f aca="false">COUNTIF(Albums!$B$2:$B$2862,A305)</f>
        <v>2</v>
      </c>
      <c r="I305" s="2" t="s">
        <v>22218</v>
      </c>
      <c r="J305" s="2" t="s">
        <v>22219</v>
      </c>
      <c r="K305" s="4"/>
    </row>
    <row r="306" customFormat="false" ht="23.85" hidden="false" customHeight="false" outlineLevel="0" collapsed="false">
      <c r="A306" s="4" t="s">
        <v>10802</v>
      </c>
      <c r="B306" s="4" t="s">
        <v>61</v>
      </c>
      <c r="C306" s="4" t="s">
        <v>45</v>
      </c>
      <c r="D306" s="4" t="s">
        <v>21817</v>
      </c>
      <c r="E306" s="4" t="s">
        <v>10455</v>
      </c>
      <c r="F306" s="4" t="s">
        <v>21433</v>
      </c>
      <c r="G306" s="4" t="s">
        <v>22220</v>
      </c>
      <c r="H306" s="4" t="n">
        <f aca="false">COUNTIF(Albums!$B$2:$B$2862,A306)</f>
        <v>2</v>
      </c>
      <c r="I306" s="2" t="s">
        <v>22221</v>
      </c>
      <c r="J306" s="2" t="s">
        <v>22222</v>
      </c>
      <c r="K306" s="4"/>
    </row>
    <row r="307" customFormat="false" ht="23.85" hidden="false" customHeight="false" outlineLevel="0" collapsed="false">
      <c r="A307" s="4" t="s">
        <v>9198</v>
      </c>
      <c r="B307" s="4" t="s">
        <v>289</v>
      </c>
      <c r="C307" s="4" t="s">
        <v>193</v>
      </c>
      <c r="D307" s="4" t="s">
        <v>21576</v>
      </c>
      <c r="E307" s="4" t="s">
        <v>8845</v>
      </c>
      <c r="F307" s="4" t="s">
        <v>21433</v>
      </c>
      <c r="G307" s="4" t="s">
        <v>22223</v>
      </c>
      <c r="H307" s="4" t="n">
        <f aca="false">COUNTIF(Albums!$B$2:$B$2862,A307)</f>
        <v>4</v>
      </c>
      <c r="I307" s="2" t="s">
        <v>22224</v>
      </c>
      <c r="J307" s="2" t="s">
        <v>22225</v>
      </c>
      <c r="K307" s="4"/>
    </row>
    <row r="308" customFormat="false" ht="23.85" hidden="false" customHeight="false" outlineLevel="0" collapsed="false">
      <c r="A308" s="4" t="s">
        <v>19974</v>
      </c>
      <c r="B308" s="4" t="s">
        <v>925</v>
      </c>
      <c r="C308" s="4" t="s">
        <v>193</v>
      </c>
      <c r="D308" s="4" t="s">
        <v>22226</v>
      </c>
      <c r="E308" s="4" t="s">
        <v>19908</v>
      </c>
      <c r="F308" s="4" t="s">
        <v>21433</v>
      </c>
      <c r="G308" s="4" t="s">
        <v>19973</v>
      </c>
      <c r="H308" s="4" t="n">
        <f aca="false">COUNTIF(Albums!$B$2:$B$2862,A308)</f>
        <v>1</v>
      </c>
      <c r="I308" s="2" t="s">
        <v>22227</v>
      </c>
      <c r="J308" s="2" t="s">
        <v>22228</v>
      </c>
      <c r="K308" s="4"/>
    </row>
    <row r="309" customFormat="false" ht="23.85" hidden="false" customHeight="false" outlineLevel="0" collapsed="false">
      <c r="A309" s="4" t="s">
        <v>748</v>
      </c>
      <c r="B309" s="4" t="s">
        <v>750</v>
      </c>
      <c r="C309" s="4" t="s">
        <v>257</v>
      </c>
      <c r="D309" s="4" t="s">
        <v>21463</v>
      </c>
      <c r="E309" s="4" t="s">
        <v>510</v>
      </c>
      <c r="F309" s="4" t="s">
        <v>21441</v>
      </c>
      <c r="G309" s="4" t="s">
        <v>747</v>
      </c>
      <c r="H309" s="4" t="n">
        <f aca="false">COUNTIF(Albums!$B$2:$B$2862,A309)</f>
        <v>1</v>
      </c>
      <c r="I309" s="2"/>
      <c r="J309" s="2" t="s">
        <v>22229</v>
      </c>
      <c r="K309" s="4"/>
    </row>
    <row r="310" customFormat="false" ht="23.85" hidden="false" customHeight="false" outlineLevel="0" collapsed="false">
      <c r="A310" s="4" t="s">
        <v>2613</v>
      </c>
      <c r="B310" s="4" t="s">
        <v>2616</v>
      </c>
      <c r="C310" s="4" t="s">
        <v>257</v>
      </c>
      <c r="D310" s="4" t="s">
        <v>21491</v>
      </c>
      <c r="E310" s="4" t="s">
        <v>1337</v>
      </c>
      <c r="F310" s="4" t="s">
        <v>21441</v>
      </c>
      <c r="G310" s="4" t="s">
        <v>2612</v>
      </c>
      <c r="H310" s="4" t="n">
        <f aca="false">COUNTIF(Albums!$B$2:$B$2862,A310)</f>
        <v>1</v>
      </c>
      <c r="I310" s="2"/>
      <c r="J310" s="2" t="s">
        <v>22230</v>
      </c>
      <c r="K310" s="4"/>
    </row>
    <row r="311" customFormat="false" ht="23.85" hidden="false" customHeight="false" outlineLevel="0" collapsed="false">
      <c r="A311" s="4" t="s">
        <v>12348</v>
      </c>
      <c r="B311" s="4" t="s">
        <v>1528</v>
      </c>
      <c r="C311" s="4" t="s">
        <v>603</v>
      </c>
      <c r="D311" s="4" t="s">
        <v>22231</v>
      </c>
      <c r="E311" s="4" t="s">
        <v>12189</v>
      </c>
      <c r="F311" s="4" t="s">
        <v>21433</v>
      </c>
      <c r="G311" s="4" t="s">
        <v>22232</v>
      </c>
      <c r="H311" s="4" t="n">
        <f aca="false">COUNTIF(Albums!$B$2:$B$2862,A311)</f>
        <v>2</v>
      </c>
      <c r="I311" s="2" t="s">
        <v>11817</v>
      </c>
      <c r="J311" s="2" t="s">
        <v>22233</v>
      </c>
      <c r="K311" s="4"/>
    </row>
    <row r="312" customFormat="false" ht="23.85" hidden="false" customHeight="false" outlineLevel="0" collapsed="false">
      <c r="A312" s="4" t="s">
        <v>14539</v>
      </c>
      <c r="B312" s="4" t="s">
        <v>14542</v>
      </c>
      <c r="C312" s="4" t="s">
        <v>45</v>
      </c>
      <c r="D312" s="4" t="s">
        <v>22234</v>
      </c>
      <c r="E312" s="4" t="s">
        <v>14457</v>
      </c>
      <c r="F312" s="4" t="s">
        <v>21433</v>
      </c>
      <c r="G312" s="4" t="s">
        <v>14538</v>
      </c>
      <c r="H312" s="4" t="n">
        <f aca="false">COUNTIF(Albums!$B$2:$B$2862,A312)</f>
        <v>1</v>
      </c>
      <c r="I312" s="2"/>
      <c r="J312" s="2" t="s">
        <v>22235</v>
      </c>
      <c r="K312" s="4"/>
    </row>
    <row r="313" customFormat="false" ht="23.85" hidden="false" customHeight="false" outlineLevel="0" collapsed="false">
      <c r="A313" s="4" t="s">
        <v>2387</v>
      </c>
      <c r="B313" s="4" t="s">
        <v>164</v>
      </c>
      <c r="C313" s="4" t="s">
        <v>163</v>
      </c>
      <c r="D313" s="4" t="s">
        <v>21463</v>
      </c>
      <c r="E313" s="4" t="s">
        <v>1337</v>
      </c>
      <c r="F313" s="4" t="s">
        <v>21441</v>
      </c>
      <c r="G313" s="4" t="s">
        <v>2386</v>
      </c>
      <c r="H313" s="4" t="n">
        <f aca="false">COUNTIF(Albums!$B$2:$B$2862,A313)</f>
        <v>1</v>
      </c>
      <c r="I313" s="2" t="s">
        <v>5605</v>
      </c>
      <c r="J313" s="2" t="s">
        <v>22236</v>
      </c>
      <c r="K313" s="4"/>
    </row>
    <row r="314" customFormat="false" ht="23.85" hidden="false" customHeight="false" outlineLevel="0" collapsed="false">
      <c r="A314" s="4" t="s">
        <v>1121</v>
      </c>
      <c r="B314" s="4" t="s">
        <v>289</v>
      </c>
      <c r="C314" s="4" t="s">
        <v>193</v>
      </c>
      <c r="D314" s="4" t="s">
        <v>21768</v>
      </c>
      <c r="E314" s="4" t="s">
        <v>9830</v>
      </c>
      <c r="F314" s="4" t="s">
        <v>21433</v>
      </c>
      <c r="G314" s="4" t="s">
        <v>22237</v>
      </c>
      <c r="H314" s="4" t="n">
        <f aca="false">COUNTIF(Albums!$B$2:$B$2862,A314)</f>
        <v>3</v>
      </c>
      <c r="I314" s="2"/>
      <c r="J314" s="2" t="s">
        <v>22238</v>
      </c>
      <c r="K314" s="4"/>
    </row>
    <row r="315" customFormat="false" ht="23.85" hidden="false" customHeight="false" outlineLevel="0" collapsed="false">
      <c r="A315" s="4" t="s">
        <v>13549</v>
      </c>
      <c r="B315" s="4" t="s">
        <v>1205</v>
      </c>
      <c r="C315" s="4" t="s">
        <v>603</v>
      </c>
      <c r="D315" s="4" t="s">
        <v>22239</v>
      </c>
      <c r="E315" s="4" t="s">
        <v>16771</v>
      </c>
      <c r="F315" s="4" t="s">
        <v>21433</v>
      </c>
      <c r="G315" s="4" t="s">
        <v>22240</v>
      </c>
      <c r="H315" s="4" t="n">
        <f aca="false">COUNTIF(Albums!$B$2:$B$2862,A315)</f>
        <v>7</v>
      </c>
      <c r="I315" s="2" t="s">
        <v>22241</v>
      </c>
      <c r="J315" s="2" t="s">
        <v>22242</v>
      </c>
      <c r="K315" s="4"/>
    </row>
    <row r="316" customFormat="false" ht="23.85" hidden="false" customHeight="false" outlineLevel="0" collapsed="false">
      <c r="A316" s="4" t="s">
        <v>18306</v>
      </c>
      <c r="B316" s="4" t="s">
        <v>153</v>
      </c>
      <c r="C316" s="4" t="s">
        <v>152</v>
      </c>
      <c r="D316" s="4" t="s">
        <v>21585</v>
      </c>
      <c r="E316" s="4" t="s">
        <v>18114</v>
      </c>
      <c r="F316" s="4" t="s">
        <v>21433</v>
      </c>
      <c r="G316" s="4" t="s">
        <v>18305</v>
      </c>
      <c r="H316" s="4" t="n">
        <f aca="false">COUNTIF(Albums!$B$2:$B$2862,A316)</f>
        <v>1</v>
      </c>
      <c r="I316" s="2"/>
      <c r="J316" s="2" t="s">
        <v>22243</v>
      </c>
      <c r="K316" s="4"/>
    </row>
    <row r="317" customFormat="false" ht="23.85" hidden="false" customHeight="false" outlineLevel="0" collapsed="false">
      <c r="A317" s="4" t="s">
        <v>11527</v>
      </c>
      <c r="B317" s="4" t="s">
        <v>11529</v>
      </c>
      <c r="C317" s="4" t="s">
        <v>257</v>
      </c>
      <c r="D317" s="4" t="s">
        <v>22244</v>
      </c>
      <c r="E317" s="4" t="s">
        <v>11433</v>
      </c>
      <c r="F317" s="4" t="s">
        <v>21433</v>
      </c>
      <c r="G317" s="4" t="s">
        <v>22245</v>
      </c>
      <c r="H317" s="4" t="n">
        <f aca="false">COUNTIF(Albums!$B$2:$B$2862,A317)</f>
        <v>2</v>
      </c>
      <c r="I317" s="2" t="s">
        <v>22246</v>
      </c>
      <c r="J317" s="2" t="s">
        <v>22247</v>
      </c>
      <c r="K317" s="4"/>
    </row>
    <row r="318" customFormat="false" ht="23.85" hidden="false" customHeight="false" outlineLevel="0" collapsed="false">
      <c r="A318" s="4" t="s">
        <v>1580</v>
      </c>
      <c r="B318" s="4" t="s">
        <v>194</v>
      </c>
      <c r="C318" s="4" t="s">
        <v>193</v>
      </c>
      <c r="D318" s="4" t="s">
        <v>22248</v>
      </c>
      <c r="E318" s="4" t="s">
        <v>1337</v>
      </c>
      <c r="F318" s="4" t="s">
        <v>21441</v>
      </c>
      <c r="G318" s="4" t="s">
        <v>22249</v>
      </c>
      <c r="H318" s="4" t="n">
        <f aca="false">COUNTIF(Albums!$B$2:$B$2862,A318)</f>
        <v>2</v>
      </c>
      <c r="I318" s="2"/>
      <c r="J318" s="2" t="s">
        <v>22250</v>
      </c>
      <c r="K318" s="4"/>
    </row>
    <row r="319" customFormat="false" ht="23.85" hidden="false" customHeight="false" outlineLevel="0" collapsed="false">
      <c r="A319" s="4" t="s">
        <v>1393</v>
      </c>
      <c r="B319" s="4" t="s">
        <v>289</v>
      </c>
      <c r="C319" s="4" t="s">
        <v>193</v>
      </c>
      <c r="D319" s="4" t="s">
        <v>22115</v>
      </c>
      <c r="E319" s="4" t="s">
        <v>1337</v>
      </c>
      <c r="F319" s="4" t="s">
        <v>21441</v>
      </c>
      <c r="G319" s="4" t="s">
        <v>22251</v>
      </c>
      <c r="H319" s="4" t="n">
        <f aca="false">COUNTIF(Albums!$B$2:$B$2862,A319)</f>
        <v>3</v>
      </c>
      <c r="I319" s="2"/>
      <c r="J319" s="2" t="s">
        <v>22252</v>
      </c>
      <c r="K319" s="4"/>
    </row>
    <row r="320" customFormat="false" ht="23.85" hidden="false" customHeight="false" outlineLevel="0" collapsed="false">
      <c r="A320" s="4" t="s">
        <v>18505</v>
      </c>
      <c r="B320" s="4" t="s">
        <v>17795</v>
      </c>
      <c r="C320" s="4" t="s">
        <v>163</v>
      </c>
      <c r="D320" s="4" t="s">
        <v>22253</v>
      </c>
      <c r="E320" s="4" t="s">
        <v>19908</v>
      </c>
      <c r="F320" s="4" t="s">
        <v>21433</v>
      </c>
      <c r="G320" s="4" t="s">
        <v>22254</v>
      </c>
      <c r="H320" s="4" t="n">
        <f aca="false">COUNTIF(Albums!$B$2:$B$2862,A320)</f>
        <v>2</v>
      </c>
      <c r="I320" s="2"/>
      <c r="J320" s="2" t="s">
        <v>22255</v>
      </c>
      <c r="K320" s="4"/>
    </row>
    <row r="321" customFormat="false" ht="23.85" hidden="false" customHeight="false" outlineLevel="0" collapsed="false">
      <c r="A321" s="4" t="s">
        <v>9707</v>
      </c>
      <c r="B321" s="4" t="s">
        <v>194</v>
      </c>
      <c r="C321" s="4" t="s">
        <v>193</v>
      </c>
      <c r="D321" s="4" t="s">
        <v>22248</v>
      </c>
      <c r="E321" s="4" t="s">
        <v>8845</v>
      </c>
      <c r="F321" s="4" t="s">
        <v>21433</v>
      </c>
      <c r="G321" s="4" t="s">
        <v>22256</v>
      </c>
      <c r="H321" s="4" t="n">
        <f aca="false">COUNTIF(Albums!$B$2:$B$2862,A321)</f>
        <v>4</v>
      </c>
      <c r="I321" s="2"/>
      <c r="J321" s="2" t="s">
        <v>22257</v>
      </c>
      <c r="K321" s="4"/>
    </row>
    <row r="322" customFormat="false" ht="23.85" hidden="false" customHeight="false" outlineLevel="0" collapsed="false">
      <c r="A322" s="4" t="s">
        <v>16829</v>
      </c>
      <c r="B322" s="4" t="s">
        <v>289</v>
      </c>
      <c r="C322" s="4" t="s">
        <v>193</v>
      </c>
      <c r="D322" s="4" t="s">
        <v>22258</v>
      </c>
      <c r="E322" s="4" t="s">
        <v>19908</v>
      </c>
      <c r="F322" s="4" t="s">
        <v>21433</v>
      </c>
      <c r="G322" s="4" t="s">
        <v>22259</v>
      </c>
      <c r="H322" s="4" t="n">
        <f aca="false">COUNTIF(Albums!$B$2:$B$2862,A322)</f>
        <v>3</v>
      </c>
      <c r="I322" s="2" t="s">
        <v>22260</v>
      </c>
      <c r="J322" s="2" t="s">
        <v>22261</v>
      </c>
      <c r="K322" s="4"/>
    </row>
    <row r="323" customFormat="false" ht="23.85" hidden="false" customHeight="false" outlineLevel="0" collapsed="false">
      <c r="A323" s="4" t="s">
        <v>19704</v>
      </c>
      <c r="B323" s="4" t="s">
        <v>5413</v>
      </c>
      <c r="C323" s="4" t="s">
        <v>257</v>
      </c>
      <c r="D323" s="4" t="s">
        <v>22262</v>
      </c>
      <c r="E323" s="4" t="s">
        <v>19681</v>
      </c>
      <c r="F323" s="4" t="s">
        <v>21433</v>
      </c>
      <c r="G323" s="4" t="s">
        <v>22263</v>
      </c>
      <c r="H323" s="4" t="n">
        <f aca="false">COUNTIF(Albums!$B$2:$B$2862,A323)</f>
        <v>4</v>
      </c>
      <c r="I323" s="2" t="s">
        <v>22264</v>
      </c>
      <c r="J323" s="2" t="s">
        <v>22265</v>
      </c>
      <c r="K323" s="4"/>
    </row>
    <row r="324" customFormat="false" ht="23.85" hidden="false" customHeight="false" outlineLevel="0" collapsed="false">
      <c r="A324" s="4" t="s">
        <v>2775</v>
      </c>
      <c r="B324" s="4" t="s">
        <v>2779</v>
      </c>
      <c r="C324" s="4" t="s">
        <v>603</v>
      </c>
      <c r="D324" s="4" t="s">
        <v>21592</v>
      </c>
      <c r="E324" s="4" t="s">
        <v>2736</v>
      </c>
      <c r="F324" s="4" t="s">
        <v>21441</v>
      </c>
      <c r="G324" s="4" t="s">
        <v>2774</v>
      </c>
      <c r="H324" s="4" t="n">
        <f aca="false">COUNTIF(Albums!$B$2:$B$2862,A324)</f>
        <v>1</v>
      </c>
      <c r="I324" s="2" t="s">
        <v>22266</v>
      </c>
      <c r="J324" s="2" t="s">
        <v>22267</v>
      </c>
      <c r="K324" s="4"/>
    </row>
    <row r="325" customFormat="false" ht="23.85" hidden="false" customHeight="false" outlineLevel="0" collapsed="false">
      <c r="A325" s="4" t="s">
        <v>18488</v>
      </c>
      <c r="B325" s="4" t="s">
        <v>289</v>
      </c>
      <c r="C325" s="4" t="s">
        <v>193</v>
      </c>
      <c r="D325" s="4" t="s">
        <v>21798</v>
      </c>
      <c r="E325" s="4" t="s">
        <v>18471</v>
      </c>
      <c r="F325" s="4" t="s">
        <v>21433</v>
      </c>
      <c r="G325" s="4" t="s">
        <v>18487</v>
      </c>
      <c r="H325" s="4" t="n">
        <f aca="false">COUNTIF(Albums!$B$2:$B$2862,A325)</f>
        <v>1</v>
      </c>
      <c r="I325" s="2" t="s">
        <v>17446</v>
      </c>
      <c r="J325" s="2" t="s">
        <v>22268</v>
      </c>
      <c r="K325" s="4"/>
    </row>
    <row r="326" customFormat="false" ht="23.85" hidden="false" customHeight="false" outlineLevel="0" collapsed="false">
      <c r="A326" s="4" t="s">
        <v>14454</v>
      </c>
      <c r="B326" s="4" t="s">
        <v>14458</v>
      </c>
      <c r="C326" s="4" t="s">
        <v>152</v>
      </c>
      <c r="D326" s="4" t="s">
        <v>22269</v>
      </c>
      <c r="E326" s="4" t="s">
        <v>14457</v>
      </c>
      <c r="F326" s="4" t="s">
        <v>21433</v>
      </c>
      <c r="G326" s="4" t="s">
        <v>22270</v>
      </c>
      <c r="H326" s="4" t="n">
        <f aca="false">COUNTIF(Albums!$B$2:$B$2862,A326)</f>
        <v>4</v>
      </c>
      <c r="I326" s="2" t="s">
        <v>22271</v>
      </c>
      <c r="J326" s="2" t="s">
        <v>22272</v>
      </c>
      <c r="K326" s="4"/>
    </row>
    <row r="327" customFormat="false" ht="23.85" hidden="false" customHeight="false" outlineLevel="0" collapsed="false">
      <c r="A327" s="4" t="s">
        <v>7947</v>
      </c>
      <c r="B327" s="4" t="s">
        <v>7949</v>
      </c>
      <c r="C327" s="4" t="s">
        <v>152</v>
      </c>
      <c r="D327" s="4" t="s">
        <v>21749</v>
      </c>
      <c r="E327" s="4" t="s">
        <v>7609</v>
      </c>
      <c r="F327" s="4" t="s">
        <v>21433</v>
      </c>
      <c r="G327" s="4" t="s">
        <v>22273</v>
      </c>
      <c r="H327" s="4" t="n">
        <f aca="false">COUNTIF(Albums!$B$2:$B$2862,A327)</f>
        <v>4</v>
      </c>
      <c r="I327" s="2" t="s">
        <v>22274</v>
      </c>
      <c r="J327" s="2" t="s">
        <v>22275</v>
      </c>
      <c r="K327" s="4"/>
    </row>
    <row r="328" customFormat="false" ht="23.85" hidden="false" customHeight="false" outlineLevel="0" collapsed="false">
      <c r="A328" s="4" t="s">
        <v>5326</v>
      </c>
      <c r="B328" s="4" t="s">
        <v>153</v>
      </c>
      <c r="C328" s="4" t="s">
        <v>152</v>
      </c>
      <c r="D328" s="4" t="s">
        <v>21491</v>
      </c>
      <c r="E328" s="4" t="s">
        <v>3992</v>
      </c>
      <c r="F328" s="4" t="s">
        <v>21441</v>
      </c>
      <c r="G328" s="4" t="s">
        <v>5325</v>
      </c>
      <c r="H328" s="4" t="n">
        <f aca="false">COUNTIF(Albums!$B$2:$B$2862,A328)</f>
        <v>1</v>
      </c>
      <c r="I328" s="2"/>
      <c r="J328" s="2" t="s">
        <v>22276</v>
      </c>
      <c r="K328" s="4"/>
    </row>
    <row r="329" customFormat="false" ht="23.85" hidden="false" customHeight="false" outlineLevel="0" collapsed="false">
      <c r="A329" s="4" t="s">
        <v>1845</v>
      </c>
      <c r="B329" s="4" t="s">
        <v>1847</v>
      </c>
      <c r="C329" s="4" t="s">
        <v>603</v>
      </c>
      <c r="D329" s="4" t="s">
        <v>21817</v>
      </c>
      <c r="E329" s="4" t="s">
        <v>1337</v>
      </c>
      <c r="F329" s="4" t="s">
        <v>21441</v>
      </c>
      <c r="G329" s="4" t="s">
        <v>22277</v>
      </c>
      <c r="H329" s="4" t="n">
        <f aca="false">COUNTIF(Albums!$B$2:$B$2862,A329)</f>
        <v>3</v>
      </c>
      <c r="I329" s="2"/>
      <c r="J329" s="2" t="s">
        <v>22278</v>
      </c>
      <c r="K329" s="4"/>
    </row>
    <row r="330" customFormat="false" ht="23.85" hidden="false" customHeight="false" outlineLevel="0" collapsed="false">
      <c r="A330" s="4" t="s">
        <v>5663</v>
      </c>
      <c r="B330" s="4" t="s">
        <v>962</v>
      </c>
      <c r="C330" s="4" t="s">
        <v>961</v>
      </c>
      <c r="D330" s="4" t="s">
        <v>21440</v>
      </c>
      <c r="E330" s="4" t="s">
        <v>5429</v>
      </c>
      <c r="F330" s="4" t="s">
        <v>21441</v>
      </c>
      <c r="G330" s="4" t="s">
        <v>5662</v>
      </c>
      <c r="H330" s="4" t="n">
        <f aca="false">COUNTIF(Albums!$B$2:$B$2862,A330)</f>
        <v>1</v>
      </c>
      <c r="I330" s="2"/>
      <c r="J330" s="2" t="s">
        <v>22279</v>
      </c>
      <c r="K330" s="4"/>
    </row>
    <row r="331" customFormat="false" ht="23.85" hidden="false" customHeight="false" outlineLevel="0" collapsed="false">
      <c r="A331" s="4" t="s">
        <v>5736</v>
      </c>
      <c r="B331" s="4" t="s">
        <v>153</v>
      </c>
      <c r="C331" s="4" t="s">
        <v>152</v>
      </c>
      <c r="D331" s="4" t="s">
        <v>21463</v>
      </c>
      <c r="E331" s="4" t="s">
        <v>5429</v>
      </c>
      <c r="F331" s="4" t="s">
        <v>21441</v>
      </c>
      <c r="G331" s="4" t="s">
        <v>5735</v>
      </c>
      <c r="H331" s="4" t="n">
        <f aca="false">COUNTIF(Albums!$B$2:$B$2862,A331)</f>
        <v>1</v>
      </c>
      <c r="I331" s="2"/>
      <c r="J331" s="2" t="s">
        <v>22280</v>
      </c>
      <c r="K331" s="4"/>
    </row>
    <row r="332" customFormat="false" ht="23.85" hidden="false" customHeight="false" outlineLevel="0" collapsed="false">
      <c r="A332" s="4" t="s">
        <v>14768</v>
      </c>
      <c r="B332" s="4" t="s">
        <v>14478</v>
      </c>
      <c r="C332" s="4" t="s">
        <v>603</v>
      </c>
      <c r="D332" s="4" t="s">
        <v>22281</v>
      </c>
      <c r="E332" s="4" t="s">
        <v>14457</v>
      </c>
      <c r="F332" s="4" t="s">
        <v>21433</v>
      </c>
      <c r="G332" s="4" t="s">
        <v>22282</v>
      </c>
      <c r="H332" s="4" t="n">
        <f aca="false">COUNTIF(Albums!$B$2:$B$2862,A332)</f>
        <v>3</v>
      </c>
      <c r="I332" s="2" t="s">
        <v>14476</v>
      </c>
      <c r="J332" s="2" t="s">
        <v>22283</v>
      </c>
      <c r="K332" s="4"/>
    </row>
    <row r="333" customFormat="false" ht="23.85" hidden="false" customHeight="false" outlineLevel="0" collapsed="false">
      <c r="A333" s="4" t="s">
        <v>15226</v>
      </c>
      <c r="B333" s="4" t="s">
        <v>3596</v>
      </c>
      <c r="C333" s="4" t="s">
        <v>603</v>
      </c>
      <c r="D333" s="4" t="s">
        <v>22190</v>
      </c>
      <c r="E333" s="4" t="s">
        <v>15180</v>
      </c>
      <c r="F333" s="4" t="s">
        <v>21433</v>
      </c>
      <c r="G333" s="4" t="s">
        <v>15225</v>
      </c>
      <c r="H333" s="4" t="n">
        <f aca="false">COUNTIF(Albums!$B$2:$B$2862,A333)</f>
        <v>1</v>
      </c>
      <c r="I333" s="2"/>
      <c r="J333" s="2" t="s">
        <v>22284</v>
      </c>
      <c r="K333" s="4"/>
    </row>
    <row r="334" customFormat="false" ht="23.85" hidden="false" customHeight="false" outlineLevel="0" collapsed="false">
      <c r="A334" s="4" t="s">
        <v>18083</v>
      </c>
      <c r="B334" s="4" t="s">
        <v>11021</v>
      </c>
      <c r="C334" s="4" t="s">
        <v>163</v>
      </c>
      <c r="D334" s="4" t="s">
        <v>12231</v>
      </c>
      <c r="E334" s="4" t="s">
        <v>17776</v>
      </c>
      <c r="F334" s="4" t="s">
        <v>21433</v>
      </c>
      <c r="G334" s="4" t="s">
        <v>18082</v>
      </c>
      <c r="H334" s="4" t="n">
        <f aca="false">COUNTIF(Albums!$B$2:$B$2862,A334)</f>
        <v>1</v>
      </c>
      <c r="I334" s="2"/>
      <c r="J334" s="2" t="s">
        <v>22285</v>
      </c>
      <c r="K334" s="4"/>
    </row>
    <row r="335" customFormat="false" ht="23.85" hidden="false" customHeight="false" outlineLevel="0" collapsed="false">
      <c r="A335" s="4" t="s">
        <v>19958</v>
      </c>
      <c r="B335" s="4" t="s">
        <v>289</v>
      </c>
      <c r="C335" s="4" t="s">
        <v>193</v>
      </c>
      <c r="D335" s="4" t="s">
        <v>22286</v>
      </c>
      <c r="E335" s="4" t="s">
        <v>19908</v>
      </c>
      <c r="F335" s="4" t="s">
        <v>21433</v>
      </c>
      <c r="G335" s="4" t="s">
        <v>19957</v>
      </c>
      <c r="H335" s="4" t="n">
        <f aca="false">COUNTIF(Albums!$B$2:$B$2862,A335)</f>
        <v>1</v>
      </c>
      <c r="I335" s="2"/>
      <c r="J335" s="2" t="s">
        <v>22287</v>
      </c>
      <c r="K335" s="4"/>
    </row>
    <row r="336" customFormat="false" ht="23.85" hidden="false" customHeight="false" outlineLevel="0" collapsed="false">
      <c r="A336" s="4" t="s">
        <v>8507</v>
      </c>
      <c r="B336" s="4" t="s">
        <v>1777</v>
      </c>
      <c r="C336" s="4" t="s">
        <v>603</v>
      </c>
      <c r="D336" s="4" t="s">
        <v>22288</v>
      </c>
      <c r="E336" s="4" t="s">
        <v>8347</v>
      </c>
      <c r="F336" s="4" t="s">
        <v>21433</v>
      </c>
      <c r="G336" s="4" t="s">
        <v>22289</v>
      </c>
      <c r="H336" s="4" t="n">
        <f aca="false">COUNTIF(Albums!$B$2:$B$2862,A336)</f>
        <v>5</v>
      </c>
      <c r="I336" s="2" t="s">
        <v>22290</v>
      </c>
      <c r="J336" s="2" t="s">
        <v>22291</v>
      </c>
      <c r="K336" s="4"/>
    </row>
    <row r="337" customFormat="false" ht="23.85" hidden="false" customHeight="false" outlineLevel="0" collapsed="false">
      <c r="A337" s="4" t="s">
        <v>13836</v>
      </c>
      <c r="B337" s="4" t="s">
        <v>1205</v>
      </c>
      <c r="C337" s="4" t="s">
        <v>603</v>
      </c>
      <c r="D337" s="4" t="s">
        <v>22292</v>
      </c>
      <c r="E337" s="4" t="s">
        <v>13813</v>
      </c>
      <c r="F337" s="4" t="s">
        <v>21433</v>
      </c>
      <c r="G337" s="4" t="s">
        <v>13835</v>
      </c>
      <c r="H337" s="4" t="n">
        <f aca="false">COUNTIF(Albums!$B$2:$B$2862,A337)</f>
        <v>1</v>
      </c>
      <c r="I337" s="2" t="s">
        <v>22293</v>
      </c>
      <c r="J337" s="2" t="s">
        <v>22294</v>
      </c>
      <c r="K337" s="4"/>
    </row>
    <row r="338" customFormat="false" ht="23.85" hidden="false" customHeight="false" outlineLevel="0" collapsed="false">
      <c r="A338" s="4" t="s">
        <v>922</v>
      </c>
      <c r="B338" s="4" t="s">
        <v>925</v>
      </c>
      <c r="C338" s="4" t="s">
        <v>90</v>
      </c>
      <c r="D338" s="4" t="s">
        <v>21650</v>
      </c>
      <c r="E338" s="4" t="s">
        <v>861</v>
      </c>
      <c r="F338" s="4" t="s">
        <v>21441</v>
      </c>
      <c r="G338" s="4" t="s">
        <v>921</v>
      </c>
      <c r="H338" s="4" t="n">
        <f aca="false">COUNTIF(Albums!$B$2:$B$2862,A338)</f>
        <v>1</v>
      </c>
      <c r="I338" s="2" t="s">
        <v>22295</v>
      </c>
      <c r="J338" s="2" t="s">
        <v>22296</v>
      </c>
      <c r="K338" s="4"/>
    </row>
    <row r="339" customFormat="false" ht="23.85" hidden="false" customHeight="false" outlineLevel="0" collapsed="false">
      <c r="A339" s="4" t="s">
        <v>20242</v>
      </c>
      <c r="B339" s="4" t="s">
        <v>289</v>
      </c>
      <c r="C339" s="4" t="s">
        <v>193</v>
      </c>
      <c r="D339" s="4" t="s">
        <v>22297</v>
      </c>
      <c r="E339" s="4" t="s">
        <v>20181</v>
      </c>
      <c r="F339" s="4" t="s">
        <v>21454</v>
      </c>
      <c r="G339" s="4" t="s">
        <v>20241</v>
      </c>
      <c r="H339" s="4" t="n">
        <f aca="false">COUNTIF(Albums!$B$2:$B$2862,A339)</f>
        <v>1</v>
      </c>
      <c r="I339" s="2"/>
      <c r="J339" s="2" t="s">
        <v>22298</v>
      </c>
      <c r="K339" s="4"/>
    </row>
    <row r="340" customFormat="false" ht="23.85" hidden="false" customHeight="false" outlineLevel="0" collapsed="false">
      <c r="A340" s="4" t="s">
        <v>112</v>
      </c>
      <c r="B340" s="4" t="s">
        <v>117</v>
      </c>
      <c r="C340" s="4" t="s">
        <v>116</v>
      </c>
      <c r="D340" s="4" t="s">
        <v>22187</v>
      </c>
      <c r="E340" s="4" t="s">
        <v>43</v>
      </c>
      <c r="F340" s="4" t="s">
        <v>21441</v>
      </c>
      <c r="G340" s="4" t="s">
        <v>22299</v>
      </c>
      <c r="H340" s="4" t="n">
        <f aca="false">COUNTIF(Albums!$B$2:$B$2862,A340)</f>
        <v>4</v>
      </c>
      <c r="I340" s="2" t="s">
        <v>22300</v>
      </c>
      <c r="J340" s="2" t="s">
        <v>22301</v>
      </c>
      <c r="K340" s="4" t="s">
        <v>53</v>
      </c>
    </row>
    <row r="341" customFormat="false" ht="23.85" hidden="false" customHeight="false" outlineLevel="0" collapsed="false">
      <c r="A341" s="4" t="s">
        <v>16871</v>
      </c>
      <c r="B341" s="4" t="s">
        <v>1205</v>
      </c>
      <c r="C341" s="4" t="s">
        <v>603</v>
      </c>
      <c r="D341" s="4" t="s">
        <v>22302</v>
      </c>
      <c r="E341" s="4" t="s">
        <v>16771</v>
      </c>
      <c r="F341" s="4" t="s">
        <v>21433</v>
      </c>
      <c r="G341" s="4" t="s">
        <v>22303</v>
      </c>
      <c r="H341" s="4" t="n">
        <f aca="false">COUNTIF(Albums!$B$2:$B$2862,A341)</f>
        <v>4</v>
      </c>
      <c r="I341" s="2" t="s">
        <v>22304</v>
      </c>
      <c r="J341" s="2" t="s">
        <v>22305</v>
      </c>
      <c r="K341" s="4" t="s">
        <v>53</v>
      </c>
    </row>
    <row r="342" customFormat="false" ht="23.85" hidden="false" customHeight="false" outlineLevel="0" collapsed="false">
      <c r="A342" s="4" t="s">
        <v>5595</v>
      </c>
      <c r="B342" s="4" t="s">
        <v>5597</v>
      </c>
      <c r="C342" s="4" t="s">
        <v>257</v>
      </c>
      <c r="D342" s="4" t="s">
        <v>21556</v>
      </c>
      <c r="E342" s="4" t="s">
        <v>5429</v>
      </c>
      <c r="F342" s="4" t="s">
        <v>21441</v>
      </c>
      <c r="G342" s="4" t="s">
        <v>5594</v>
      </c>
      <c r="H342" s="4" t="n">
        <f aca="false">COUNTIF(Albums!$B$2:$B$2862,A342)</f>
        <v>1</v>
      </c>
      <c r="I342" s="2"/>
      <c r="J342" s="2" t="s">
        <v>22306</v>
      </c>
      <c r="K342" s="4"/>
    </row>
    <row r="343" customFormat="false" ht="23.85" hidden="false" customHeight="false" outlineLevel="0" collapsed="false">
      <c r="A343" s="4" t="s">
        <v>2411</v>
      </c>
      <c r="B343" s="4" t="s">
        <v>777</v>
      </c>
      <c r="C343" s="4" t="s">
        <v>776</v>
      </c>
      <c r="D343" s="4" t="s">
        <v>21463</v>
      </c>
      <c r="E343" s="4" t="s">
        <v>1337</v>
      </c>
      <c r="F343" s="4" t="s">
        <v>21441</v>
      </c>
      <c r="G343" s="4" t="s">
        <v>2410</v>
      </c>
      <c r="H343" s="4" t="n">
        <f aca="false">COUNTIF(Albums!$B$2:$B$2862,A343)</f>
        <v>1</v>
      </c>
      <c r="I343" s="2" t="s">
        <v>22307</v>
      </c>
      <c r="J343" s="2" t="s">
        <v>22308</v>
      </c>
      <c r="K343" s="4" t="s">
        <v>53</v>
      </c>
    </row>
    <row r="344" customFormat="false" ht="23.85" hidden="false" customHeight="false" outlineLevel="0" collapsed="false">
      <c r="A344" s="4" t="s">
        <v>12358</v>
      </c>
      <c r="B344" s="4" t="s">
        <v>12223</v>
      </c>
      <c r="C344" s="4" t="s">
        <v>152</v>
      </c>
      <c r="D344" s="4" t="s">
        <v>22309</v>
      </c>
      <c r="E344" s="4" t="s">
        <v>12189</v>
      </c>
      <c r="F344" s="4" t="s">
        <v>21433</v>
      </c>
      <c r="G344" s="4" t="s">
        <v>22310</v>
      </c>
      <c r="H344" s="4" t="n">
        <f aca="false">COUNTIF(Albums!$B$2:$B$2862,A344)</f>
        <v>3</v>
      </c>
      <c r="I344" s="2" t="s">
        <v>22311</v>
      </c>
      <c r="J344" s="2" t="s">
        <v>22312</v>
      </c>
      <c r="K344" s="4"/>
    </row>
    <row r="345" customFormat="false" ht="23.85" hidden="false" customHeight="false" outlineLevel="0" collapsed="false">
      <c r="A345" s="4" t="s">
        <v>5068</v>
      </c>
      <c r="B345" s="4" t="s">
        <v>5070</v>
      </c>
      <c r="C345" s="4" t="s">
        <v>193</v>
      </c>
      <c r="D345" s="4" t="s">
        <v>21440</v>
      </c>
      <c r="E345" s="4" t="s">
        <v>3992</v>
      </c>
      <c r="F345" s="4" t="s">
        <v>21441</v>
      </c>
      <c r="G345" s="4" t="s">
        <v>5067</v>
      </c>
      <c r="H345" s="4" t="n">
        <f aca="false">COUNTIF(Albums!$B$2:$B$2862,A345)</f>
        <v>1</v>
      </c>
      <c r="I345" s="2"/>
      <c r="J345" s="2" t="s">
        <v>22313</v>
      </c>
      <c r="K345" s="4"/>
    </row>
    <row r="346" customFormat="false" ht="23.85" hidden="false" customHeight="false" outlineLevel="0" collapsed="false">
      <c r="A346" s="4" t="s">
        <v>13103</v>
      </c>
      <c r="B346" s="4" t="s">
        <v>530</v>
      </c>
      <c r="C346" s="4" t="s">
        <v>193</v>
      </c>
      <c r="D346" s="4" t="s">
        <v>21951</v>
      </c>
      <c r="E346" s="4" t="s">
        <v>12707</v>
      </c>
      <c r="F346" s="4" t="s">
        <v>21433</v>
      </c>
      <c r="G346" s="4" t="s">
        <v>13102</v>
      </c>
      <c r="H346" s="4" t="n">
        <f aca="false">COUNTIF(Albums!$B$2:$B$2862,A346)</f>
        <v>1</v>
      </c>
      <c r="I346" s="2" t="s">
        <v>22314</v>
      </c>
      <c r="J346" s="2" t="s">
        <v>22315</v>
      </c>
      <c r="K346" s="4"/>
    </row>
    <row r="347" customFormat="false" ht="23.85" hidden="false" customHeight="false" outlineLevel="0" collapsed="false">
      <c r="A347" s="4" t="s">
        <v>16190</v>
      </c>
      <c r="B347" s="4" t="s">
        <v>289</v>
      </c>
      <c r="C347" s="4" t="s">
        <v>193</v>
      </c>
      <c r="D347" s="4" t="s">
        <v>21852</v>
      </c>
      <c r="E347" s="4" t="s">
        <v>16045</v>
      </c>
      <c r="F347" s="4" t="s">
        <v>21433</v>
      </c>
      <c r="G347" s="4" t="s">
        <v>16189</v>
      </c>
      <c r="H347" s="4" t="n">
        <f aca="false">COUNTIF(Albums!$B$2:$B$2862,A347)</f>
        <v>1</v>
      </c>
      <c r="I347" s="2"/>
      <c r="J347" s="2" t="s">
        <v>22316</v>
      </c>
      <c r="K347" s="4"/>
    </row>
    <row r="348" customFormat="false" ht="23.85" hidden="false" customHeight="false" outlineLevel="0" collapsed="false">
      <c r="A348" s="4" t="s">
        <v>19766</v>
      </c>
      <c r="B348" s="4" t="s">
        <v>5413</v>
      </c>
      <c r="C348" s="4" t="s">
        <v>257</v>
      </c>
      <c r="D348" s="4" t="s">
        <v>21981</v>
      </c>
      <c r="E348" s="4" t="s">
        <v>19681</v>
      </c>
      <c r="F348" s="4" t="s">
        <v>21433</v>
      </c>
      <c r="G348" s="4" t="s">
        <v>19765</v>
      </c>
      <c r="H348" s="4" t="n">
        <f aca="false">COUNTIF(Albums!$B$2:$B$2862,A348)</f>
        <v>1</v>
      </c>
      <c r="I348" s="2" t="s">
        <v>19704</v>
      </c>
      <c r="J348" s="2" t="s">
        <v>22317</v>
      </c>
      <c r="K348" s="4"/>
    </row>
    <row r="349" customFormat="false" ht="23.85" hidden="false" customHeight="false" outlineLevel="0" collapsed="false">
      <c r="A349" s="4" t="s">
        <v>2016</v>
      </c>
      <c r="B349" s="4" t="s">
        <v>61</v>
      </c>
      <c r="C349" s="4" t="s">
        <v>45</v>
      </c>
      <c r="D349" s="4" t="s">
        <v>21556</v>
      </c>
      <c r="E349" s="4" t="s">
        <v>1337</v>
      </c>
      <c r="F349" s="4" t="s">
        <v>21441</v>
      </c>
      <c r="G349" s="4" t="s">
        <v>2015</v>
      </c>
      <c r="H349" s="4" t="n">
        <f aca="false">COUNTIF(Albums!$B$2:$B$2862,A349)</f>
        <v>1</v>
      </c>
      <c r="I349" s="2"/>
      <c r="J349" s="2" t="s">
        <v>22318</v>
      </c>
      <c r="K349" s="4"/>
    </row>
    <row r="350" customFormat="false" ht="23.85" hidden="false" customHeight="false" outlineLevel="0" collapsed="false">
      <c r="A350" s="4" t="s">
        <v>645</v>
      </c>
      <c r="B350" s="4" t="s">
        <v>649</v>
      </c>
      <c r="C350" s="4" t="s">
        <v>152</v>
      </c>
      <c r="D350" s="4" t="s">
        <v>21650</v>
      </c>
      <c r="E350" s="4" t="s">
        <v>510</v>
      </c>
      <c r="F350" s="4" t="s">
        <v>21441</v>
      </c>
      <c r="G350" s="4" t="s">
        <v>644</v>
      </c>
      <c r="H350" s="4" t="n">
        <f aca="false">COUNTIF(Albums!$B$2:$B$2862,A350)</f>
        <v>1</v>
      </c>
      <c r="I350" s="2" t="s">
        <v>702</v>
      </c>
      <c r="J350" s="2" t="s">
        <v>22319</v>
      </c>
      <c r="K350" s="4"/>
    </row>
    <row r="351" customFormat="false" ht="23.85" hidden="false" customHeight="false" outlineLevel="0" collapsed="false">
      <c r="A351" s="4" t="s">
        <v>10975</v>
      </c>
      <c r="B351" s="4" t="s">
        <v>530</v>
      </c>
      <c r="C351" s="4" t="s">
        <v>45</v>
      </c>
      <c r="D351" s="4" t="s">
        <v>22320</v>
      </c>
      <c r="E351" s="4" t="s">
        <v>10842</v>
      </c>
      <c r="F351" s="4" t="s">
        <v>21433</v>
      </c>
      <c r="G351" s="4" t="s">
        <v>22321</v>
      </c>
      <c r="H351" s="4" t="n">
        <f aca="false">COUNTIF(Albums!$B$2:$B$2862,A351)</f>
        <v>4</v>
      </c>
      <c r="I351" s="2" t="s">
        <v>22322</v>
      </c>
      <c r="J351" s="2" t="s">
        <v>22323</v>
      </c>
      <c r="K351" s="4"/>
    </row>
    <row r="352" customFormat="false" ht="23.85" hidden="false" customHeight="false" outlineLevel="0" collapsed="false">
      <c r="A352" s="4" t="s">
        <v>18849</v>
      </c>
      <c r="B352" s="4" t="s">
        <v>9862</v>
      </c>
      <c r="C352" s="4" t="s">
        <v>163</v>
      </c>
      <c r="D352" s="4" t="s">
        <v>22324</v>
      </c>
      <c r="E352" s="4" t="s">
        <v>18471</v>
      </c>
      <c r="F352" s="4" t="s">
        <v>21433</v>
      </c>
      <c r="G352" s="4" t="s">
        <v>18848</v>
      </c>
      <c r="H352" s="4" t="n">
        <f aca="false">COUNTIF(Albums!$B$2:$B$2862,A352)</f>
        <v>1</v>
      </c>
      <c r="I352" s="2"/>
      <c r="J352" s="2" t="s">
        <v>22325</v>
      </c>
      <c r="K352" s="4"/>
    </row>
    <row r="353" customFormat="false" ht="23.85" hidden="false" customHeight="false" outlineLevel="0" collapsed="false">
      <c r="A353" s="4" t="s">
        <v>18121</v>
      </c>
      <c r="B353" s="4" t="s">
        <v>153</v>
      </c>
      <c r="C353" s="4" t="s">
        <v>152</v>
      </c>
      <c r="D353" s="4" t="s">
        <v>21810</v>
      </c>
      <c r="E353" s="4" t="s">
        <v>18114</v>
      </c>
      <c r="F353" s="4" t="s">
        <v>21433</v>
      </c>
      <c r="G353" s="4" t="s">
        <v>22326</v>
      </c>
      <c r="H353" s="4" t="n">
        <f aca="false">COUNTIF(Albums!$B$2:$B$2862,A353)</f>
        <v>2</v>
      </c>
      <c r="I353" s="2" t="s">
        <v>22327</v>
      </c>
      <c r="J353" s="2" t="s">
        <v>22328</v>
      </c>
      <c r="K353" s="4"/>
    </row>
    <row r="354" customFormat="false" ht="23.85" hidden="false" customHeight="false" outlineLevel="0" collapsed="false">
      <c r="A354" s="4" t="s">
        <v>2025</v>
      </c>
      <c r="B354" s="4" t="s">
        <v>61</v>
      </c>
      <c r="C354" s="4" t="s">
        <v>45</v>
      </c>
      <c r="D354" s="4" t="s">
        <v>21966</v>
      </c>
      <c r="E354" s="4" t="s">
        <v>1337</v>
      </c>
      <c r="F354" s="4" t="s">
        <v>21441</v>
      </c>
      <c r="G354" s="4" t="s">
        <v>22329</v>
      </c>
      <c r="H354" s="4" t="n">
        <f aca="false">COUNTIF(Albums!$B$2:$B$2862,A354)</f>
        <v>2</v>
      </c>
      <c r="I354" s="2" t="s">
        <v>2189</v>
      </c>
      <c r="J354" s="2" t="s">
        <v>22330</v>
      </c>
      <c r="K354" s="4"/>
    </row>
    <row r="355" customFormat="false" ht="23.85" hidden="false" customHeight="false" outlineLevel="0" collapsed="false">
      <c r="A355" s="4" t="s">
        <v>5448</v>
      </c>
      <c r="B355" s="4" t="s">
        <v>117</v>
      </c>
      <c r="C355" s="4" t="s">
        <v>116</v>
      </c>
      <c r="D355" s="4" t="s">
        <v>22331</v>
      </c>
      <c r="E355" s="4" t="s">
        <v>5429</v>
      </c>
      <c r="F355" s="4" t="s">
        <v>21441</v>
      </c>
      <c r="G355" s="4" t="s">
        <v>22332</v>
      </c>
      <c r="H355" s="4" t="n">
        <f aca="false">COUNTIF(Albums!$B$2:$B$2862,A355)</f>
        <v>4</v>
      </c>
      <c r="I355" s="2" t="s">
        <v>611</v>
      </c>
      <c r="J355" s="2" t="s">
        <v>22333</v>
      </c>
      <c r="K355" s="4" t="s">
        <v>53</v>
      </c>
    </row>
    <row r="356" customFormat="false" ht="23.85" hidden="false" customHeight="false" outlineLevel="0" collapsed="false">
      <c r="A356" s="4" t="s">
        <v>6065</v>
      </c>
      <c r="B356" s="4" t="s">
        <v>61</v>
      </c>
      <c r="C356" s="4" t="s">
        <v>45</v>
      </c>
      <c r="D356" s="4" t="s">
        <v>21788</v>
      </c>
      <c r="E356" s="4" t="s">
        <v>5903</v>
      </c>
      <c r="F356" s="4" t="s">
        <v>21441</v>
      </c>
      <c r="G356" s="4" t="s">
        <v>22334</v>
      </c>
      <c r="H356" s="4" t="n">
        <f aca="false">COUNTIF(Albums!$B$2:$B$2862,A356)</f>
        <v>2</v>
      </c>
      <c r="I356" s="2"/>
      <c r="J356" s="2" t="s">
        <v>22335</v>
      </c>
      <c r="K356" s="4" t="s">
        <v>53</v>
      </c>
    </row>
    <row r="357" customFormat="false" ht="23.85" hidden="false" customHeight="false" outlineLevel="0" collapsed="false">
      <c r="A357" s="4" t="s">
        <v>5201</v>
      </c>
      <c r="B357" s="4" t="s">
        <v>153</v>
      </c>
      <c r="C357" s="4" t="s">
        <v>152</v>
      </c>
      <c r="D357" s="4" t="s">
        <v>21463</v>
      </c>
      <c r="E357" s="4" t="s">
        <v>3992</v>
      </c>
      <c r="F357" s="4" t="s">
        <v>21441</v>
      </c>
      <c r="G357" s="4" t="s">
        <v>5200</v>
      </c>
      <c r="H357" s="4" t="n">
        <f aca="false">COUNTIF(Albums!$B$2:$B$2862,A357)</f>
        <v>1</v>
      </c>
      <c r="I357" s="2"/>
      <c r="J357" s="2" t="s">
        <v>22336</v>
      </c>
      <c r="K357" s="4"/>
    </row>
    <row r="358" customFormat="false" ht="23.85" hidden="false" customHeight="false" outlineLevel="0" collapsed="false">
      <c r="A358" s="4" t="s">
        <v>12212</v>
      </c>
      <c r="B358" s="4" t="s">
        <v>12214</v>
      </c>
      <c r="C358" s="4" t="s">
        <v>45</v>
      </c>
      <c r="D358" s="4" t="s">
        <v>21917</v>
      </c>
      <c r="E358" s="4" t="s">
        <v>12189</v>
      </c>
      <c r="F358" s="4" t="s">
        <v>21433</v>
      </c>
      <c r="G358" s="4" t="s">
        <v>12211</v>
      </c>
      <c r="H358" s="4" t="n">
        <f aca="false">COUNTIF(Albums!$B$2:$B$2862,A358)</f>
        <v>1</v>
      </c>
      <c r="I358" s="2"/>
      <c r="J358" s="2" t="s">
        <v>22337</v>
      </c>
      <c r="K358" s="4"/>
    </row>
    <row r="359" customFormat="false" ht="23.85" hidden="false" customHeight="false" outlineLevel="0" collapsed="false">
      <c r="A359" s="4" t="s">
        <v>7743</v>
      </c>
      <c r="B359" s="4" t="s">
        <v>61</v>
      </c>
      <c r="C359" s="4" t="s">
        <v>45</v>
      </c>
      <c r="D359" s="4" t="s">
        <v>22338</v>
      </c>
      <c r="E359" s="4" t="s">
        <v>7609</v>
      </c>
      <c r="F359" s="4" t="s">
        <v>21433</v>
      </c>
      <c r="G359" s="4" t="s">
        <v>22339</v>
      </c>
      <c r="H359" s="4" t="n">
        <f aca="false">COUNTIF(Albums!$B$2:$B$2862,A359)</f>
        <v>2</v>
      </c>
      <c r="I359" s="2"/>
      <c r="J359" s="2" t="s">
        <v>22340</v>
      </c>
      <c r="K359" s="4"/>
    </row>
    <row r="360" customFormat="false" ht="23.85" hidden="false" customHeight="false" outlineLevel="0" collapsed="false">
      <c r="A360" s="4" t="s">
        <v>20972</v>
      </c>
      <c r="B360" s="4" t="s">
        <v>11493</v>
      </c>
      <c r="C360" s="4" t="s">
        <v>152</v>
      </c>
      <c r="D360" s="4" t="s">
        <v>22341</v>
      </c>
      <c r="E360" s="4" t="s">
        <v>20929</v>
      </c>
      <c r="F360" s="4" t="s">
        <v>21454</v>
      </c>
      <c r="G360" s="4" t="s">
        <v>22342</v>
      </c>
      <c r="H360" s="4" t="n">
        <f aca="false">COUNTIF(Albums!$B$2:$B$2862,A360)</f>
        <v>3</v>
      </c>
      <c r="I360" s="2" t="s">
        <v>21356</v>
      </c>
      <c r="J360" s="2" t="s">
        <v>22343</v>
      </c>
      <c r="K360" s="4"/>
    </row>
    <row r="361" customFormat="false" ht="23.85" hidden="false" customHeight="false" outlineLevel="0" collapsed="false">
      <c r="A361" s="4" t="s">
        <v>702</v>
      </c>
      <c r="B361" s="4" t="s">
        <v>706</v>
      </c>
      <c r="C361" s="4" t="s">
        <v>90</v>
      </c>
      <c r="D361" s="4" t="s">
        <v>22187</v>
      </c>
      <c r="E361" s="4" t="s">
        <v>861</v>
      </c>
      <c r="F361" s="4" t="s">
        <v>21441</v>
      </c>
      <c r="G361" s="4" t="s">
        <v>22344</v>
      </c>
      <c r="H361" s="4" t="n">
        <f aca="false">COUNTIF(Albums!$B$2:$B$2862,A361)</f>
        <v>4</v>
      </c>
      <c r="I361" s="2"/>
      <c r="J361" s="2" t="s">
        <v>22345</v>
      </c>
      <c r="K361" s="4" t="s">
        <v>53</v>
      </c>
    </row>
    <row r="362" customFormat="false" ht="23.85" hidden="false" customHeight="false" outlineLevel="0" collapsed="false">
      <c r="A362" s="4" t="s">
        <v>3684</v>
      </c>
      <c r="B362" s="4" t="s">
        <v>549</v>
      </c>
      <c r="C362" s="4" t="s">
        <v>152</v>
      </c>
      <c r="D362" s="4" t="s">
        <v>21440</v>
      </c>
      <c r="E362" s="4" t="s">
        <v>2736</v>
      </c>
      <c r="F362" s="4" t="s">
        <v>21441</v>
      </c>
      <c r="G362" s="4" t="s">
        <v>3683</v>
      </c>
      <c r="H362" s="4" t="n">
        <f aca="false">COUNTIF(Albums!$B$2:$B$2862,A362)</f>
        <v>1</v>
      </c>
      <c r="I362" s="2" t="s">
        <v>3525</v>
      </c>
      <c r="J362" s="2" t="s">
        <v>22346</v>
      </c>
      <c r="K362" s="4"/>
    </row>
    <row r="363" customFormat="false" ht="23.85" hidden="false" customHeight="false" outlineLevel="0" collapsed="false">
      <c r="A363" s="4" t="s">
        <v>12724</v>
      </c>
      <c r="B363" s="4" t="s">
        <v>12727</v>
      </c>
      <c r="C363" s="4" t="s">
        <v>152</v>
      </c>
      <c r="D363" s="4" t="s">
        <v>22008</v>
      </c>
      <c r="E363" s="4" t="s">
        <v>12707</v>
      </c>
      <c r="F363" s="4" t="s">
        <v>21433</v>
      </c>
      <c r="G363" s="4" t="s">
        <v>22347</v>
      </c>
      <c r="H363" s="4" t="n">
        <f aca="false">COUNTIF(Albums!$B$2:$B$2862,A363)</f>
        <v>3</v>
      </c>
      <c r="I363" s="2" t="s">
        <v>22348</v>
      </c>
      <c r="J363" s="2" t="s">
        <v>22349</v>
      </c>
      <c r="K363" s="4"/>
    </row>
    <row r="364" customFormat="false" ht="23.85" hidden="false" customHeight="false" outlineLevel="0" collapsed="false">
      <c r="A364" s="4" t="s">
        <v>15406</v>
      </c>
      <c r="B364" s="4" t="s">
        <v>14239</v>
      </c>
      <c r="C364" s="4" t="s">
        <v>603</v>
      </c>
      <c r="D364" s="4" t="s">
        <v>22350</v>
      </c>
      <c r="E364" s="4" t="s">
        <v>15180</v>
      </c>
      <c r="F364" s="4" t="s">
        <v>21433</v>
      </c>
      <c r="G364" s="4" t="s">
        <v>22351</v>
      </c>
      <c r="H364" s="4" t="n">
        <f aca="false">COUNTIF(Albums!$B$2:$B$2862,A364)</f>
        <v>4</v>
      </c>
      <c r="I364" s="2" t="s">
        <v>22352</v>
      </c>
      <c r="J364" s="2" t="s">
        <v>22353</v>
      </c>
      <c r="K364" s="4"/>
    </row>
    <row r="365" customFormat="false" ht="23.85" hidden="false" customHeight="false" outlineLevel="0" collapsed="false">
      <c r="A365" s="4" t="s">
        <v>3208</v>
      </c>
      <c r="B365" s="4" t="s">
        <v>3210</v>
      </c>
      <c r="C365" s="4" t="s">
        <v>152</v>
      </c>
      <c r="D365" s="4" t="s">
        <v>22354</v>
      </c>
      <c r="E365" s="4" t="s">
        <v>2736</v>
      </c>
      <c r="F365" s="4" t="s">
        <v>21441</v>
      </c>
      <c r="G365" s="4" t="s">
        <v>22355</v>
      </c>
      <c r="H365" s="4" t="n">
        <f aca="false">COUNTIF(Albums!$B$2:$B$2862,A365)</f>
        <v>3</v>
      </c>
      <c r="I365" s="2" t="s">
        <v>22356</v>
      </c>
      <c r="J365" s="2" t="s">
        <v>22357</v>
      </c>
      <c r="K365" s="4"/>
    </row>
    <row r="366" customFormat="false" ht="23.85" hidden="false" customHeight="false" outlineLevel="0" collapsed="false">
      <c r="A366" s="4" t="s">
        <v>20205</v>
      </c>
      <c r="B366" s="4" t="s">
        <v>20208</v>
      </c>
      <c r="C366" s="4" t="s">
        <v>603</v>
      </c>
      <c r="D366" s="4" t="s">
        <v>12231</v>
      </c>
      <c r="E366" s="4" t="s">
        <v>20181</v>
      </c>
      <c r="F366" s="4" t="s">
        <v>21454</v>
      </c>
      <c r="G366" s="4" t="s">
        <v>20204</v>
      </c>
      <c r="H366" s="4" t="n">
        <f aca="false">COUNTIF(Albums!$B$2:$B$2862,A366)</f>
        <v>1</v>
      </c>
      <c r="I366" s="2"/>
      <c r="J366" s="2" t="s">
        <v>22358</v>
      </c>
      <c r="K366" s="4"/>
    </row>
    <row r="367" customFormat="false" ht="23.85" hidden="false" customHeight="false" outlineLevel="0" collapsed="false">
      <c r="A367" s="4" t="s">
        <v>18888</v>
      </c>
      <c r="B367" s="4" t="s">
        <v>289</v>
      </c>
      <c r="C367" s="4" t="s">
        <v>193</v>
      </c>
      <c r="D367" s="4" t="s">
        <v>22359</v>
      </c>
      <c r="E367" s="4" t="s">
        <v>18471</v>
      </c>
      <c r="F367" s="4" t="s">
        <v>21433</v>
      </c>
      <c r="G367" s="4" t="s">
        <v>22360</v>
      </c>
      <c r="H367" s="4" t="n">
        <f aca="false">COUNTIF(Albums!$B$2:$B$2862,A367)</f>
        <v>5</v>
      </c>
      <c r="I367" s="2"/>
      <c r="J367" s="2" t="s">
        <v>22361</v>
      </c>
      <c r="K367" s="4" t="s">
        <v>53</v>
      </c>
    </row>
    <row r="368" customFormat="false" ht="23.85" hidden="false" customHeight="false" outlineLevel="0" collapsed="false">
      <c r="A368" s="4" t="s">
        <v>2622</v>
      </c>
      <c r="B368" s="4" t="s">
        <v>2625</v>
      </c>
      <c r="C368" s="4" t="s">
        <v>193</v>
      </c>
      <c r="D368" s="4" t="s">
        <v>21491</v>
      </c>
      <c r="E368" s="4" t="s">
        <v>1337</v>
      </c>
      <c r="F368" s="4" t="s">
        <v>21441</v>
      </c>
      <c r="G368" s="4" t="s">
        <v>2621</v>
      </c>
      <c r="H368" s="4" t="n">
        <f aca="false">COUNTIF(Albums!$B$2:$B$2862,A368)</f>
        <v>1</v>
      </c>
      <c r="I368" s="2"/>
      <c r="J368" s="2" t="s">
        <v>22362</v>
      </c>
      <c r="K368" s="4"/>
    </row>
    <row r="369" customFormat="false" ht="23.85" hidden="false" customHeight="false" outlineLevel="0" collapsed="false">
      <c r="A369" s="4" t="s">
        <v>16784</v>
      </c>
      <c r="B369" s="4" t="s">
        <v>1205</v>
      </c>
      <c r="C369" s="4" t="s">
        <v>603</v>
      </c>
      <c r="D369" s="4" t="s">
        <v>22363</v>
      </c>
      <c r="E369" s="4" t="s">
        <v>16771</v>
      </c>
      <c r="F369" s="4" t="s">
        <v>21433</v>
      </c>
      <c r="G369" s="4" t="s">
        <v>22364</v>
      </c>
      <c r="H369" s="4" t="n">
        <f aca="false">COUNTIF(Albums!$B$2:$B$2862,A369)</f>
        <v>5</v>
      </c>
      <c r="I369" s="2" t="s">
        <v>22365</v>
      </c>
      <c r="J369" s="2" t="s">
        <v>22366</v>
      </c>
      <c r="K369" s="4"/>
    </row>
    <row r="370" customFormat="false" ht="23.85" hidden="false" customHeight="false" outlineLevel="0" collapsed="false">
      <c r="A370" s="4" t="s">
        <v>17050</v>
      </c>
      <c r="B370" s="4" t="s">
        <v>1205</v>
      </c>
      <c r="C370" s="4" t="s">
        <v>603</v>
      </c>
      <c r="D370" s="4" t="s">
        <v>21831</v>
      </c>
      <c r="E370" s="4" t="s">
        <v>16771</v>
      </c>
      <c r="F370" s="4" t="s">
        <v>21433</v>
      </c>
      <c r="G370" s="4" t="s">
        <v>17049</v>
      </c>
      <c r="H370" s="4" t="n">
        <f aca="false">COUNTIF(Albums!$B$2:$B$2862,A370)</f>
        <v>1</v>
      </c>
      <c r="I370" s="2" t="s">
        <v>22367</v>
      </c>
      <c r="J370" s="2" t="s">
        <v>22368</v>
      </c>
      <c r="K370" s="4"/>
    </row>
    <row r="371" customFormat="false" ht="23.85" hidden="false" customHeight="false" outlineLevel="0" collapsed="false">
      <c r="A371" s="4" t="s">
        <v>18903</v>
      </c>
      <c r="B371" s="4" t="s">
        <v>16132</v>
      </c>
      <c r="C371" s="4" t="s">
        <v>163</v>
      </c>
      <c r="D371" s="4" t="s">
        <v>22369</v>
      </c>
      <c r="E371" s="4" t="s">
        <v>18471</v>
      </c>
      <c r="F371" s="4" t="s">
        <v>21433</v>
      </c>
      <c r="G371" s="4" t="s">
        <v>18902</v>
      </c>
      <c r="H371" s="4" t="n">
        <f aca="false">COUNTIF(Albums!$B$2:$B$2862,A371)</f>
        <v>1</v>
      </c>
      <c r="I371" s="2"/>
      <c r="J371" s="2" t="s">
        <v>22370</v>
      </c>
      <c r="K371" s="4"/>
    </row>
    <row r="372" customFormat="false" ht="23.85" hidden="false" customHeight="false" outlineLevel="0" collapsed="false">
      <c r="A372" s="4" t="s">
        <v>18673</v>
      </c>
      <c r="B372" s="4" t="s">
        <v>289</v>
      </c>
      <c r="C372" s="4" t="s">
        <v>193</v>
      </c>
      <c r="D372" s="4" t="s">
        <v>22371</v>
      </c>
      <c r="E372" s="4" t="s">
        <v>18471</v>
      </c>
      <c r="F372" s="4" t="s">
        <v>21433</v>
      </c>
      <c r="G372" s="4" t="s">
        <v>22372</v>
      </c>
      <c r="H372" s="4" t="n">
        <f aca="false">COUNTIF(Albums!$B$2:$B$2862,A372)</f>
        <v>4</v>
      </c>
      <c r="I372" s="2" t="s">
        <v>18657</v>
      </c>
      <c r="J372" s="2" t="s">
        <v>22373</v>
      </c>
      <c r="K372" s="4"/>
    </row>
    <row r="373" customFormat="false" ht="23.85" hidden="false" customHeight="false" outlineLevel="0" collapsed="false">
      <c r="A373" s="4" t="s">
        <v>18513</v>
      </c>
      <c r="B373" s="4" t="s">
        <v>289</v>
      </c>
      <c r="C373" s="4" t="s">
        <v>193</v>
      </c>
      <c r="D373" s="4" t="s">
        <v>22374</v>
      </c>
      <c r="E373" s="4" t="s">
        <v>18471</v>
      </c>
      <c r="F373" s="4" t="s">
        <v>21433</v>
      </c>
      <c r="G373" s="4" t="s">
        <v>18512</v>
      </c>
      <c r="H373" s="4" t="n">
        <f aca="false">COUNTIF(Albums!$B$2:$B$2862,A373)</f>
        <v>1</v>
      </c>
      <c r="I373" s="2" t="s">
        <v>18673</v>
      </c>
      <c r="J373" s="2" t="s">
        <v>22375</v>
      </c>
      <c r="K373" s="4"/>
    </row>
    <row r="374" customFormat="false" ht="23.85" hidden="false" customHeight="false" outlineLevel="0" collapsed="false">
      <c r="A374" s="4" t="s">
        <v>18827</v>
      </c>
      <c r="B374" s="4" t="s">
        <v>289</v>
      </c>
      <c r="C374" s="4" t="s">
        <v>193</v>
      </c>
      <c r="D374" s="4" t="s">
        <v>22376</v>
      </c>
      <c r="E374" s="4" t="s">
        <v>18471</v>
      </c>
      <c r="F374" s="4" t="s">
        <v>21433</v>
      </c>
      <c r="G374" s="4" t="s">
        <v>22377</v>
      </c>
      <c r="H374" s="4" t="n">
        <f aca="false">COUNTIF(Albums!$B$2:$B$2862,A374)</f>
        <v>2</v>
      </c>
      <c r="I374" s="2" t="s">
        <v>22378</v>
      </c>
      <c r="J374" s="2" t="s">
        <v>22379</v>
      </c>
      <c r="K374" s="4"/>
    </row>
    <row r="375" customFormat="false" ht="23.85" hidden="false" customHeight="false" outlineLevel="0" collapsed="false">
      <c r="A375" s="4" t="s">
        <v>20188</v>
      </c>
      <c r="B375" s="4" t="s">
        <v>17795</v>
      </c>
      <c r="C375" s="4" t="s">
        <v>163</v>
      </c>
      <c r="D375" s="4" t="s">
        <v>21611</v>
      </c>
      <c r="E375" s="4" t="s">
        <v>20181</v>
      </c>
      <c r="F375" s="4" t="s">
        <v>21454</v>
      </c>
      <c r="G375" s="4" t="s">
        <v>20187</v>
      </c>
      <c r="H375" s="4" t="n">
        <f aca="false">COUNTIF(Albums!$B$2:$B$2862,A375)</f>
        <v>1</v>
      </c>
      <c r="I375" s="2"/>
      <c r="J375" s="2" t="s">
        <v>22380</v>
      </c>
      <c r="K375" s="4"/>
    </row>
    <row r="376" customFormat="false" ht="23.85" hidden="false" customHeight="false" outlineLevel="0" collapsed="false">
      <c r="A376" s="4" t="s">
        <v>1854</v>
      </c>
      <c r="B376" s="4" t="s">
        <v>1857</v>
      </c>
      <c r="C376" s="4" t="s">
        <v>257</v>
      </c>
      <c r="D376" s="4" t="s">
        <v>21650</v>
      </c>
      <c r="E376" s="4" t="s">
        <v>1337</v>
      </c>
      <c r="F376" s="4" t="s">
        <v>21441</v>
      </c>
      <c r="G376" s="4" t="s">
        <v>1853</v>
      </c>
      <c r="H376" s="4" t="n">
        <f aca="false">COUNTIF(Albums!$B$2:$B$2862,A376)</f>
        <v>1</v>
      </c>
      <c r="I376" s="2"/>
      <c r="J376" s="2" t="s">
        <v>22381</v>
      </c>
      <c r="K376" s="4"/>
    </row>
    <row r="377" customFormat="false" ht="23.85" hidden="false" customHeight="false" outlineLevel="0" collapsed="false">
      <c r="A377" s="4" t="s">
        <v>11059</v>
      </c>
      <c r="B377" s="4" t="s">
        <v>1205</v>
      </c>
      <c r="C377" s="4" t="s">
        <v>603</v>
      </c>
      <c r="D377" s="4" t="s">
        <v>21717</v>
      </c>
      <c r="E377" s="4" t="s">
        <v>10842</v>
      </c>
      <c r="F377" s="4" t="s">
        <v>21433</v>
      </c>
      <c r="G377" s="4" t="s">
        <v>11058</v>
      </c>
      <c r="H377" s="4" t="n">
        <f aca="false">COUNTIF(Albums!$B$2:$B$2862,A377)</f>
        <v>1</v>
      </c>
      <c r="I377" s="2" t="s">
        <v>22382</v>
      </c>
      <c r="J377" s="2" t="s">
        <v>22383</v>
      </c>
      <c r="K377" s="4"/>
    </row>
    <row r="378" customFormat="false" ht="23.85" hidden="false" customHeight="false" outlineLevel="0" collapsed="false">
      <c r="A378" s="4" t="s">
        <v>7656</v>
      </c>
      <c r="B378" s="4" t="s">
        <v>1731</v>
      </c>
      <c r="C378" s="4" t="s">
        <v>603</v>
      </c>
      <c r="D378" s="4" t="s">
        <v>22384</v>
      </c>
      <c r="E378" s="4" t="s">
        <v>7609</v>
      </c>
      <c r="F378" s="4" t="s">
        <v>21433</v>
      </c>
      <c r="G378" s="4" t="s">
        <v>22385</v>
      </c>
      <c r="H378" s="4" t="n">
        <f aca="false">COUNTIF(Albums!$B$2:$B$2862,A378)</f>
        <v>4</v>
      </c>
      <c r="I378" s="2" t="s">
        <v>22386</v>
      </c>
      <c r="J378" s="2" t="s">
        <v>22387</v>
      </c>
      <c r="K378" s="4" t="s">
        <v>53</v>
      </c>
    </row>
    <row r="379" customFormat="false" ht="23.85" hidden="false" customHeight="false" outlineLevel="0" collapsed="false">
      <c r="A379" s="4" t="s">
        <v>8344</v>
      </c>
      <c r="B379" s="4" t="s">
        <v>289</v>
      </c>
      <c r="C379" s="4" t="s">
        <v>193</v>
      </c>
      <c r="D379" s="4" t="s">
        <v>22388</v>
      </c>
      <c r="E379" s="4" t="s">
        <v>8347</v>
      </c>
      <c r="F379" s="4" t="s">
        <v>21433</v>
      </c>
      <c r="G379" s="4" t="s">
        <v>22389</v>
      </c>
      <c r="H379" s="4" t="n">
        <f aca="false">COUNTIF(Albums!$B$2:$B$2862,A379)</f>
        <v>7</v>
      </c>
      <c r="I379" s="2" t="s">
        <v>22390</v>
      </c>
      <c r="J379" s="2" t="s">
        <v>22391</v>
      </c>
      <c r="K379" s="4"/>
    </row>
    <row r="380" customFormat="false" ht="23.85" hidden="false" customHeight="false" outlineLevel="0" collapsed="false">
      <c r="A380" s="4" t="s">
        <v>8797</v>
      </c>
      <c r="B380" s="4" t="s">
        <v>289</v>
      </c>
      <c r="C380" s="4" t="s">
        <v>193</v>
      </c>
      <c r="D380" s="4" t="s">
        <v>21762</v>
      </c>
      <c r="E380" s="4" t="s">
        <v>8347</v>
      </c>
      <c r="F380" s="4" t="s">
        <v>21433</v>
      </c>
      <c r="G380" s="4" t="s">
        <v>22392</v>
      </c>
      <c r="H380" s="4" t="n">
        <f aca="false">COUNTIF(Albums!$B$2:$B$2862,A380)</f>
        <v>2</v>
      </c>
      <c r="I380" s="2" t="s">
        <v>22393</v>
      </c>
      <c r="J380" s="2" t="s">
        <v>22394</v>
      </c>
      <c r="K380" s="4"/>
    </row>
    <row r="381" customFormat="false" ht="23.85" hidden="false" customHeight="false" outlineLevel="0" collapsed="false">
      <c r="A381" s="4" t="s">
        <v>20179</v>
      </c>
      <c r="B381" s="4" t="s">
        <v>1205</v>
      </c>
      <c r="C381" s="4" t="s">
        <v>603</v>
      </c>
      <c r="D381" s="4" t="s">
        <v>22143</v>
      </c>
      <c r="E381" s="4" t="s">
        <v>20181</v>
      </c>
      <c r="F381" s="4" t="s">
        <v>21454</v>
      </c>
      <c r="G381" s="4" t="s">
        <v>20178</v>
      </c>
      <c r="H381" s="4" t="n">
        <f aca="false">COUNTIF(Albums!$B$2:$B$2862,A381)</f>
        <v>1</v>
      </c>
      <c r="I381" s="2"/>
      <c r="J381" s="2" t="s">
        <v>22395</v>
      </c>
      <c r="K381" s="4"/>
    </row>
    <row r="382" customFormat="false" ht="23.85" hidden="false" customHeight="false" outlineLevel="0" collapsed="false">
      <c r="A382" s="4" t="s">
        <v>10589</v>
      </c>
      <c r="B382" s="4" t="s">
        <v>5431</v>
      </c>
      <c r="C382" s="4" t="s">
        <v>152</v>
      </c>
      <c r="D382" s="4" t="s">
        <v>22396</v>
      </c>
      <c r="E382" s="4" t="s">
        <v>10455</v>
      </c>
      <c r="F382" s="4" t="s">
        <v>21433</v>
      </c>
      <c r="G382" s="4" t="s">
        <v>22397</v>
      </c>
      <c r="H382" s="4" t="n">
        <f aca="false">COUNTIF(Albums!$B$2:$B$2862,A382)</f>
        <v>3</v>
      </c>
      <c r="I382" s="2" t="s">
        <v>22227</v>
      </c>
      <c r="J382" s="2" t="s">
        <v>22398</v>
      </c>
      <c r="K382" s="4"/>
    </row>
    <row r="383" customFormat="false" ht="23.85" hidden="false" customHeight="false" outlineLevel="0" collapsed="false">
      <c r="A383" s="4" t="s">
        <v>7251</v>
      </c>
      <c r="B383" s="4" t="s">
        <v>7254</v>
      </c>
      <c r="C383" s="4" t="s">
        <v>193</v>
      </c>
      <c r="D383" s="4" t="s">
        <v>21749</v>
      </c>
      <c r="E383" s="4" t="s">
        <v>7052</v>
      </c>
      <c r="F383" s="4" t="s">
        <v>21433</v>
      </c>
      <c r="G383" s="4" t="s">
        <v>22399</v>
      </c>
      <c r="H383" s="4" t="n">
        <f aca="false">COUNTIF(Albums!$B$2:$B$2862,A383)</f>
        <v>3</v>
      </c>
      <c r="I383" s="2" t="s">
        <v>22400</v>
      </c>
      <c r="J383" s="2" t="s">
        <v>22401</v>
      </c>
      <c r="K383" s="4"/>
    </row>
    <row r="384" customFormat="false" ht="23.85" hidden="false" customHeight="false" outlineLevel="0" collapsed="false">
      <c r="A384" s="4" t="s">
        <v>3562</v>
      </c>
      <c r="B384" s="4" t="s">
        <v>61</v>
      </c>
      <c r="C384" s="4" t="s">
        <v>45</v>
      </c>
      <c r="D384" s="4" t="s">
        <v>21966</v>
      </c>
      <c r="E384" s="4" t="s">
        <v>2736</v>
      </c>
      <c r="F384" s="4" t="s">
        <v>21441</v>
      </c>
      <c r="G384" s="4" t="s">
        <v>22402</v>
      </c>
      <c r="H384" s="4" t="n">
        <f aca="false">COUNTIF(Albums!$B$2:$B$2862,A384)</f>
        <v>2</v>
      </c>
      <c r="I384" s="2"/>
      <c r="J384" s="2" t="s">
        <v>22403</v>
      </c>
      <c r="K384" s="4"/>
    </row>
    <row r="385" customFormat="false" ht="23.85" hidden="false" customHeight="false" outlineLevel="0" collapsed="false">
      <c r="A385" s="4" t="s">
        <v>15643</v>
      </c>
      <c r="B385" s="4" t="s">
        <v>4732</v>
      </c>
      <c r="C385" s="4" t="s">
        <v>776</v>
      </c>
      <c r="D385" s="4" t="s">
        <v>22404</v>
      </c>
      <c r="E385" s="4" t="s">
        <v>15634</v>
      </c>
      <c r="F385" s="4" t="s">
        <v>21433</v>
      </c>
      <c r="G385" s="4" t="s">
        <v>22405</v>
      </c>
      <c r="H385" s="4" t="n">
        <f aca="false">COUNTIF(Albums!$B$2:$B$2862,A385)</f>
        <v>8</v>
      </c>
      <c r="I385" s="2" t="s">
        <v>22406</v>
      </c>
      <c r="J385" s="2" t="s">
        <v>22407</v>
      </c>
      <c r="K385" s="4" t="s">
        <v>53</v>
      </c>
    </row>
    <row r="386" customFormat="false" ht="23.85" hidden="false" customHeight="false" outlineLevel="0" collapsed="false">
      <c r="A386" s="4" t="s">
        <v>4514</v>
      </c>
      <c r="B386" s="4" t="s">
        <v>117</v>
      </c>
      <c r="C386" s="4" t="s">
        <v>116</v>
      </c>
      <c r="D386" s="4" t="s">
        <v>22408</v>
      </c>
      <c r="E386" s="4" t="s">
        <v>3992</v>
      </c>
      <c r="F386" s="4" t="s">
        <v>21441</v>
      </c>
      <c r="G386" s="4" t="s">
        <v>22409</v>
      </c>
      <c r="H386" s="4" t="n">
        <f aca="false">COUNTIF(Albums!$B$2:$B$2862,A386)</f>
        <v>3</v>
      </c>
      <c r="I386" s="2"/>
      <c r="J386" s="2" t="s">
        <v>22410</v>
      </c>
      <c r="K386" s="4" t="s">
        <v>53</v>
      </c>
    </row>
    <row r="387" customFormat="false" ht="23.85" hidden="false" customHeight="false" outlineLevel="0" collapsed="false">
      <c r="A387" s="4" t="s">
        <v>11067</v>
      </c>
      <c r="B387" s="4" t="s">
        <v>1338</v>
      </c>
      <c r="C387" s="4" t="s">
        <v>45</v>
      </c>
      <c r="D387" s="4" t="s">
        <v>22411</v>
      </c>
      <c r="E387" s="4" t="s">
        <v>10842</v>
      </c>
      <c r="F387" s="4" t="s">
        <v>21433</v>
      </c>
      <c r="G387" s="4" t="s">
        <v>22412</v>
      </c>
      <c r="H387" s="4" t="n">
        <f aca="false">COUNTIF(Albums!$B$2:$B$2862,A387)</f>
        <v>2</v>
      </c>
      <c r="I387" s="2" t="s">
        <v>22413</v>
      </c>
      <c r="J387" s="2" t="s">
        <v>22414</v>
      </c>
      <c r="K387" s="4"/>
    </row>
    <row r="388" customFormat="false" ht="23.85" hidden="false" customHeight="false" outlineLevel="0" collapsed="false">
      <c r="A388" s="4" t="s">
        <v>5075</v>
      </c>
      <c r="B388" s="4" t="s">
        <v>346</v>
      </c>
      <c r="C388" s="4" t="s">
        <v>45</v>
      </c>
      <c r="D388" s="4" t="s">
        <v>22415</v>
      </c>
      <c r="E388" s="4" t="s">
        <v>3992</v>
      </c>
      <c r="F388" s="4" t="s">
        <v>21441</v>
      </c>
      <c r="G388" s="4" t="s">
        <v>22416</v>
      </c>
      <c r="H388" s="4" t="n">
        <f aca="false">COUNTIF(Albums!$B$2:$B$2862,A388)</f>
        <v>2</v>
      </c>
      <c r="I388" s="2"/>
      <c r="J388" s="2" t="s">
        <v>22417</v>
      </c>
      <c r="K388" s="4" t="s">
        <v>53</v>
      </c>
    </row>
    <row r="389" customFormat="false" ht="23.85" hidden="false" customHeight="false" outlineLevel="0" collapsed="false">
      <c r="A389" s="4" t="s">
        <v>5223</v>
      </c>
      <c r="B389" s="4" t="s">
        <v>5135</v>
      </c>
      <c r="C389" s="4" t="s">
        <v>45</v>
      </c>
      <c r="D389" s="4" t="s">
        <v>21463</v>
      </c>
      <c r="E389" s="4" t="s">
        <v>3992</v>
      </c>
      <c r="F389" s="4" t="s">
        <v>21441</v>
      </c>
      <c r="G389" s="4" t="s">
        <v>5222</v>
      </c>
      <c r="H389" s="4" t="n">
        <f aca="false">COUNTIF(Albums!$B$2:$B$2862,A389)</f>
        <v>1</v>
      </c>
      <c r="I389" s="2"/>
      <c r="J389" s="2" t="s">
        <v>22418</v>
      </c>
      <c r="K389" s="4" t="s">
        <v>53</v>
      </c>
    </row>
    <row r="390" customFormat="false" ht="23.85" hidden="false" customHeight="false" outlineLevel="0" collapsed="false">
      <c r="A390" s="4" t="s">
        <v>160</v>
      </c>
      <c r="B390" s="4" t="s">
        <v>164</v>
      </c>
      <c r="C390" s="4" t="s">
        <v>163</v>
      </c>
      <c r="D390" s="4" t="s">
        <v>22419</v>
      </c>
      <c r="E390" s="4" t="s">
        <v>43</v>
      </c>
      <c r="F390" s="4" t="s">
        <v>21441</v>
      </c>
      <c r="G390" s="4" t="s">
        <v>22420</v>
      </c>
      <c r="H390" s="4" t="n">
        <f aca="false">COUNTIF(Albums!$B$2:$B$2862,A390)</f>
        <v>2</v>
      </c>
      <c r="I390" s="2"/>
      <c r="J390" s="2" t="s">
        <v>22421</v>
      </c>
      <c r="K390" s="4"/>
    </row>
    <row r="391" customFormat="false" ht="23.85" hidden="false" customHeight="false" outlineLevel="0" collapsed="false">
      <c r="A391" s="4" t="s">
        <v>4730</v>
      </c>
      <c r="B391" s="4" t="s">
        <v>4732</v>
      </c>
      <c r="C391" s="4" t="s">
        <v>776</v>
      </c>
      <c r="D391" s="4" t="s">
        <v>21477</v>
      </c>
      <c r="E391" s="4" t="s">
        <v>3992</v>
      </c>
      <c r="F391" s="4" t="s">
        <v>21441</v>
      </c>
      <c r="G391" s="4" t="s">
        <v>4729</v>
      </c>
      <c r="H391" s="4" t="n">
        <f aca="false">COUNTIF(Albums!$B$2:$B$2862,A391)</f>
        <v>1</v>
      </c>
      <c r="I391" s="2" t="s">
        <v>15643</v>
      </c>
      <c r="J391" s="2" t="s">
        <v>22422</v>
      </c>
      <c r="K391" s="4" t="s">
        <v>53</v>
      </c>
    </row>
    <row r="392" customFormat="false" ht="23.85" hidden="false" customHeight="false" outlineLevel="0" collapsed="false">
      <c r="A392" s="4" t="s">
        <v>16908</v>
      </c>
      <c r="B392" s="4" t="s">
        <v>1674</v>
      </c>
      <c r="C392" s="4" t="s">
        <v>603</v>
      </c>
      <c r="D392" s="4" t="s">
        <v>21981</v>
      </c>
      <c r="E392" s="4" t="s">
        <v>16771</v>
      </c>
      <c r="F392" s="4" t="s">
        <v>21433</v>
      </c>
      <c r="G392" s="4" t="s">
        <v>16907</v>
      </c>
      <c r="H392" s="4" t="n">
        <f aca="false">COUNTIF(Albums!$B$2:$B$2862,A392)</f>
        <v>1</v>
      </c>
      <c r="I392" s="2"/>
      <c r="J392" s="2" t="s">
        <v>22423</v>
      </c>
      <c r="K392" s="4"/>
    </row>
    <row r="393" customFormat="false" ht="23.85" hidden="false" customHeight="false" outlineLevel="0" collapsed="false">
      <c r="A393" s="4" t="s">
        <v>3217</v>
      </c>
      <c r="B393" s="4" t="s">
        <v>1205</v>
      </c>
      <c r="C393" s="4" t="s">
        <v>603</v>
      </c>
      <c r="D393" s="4" t="s">
        <v>21687</v>
      </c>
      <c r="E393" s="4" t="s">
        <v>2736</v>
      </c>
      <c r="F393" s="4" t="s">
        <v>21441</v>
      </c>
      <c r="G393" s="4" t="s">
        <v>3216</v>
      </c>
      <c r="H393" s="4" t="n">
        <f aca="false">COUNTIF(Albums!$B$2:$B$2862,A393)</f>
        <v>1</v>
      </c>
      <c r="I393" s="2" t="s">
        <v>2831</v>
      </c>
      <c r="J393" s="2" t="s">
        <v>22424</v>
      </c>
      <c r="K393" s="4"/>
    </row>
    <row r="394" customFormat="false" ht="23.85" hidden="false" customHeight="false" outlineLevel="0" collapsed="false">
      <c r="A394" s="4" t="s">
        <v>11146</v>
      </c>
      <c r="B394" s="4" t="s">
        <v>164</v>
      </c>
      <c r="C394" s="4" t="s">
        <v>163</v>
      </c>
      <c r="D394" s="4" t="s">
        <v>22425</v>
      </c>
      <c r="E394" s="4" t="s">
        <v>10842</v>
      </c>
      <c r="F394" s="4" t="s">
        <v>21433</v>
      </c>
      <c r="G394" s="4" t="s">
        <v>22426</v>
      </c>
      <c r="H394" s="4" t="n">
        <f aca="false">COUNTIF(Albums!$B$2:$B$2862,A394)</f>
        <v>3</v>
      </c>
      <c r="I394" s="2"/>
      <c r="J394" s="2" t="s">
        <v>22427</v>
      </c>
      <c r="K394" s="4"/>
    </row>
    <row r="395" customFormat="false" ht="23.85" hidden="false" customHeight="false" outlineLevel="0" collapsed="false">
      <c r="A395" s="4" t="s">
        <v>1067</v>
      </c>
      <c r="B395" s="4" t="s">
        <v>530</v>
      </c>
      <c r="C395" s="4" t="s">
        <v>193</v>
      </c>
      <c r="D395" s="4" t="s">
        <v>21463</v>
      </c>
      <c r="E395" s="4" t="s">
        <v>861</v>
      </c>
      <c r="F395" s="4" t="s">
        <v>21441</v>
      </c>
      <c r="G395" s="4" t="s">
        <v>1066</v>
      </c>
      <c r="H395" s="4" t="n">
        <f aca="false">COUNTIF(Albums!$B$2:$B$2862,A395)</f>
        <v>1</v>
      </c>
      <c r="I395" s="2" t="s">
        <v>693</v>
      </c>
      <c r="J395" s="2" t="s">
        <v>22428</v>
      </c>
      <c r="K395" s="4" t="s">
        <v>53</v>
      </c>
    </row>
    <row r="396" customFormat="false" ht="23.85" hidden="false" customHeight="false" outlineLevel="0" collapsed="false">
      <c r="A396" s="4" t="s">
        <v>4831</v>
      </c>
      <c r="B396" s="4" t="s">
        <v>4834</v>
      </c>
      <c r="C396" s="4" t="s">
        <v>45</v>
      </c>
      <c r="D396" s="4" t="s">
        <v>21768</v>
      </c>
      <c r="E396" s="4" t="s">
        <v>3992</v>
      </c>
      <c r="F396" s="4" t="s">
        <v>21441</v>
      </c>
      <c r="G396" s="4" t="s">
        <v>22429</v>
      </c>
      <c r="H396" s="4" t="n">
        <f aca="false">COUNTIF(Albums!$B$2:$B$2862,A396)</f>
        <v>4</v>
      </c>
      <c r="I396" s="2"/>
      <c r="J396" s="2" t="s">
        <v>22430</v>
      </c>
      <c r="K396" s="4"/>
    </row>
    <row r="397" customFormat="false" ht="23.85" hidden="false" customHeight="false" outlineLevel="0" collapsed="false">
      <c r="A397" s="4" t="s">
        <v>17058</v>
      </c>
      <c r="B397" s="4" t="s">
        <v>1205</v>
      </c>
      <c r="C397" s="4" t="s">
        <v>603</v>
      </c>
      <c r="D397" s="4" t="s">
        <v>22431</v>
      </c>
      <c r="E397" s="4" t="s">
        <v>16771</v>
      </c>
      <c r="F397" s="4" t="s">
        <v>21433</v>
      </c>
      <c r="G397" s="4" t="s">
        <v>22432</v>
      </c>
      <c r="H397" s="4" t="n">
        <f aca="false">COUNTIF(Albums!$B$2:$B$2862,A397)</f>
        <v>2</v>
      </c>
      <c r="I397" s="2" t="s">
        <v>22433</v>
      </c>
      <c r="J397" s="2" t="s">
        <v>22434</v>
      </c>
      <c r="K397" s="4" t="s">
        <v>53</v>
      </c>
    </row>
    <row r="398" customFormat="false" ht="23.85" hidden="false" customHeight="false" outlineLevel="0" collapsed="false">
      <c r="A398" s="4" t="s">
        <v>11902</v>
      </c>
      <c r="B398" s="4" t="s">
        <v>11905</v>
      </c>
      <c r="C398" s="4" t="s">
        <v>603</v>
      </c>
      <c r="D398" s="4" t="s">
        <v>22435</v>
      </c>
      <c r="E398" s="4" t="s">
        <v>11433</v>
      </c>
      <c r="F398" s="4" t="s">
        <v>21433</v>
      </c>
      <c r="G398" s="4" t="s">
        <v>22436</v>
      </c>
      <c r="H398" s="4" t="n">
        <f aca="false">COUNTIF(Albums!$B$2:$B$2862,A398)</f>
        <v>2</v>
      </c>
      <c r="I398" s="2" t="s">
        <v>11517</v>
      </c>
      <c r="J398" s="2" t="s">
        <v>22437</v>
      </c>
      <c r="K398" s="4"/>
    </row>
    <row r="399" customFormat="false" ht="23.85" hidden="false" customHeight="false" outlineLevel="0" collapsed="false">
      <c r="A399" s="4" t="s">
        <v>7152</v>
      </c>
      <c r="B399" s="4" t="s">
        <v>164</v>
      </c>
      <c r="C399" s="4" t="s">
        <v>163</v>
      </c>
      <c r="D399" s="4" t="s">
        <v>21497</v>
      </c>
      <c r="E399" s="4" t="s">
        <v>7052</v>
      </c>
      <c r="F399" s="4" t="s">
        <v>21433</v>
      </c>
      <c r="G399" s="4" t="s">
        <v>7151</v>
      </c>
      <c r="H399" s="4" t="n">
        <f aca="false">COUNTIF(Albums!$B$2:$B$2862,A399)</f>
        <v>1</v>
      </c>
      <c r="I399" s="2" t="s">
        <v>22438</v>
      </c>
      <c r="J399" s="2" t="s">
        <v>22439</v>
      </c>
      <c r="K399" s="4"/>
    </row>
    <row r="400" customFormat="false" ht="23.85" hidden="false" customHeight="false" outlineLevel="0" collapsed="false">
      <c r="A400" s="4" t="s">
        <v>15941</v>
      </c>
      <c r="B400" s="4" t="s">
        <v>4732</v>
      </c>
      <c r="C400" s="4" t="s">
        <v>776</v>
      </c>
      <c r="D400" s="4" t="s">
        <v>21495</v>
      </c>
      <c r="E400" s="4" t="s">
        <v>15634</v>
      </c>
      <c r="F400" s="4" t="s">
        <v>21433</v>
      </c>
      <c r="G400" s="4" t="s">
        <v>15940</v>
      </c>
      <c r="H400" s="4" t="n">
        <f aca="false">COUNTIF(Albums!$B$2:$B$2862,A400)</f>
        <v>1</v>
      </c>
      <c r="I400" s="2" t="s">
        <v>22440</v>
      </c>
      <c r="J400" s="2" t="s">
        <v>22441</v>
      </c>
      <c r="K400" s="4"/>
    </row>
    <row r="401" customFormat="false" ht="35.05" hidden="false" customHeight="false" outlineLevel="0" collapsed="false">
      <c r="A401" s="4" t="s">
        <v>18990</v>
      </c>
      <c r="B401" s="4" t="s">
        <v>18993</v>
      </c>
      <c r="C401" s="4" t="s">
        <v>603</v>
      </c>
      <c r="D401" s="4" t="s">
        <v>22442</v>
      </c>
      <c r="E401" s="4" t="s">
        <v>18992</v>
      </c>
      <c r="F401" s="4" t="s">
        <v>21433</v>
      </c>
      <c r="G401" s="4" t="s">
        <v>22443</v>
      </c>
      <c r="H401" s="4" t="n">
        <f aca="false">COUNTIF(Albums!$B$2:$B$2862,A401)</f>
        <v>11</v>
      </c>
      <c r="I401" s="2" t="s">
        <v>22444</v>
      </c>
      <c r="J401" s="2" t="s">
        <v>22445</v>
      </c>
      <c r="K401" s="4"/>
    </row>
    <row r="402" customFormat="false" ht="23.85" hidden="false" customHeight="false" outlineLevel="0" collapsed="false">
      <c r="A402" s="4" t="s">
        <v>1246</v>
      </c>
      <c r="B402" s="4" t="s">
        <v>1248</v>
      </c>
      <c r="C402" s="4" t="s">
        <v>603</v>
      </c>
      <c r="D402" s="4" t="s">
        <v>22446</v>
      </c>
      <c r="E402" s="4" t="s">
        <v>1166</v>
      </c>
      <c r="F402" s="4" t="s">
        <v>21441</v>
      </c>
      <c r="G402" s="4" t="s">
        <v>22447</v>
      </c>
      <c r="H402" s="4" t="n">
        <f aca="false">COUNTIF(Albums!$B$2:$B$2862,A402)</f>
        <v>2</v>
      </c>
      <c r="I402" s="2" t="s">
        <v>22448</v>
      </c>
      <c r="J402" s="2" t="s">
        <v>22449</v>
      </c>
      <c r="K402" s="4"/>
    </row>
    <row r="403" customFormat="false" ht="23.85" hidden="false" customHeight="false" outlineLevel="0" collapsed="false">
      <c r="A403" s="4" t="s">
        <v>15580</v>
      </c>
      <c r="B403" s="4" t="s">
        <v>1205</v>
      </c>
      <c r="C403" s="4" t="s">
        <v>603</v>
      </c>
      <c r="D403" s="4" t="s">
        <v>21632</v>
      </c>
      <c r="E403" s="4" t="s">
        <v>15180</v>
      </c>
      <c r="F403" s="4" t="s">
        <v>21433</v>
      </c>
      <c r="G403" s="4" t="s">
        <v>15579</v>
      </c>
      <c r="H403" s="4" t="n">
        <f aca="false">COUNTIF(Albums!$B$2:$B$2862,A403)</f>
        <v>1</v>
      </c>
      <c r="I403" s="2"/>
      <c r="J403" s="2" t="s">
        <v>22450</v>
      </c>
      <c r="K403" s="4"/>
    </row>
    <row r="404" customFormat="false" ht="23.85" hidden="false" customHeight="false" outlineLevel="0" collapsed="false">
      <c r="A404" s="4" t="s">
        <v>14672</v>
      </c>
      <c r="B404" s="4" t="s">
        <v>346</v>
      </c>
      <c r="C404" s="4" t="s">
        <v>45</v>
      </c>
      <c r="D404" s="4" t="s">
        <v>21444</v>
      </c>
      <c r="E404" s="4" t="s">
        <v>14457</v>
      </c>
      <c r="F404" s="4" t="s">
        <v>21433</v>
      </c>
      <c r="G404" s="4" t="s">
        <v>14671</v>
      </c>
      <c r="H404" s="4" t="n">
        <f aca="false">COUNTIF(Albums!$B$2:$B$2862,A404)</f>
        <v>1</v>
      </c>
      <c r="I404" s="2" t="s">
        <v>22451</v>
      </c>
      <c r="J404" s="2" t="s">
        <v>22452</v>
      </c>
      <c r="K404" s="4"/>
    </row>
    <row r="405" customFormat="false" ht="23.85" hidden="false" customHeight="false" outlineLevel="0" collapsed="false">
      <c r="A405" s="4" t="s">
        <v>14202</v>
      </c>
      <c r="B405" s="4" t="s">
        <v>1205</v>
      </c>
      <c r="C405" s="4" t="s">
        <v>603</v>
      </c>
      <c r="D405" s="4" t="s">
        <v>22453</v>
      </c>
      <c r="E405" s="4" t="s">
        <v>14186</v>
      </c>
      <c r="F405" s="4" t="s">
        <v>21433</v>
      </c>
      <c r="G405" s="4" t="s">
        <v>22454</v>
      </c>
      <c r="H405" s="4" t="n">
        <f aca="false">COUNTIF(Albums!$B$2:$B$2862,A405)</f>
        <v>6</v>
      </c>
      <c r="I405" s="2" t="s">
        <v>22455</v>
      </c>
      <c r="J405" s="2" t="s">
        <v>22456</v>
      </c>
      <c r="K405" s="4"/>
    </row>
    <row r="406" customFormat="false" ht="23.85" hidden="false" customHeight="false" outlineLevel="0" collapsed="false">
      <c r="A406" s="4" t="s">
        <v>13495</v>
      </c>
      <c r="B406" s="4" t="s">
        <v>13498</v>
      </c>
      <c r="C406" s="4" t="s">
        <v>45</v>
      </c>
      <c r="D406" s="4" t="s">
        <v>22457</v>
      </c>
      <c r="E406" s="4" t="s">
        <v>13258</v>
      </c>
      <c r="F406" s="4" t="s">
        <v>21433</v>
      </c>
      <c r="G406" s="4" t="s">
        <v>22458</v>
      </c>
      <c r="H406" s="4" t="n">
        <f aca="false">COUNTIF(Albums!$B$2:$B$2862,A406)</f>
        <v>2</v>
      </c>
      <c r="I406" s="2"/>
      <c r="J406" s="2" t="s">
        <v>22459</v>
      </c>
      <c r="K406" s="4"/>
    </row>
    <row r="407" customFormat="false" ht="23.85" hidden="false" customHeight="false" outlineLevel="0" collapsed="false">
      <c r="A407" s="4" t="s">
        <v>172</v>
      </c>
      <c r="B407" s="4" t="s">
        <v>175</v>
      </c>
      <c r="C407" s="4" t="s">
        <v>174</v>
      </c>
      <c r="D407" s="4" t="s">
        <v>21768</v>
      </c>
      <c r="E407" s="4" t="s">
        <v>43</v>
      </c>
      <c r="F407" s="4" t="s">
        <v>21441</v>
      </c>
      <c r="G407" s="4" t="s">
        <v>22460</v>
      </c>
      <c r="H407" s="4" t="n">
        <f aca="false">COUNTIF(Albums!$B$2:$B$2862,A407)</f>
        <v>3</v>
      </c>
      <c r="I407" s="2" t="s">
        <v>22461</v>
      </c>
      <c r="J407" s="2" t="s">
        <v>22462</v>
      </c>
      <c r="K407" s="4" t="s">
        <v>53</v>
      </c>
    </row>
    <row r="408" customFormat="false" ht="23.85" hidden="false" customHeight="false" outlineLevel="0" collapsed="false">
      <c r="A408" s="4" t="s">
        <v>19268</v>
      </c>
      <c r="B408" s="4" t="s">
        <v>19164</v>
      </c>
      <c r="C408" s="4" t="s">
        <v>193</v>
      </c>
      <c r="D408" s="4" t="s">
        <v>21831</v>
      </c>
      <c r="E408" s="4" t="s">
        <v>19163</v>
      </c>
      <c r="F408" s="4" t="s">
        <v>21433</v>
      </c>
      <c r="G408" s="4" t="s">
        <v>19267</v>
      </c>
      <c r="H408" s="4" t="n">
        <f aca="false">COUNTIF(Albums!$B$2:$B$2862,A408)</f>
        <v>1</v>
      </c>
      <c r="I408" s="2" t="s">
        <v>22135</v>
      </c>
      <c r="J408" s="2" t="s">
        <v>22463</v>
      </c>
      <c r="K408" s="4"/>
    </row>
    <row r="409" customFormat="false" ht="23.85" hidden="false" customHeight="false" outlineLevel="0" collapsed="false">
      <c r="A409" s="4" t="s">
        <v>2033</v>
      </c>
      <c r="B409" s="4" t="s">
        <v>117</v>
      </c>
      <c r="C409" s="4" t="s">
        <v>116</v>
      </c>
      <c r="D409" s="4" t="s">
        <v>21556</v>
      </c>
      <c r="E409" s="4" t="s">
        <v>1337</v>
      </c>
      <c r="F409" s="4" t="s">
        <v>21441</v>
      </c>
      <c r="G409" s="4" t="s">
        <v>2032</v>
      </c>
      <c r="H409" s="4" t="n">
        <f aca="false">COUNTIF(Albums!$B$2:$B$2862,A409)</f>
        <v>1</v>
      </c>
      <c r="I409" s="2"/>
      <c r="J409" s="2" t="s">
        <v>22464</v>
      </c>
      <c r="K409" s="4"/>
    </row>
    <row r="410" customFormat="false" ht="23.85" hidden="false" customHeight="false" outlineLevel="0" collapsed="false">
      <c r="A410" s="4" t="s">
        <v>11640</v>
      </c>
      <c r="B410" s="4" t="s">
        <v>7102</v>
      </c>
      <c r="C410" s="4" t="s">
        <v>193</v>
      </c>
      <c r="D410" s="4" t="s">
        <v>21828</v>
      </c>
      <c r="E410" s="4" t="s">
        <v>11433</v>
      </c>
      <c r="F410" s="4" t="s">
        <v>21433</v>
      </c>
      <c r="G410" s="4" t="s">
        <v>22465</v>
      </c>
      <c r="H410" s="4" t="n">
        <f aca="false">COUNTIF(Albums!$B$2:$B$2862,A410)</f>
        <v>2</v>
      </c>
      <c r="I410" s="2" t="s">
        <v>22466</v>
      </c>
      <c r="J410" s="2" t="s">
        <v>22467</v>
      </c>
      <c r="K410" s="4"/>
    </row>
    <row r="411" customFormat="false" ht="23.85" hidden="false" customHeight="false" outlineLevel="0" collapsed="false">
      <c r="A411" s="4" t="s">
        <v>19318</v>
      </c>
      <c r="B411" s="4" t="s">
        <v>19164</v>
      </c>
      <c r="C411" s="4" t="s">
        <v>193</v>
      </c>
      <c r="D411" s="4" t="s">
        <v>22324</v>
      </c>
      <c r="E411" s="4" t="s">
        <v>19163</v>
      </c>
      <c r="F411" s="4" t="s">
        <v>21433</v>
      </c>
      <c r="G411" s="4" t="s">
        <v>19317</v>
      </c>
      <c r="H411" s="4" t="n">
        <f aca="false">COUNTIF(Albums!$B$2:$B$2862,A411)</f>
        <v>1</v>
      </c>
      <c r="I411" s="2" t="s">
        <v>22135</v>
      </c>
      <c r="J411" s="2" t="s">
        <v>22468</v>
      </c>
      <c r="K411" s="4"/>
    </row>
    <row r="412" customFormat="false" ht="23.85" hidden="false" customHeight="false" outlineLevel="0" collapsed="false">
      <c r="A412" s="4" t="s">
        <v>15380</v>
      </c>
      <c r="B412" s="4" t="s">
        <v>15382</v>
      </c>
      <c r="C412" s="4" t="s">
        <v>193</v>
      </c>
      <c r="D412" s="4" t="s">
        <v>22109</v>
      </c>
      <c r="E412" s="4" t="s">
        <v>15180</v>
      </c>
      <c r="F412" s="4" t="s">
        <v>21433</v>
      </c>
      <c r="G412" s="4" t="s">
        <v>22469</v>
      </c>
      <c r="H412" s="4" t="n">
        <f aca="false">COUNTIF(Albums!$B$2:$B$2862,A412)</f>
        <v>2</v>
      </c>
      <c r="I412" s="2" t="s">
        <v>14524</v>
      </c>
      <c r="J412" s="2" t="s">
        <v>22470</v>
      </c>
      <c r="K412" s="4"/>
    </row>
    <row r="413" customFormat="false" ht="23.85" hidden="false" customHeight="false" outlineLevel="0" collapsed="false">
      <c r="A413" s="4" t="s">
        <v>12276</v>
      </c>
      <c r="B413" s="4" t="s">
        <v>12279</v>
      </c>
      <c r="C413" s="4" t="s">
        <v>45</v>
      </c>
      <c r="D413" s="4" t="s">
        <v>22471</v>
      </c>
      <c r="E413" s="4" t="s">
        <v>12189</v>
      </c>
      <c r="F413" s="4" t="s">
        <v>21433</v>
      </c>
      <c r="G413" s="4" t="s">
        <v>22472</v>
      </c>
      <c r="H413" s="4" t="n">
        <f aca="false">COUNTIF(Albums!$B$2:$B$2862,A413)</f>
        <v>7</v>
      </c>
      <c r="I413" s="2"/>
      <c r="J413" s="2" t="s">
        <v>22473</v>
      </c>
      <c r="K413" s="4" t="s">
        <v>53</v>
      </c>
    </row>
    <row r="414" customFormat="false" ht="23.85" hidden="false" customHeight="false" outlineLevel="0" collapsed="false">
      <c r="A414" s="4" t="s">
        <v>13845</v>
      </c>
      <c r="B414" s="4" t="s">
        <v>1205</v>
      </c>
      <c r="C414" s="4" t="s">
        <v>603</v>
      </c>
      <c r="D414" s="4" t="s">
        <v>21694</v>
      </c>
      <c r="E414" s="4" t="s">
        <v>13813</v>
      </c>
      <c r="F414" s="4" t="s">
        <v>21433</v>
      </c>
      <c r="G414" s="4" t="s">
        <v>22474</v>
      </c>
      <c r="H414" s="4" t="n">
        <f aca="false">COUNTIF(Albums!$B$2:$B$2862,A414)</f>
        <v>3</v>
      </c>
      <c r="I414" s="2" t="s">
        <v>22475</v>
      </c>
      <c r="J414" s="2" t="s">
        <v>22476</v>
      </c>
      <c r="K414" s="4"/>
    </row>
    <row r="415" customFormat="false" ht="23.85" hidden="false" customHeight="false" outlineLevel="0" collapsed="false">
      <c r="A415" s="4" t="s">
        <v>16060</v>
      </c>
      <c r="B415" s="4" t="s">
        <v>289</v>
      </c>
      <c r="C415" s="4" t="s">
        <v>163</v>
      </c>
      <c r="D415" s="4" t="s">
        <v>22477</v>
      </c>
      <c r="E415" s="4" t="s">
        <v>17776</v>
      </c>
      <c r="F415" s="4" t="s">
        <v>21433</v>
      </c>
      <c r="G415" s="4" t="s">
        <v>22478</v>
      </c>
      <c r="H415" s="4" t="n">
        <f aca="false">COUNTIF(Albums!$B$2:$B$2862,A415)</f>
        <v>7</v>
      </c>
      <c r="I415" s="2" t="s">
        <v>22479</v>
      </c>
      <c r="J415" s="2" t="s">
        <v>22480</v>
      </c>
      <c r="K415" s="4"/>
    </row>
    <row r="416" customFormat="false" ht="23.85" hidden="false" customHeight="false" outlineLevel="0" collapsed="false">
      <c r="A416" s="4" t="s">
        <v>10753</v>
      </c>
      <c r="B416" s="4" t="s">
        <v>10755</v>
      </c>
      <c r="C416" s="4" t="s">
        <v>257</v>
      </c>
      <c r="D416" s="4" t="s">
        <v>21772</v>
      </c>
      <c r="E416" s="4" t="s">
        <v>10455</v>
      </c>
      <c r="F416" s="4" t="s">
        <v>21433</v>
      </c>
      <c r="G416" s="4" t="s">
        <v>10752</v>
      </c>
      <c r="H416" s="4" t="n">
        <f aca="false">COUNTIF(Albums!$B$2:$B$2862,A416)</f>
        <v>1</v>
      </c>
      <c r="I416" s="2" t="s">
        <v>22481</v>
      </c>
      <c r="J416" s="2" t="s">
        <v>22482</v>
      </c>
      <c r="K416" s="4"/>
    </row>
    <row r="417" customFormat="false" ht="23.85" hidden="false" customHeight="false" outlineLevel="0" collapsed="false">
      <c r="A417" s="4" t="s">
        <v>9300</v>
      </c>
      <c r="B417" s="4" t="s">
        <v>9302</v>
      </c>
      <c r="C417" s="4" t="s">
        <v>45</v>
      </c>
      <c r="D417" s="4" t="s">
        <v>22483</v>
      </c>
      <c r="E417" s="4" t="s">
        <v>8845</v>
      </c>
      <c r="F417" s="4" t="s">
        <v>21433</v>
      </c>
      <c r="G417" s="4" t="s">
        <v>22484</v>
      </c>
      <c r="H417" s="4" t="n">
        <f aca="false">COUNTIF(Albums!$B$2:$B$2862,A417)</f>
        <v>2</v>
      </c>
      <c r="I417" s="2"/>
      <c r="J417" s="2" t="s">
        <v>22485</v>
      </c>
      <c r="K417" s="4"/>
    </row>
    <row r="418" customFormat="false" ht="23.85" hidden="false" customHeight="false" outlineLevel="0" collapsed="false">
      <c r="A418" s="4" t="s">
        <v>1526</v>
      </c>
      <c r="B418" s="4" t="s">
        <v>1528</v>
      </c>
      <c r="C418" s="4" t="s">
        <v>603</v>
      </c>
      <c r="D418" s="4" t="s">
        <v>22486</v>
      </c>
      <c r="E418" s="4" t="s">
        <v>1337</v>
      </c>
      <c r="F418" s="4" t="s">
        <v>21441</v>
      </c>
      <c r="G418" s="4" t="s">
        <v>22487</v>
      </c>
      <c r="H418" s="4" t="n">
        <f aca="false">COUNTIF(Albums!$B$2:$B$2862,A418)</f>
        <v>2</v>
      </c>
      <c r="I418" s="2" t="s">
        <v>22488</v>
      </c>
      <c r="J418" s="2" t="s">
        <v>22489</v>
      </c>
      <c r="K418" s="4"/>
    </row>
    <row r="419" customFormat="false" ht="23.85" hidden="false" customHeight="false" outlineLevel="0" collapsed="false">
      <c r="A419" s="4" t="s">
        <v>2428</v>
      </c>
      <c r="B419" s="4" t="s">
        <v>2431</v>
      </c>
      <c r="C419" s="4" t="s">
        <v>603</v>
      </c>
      <c r="D419" s="4" t="s">
        <v>21463</v>
      </c>
      <c r="E419" s="4" t="s">
        <v>1337</v>
      </c>
      <c r="F419" s="4" t="s">
        <v>21441</v>
      </c>
      <c r="G419" s="4" t="s">
        <v>2427</v>
      </c>
      <c r="H419" s="4" t="n">
        <f aca="false">COUNTIF(Albums!$B$2:$B$2862,A419)</f>
        <v>1</v>
      </c>
      <c r="I419" s="2" t="s">
        <v>1526</v>
      </c>
      <c r="J419" s="2" t="s">
        <v>22490</v>
      </c>
      <c r="K419" s="4" t="s">
        <v>53</v>
      </c>
    </row>
    <row r="420" customFormat="false" ht="23.85" hidden="false" customHeight="false" outlineLevel="0" collapsed="false">
      <c r="A420" s="4" t="s">
        <v>12201</v>
      </c>
      <c r="B420" s="4" t="s">
        <v>12205</v>
      </c>
      <c r="C420" s="4" t="s">
        <v>152</v>
      </c>
      <c r="D420" s="4" t="s">
        <v>21602</v>
      </c>
      <c r="E420" s="4" t="s">
        <v>12189</v>
      </c>
      <c r="F420" s="4" t="s">
        <v>21433</v>
      </c>
      <c r="G420" s="4" t="s">
        <v>12200</v>
      </c>
      <c r="H420" s="4" t="n">
        <f aca="false">COUNTIF(Albums!$B$2:$B$2862,A420)</f>
        <v>1</v>
      </c>
      <c r="I420" s="2" t="s">
        <v>22491</v>
      </c>
      <c r="J420" s="2" t="s">
        <v>22492</v>
      </c>
      <c r="K420" s="4"/>
    </row>
    <row r="421" customFormat="false" ht="23.85" hidden="false" customHeight="false" outlineLevel="0" collapsed="false">
      <c r="A421" s="4" t="s">
        <v>11649</v>
      </c>
      <c r="B421" s="4" t="s">
        <v>11652</v>
      </c>
      <c r="C421" s="4" t="s">
        <v>603</v>
      </c>
      <c r="D421" s="4" t="s">
        <v>21636</v>
      </c>
      <c r="E421" s="4" t="s">
        <v>11433</v>
      </c>
      <c r="F421" s="4" t="s">
        <v>21433</v>
      </c>
      <c r="G421" s="4" t="s">
        <v>22493</v>
      </c>
      <c r="H421" s="4" t="n">
        <f aca="false">COUNTIF(Albums!$B$2:$B$2862,A421)</f>
        <v>2</v>
      </c>
      <c r="I421" s="2" t="s">
        <v>22494</v>
      </c>
      <c r="J421" s="2" t="s">
        <v>22495</v>
      </c>
      <c r="K421" s="4"/>
    </row>
    <row r="422" customFormat="false" ht="23.85" hidden="false" customHeight="false" outlineLevel="0" collapsed="false">
      <c r="A422" s="4" t="s">
        <v>5842</v>
      </c>
      <c r="B422" s="4" t="s">
        <v>777</v>
      </c>
      <c r="C422" s="4" t="s">
        <v>776</v>
      </c>
      <c r="D422" s="4" t="s">
        <v>21491</v>
      </c>
      <c r="E422" s="4" t="s">
        <v>5429</v>
      </c>
      <c r="F422" s="4" t="s">
        <v>21441</v>
      </c>
      <c r="G422" s="4" t="s">
        <v>5841</v>
      </c>
      <c r="H422" s="4" t="n">
        <f aca="false">COUNTIF(Albums!$B$2:$B$2862,A422)</f>
        <v>1</v>
      </c>
      <c r="I422" s="2"/>
      <c r="J422" s="2" t="s">
        <v>22496</v>
      </c>
      <c r="K422" s="4"/>
    </row>
    <row r="423" customFormat="false" ht="23.85" hidden="false" customHeight="false" outlineLevel="0" collapsed="false">
      <c r="A423" s="4" t="s">
        <v>1720</v>
      </c>
      <c r="B423" s="4" t="s">
        <v>1205</v>
      </c>
      <c r="C423" s="4" t="s">
        <v>603</v>
      </c>
      <c r="D423" s="4" t="s">
        <v>22187</v>
      </c>
      <c r="E423" s="4" t="s">
        <v>1337</v>
      </c>
      <c r="F423" s="4" t="s">
        <v>21441</v>
      </c>
      <c r="G423" s="4" t="s">
        <v>22497</v>
      </c>
      <c r="H423" s="4" t="n">
        <f aca="false">COUNTIF(Albums!$B$2:$B$2862,A423)</f>
        <v>2</v>
      </c>
      <c r="I423" s="2" t="s">
        <v>22498</v>
      </c>
      <c r="J423" s="2" t="s">
        <v>22499</v>
      </c>
      <c r="K423" s="4" t="s">
        <v>53</v>
      </c>
    </row>
    <row r="424" customFormat="false" ht="23.85" hidden="false" customHeight="false" outlineLevel="0" collapsed="false">
      <c r="A424" s="4" t="s">
        <v>11002</v>
      </c>
      <c r="B424" s="4" t="s">
        <v>61</v>
      </c>
      <c r="C424" s="4" t="s">
        <v>45</v>
      </c>
      <c r="D424" s="4" t="s">
        <v>22500</v>
      </c>
      <c r="E424" s="4" t="s">
        <v>10842</v>
      </c>
      <c r="F424" s="4" t="s">
        <v>21433</v>
      </c>
      <c r="G424" s="4" t="s">
        <v>22501</v>
      </c>
      <c r="H424" s="4" t="n">
        <f aca="false">COUNTIF(Albums!$B$2:$B$2862,A424)</f>
        <v>5</v>
      </c>
      <c r="I424" s="2"/>
      <c r="J424" s="2" t="s">
        <v>22502</v>
      </c>
      <c r="K424" s="4"/>
    </row>
    <row r="425" customFormat="false" ht="23.85" hidden="false" customHeight="false" outlineLevel="0" collapsed="false">
      <c r="A425" s="4" t="s">
        <v>18586</v>
      </c>
      <c r="B425" s="4" t="s">
        <v>18588</v>
      </c>
      <c r="C425" s="4" t="s">
        <v>163</v>
      </c>
      <c r="D425" s="4" t="s">
        <v>22503</v>
      </c>
      <c r="E425" s="4" t="s">
        <v>18471</v>
      </c>
      <c r="F425" s="4" t="s">
        <v>21433</v>
      </c>
      <c r="G425" s="4" t="s">
        <v>18585</v>
      </c>
      <c r="H425" s="4" t="n">
        <f aca="false">COUNTIF(Albums!$B$2:$B$2862,A425)</f>
        <v>1</v>
      </c>
      <c r="I425" s="2"/>
      <c r="J425" s="2" t="s">
        <v>22504</v>
      </c>
      <c r="K425" s="4"/>
    </row>
    <row r="426" customFormat="false" ht="23.85" hidden="false" customHeight="false" outlineLevel="0" collapsed="false">
      <c r="A426" s="4" t="s">
        <v>20099</v>
      </c>
      <c r="B426" s="4" t="s">
        <v>20102</v>
      </c>
      <c r="C426" s="4" t="s">
        <v>193</v>
      </c>
      <c r="D426" s="4" t="s">
        <v>22207</v>
      </c>
      <c r="E426" s="4" t="s">
        <v>19908</v>
      </c>
      <c r="F426" s="4" t="s">
        <v>21433</v>
      </c>
      <c r="G426" s="4" t="s">
        <v>20098</v>
      </c>
      <c r="H426" s="4" t="n">
        <f aca="false">COUNTIF(Albums!$B$2:$B$2862,A426)</f>
        <v>1</v>
      </c>
      <c r="I426" s="2"/>
      <c r="J426" s="2" t="s">
        <v>22505</v>
      </c>
      <c r="K426" s="4"/>
    </row>
    <row r="427" customFormat="false" ht="23.85" hidden="false" customHeight="false" outlineLevel="0" collapsed="false">
      <c r="A427" s="4" t="s">
        <v>17574</v>
      </c>
      <c r="B427" s="4" t="s">
        <v>289</v>
      </c>
      <c r="C427" s="4" t="s">
        <v>193</v>
      </c>
      <c r="D427" s="4" t="s">
        <v>22506</v>
      </c>
      <c r="E427" s="4" t="s">
        <v>17406</v>
      </c>
      <c r="F427" s="4" t="s">
        <v>21433</v>
      </c>
      <c r="G427" s="4" t="s">
        <v>22507</v>
      </c>
      <c r="H427" s="4" t="n">
        <f aca="false">COUNTIF(Albums!$B$2:$B$2862,A427)</f>
        <v>2</v>
      </c>
      <c r="I427" s="2" t="s">
        <v>22508</v>
      </c>
      <c r="J427" s="2" t="s">
        <v>22509</v>
      </c>
      <c r="K427" s="4"/>
    </row>
    <row r="428" customFormat="false" ht="23.85" hidden="false" customHeight="false" outlineLevel="0" collapsed="false">
      <c r="A428" s="4" t="s">
        <v>3827</v>
      </c>
      <c r="B428" s="4" t="s">
        <v>3736</v>
      </c>
      <c r="C428" s="4" t="s">
        <v>152</v>
      </c>
      <c r="D428" s="4" t="s">
        <v>21463</v>
      </c>
      <c r="E428" s="4" t="s">
        <v>2736</v>
      </c>
      <c r="F428" s="4" t="s">
        <v>21441</v>
      </c>
      <c r="G428" s="4" t="s">
        <v>3826</v>
      </c>
      <c r="H428" s="4" t="n">
        <f aca="false">COUNTIF(Albums!$B$2:$B$2862,A428)</f>
        <v>1</v>
      </c>
      <c r="I428" s="2"/>
      <c r="J428" s="2" t="s">
        <v>22510</v>
      </c>
      <c r="K428" s="4"/>
    </row>
    <row r="429" customFormat="false" ht="23.85" hidden="false" customHeight="false" outlineLevel="0" collapsed="false">
      <c r="A429" s="4" t="s">
        <v>2189</v>
      </c>
      <c r="B429" s="4" t="s">
        <v>61</v>
      </c>
      <c r="C429" s="4" t="s">
        <v>45</v>
      </c>
      <c r="D429" s="4" t="s">
        <v>22415</v>
      </c>
      <c r="E429" s="4" t="s">
        <v>1337</v>
      </c>
      <c r="F429" s="4" t="s">
        <v>21441</v>
      </c>
      <c r="G429" s="4" t="s">
        <v>22511</v>
      </c>
      <c r="H429" s="4" t="n">
        <f aca="false">COUNTIF(Albums!$B$2:$B$2862,A429)</f>
        <v>2</v>
      </c>
      <c r="I429" s="2" t="s">
        <v>22512</v>
      </c>
      <c r="J429" s="2" t="s">
        <v>22513</v>
      </c>
      <c r="K429" s="4"/>
    </row>
    <row r="430" customFormat="false" ht="23.85" hidden="false" customHeight="false" outlineLevel="0" collapsed="false">
      <c r="A430" s="4" t="s">
        <v>21210</v>
      </c>
      <c r="B430" s="4" t="s">
        <v>1205</v>
      </c>
      <c r="C430" s="4" t="s">
        <v>603</v>
      </c>
      <c r="D430" s="4" t="s">
        <v>21559</v>
      </c>
      <c r="E430" s="4" t="s">
        <v>21202</v>
      </c>
      <c r="F430" s="4" t="s">
        <v>21454</v>
      </c>
      <c r="G430" s="4" t="s">
        <v>21209</v>
      </c>
      <c r="H430" s="4" t="n">
        <f aca="false">COUNTIF(Albums!$B$2:$B$2862,A430)</f>
        <v>1</v>
      </c>
      <c r="I430" s="2"/>
      <c r="J430" s="2" t="s">
        <v>22514</v>
      </c>
      <c r="K430" s="4"/>
    </row>
    <row r="431" customFormat="false" ht="23.85" hidden="false" customHeight="false" outlineLevel="0" collapsed="false">
      <c r="A431" s="4" t="s">
        <v>10484</v>
      </c>
      <c r="B431" s="4" t="s">
        <v>10486</v>
      </c>
      <c r="C431" s="4" t="s">
        <v>603</v>
      </c>
      <c r="D431" s="4" t="s">
        <v>21977</v>
      </c>
      <c r="E431" s="4" t="s">
        <v>10455</v>
      </c>
      <c r="F431" s="4" t="s">
        <v>21433</v>
      </c>
      <c r="G431" s="4" t="s">
        <v>10483</v>
      </c>
      <c r="H431" s="4" t="n">
        <f aca="false">COUNTIF(Albums!$B$2:$B$2862,A431)</f>
        <v>1</v>
      </c>
      <c r="I431" s="2" t="s">
        <v>22515</v>
      </c>
      <c r="J431" s="2" t="s">
        <v>22516</v>
      </c>
      <c r="K431" s="4"/>
    </row>
    <row r="432" customFormat="false" ht="23.85" hidden="false" customHeight="false" outlineLevel="0" collapsed="false">
      <c r="A432" s="4" t="s">
        <v>5605</v>
      </c>
      <c r="B432" s="4" t="s">
        <v>5608</v>
      </c>
      <c r="C432" s="4" t="s">
        <v>603</v>
      </c>
      <c r="D432" s="4" t="s">
        <v>21966</v>
      </c>
      <c r="E432" s="4" t="s">
        <v>5429</v>
      </c>
      <c r="F432" s="4" t="s">
        <v>21441</v>
      </c>
      <c r="G432" s="4" t="s">
        <v>22517</v>
      </c>
      <c r="H432" s="4" t="n">
        <f aca="false">COUNTIF(Albums!$B$2:$B$2862,A432)</f>
        <v>3</v>
      </c>
      <c r="I432" s="2"/>
      <c r="J432" s="2" t="s">
        <v>22518</v>
      </c>
      <c r="K432" s="4"/>
    </row>
    <row r="433" customFormat="false" ht="23.85" hidden="false" customHeight="false" outlineLevel="0" collapsed="false">
      <c r="A433" s="4" t="s">
        <v>7304</v>
      </c>
      <c r="B433" s="4" t="s">
        <v>7306</v>
      </c>
      <c r="C433" s="4" t="s">
        <v>193</v>
      </c>
      <c r="D433" s="4" t="s">
        <v>21592</v>
      </c>
      <c r="E433" s="4" t="s">
        <v>7052</v>
      </c>
      <c r="F433" s="4" t="s">
        <v>21433</v>
      </c>
      <c r="G433" s="4" t="s">
        <v>7303</v>
      </c>
      <c r="H433" s="4" t="n">
        <f aca="false">COUNTIF(Albums!$B$2:$B$2862,A433)</f>
        <v>1</v>
      </c>
      <c r="I433" s="2" t="s">
        <v>7065</v>
      </c>
      <c r="J433" s="2" t="s">
        <v>22519</v>
      </c>
      <c r="K433" s="4"/>
    </row>
    <row r="434" customFormat="false" ht="23.85" hidden="false" customHeight="false" outlineLevel="0" collapsed="false">
      <c r="A434" s="4" t="s">
        <v>10728</v>
      </c>
      <c r="B434" s="4" t="s">
        <v>10731</v>
      </c>
      <c r="C434" s="4" t="s">
        <v>163</v>
      </c>
      <c r="D434" s="4" t="s">
        <v>22331</v>
      </c>
      <c r="E434" s="4" t="s">
        <v>10455</v>
      </c>
      <c r="F434" s="4" t="s">
        <v>21433</v>
      </c>
      <c r="G434" s="4" t="s">
        <v>22520</v>
      </c>
      <c r="H434" s="4" t="n">
        <f aca="false">COUNTIF(Albums!$B$2:$B$2862,A434)</f>
        <v>4</v>
      </c>
      <c r="I434" s="2" t="s">
        <v>22521</v>
      </c>
      <c r="J434" s="2" t="s">
        <v>22522</v>
      </c>
      <c r="K434" s="4"/>
    </row>
    <row r="435" customFormat="false" ht="23.85" hidden="false" customHeight="false" outlineLevel="0" collapsed="false">
      <c r="A435" s="4" t="s">
        <v>9081</v>
      </c>
      <c r="B435" s="4" t="s">
        <v>9085</v>
      </c>
      <c r="C435" s="4" t="s">
        <v>163</v>
      </c>
      <c r="D435" s="4" t="s">
        <v>22523</v>
      </c>
      <c r="E435" s="4" t="s">
        <v>8845</v>
      </c>
      <c r="F435" s="4" t="s">
        <v>21433</v>
      </c>
      <c r="G435" s="4" t="s">
        <v>22524</v>
      </c>
      <c r="H435" s="4" t="n">
        <f aca="false">COUNTIF(Albums!$B$2:$B$2862,A435)</f>
        <v>4</v>
      </c>
      <c r="I435" s="2"/>
      <c r="J435" s="2" t="s">
        <v>22525</v>
      </c>
      <c r="K435" s="4"/>
    </row>
    <row r="436" customFormat="false" ht="23.85" hidden="false" customHeight="false" outlineLevel="0" collapsed="false">
      <c r="A436" s="4" t="s">
        <v>3911</v>
      </c>
      <c r="B436" s="4" t="s">
        <v>1205</v>
      </c>
      <c r="C436" s="4" t="s">
        <v>603</v>
      </c>
      <c r="D436" s="4" t="s">
        <v>21491</v>
      </c>
      <c r="E436" s="4" t="s">
        <v>2736</v>
      </c>
      <c r="F436" s="4" t="s">
        <v>21441</v>
      </c>
      <c r="G436" s="4" t="s">
        <v>3910</v>
      </c>
      <c r="H436" s="4" t="n">
        <f aca="false">COUNTIF(Albums!$B$2:$B$2862,A436)</f>
        <v>1</v>
      </c>
      <c r="I436" s="2"/>
      <c r="J436" s="2" t="s">
        <v>22526</v>
      </c>
      <c r="K436" s="4"/>
    </row>
    <row r="437" customFormat="false" ht="23.85" hidden="false" customHeight="false" outlineLevel="0" collapsed="false">
      <c r="A437" s="4" t="s">
        <v>2040</v>
      </c>
      <c r="B437" s="4" t="s">
        <v>2042</v>
      </c>
      <c r="C437" s="4" t="s">
        <v>45</v>
      </c>
      <c r="D437" s="4" t="s">
        <v>21460</v>
      </c>
      <c r="E437" s="4" t="s">
        <v>1337</v>
      </c>
      <c r="F437" s="4" t="s">
        <v>21441</v>
      </c>
      <c r="G437" s="4" t="s">
        <v>22527</v>
      </c>
      <c r="H437" s="4" t="n">
        <f aca="false">COUNTIF(Albums!$B$2:$B$2862,A437)</f>
        <v>2</v>
      </c>
      <c r="I437" s="2"/>
      <c r="J437" s="2" t="s">
        <v>22528</v>
      </c>
      <c r="K437" s="4" t="s">
        <v>53</v>
      </c>
    </row>
    <row r="438" customFormat="false" ht="23.85" hidden="false" customHeight="false" outlineLevel="0" collapsed="false">
      <c r="A438" s="4" t="s">
        <v>20409</v>
      </c>
      <c r="B438" s="4" t="s">
        <v>1777</v>
      </c>
      <c r="C438" s="4" t="s">
        <v>603</v>
      </c>
      <c r="D438" s="4" t="s">
        <v>21507</v>
      </c>
      <c r="E438" s="4" t="s">
        <v>20384</v>
      </c>
      <c r="F438" s="4" t="s">
        <v>21454</v>
      </c>
      <c r="G438" s="4" t="s">
        <v>20408</v>
      </c>
      <c r="H438" s="4" t="n">
        <f aca="false">COUNTIF(Albums!$B$2:$B$2862,A438)</f>
        <v>1</v>
      </c>
      <c r="I438" s="2" t="s">
        <v>22529</v>
      </c>
      <c r="J438" s="2" t="s">
        <v>22530</v>
      </c>
      <c r="K438" s="4"/>
    </row>
    <row r="439" customFormat="false" ht="23.85" hidden="false" customHeight="false" outlineLevel="0" collapsed="false">
      <c r="A439" s="4" t="s">
        <v>16792</v>
      </c>
      <c r="B439" s="4" t="s">
        <v>1205</v>
      </c>
      <c r="C439" s="4" t="s">
        <v>603</v>
      </c>
      <c r="D439" s="4" t="s">
        <v>22531</v>
      </c>
      <c r="E439" s="4" t="s">
        <v>16771</v>
      </c>
      <c r="F439" s="4" t="s">
        <v>21433</v>
      </c>
      <c r="G439" s="4" t="s">
        <v>22532</v>
      </c>
      <c r="H439" s="4" t="n">
        <f aca="false">COUNTIF(Albums!$B$2:$B$2862,A439)</f>
        <v>2</v>
      </c>
      <c r="I439" s="2" t="s">
        <v>22533</v>
      </c>
      <c r="J439" s="2" t="s">
        <v>22534</v>
      </c>
      <c r="K439" s="4"/>
    </row>
    <row r="440" customFormat="false" ht="23.85" hidden="false" customHeight="false" outlineLevel="0" collapsed="false">
      <c r="A440" s="4" t="s">
        <v>11817</v>
      </c>
      <c r="B440" s="4" t="s">
        <v>1528</v>
      </c>
      <c r="C440" s="4" t="s">
        <v>603</v>
      </c>
      <c r="D440" s="4" t="s">
        <v>22535</v>
      </c>
      <c r="E440" s="4" t="s">
        <v>11433</v>
      </c>
      <c r="F440" s="4" t="s">
        <v>21433</v>
      </c>
      <c r="G440" s="4" t="s">
        <v>11816</v>
      </c>
      <c r="H440" s="4" t="n">
        <f aca="false">COUNTIF(Albums!$B$2:$B$2862,A440)</f>
        <v>1</v>
      </c>
      <c r="I440" s="2" t="s">
        <v>12348</v>
      </c>
      <c r="J440" s="2" t="s">
        <v>22536</v>
      </c>
      <c r="K440" s="4"/>
    </row>
    <row r="441" customFormat="false" ht="23.85" hidden="false" customHeight="false" outlineLevel="0" collapsed="false">
      <c r="A441" s="4" t="s">
        <v>2049</v>
      </c>
      <c r="B441" s="4" t="s">
        <v>2052</v>
      </c>
      <c r="C441" s="4" t="s">
        <v>257</v>
      </c>
      <c r="D441" s="4" t="s">
        <v>21556</v>
      </c>
      <c r="E441" s="4" t="s">
        <v>1337</v>
      </c>
      <c r="F441" s="4" t="s">
        <v>21441</v>
      </c>
      <c r="G441" s="4" t="s">
        <v>2048</v>
      </c>
      <c r="H441" s="4" t="n">
        <f aca="false">COUNTIF(Albums!$B$2:$B$2862,A441)</f>
        <v>1</v>
      </c>
      <c r="I441" s="2"/>
      <c r="J441" s="2" t="s">
        <v>22537</v>
      </c>
      <c r="K441" s="4"/>
    </row>
    <row r="442" customFormat="false" ht="23.85" hidden="false" customHeight="false" outlineLevel="0" collapsed="false">
      <c r="A442" s="4" t="s">
        <v>11741</v>
      </c>
      <c r="B442" s="4" t="s">
        <v>5431</v>
      </c>
      <c r="C442" s="4" t="s">
        <v>152</v>
      </c>
      <c r="D442" s="4" t="s">
        <v>21569</v>
      </c>
      <c r="E442" s="4" t="s">
        <v>11433</v>
      </c>
      <c r="F442" s="4" t="s">
        <v>21433</v>
      </c>
      <c r="G442" s="4" t="s">
        <v>22538</v>
      </c>
      <c r="H442" s="4" t="n">
        <f aca="false">COUNTIF(Albums!$B$2:$B$2862,A442)</f>
        <v>2</v>
      </c>
      <c r="I442" s="2"/>
      <c r="J442" s="2" t="s">
        <v>22539</v>
      </c>
      <c r="K442" s="4"/>
    </row>
    <row r="443" customFormat="false" ht="23.85" hidden="false" customHeight="false" outlineLevel="0" collapsed="false">
      <c r="A443" s="4" t="s">
        <v>13191</v>
      </c>
      <c r="B443" s="4" t="s">
        <v>549</v>
      </c>
      <c r="C443" s="4" t="s">
        <v>152</v>
      </c>
      <c r="D443" s="4" t="s">
        <v>21527</v>
      </c>
      <c r="E443" s="4" t="s">
        <v>12707</v>
      </c>
      <c r="F443" s="4" t="s">
        <v>21433</v>
      </c>
      <c r="G443" s="4" t="s">
        <v>13190</v>
      </c>
      <c r="H443" s="4" t="n">
        <f aca="false">COUNTIF(Albums!$B$2:$B$2862,A443)</f>
        <v>1</v>
      </c>
      <c r="I443" s="2"/>
      <c r="J443" s="2" t="s">
        <v>22540</v>
      </c>
      <c r="K443" s="4"/>
    </row>
    <row r="444" customFormat="false" ht="23.85" hidden="false" customHeight="false" outlineLevel="0" collapsed="false">
      <c r="A444" s="4" t="s">
        <v>5556</v>
      </c>
      <c r="B444" s="4" t="s">
        <v>61</v>
      </c>
      <c r="C444" s="4" t="s">
        <v>45</v>
      </c>
      <c r="D444" s="4" t="s">
        <v>22419</v>
      </c>
      <c r="E444" s="4" t="s">
        <v>5429</v>
      </c>
      <c r="F444" s="4" t="s">
        <v>21441</v>
      </c>
      <c r="G444" s="4" t="s">
        <v>22541</v>
      </c>
      <c r="H444" s="4" t="n">
        <f aca="false">COUNTIF(Albums!$B$2:$B$2862,A444)</f>
        <v>3</v>
      </c>
      <c r="I444" s="2" t="s">
        <v>5456</v>
      </c>
      <c r="J444" s="2" t="s">
        <v>22542</v>
      </c>
      <c r="K444" s="4"/>
    </row>
    <row r="445" customFormat="false" ht="23.85" hidden="false" customHeight="false" outlineLevel="0" collapsed="false">
      <c r="A445" s="4" t="s">
        <v>5342</v>
      </c>
      <c r="B445" s="4" t="s">
        <v>5344</v>
      </c>
      <c r="C445" s="4" t="s">
        <v>116</v>
      </c>
      <c r="D445" s="4" t="s">
        <v>21491</v>
      </c>
      <c r="E445" s="4" t="s">
        <v>3992</v>
      </c>
      <c r="F445" s="4" t="s">
        <v>21441</v>
      </c>
      <c r="G445" s="4" t="s">
        <v>5341</v>
      </c>
      <c r="H445" s="4" t="n">
        <f aca="false">COUNTIF(Albums!$B$2:$B$2862,A445)</f>
        <v>1</v>
      </c>
      <c r="I445" s="2"/>
      <c r="J445" s="2" t="s">
        <v>22543</v>
      </c>
      <c r="K445" s="4"/>
    </row>
    <row r="446" customFormat="false" ht="23.85" hidden="false" customHeight="false" outlineLevel="0" collapsed="false">
      <c r="A446" s="4" t="s">
        <v>16197</v>
      </c>
      <c r="B446" s="4" t="s">
        <v>1205</v>
      </c>
      <c r="C446" s="4" t="s">
        <v>603</v>
      </c>
      <c r="D446" s="4" t="s">
        <v>21852</v>
      </c>
      <c r="E446" s="4" t="s">
        <v>16045</v>
      </c>
      <c r="F446" s="4" t="s">
        <v>21433</v>
      </c>
      <c r="G446" s="4" t="s">
        <v>16196</v>
      </c>
      <c r="H446" s="4" t="n">
        <f aca="false">COUNTIF(Albums!$B$2:$B$2862,A446)</f>
        <v>1</v>
      </c>
      <c r="I446" s="2"/>
      <c r="J446" s="2" t="s">
        <v>22544</v>
      </c>
      <c r="K446" s="4"/>
    </row>
    <row r="447" customFormat="false" ht="23.85" hidden="false" customHeight="false" outlineLevel="0" collapsed="false">
      <c r="A447" s="4" t="s">
        <v>2912</v>
      </c>
      <c r="B447" s="4" t="s">
        <v>706</v>
      </c>
      <c r="C447" s="4" t="s">
        <v>90</v>
      </c>
      <c r="D447" s="4" t="s">
        <v>22545</v>
      </c>
      <c r="E447" s="4" t="s">
        <v>2736</v>
      </c>
      <c r="F447" s="4" t="s">
        <v>21441</v>
      </c>
      <c r="G447" s="4" t="s">
        <v>22546</v>
      </c>
      <c r="H447" s="4" t="n">
        <f aca="false">COUNTIF(Albums!$B$2:$B$2862,A447)</f>
        <v>9</v>
      </c>
      <c r="I447" s="2"/>
      <c r="J447" s="2" t="s">
        <v>22547</v>
      </c>
      <c r="K447" s="4" t="s">
        <v>53</v>
      </c>
    </row>
    <row r="448" customFormat="false" ht="23.85" hidden="false" customHeight="false" outlineLevel="0" collapsed="false">
      <c r="A448" s="4" t="s">
        <v>6011</v>
      </c>
      <c r="B448" s="4" t="s">
        <v>6013</v>
      </c>
      <c r="C448" s="4" t="s">
        <v>193</v>
      </c>
      <c r="D448" s="4" t="s">
        <v>22548</v>
      </c>
      <c r="E448" s="4" t="s">
        <v>5903</v>
      </c>
      <c r="F448" s="4" t="s">
        <v>21441</v>
      </c>
      <c r="G448" s="4" t="s">
        <v>22549</v>
      </c>
      <c r="H448" s="4" t="n">
        <f aca="false">COUNTIF(Albums!$B$2:$B$2862,A448)</f>
        <v>2</v>
      </c>
      <c r="I448" s="2" t="s">
        <v>6035</v>
      </c>
      <c r="J448" s="2" t="s">
        <v>22550</v>
      </c>
      <c r="K448" s="4"/>
    </row>
    <row r="449" customFormat="false" ht="23.85" hidden="false" customHeight="false" outlineLevel="0" collapsed="false">
      <c r="A449" s="4" t="s">
        <v>5900</v>
      </c>
      <c r="B449" s="4" t="s">
        <v>117</v>
      </c>
      <c r="C449" s="4" t="s">
        <v>116</v>
      </c>
      <c r="D449" s="4" t="s">
        <v>22035</v>
      </c>
      <c r="E449" s="4" t="s">
        <v>5903</v>
      </c>
      <c r="F449" s="4" t="s">
        <v>21441</v>
      </c>
      <c r="G449" s="4" t="s">
        <v>22551</v>
      </c>
      <c r="H449" s="4" t="n">
        <f aca="false">COUNTIF(Albums!$B$2:$B$2862,A449)</f>
        <v>3</v>
      </c>
      <c r="I449" s="2" t="s">
        <v>22552</v>
      </c>
      <c r="J449" s="2" t="s">
        <v>22553</v>
      </c>
      <c r="K449" s="4"/>
    </row>
    <row r="450" customFormat="false" ht="23.85" hidden="false" customHeight="false" outlineLevel="0" collapsed="false">
      <c r="A450" s="4" t="s">
        <v>13142</v>
      </c>
      <c r="B450" s="4" t="s">
        <v>1205</v>
      </c>
      <c r="C450" s="4" t="s">
        <v>603</v>
      </c>
      <c r="D450" s="4" t="s">
        <v>21516</v>
      </c>
      <c r="E450" s="4" t="s">
        <v>12707</v>
      </c>
      <c r="F450" s="4" t="s">
        <v>21433</v>
      </c>
      <c r="G450" s="4" t="s">
        <v>13141</v>
      </c>
      <c r="H450" s="4" t="n">
        <f aca="false">COUNTIF(Albums!$B$2:$B$2862,A450)</f>
        <v>1</v>
      </c>
      <c r="I450" s="2" t="s">
        <v>22554</v>
      </c>
      <c r="J450" s="2" t="s">
        <v>22555</v>
      </c>
      <c r="K450" s="4"/>
    </row>
    <row r="451" customFormat="false" ht="23.85" hidden="false" customHeight="false" outlineLevel="0" collapsed="false">
      <c r="A451" s="4" t="s">
        <v>4841</v>
      </c>
      <c r="B451" s="4" t="s">
        <v>61</v>
      </c>
      <c r="C451" s="4" t="s">
        <v>45</v>
      </c>
      <c r="D451" s="4" t="s">
        <v>21817</v>
      </c>
      <c r="E451" s="4" t="s">
        <v>3992</v>
      </c>
      <c r="F451" s="4" t="s">
        <v>21441</v>
      </c>
      <c r="G451" s="4" t="s">
        <v>22556</v>
      </c>
      <c r="H451" s="4" t="n">
        <f aca="false">COUNTIF(Albums!$B$2:$B$2862,A451)</f>
        <v>2</v>
      </c>
      <c r="I451" s="2"/>
      <c r="J451" s="2" t="s">
        <v>22557</v>
      </c>
      <c r="K451" s="4" t="s">
        <v>53</v>
      </c>
    </row>
    <row r="452" customFormat="false" ht="23.85" hidden="false" customHeight="false" outlineLevel="0" collapsed="false">
      <c r="A452" s="4" t="s">
        <v>5427</v>
      </c>
      <c r="B452" s="4" t="s">
        <v>5431</v>
      </c>
      <c r="C452" s="4" t="s">
        <v>152</v>
      </c>
      <c r="D452" s="4" t="s">
        <v>22558</v>
      </c>
      <c r="E452" s="4" t="s">
        <v>5429</v>
      </c>
      <c r="F452" s="4" t="s">
        <v>21441</v>
      </c>
      <c r="G452" s="4" t="s">
        <v>22559</v>
      </c>
      <c r="H452" s="4" t="n">
        <f aca="false">COUNTIF(Albums!$B$2:$B$2862,A452)</f>
        <v>5</v>
      </c>
      <c r="I452" s="2" t="s">
        <v>22560</v>
      </c>
      <c r="J452" s="2" t="s">
        <v>22561</v>
      </c>
      <c r="K452" s="4" t="s">
        <v>53</v>
      </c>
    </row>
    <row r="453" customFormat="false" ht="23.85" hidden="false" customHeight="false" outlineLevel="0" collapsed="false">
      <c r="A453" s="4" t="s">
        <v>20670</v>
      </c>
      <c r="B453" s="4" t="s">
        <v>20672</v>
      </c>
      <c r="C453" s="4" t="s">
        <v>152</v>
      </c>
      <c r="D453" s="4" t="s">
        <v>21484</v>
      </c>
      <c r="E453" s="4" t="s">
        <v>20619</v>
      </c>
      <c r="F453" s="4" t="s">
        <v>21454</v>
      </c>
      <c r="G453" s="4" t="s">
        <v>20669</v>
      </c>
      <c r="H453" s="4" t="n">
        <f aca="false">COUNTIF(Albums!$B$2:$B$2862,A453)</f>
        <v>1</v>
      </c>
      <c r="I453" s="2" t="s">
        <v>20617</v>
      </c>
      <c r="J453" s="2" t="s">
        <v>22562</v>
      </c>
      <c r="K453" s="4"/>
    </row>
    <row r="454" customFormat="false" ht="23.85" hidden="false" customHeight="false" outlineLevel="0" collapsed="false">
      <c r="A454" s="4" t="s">
        <v>1212</v>
      </c>
      <c r="B454" s="4" t="s">
        <v>1215</v>
      </c>
      <c r="C454" s="4" t="s">
        <v>152</v>
      </c>
      <c r="D454" s="4" t="s">
        <v>22548</v>
      </c>
      <c r="E454" s="4" t="s">
        <v>1166</v>
      </c>
      <c r="F454" s="4" t="s">
        <v>21441</v>
      </c>
      <c r="G454" s="4" t="s">
        <v>22563</v>
      </c>
      <c r="H454" s="4" t="n">
        <f aca="false">COUNTIF(Albums!$B$2:$B$2862,A454)</f>
        <v>2</v>
      </c>
      <c r="I454" s="2"/>
      <c r="J454" s="2" t="s">
        <v>22564</v>
      </c>
      <c r="K454" s="4" t="s">
        <v>53</v>
      </c>
    </row>
    <row r="455" customFormat="false" ht="23.85" hidden="false" customHeight="false" outlineLevel="0" collapsed="false">
      <c r="A455" s="4" t="s">
        <v>5767</v>
      </c>
      <c r="B455" s="4" t="s">
        <v>117</v>
      </c>
      <c r="C455" s="4" t="s">
        <v>116</v>
      </c>
      <c r="D455" s="4" t="s">
        <v>22565</v>
      </c>
      <c r="E455" s="4" t="s">
        <v>5429</v>
      </c>
      <c r="F455" s="4" t="s">
        <v>21441</v>
      </c>
      <c r="G455" s="4" t="s">
        <v>22566</v>
      </c>
      <c r="H455" s="4" t="n">
        <f aca="false">COUNTIF(Albums!$B$2:$B$2862,A455)</f>
        <v>2</v>
      </c>
      <c r="I455" s="2" t="s">
        <v>22567</v>
      </c>
      <c r="J455" s="2" t="s">
        <v>22568</v>
      </c>
      <c r="K455" s="4"/>
    </row>
    <row r="456" customFormat="false" ht="23.85" hidden="false" customHeight="false" outlineLevel="0" collapsed="false">
      <c r="A456" s="4" t="s">
        <v>3692</v>
      </c>
      <c r="B456" s="4" t="s">
        <v>1205</v>
      </c>
      <c r="C456" s="4" t="s">
        <v>603</v>
      </c>
      <c r="D456" s="4" t="s">
        <v>21440</v>
      </c>
      <c r="E456" s="4" t="s">
        <v>2736</v>
      </c>
      <c r="F456" s="4" t="s">
        <v>21441</v>
      </c>
      <c r="G456" s="4" t="s">
        <v>3691</v>
      </c>
      <c r="H456" s="4" t="n">
        <f aca="false">COUNTIF(Albums!$B$2:$B$2862,A456)</f>
        <v>1</v>
      </c>
      <c r="I456" s="2" t="s">
        <v>22569</v>
      </c>
      <c r="J456" s="2" t="s">
        <v>22570</v>
      </c>
      <c r="K456" s="4"/>
    </row>
    <row r="457" customFormat="false" ht="23.85" hidden="false" customHeight="false" outlineLevel="0" collapsed="false">
      <c r="A457" s="4" t="s">
        <v>4740</v>
      </c>
      <c r="B457" s="4" t="s">
        <v>164</v>
      </c>
      <c r="C457" s="4" t="s">
        <v>163</v>
      </c>
      <c r="D457" s="4" t="s">
        <v>21721</v>
      </c>
      <c r="E457" s="4" t="s">
        <v>3992</v>
      </c>
      <c r="F457" s="4" t="s">
        <v>21441</v>
      </c>
      <c r="G457" s="4" t="s">
        <v>22571</v>
      </c>
      <c r="H457" s="4" t="n">
        <f aca="false">COUNTIF(Albums!$B$2:$B$2862,A457)</f>
        <v>2</v>
      </c>
      <c r="I457" s="2" t="s">
        <v>22572</v>
      </c>
      <c r="J457" s="2" t="s">
        <v>22573</v>
      </c>
      <c r="K457" s="4" t="s">
        <v>53</v>
      </c>
    </row>
    <row r="458" customFormat="false" ht="23.85" hidden="false" customHeight="false" outlineLevel="0" collapsed="false">
      <c r="A458" s="4" t="s">
        <v>7872</v>
      </c>
      <c r="B458" s="4" t="s">
        <v>1731</v>
      </c>
      <c r="C458" s="4" t="s">
        <v>603</v>
      </c>
      <c r="D458" s="4" t="s">
        <v>22167</v>
      </c>
      <c r="E458" s="4" t="s">
        <v>7609</v>
      </c>
      <c r="F458" s="4" t="s">
        <v>21433</v>
      </c>
      <c r="G458" s="4" t="s">
        <v>7871</v>
      </c>
      <c r="H458" s="4" t="n">
        <f aca="false">COUNTIF(Albums!$B$2:$B$2862,A458)</f>
        <v>1</v>
      </c>
      <c r="I458" s="2" t="s">
        <v>7656</v>
      </c>
      <c r="J458" s="2" t="s">
        <v>22574</v>
      </c>
      <c r="K458" s="4"/>
    </row>
    <row r="459" customFormat="false" ht="23.85" hidden="false" customHeight="false" outlineLevel="0" collapsed="false">
      <c r="A459" s="4" t="s">
        <v>2734</v>
      </c>
      <c r="B459" s="4" t="s">
        <v>788</v>
      </c>
      <c r="C459" s="4" t="s">
        <v>603</v>
      </c>
      <c r="D459" s="4" t="s">
        <v>22575</v>
      </c>
      <c r="E459" s="4" t="s">
        <v>2736</v>
      </c>
      <c r="F459" s="4" t="s">
        <v>21441</v>
      </c>
      <c r="G459" s="4" t="s">
        <v>22576</v>
      </c>
      <c r="H459" s="4" t="n">
        <f aca="false">COUNTIF(Albums!$B$2:$B$2862,A459)</f>
        <v>5</v>
      </c>
      <c r="I459" s="2" t="s">
        <v>22577</v>
      </c>
      <c r="J459" s="2" t="s">
        <v>22578</v>
      </c>
      <c r="K459" s="4"/>
    </row>
    <row r="460" customFormat="false" ht="23.85" hidden="false" customHeight="false" outlineLevel="0" collapsed="false">
      <c r="A460" s="4" t="s">
        <v>5751</v>
      </c>
      <c r="B460" s="4" t="s">
        <v>549</v>
      </c>
      <c r="C460" s="4" t="s">
        <v>152</v>
      </c>
      <c r="D460" s="4" t="s">
        <v>21463</v>
      </c>
      <c r="E460" s="4" t="s">
        <v>5429</v>
      </c>
      <c r="F460" s="4" t="s">
        <v>21441</v>
      </c>
      <c r="G460" s="4" t="s">
        <v>5750</v>
      </c>
      <c r="H460" s="4" t="n">
        <f aca="false">COUNTIF(Albums!$B$2:$B$2862,A460)</f>
        <v>1</v>
      </c>
      <c r="I460" s="2"/>
      <c r="J460" s="2" t="s">
        <v>22579</v>
      </c>
      <c r="K460" s="4"/>
    </row>
    <row r="461" customFormat="false" ht="23.85" hidden="false" customHeight="false" outlineLevel="0" collapsed="false">
      <c r="A461" s="4" t="s">
        <v>9344</v>
      </c>
      <c r="B461" s="4" t="s">
        <v>194</v>
      </c>
      <c r="C461" s="4" t="s">
        <v>193</v>
      </c>
      <c r="D461" s="4" t="s">
        <v>22580</v>
      </c>
      <c r="E461" s="4" t="s">
        <v>8845</v>
      </c>
      <c r="F461" s="4" t="s">
        <v>21433</v>
      </c>
      <c r="G461" s="4" t="s">
        <v>22581</v>
      </c>
      <c r="H461" s="4" t="n">
        <f aca="false">COUNTIF(Albums!$B$2:$B$2862,A461)</f>
        <v>6</v>
      </c>
      <c r="I461" s="2"/>
      <c r="J461" s="2" t="s">
        <v>22582</v>
      </c>
      <c r="K461" s="4"/>
    </row>
    <row r="462" customFormat="false" ht="23.85" hidden="false" customHeight="false" outlineLevel="0" collapsed="false">
      <c r="A462" s="4" t="s">
        <v>4340</v>
      </c>
      <c r="B462" s="4" t="s">
        <v>117</v>
      </c>
      <c r="C462" s="4" t="s">
        <v>116</v>
      </c>
      <c r="D462" s="4" t="s">
        <v>22583</v>
      </c>
      <c r="E462" s="4" t="s">
        <v>3992</v>
      </c>
      <c r="F462" s="4" t="s">
        <v>21441</v>
      </c>
      <c r="G462" s="4" t="s">
        <v>22584</v>
      </c>
      <c r="H462" s="4" t="n">
        <f aca="false">COUNTIF(Albums!$B$2:$B$2862,A462)</f>
        <v>2</v>
      </c>
      <c r="I462" s="2" t="s">
        <v>22585</v>
      </c>
      <c r="J462" s="2" t="s">
        <v>22586</v>
      </c>
      <c r="K462" s="4" t="s">
        <v>53</v>
      </c>
    </row>
    <row r="463" customFormat="false" ht="23.85" hidden="false" customHeight="false" outlineLevel="0" collapsed="false">
      <c r="A463" s="4" t="s">
        <v>14500</v>
      </c>
      <c r="B463" s="4" t="s">
        <v>14502</v>
      </c>
      <c r="C463" s="4" t="s">
        <v>45</v>
      </c>
      <c r="D463" s="4" t="s">
        <v>22587</v>
      </c>
      <c r="E463" s="4" t="s">
        <v>14457</v>
      </c>
      <c r="F463" s="4" t="s">
        <v>21433</v>
      </c>
      <c r="G463" s="4" t="s">
        <v>22588</v>
      </c>
      <c r="H463" s="4" t="n">
        <f aca="false">COUNTIF(Albums!$B$2:$B$2862,A463)</f>
        <v>8</v>
      </c>
      <c r="I463" s="2"/>
      <c r="J463" s="2" t="s">
        <v>22589</v>
      </c>
      <c r="K463" s="4" t="s">
        <v>53</v>
      </c>
    </row>
    <row r="464" customFormat="false" ht="23.85" hidden="false" customHeight="false" outlineLevel="0" collapsed="false">
      <c r="A464" s="4" t="s">
        <v>449</v>
      </c>
      <c r="B464" s="4" t="s">
        <v>91</v>
      </c>
      <c r="C464" s="4" t="s">
        <v>90</v>
      </c>
      <c r="D464" s="4" t="s">
        <v>21491</v>
      </c>
      <c r="E464" s="4" t="s">
        <v>43</v>
      </c>
      <c r="F464" s="4" t="s">
        <v>21441</v>
      </c>
      <c r="G464" s="4" t="s">
        <v>448</v>
      </c>
      <c r="H464" s="4" t="n">
        <f aca="false">COUNTIF(Albums!$B$2:$B$2862,A464)</f>
        <v>1</v>
      </c>
      <c r="I464" s="2" t="s">
        <v>21968</v>
      </c>
      <c r="J464" s="2" t="s">
        <v>22590</v>
      </c>
      <c r="K464" s="4" t="s">
        <v>53</v>
      </c>
    </row>
    <row r="465" customFormat="false" ht="23.85" hidden="false" customHeight="false" outlineLevel="0" collapsed="false">
      <c r="A465" s="4" t="s">
        <v>10066</v>
      </c>
      <c r="B465" s="4" t="s">
        <v>10069</v>
      </c>
      <c r="C465" s="4" t="s">
        <v>193</v>
      </c>
      <c r="D465" s="4" t="s">
        <v>22354</v>
      </c>
      <c r="E465" s="4" t="s">
        <v>9830</v>
      </c>
      <c r="F465" s="4" t="s">
        <v>21433</v>
      </c>
      <c r="G465" s="4" t="s">
        <v>22591</v>
      </c>
      <c r="H465" s="4" t="n">
        <f aca="false">COUNTIF(Albums!$B$2:$B$2862,A465)</f>
        <v>2</v>
      </c>
      <c r="I465" s="2" t="s">
        <v>22592</v>
      </c>
      <c r="J465" s="2" t="s">
        <v>22593</v>
      </c>
      <c r="K465" s="4"/>
    </row>
    <row r="466" customFormat="false" ht="23.85" hidden="false" customHeight="false" outlineLevel="0" collapsed="false">
      <c r="A466" s="4" t="s">
        <v>12973</v>
      </c>
      <c r="B466" s="4" t="s">
        <v>549</v>
      </c>
      <c r="C466" s="4" t="s">
        <v>152</v>
      </c>
      <c r="D466" s="4" t="s">
        <v>21432</v>
      </c>
      <c r="E466" s="4" t="s">
        <v>12707</v>
      </c>
      <c r="F466" s="4" t="s">
        <v>21433</v>
      </c>
      <c r="G466" s="4" t="s">
        <v>22594</v>
      </c>
      <c r="H466" s="4" t="n">
        <f aca="false">COUNTIF(Albums!$B$2:$B$2862,A466)</f>
        <v>2</v>
      </c>
      <c r="I466" s="2" t="s">
        <v>12791</v>
      </c>
      <c r="J466" s="2" t="s">
        <v>22595</v>
      </c>
      <c r="K466" s="4"/>
    </row>
    <row r="467" customFormat="false" ht="23.85" hidden="false" customHeight="false" outlineLevel="0" collapsed="false">
      <c r="A467" s="4" t="s">
        <v>12823</v>
      </c>
      <c r="B467" s="4" t="s">
        <v>1205</v>
      </c>
      <c r="C467" s="4" t="s">
        <v>603</v>
      </c>
      <c r="D467" s="4" t="s">
        <v>21468</v>
      </c>
      <c r="E467" s="4" t="s">
        <v>12707</v>
      </c>
      <c r="F467" s="4" t="s">
        <v>21433</v>
      </c>
      <c r="G467" s="4" t="s">
        <v>22596</v>
      </c>
      <c r="H467" s="4" t="n">
        <f aca="false">COUNTIF(Albums!$B$2:$B$2862,A467)</f>
        <v>3</v>
      </c>
      <c r="I467" s="2" t="s">
        <v>22597</v>
      </c>
      <c r="J467" s="2" t="s">
        <v>22598</v>
      </c>
      <c r="K467" s="4"/>
    </row>
    <row r="468" customFormat="false" ht="23.85" hidden="false" customHeight="false" outlineLevel="0" collapsed="false">
      <c r="A468" s="4" t="s">
        <v>21013</v>
      </c>
      <c r="B468" s="4" t="s">
        <v>91</v>
      </c>
      <c r="C468" s="4" t="s">
        <v>90</v>
      </c>
      <c r="D468" s="4" t="s">
        <v>21477</v>
      </c>
      <c r="E468" s="4" t="s">
        <v>20929</v>
      </c>
      <c r="F468" s="4" t="s">
        <v>21454</v>
      </c>
      <c r="G468" s="4" t="s">
        <v>21012</v>
      </c>
      <c r="H468" s="4" t="n">
        <f aca="false">COUNTIF(Albums!$B$2:$B$2862,A468)</f>
        <v>1</v>
      </c>
      <c r="I468" s="2" t="s">
        <v>22072</v>
      </c>
      <c r="J468" s="2" t="s">
        <v>22599</v>
      </c>
      <c r="K468" s="4" t="s">
        <v>53</v>
      </c>
    </row>
    <row r="469" customFormat="false" ht="23.85" hidden="false" customHeight="false" outlineLevel="0" collapsed="false">
      <c r="A469" s="4" t="s">
        <v>13214</v>
      </c>
      <c r="B469" s="4" t="s">
        <v>13217</v>
      </c>
      <c r="C469" s="4" t="s">
        <v>152</v>
      </c>
      <c r="D469" s="4" t="s">
        <v>21497</v>
      </c>
      <c r="E469" s="4" t="s">
        <v>12707</v>
      </c>
      <c r="F469" s="4" t="s">
        <v>21433</v>
      </c>
      <c r="G469" s="4" t="s">
        <v>13213</v>
      </c>
      <c r="H469" s="4" t="n">
        <f aca="false">COUNTIF(Albums!$B$2:$B$2862,A469)</f>
        <v>1</v>
      </c>
      <c r="I469" s="2"/>
      <c r="J469" s="2" t="s">
        <v>22600</v>
      </c>
      <c r="K469" s="4"/>
    </row>
    <row r="470" customFormat="false" ht="23.85" hidden="false" customHeight="false" outlineLevel="0" collapsed="false">
      <c r="A470" s="4" t="s">
        <v>16844</v>
      </c>
      <c r="B470" s="4" t="s">
        <v>1205</v>
      </c>
      <c r="C470" s="4" t="s">
        <v>603</v>
      </c>
      <c r="D470" s="4" t="s">
        <v>22143</v>
      </c>
      <c r="E470" s="4" t="s">
        <v>16771</v>
      </c>
      <c r="F470" s="4" t="s">
        <v>21433</v>
      </c>
      <c r="G470" s="4" t="s">
        <v>16843</v>
      </c>
      <c r="H470" s="4" t="n">
        <f aca="false">COUNTIF(Albums!$B$2:$B$2862,A470)</f>
        <v>1</v>
      </c>
      <c r="I470" s="2" t="s">
        <v>21929</v>
      </c>
      <c r="J470" s="2" t="s">
        <v>22601</v>
      </c>
      <c r="K470" s="4"/>
    </row>
    <row r="471" customFormat="false" ht="23.85" hidden="false" customHeight="false" outlineLevel="0" collapsed="false">
      <c r="A471" s="4" t="s">
        <v>20661</v>
      </c>
      <c r="B471" s="4" t="s">
        <v>61</v>
      </c>
      <c r="C471" s="4" t="s">
        <v>45</v>
      </c>
      <c r="D471" s="4" t="s">
        <v>21507</v>
      </c>
      <c r="E471" s="4" t="s">
        <v>20619</v>
      </c>
      <c r="F471" s="4" t="s">
        <v>21454</v>
      </c>
      <c r="G471" s="4" t="s">
        <v>20660</v>
      </c>
      <c r="H471" s="4" t="n">
        <f aca="false">COUNTIF(Albums!$B$2:$B$2862,A471)</f>
        <v>1</v>
      </c>
      <c r="I471" s="2" t="s">
        <v>22602</v>
      </c>
      <c r="J471" s="2" t="s">
        <v>22603</v>
      </c>
      <c r="K471" s="4"/>
    </row>
    <row r="472" customFormat="false" ht="23.85" hidden="false" customHeight="false" outlineLevel="0" collapsed="false">
      <c r="A472" s="4" t="s">
        <v>13409</v>
      </c>
      <c r="B472" s="4" t="s">
        <v>2881</v>
      </c>
      <c r="C472" s="4" t="s">
        <v>193</v>
      </c>
      <c r="D472" s="4" t="s">
        <v>22604</v>
      </c>
      <c r="E472" s="4" t="s">
        <v>13258</v>
      </c>
      <c r="F472" s="4" t="s">
        <v>21433</v>
      </c>
      <c r="G472" s="4" t="s">
        <v>22605</v>
      </c>
      <c r="H472" s="4" t="n">
        <f aca="false">COUNTIF(Albums!$B$2:$B$2862,A472)</f>
        <v>3</v>
      </c>
      <c r="I472" s="2" t="s">
        <v>22606</v>
      </c>
      <c r="J472" s="2" t="s">
        <v>22607</v>
      </c>
      <c r="K472" s="4"/>
    </row>
    <row r="473" customFormat="false" ht="23.85" hidden="false" customHeight="false" outlineLevel="0" collapsed="false">
      <c r="A473" s="4" t="s">
        <v>8377</v>
      </c>
      <c r="B473" s="4" t="s">
        <v>706</v>
      </c>
      <c r="C473" s="4" t="s">
        <v>90</v>
      </c>
      <c r="D473" s="4" t="s">
        <v>22608</v>
      </c>
      <c r="E473" s="4" t="s">
        <v>8347</v>
      </c>
      <c r="F473" s="4" t="s">
        <v>21433</v>
      </c>
      <c r="G473" s="4" t="s">
        <v>22609</v>
      </c>
      <c r="H473" s="4" t="n">
        <f aca="false">COUNTIF(Albums!$B$2:$B$2862,A473)</f>
        <v>7</v>
      </c>
      <c r="I473" s="2" t="s">
        <v>22610</v>
      </c>
      <c r="J473" s="2" t="s">
        <v>22611</v>
      </c>
      <c r="K473" s="4"/>
    </row>
    <row r="474" customFormat="false" ht="23.85" hidden="false" customHeight="false" outlineLevel="0" collapsed="false">
      <c r="A474" s="4" t="s">
        <v>8442</v>
      </c>
      <c r="B474" s="4" t="s">
        <v>706</v>
      </c>
      <c r="C474" s="4" t="s">
        <v>90</v>
      </c>
      <c r="D474" s="4" t="s">
        <v>22612</v>
      </c>
      <c r="E474" s="4" t="s">
        <v>8347</v>
      </c>
      <c r="F474" s="4" t="s">
        <v>21433</v>
      </c>
      <c r="G474" s="4" t="s">
        <v>8441</v>
      </c>
      <c r="H474" s="4" t="n">
        <f aca="false">COUNTIF(Albums!$B$2:$B$2862,A474)</f>
        <v>1</v>
      </c>
      <c r="I474" s="2" t="s">
        <v>22613</v>
      </c>
      <c r="J474" s="2" t="s">
        <v>22614</v>
      </c>
      <c r="K474" s="4"/>
    </row>
    <row r="475" customFormat="false" ht="23.85" hidden="false" customHeight="false" outlineLevel="0" collapsed="false">
      <c r="A475" s="4" t="s">
        <v>2197</v>
      </c>
      <c r="B475" s="4" t="s">
        <v>1205</v>
      </c>
      <c r="C475" s="4" t="s">
        <v>603</v>
      </c>
      <c r="D475" s="4" t="s">
        <v>21440</v>
      </c>
      <c r="E475" s="4" t="s">
        <v>1337</v>
      </c>
      <c r="F475" s="4" t="s">
        <v>21441</v>
      </c>
      <c r="G475" s="4" t="s">
        <v>2196</v>
      </c>
      <c r="H475" s="4" t="n">
        <f aca="false">COUNTIF(Albums!$B$2:$B$2862,A475)</f>
        <v>1</v>
      </c>
      <c r="I475" s="2" t="s">
        <v>22615</v>
      </c>
      <c r="J475" s="2" t="s">
        <v>22616</v>
      </c>
      <c r="K475" s="4"/>
    </row>
    <row r="476" customFormat="false" ht="23.85" hidden="false" customHeight="false" outlineLevel="0" collapsed="false">
      <c r="A476" s="4" t="s">
        <v>656</v>
      </c>
      <c r="B476" s="4" t="s">
        <v>659</v>
      </c>
      <c r="C476" s="4" t="s">
        <v>603</v>
      </c>
      <c r="D476" s="4" t="s">
        <v>21650</v>
      </c>
      <c r="E476" s="4" t="s">
        <v>510</v>
      </c>
      <c r="F476" s="4" t="s">
        <v>21441</v>
      </c>
      <c r="G476" s="4" t="s">
        <v>655</v>
      </c>
      <c r="H476" s="4" t="n">
        <f aca="false">COUNTIF(Albums!$B$2:$B$2862,A476)</f>
        <v>1</v>
      </c>
      <c r="I476" s="2" t="s">
        <v>22617</v>
      </c>
      <c r="J476" s="2" t="s">
        <v>22618</v>
      </c>
      <c r="K476" s="4"/>
    </row>
    <row r="477" customFormat="false" ht="23.85" hidden="false" customHeight="false" outlineLevel="0" collapsed="false">
      <c r="A477" s="4" t="s">
        <v>2206</v>
      </c>
      <c r="B477" s="4" t="s">
        <v>549</v>
      </c>
      <c r="C477" s="4" t="s">
        <v>152</v>
      </c>
      <c r="D477" s="4" t="s">
        <v>21788</v>
      </c>
      <c r="E477" s="4" t="s">
        <v>1337</v>
      </c>
      <c r="F477" s="4" t="s">
        <v>21441</v>
      </c>
      <c r="G477" s="4" t="s">
        <v>22619</v>
      </c>
      <c r="H477" s="4" t="n">
        <f aca="false">COUNTIF(Albums!$B$2:$B$2862,A477)</f>
        <v>2</v>
      </c>
      <c r="I477" s="2" t="s">
        <v>22620</v>
      </c>
      <c r="J477" s="2" t="s">
        <v>22621</v>
      </c>
      <c r="K477" s="4"/>
    </row>
    <row r="478" customFormat="false" ht="23.85" hidden="false" customHeight="false" outlineLevel="0" collapsed="false">
      <c r="A478" s="4" t="s">
        <v>10580</v>
      </c>
      <c r="B478" s="4" t="s">
        <v>117</v>
      </c>
      <c r="C478" s="4" t="s">
        <v>116</v>
      </c>
      <c r="D478" s="4" t="s">
        <v>21730</v>
      </c>
      <c r="E478" s="4" t="s">
        <v>10455</v>
      </c>
      <c r="F478" s="4" t="s">
        <v>21433</v>
      </c>
      <c r="G478" s="4" t="s">
        <v>22622</v>
      </c>
      <c r="H478" s="4" t="n">
        <f aca="false">COUNTIF(Albums!$B$2:$B$2862,A478)</f>
        <v>4</v>
      </c>
      <c r="I478" s="2" t="s">
        <v>22623</v>
      </c>
      <c r="J478" s="2" t="s">
        <v>22624</v>
      </c>
      <c r="K478" s="4"/>
    </row>
    <row r="479" customFormat="false" ht="23.85" hidden="false" customHeight="false" outlineLevel="0" collapsed="false">
      <c r="A479" s="4" t="s">
        <v>21233</v>
      </c>
      <c r="B479" s="4" t="s">
        <v>1205</v>
      </c>
      <c r="C479" s="4" t="s">
        <v>603</v>
      </c>
      <c r="D479" s="4" t="s">
        <v>22625</v>
      </c>
      <c r="E479" s="4" t="s">
        <v>21202</v>
      </c>
      <c r="F479" s="4" t="s">
        <v>21454</v>
      </c>
      <c r="G479" s="4" t="s">
        <v>22626</v>
      </c>
      <c r="H479" s="4" t="n">
        <f aca="false">COUNTIF(Albums!$B$2:$B$2862,A479)</f>
        <v>3</v>
      </c>
      <c r="I479" s="2"/>
      <c r="J479" s="2" t="s">
        <v>22627</v>
      </c>
      <c r="K479" s="4"/>
    </row>
    <row r="480" customFormat="false" ht="23.85" hidden="false" customHeight="false" outlineLevel="0" collapsed="false">
      <c r="A480" s="4" t="s">
        <v>9961</v>
      </c>
      <c r="B480" s="4" t="s">
        <v>1205</v>
      </c>
      <c r="C480" s="4" t="s">
        <v>603</v>
      </c>
      <c r="D480" s="4" t="s">
        <v>21759</v>
      </c>
      <c r="E480" s="4" t="s">
        <v>9830</v>
      </c>
      <c r="F480" s="4" t="s">
        <v>21433</v>
      </c>
      <c r="G480" s="4" t="s">
        <v>22628</v>
      </c>
      <c r="H480" s="4" t="n">
        <f aca="false">COUNTIF(Albums!$B$2:$B$2862,A480)</f>
        <v>3</v>
      </c>
      <c r="I480" s="2" t="s">
        <v>22629</v>
      </c>
      <c r="J480" s="2" t="s">
        <v>22630</v>
      </c>
      <c r="K480" s="4"/>
    </row>
    <row r="481" customFormat="false" ht="23.85" hidden="false" customHeight="false" outlineLevel="0" collapsed="false">
      <c r="A481" s="4" t="s">
        <v>8705</v>
      </c>
      <c r="B481" s="4" t="s">
        <v>706</v>
      </c>
      <c r="C481" s="4" t="s">
        <v>90</v>
      </c>
      <c r="D481" s="4" t="s">
        <v>22631</v>
      </c>
      <c r="E481" s="4" t="s">
        <v>8347</v>
      </c>
      <c r="F481" s="4" t="s">
        <v>21433</v>
      </c>
      <c r="G481" s="4" t="s">
        <v>22632</v>
      </c>
      <c r="H481" s="4" t="n">
        <f aca="false">COUNTIF(Albums!$B$2:$B$2862,A481)</f>
        <v>5</v>
      </c>
      <c r="I481" s="2" t="s">
        <v>22633</v>
      </c>
      <c r="J481" s="2" t="s">
        <v>22634</v>
      </c>
      <c r="K481" s="4"/>
    </row>
    <row r="482" customFormat="false" ht="23.85" hidden="false" customHeight="false" outlineLevel="0" collapsed="false">
      <c r="A482" s="4" t="s">
        <v>10613</v>
      </c>
      <c r="B482" s="4" t="s">
        <v>852</v>
      </c>
      <c r="C482" s="4" t="s">
        <v>257</v>
      </c>
      <c r="D482" s="4" t="s">
        <v>22635</v>
      </c>
      <c r="E482" s="4" t="s">
        <v>10455</v>
      </c>
      <c r="F482" s="4" t="s">
        <v>21433</v>
      </c>
      <c r="G482" s="4" t="s">
        <v>10612</v>
      </c>
      <c r="H482" s="4" t="n">
        <f aca="false">COUNTIF(Albums!$B$2:$B$2862,A482)</f>
        <v>1</v>
      </c>
      <c r="I482" s="2" t="s">
        <v>22636</v>
      </c>
      <c r="J482" s="2" t="s">
        <v>22637</v>
      </c>
      <c r="K482" s="4"/>
    </row>
    <row r="483" customFormat="false" ht="23.85" hidden="false" customHeight="false" outlineLevel="0" collapsed="false">
      <c r="A483" s="4" t="s">
        <v>2059</v>
      </c>
      <c r="B483" s="4" t="s">
        <v>2061</v>
      </c>
      <c r="C483" s="4" t="s">
        <v>163</v>
      </c>
      <c r="D483" s="4" t="s">
        <v>21460</v>
      </c>
      <c r="E483" s="4" t="s">
        <v>1337</v>
      </c>
      <c r="F483" s="4" t="s">
        <v>21441</v>
      </c>
      <c r="G483" s="4" t="s">
        <v>22638</v>
      </c>
      <c r="H483" s="4" t="n">
        <f aca="false">COUNTIF(Albums!$B$2:$B$2862,A483)</f>
        <v>2</v>
      </c>
      <c r="I483" s="2" t="s">
        <v>1376</v>
      </c>
      <c r="J483" s="2" t="s">
        <v>22639</v>
      </c>
      <c r="K483" s="4" t="s">
        <v>53</v>
      </c>
    </row>
    <row r="484" customFormat="false" ht="23.85" hidden="false" customHeight="false" outlineLevel="0" collapsed="false">
      <c r="A484" s="4" t="s">
        <v>20233</v>
      </c>
      <c r="B484" s="4" t="s">
        <v>289</v>
      </c>
      <c r="C484" s="4" t="s">
        <v>193</v>
      </c>
      <c r="D484" s="4" t="s">
        <v>21756</v>
      </c>
      <c r="E484" s="4" t="s">
        <v>20181</v>
      </c>
      <c r="F484" s="4" t="s">
        <v>21454</v>
      </c>
      <c r="G484" s="4" t="s">
        <v>20232</v>
      </c>
      <c r="H484" s="4" t="n">
        <f aca="false">COUNTIF(Albums!$B$2:$B$2862,A484)</f>
        <v>1</v>
      </c>
      <c r="I484" s="2" t="s">
        <v>22640</v>
      </c>
      <c r="J484" s="2" t="s">
        <v>22641</v>
      </c>
      <c r="K484" s="4"/>
    </row>
    <row r="485" customFormat="false" ht="23.85" hidden="false" customHeight="false" outlineLevel="0" collapsed="false">
      <c r="A485" s="4" t="s">
        <v>13878</v>
      </c>
      <c r="B485" s="4" t="s">
        <v>289</v>
      </c>
      <c r="C485" s="4" t="s">
        <v>193</v>
      </c>
      <c r="D485" s="4" t="s">
        <v>22642</v>
      </c>
      <c r="E485" s="4" t="s">
        <v>13813</v>
      </c>
      <c r="F485" s="4" t="s">
        <v>21433</v>
      </c>
      <c r="G485" s="4" t="s">
        <v>22643</v>
      </c>
      <c r="H485" s="4" t="n">
        <f aca="false">COUNTIF(Albums!$B$2:$B$2862,A485)</f>
        <v>5</v>
      </c>
      <c r="I485" s="2"/>
      <c r="J485" s="2" t="s">
        <v>22644</v>
      </c>
      <c r="K485" s="4"/>
    </row>
    <row r="486" customFormat="false" ht="23.85" hidden="false" customHeight="false" outlineLevel="0" collapsed="false">
      <c r="A486" s="4" t="s">
        <v>20288</v>
      </c>
      <c r="B486" s="4" t="s">
        <v>20292</v>
      </c>
      <c r="C486" s="4" t="s">
        <v>163</v>
      </c>
      <c r="D486" s="4" t="s">
        <v>21541</v>
      </c>
      <c r="E486" s="4" t="s">
        <v>20291</v>
      </c>
      <c r="F486" s="4" t="s">
        <v>21454</v>
      </c>
      <c r="G486" s="4" t="s">
        <v>20287</v>
      </c>
      <c r="H486" s="4" t="n">
        <f aca="false">COUNTIF(Albums!$B$2:$B$2862,A486)</f>
        <v>1</v>
      </c>
      <c r="I486" s="2" t="s">
        <v>22645</v>
      </c>
      <c r="J486" s="2" t="s">
        <v>22646</v>
      </c>
      <c r="K486" s="4"/>
    </row>
    <row r="487" customFormat="false" ht="23.85" hidden="false" customHeight="false" outlineLevel="0" collapsed="false">
      <c r="A487" s="4" t="s">
        <v>7260</v>
      </c>
      <c r="B487" s="4" t="s">
        <v>289</v>
      </c>
      <c r="C487" s="4" t="s">
        <v>193</v>
      </c>
      <c r="D487" s="4" t="s">
        <v>22647</v>
      </c>
      <c r="E487" s="4" t="s">
        <v>9830</v>
      </c>
      <c r="F487" s="4" t="s">
        <v>21433</v>
      </c>
      <c r="G487" s="4" t="s">
        <v>22648</v>
      </c>
      <c r="H487" s="4" t="n">
        <f aca="false">COUNTIF(Albums!$B$2:$B$2862,A487)</f>
        <v>4</v>
      </c>
      <c r="I487" s="2" t="s">
        <v>22649</v>
      </c>
      <c r="J487" s="2" t="s">
        <v>22650</v>
      </c>
      <c r="K487" s="4"/>
    </row>
    <row r="488" customFormat="false" ht="23.85" hidden="false" customHeight="false" outlineLevel="0" collapsed="false">
      <c r="A488" s="4" t="s">
        <v>7312</v>
      </c>
      <c r="B488" s="4" t="s">
        <v>289</v>
      </c>
      <c r="C488" s="4" t="s">
        <v>193</v>
      </c>
      <c r="D488" s="4" t="s">
        <v>22651</v>
      </c>
      <c r="E488" s="4" t="s">
        <v>9830</v>
      </c>
      <c r="F488" s="4" t="s">
        <v>21433</v>
      </c>
      <c r="G488" s="4" t="s">
        <v>22652</v>
      </c>
      <c r="H488" s="4" t="n">
        <f aca="false">COUNTIF(Albums!$B$2:$B$2862,A488)</f>
        <v>7</v>
      </c>
      <c r="I488" s="2" t="s">
        <v>22653</v>
      </c>
      <c r="J488" s="2" t="s">
        <v>22654</v>
      </c>
      <c r="K488" s="4"/>
    </row>
    <row r="489" customFormat="false" ht="23.85" hidden="false" customHeight="false" outlineLevel="0" collapsed="false">
      <c r="A489" s="4" t="s">
        <v>6278</v>
      </c>
      <c r="B489" s="4" t="s">
        <v>61</v>
      </c>
      <c r="C489" s="4" t="s">
        <v>45</v>
      </c>
      <c r="D489" s="4" t="s">
        <v>22655</v>
      </c>
      <c r="E489" s="4" t="s">
        <v>6130</v>
      </c>
      <c r="F489" s="4" t="s">
        <v>21433</v>
      </c>
      <c r="G489" s="4" t="s">
        <v>22656</v>
      </c>
      <c r="H489" s="4" t="n">
        <f aca="false">COUNTIF(Albums!$B$2:$B$2862,A489)</f>
        <v>4</v>
      </c>
      <c r="I489" s="2" t="s">
        <v>22657</v>
      </c>
      <c r="J489" s="2" t="s">
        <v>22658</v>
      </c>
      <c r="K489" s="4"/>
    </row>
    <row r="490" customFormat="false" ht="23.85" hidden="false" customHeight="false" outlineLevel="0" collapsed="false">
      <c r="A490" s="4" t="s">
        <v>6376</v>
      </c>
      <c r="B490" s="4" t="s">
        <v>6378</v>
      </c>
      <c r="C490" s="4" t="s">
        <v>45</v>
      </c>
      <c r="D490" s="4" t="s">
        <v>21592</v>
      </c>
      <c r="E490" s="4" t="s">
        <v>6130</v>
      </c>
      <c r="F490" s="4" t="s">
        <v>21433</v>
      </c>
      <c r="G490" s="4" t="s">
        <v>6375</v>
      </c>
      <c r="H490" s="4" t="n">
        <f aca="false">COUNTIF(Albums!$B$2:$B$2862,A490)</f>
        <v>1</v>
      </c>
      <c r="I490" s="2" t="s">
        <v>22659</v>
      </c>
      <c r="J490" s="2" t="s">
        <v>22660</v>
      </c>
      <c r="K490" s="4"/>
    </row>
    <row r="491" customFormat="false" ht="23.85" hidden="false" customHeight="false" outlineLevel="0" collapsed="false">
      <c r="A491" s="4" t="s">
        <v>11385</v>
      </c>
      <c r="B491" s="4" t="s">
        <v>10909</v>
      </c>
      <c r="C491" s="4" t="s">
        <v>45</v>
      </c>
      <c r="D491" s="4" t="s">
        <v>21516</v>
      </c>
      <c r="E491" s="4" t="s">
        <v>10842</v>
      </c>
      <c r="F491" s="4" t="s">
        <v>21433</v>
      </c>
      <c r="G491" s="4" t="s">
        <v>11384</v>
      </c>
      <c r="H491" s="4" t="n">
        <f aca="false">COUNTIF(Albums!$B$2:$B$2862,A491)</f>
        <v>1</v>
      </c>
      <c r="I491" s="2" t="s">
        <v>22661</v>
      </c>
      <c r="J491" s="2" t="s">
        <v>22662</v>
      </c>
      <c r="K491" s="4"/>
    </row>
    <row r="492" customFormat="false" ht="23.85" hidden="false" customHeight="false" outlineLevel="0" collapsed="false">
      <c r="A492" s="4" t="s">
        <v>10840</v>
      </c>
      <c r="B492" s="4" t="s">
        <v>1338</v>
      </c>
      <c r="C492" s="4" t="s">
        <v>45</v>
      </c>
      <c r="D492" s="4" t="s">
        <v>22663</v>
      </c>
      <c r="E492" s="4" t="s">
        <v>10842</v>
      </c>
      <c r="F492" s="4" t="s">
        <v>21433</v>
      </c>
      <c r="G492" s="4" t="s">
        <v>22664</v>
      </c>
      <c r="H492" s="4" t="n">
        <f aca="false">COUNTIF(Albums!$B$2:$B$2862,A492)</f>
        <v>7</v>
      </c>
      <c r="I492" s="2"/>
      <c r="J492" s="2" t="s">
        <v>22665</v>
      </c>
      <c r="K492" s="4" t="s">
        <v>53</v>
      </c>
    </row>
    <row r="493" customFormat="false" ht="23.85" hidden="false" customHeight="false" outlineLevel="0" collapsed="false">
      <c r="A493" s="4" t="s">
        <v>20441</v>
      </c>
      <c r="B493" s="4" t="s">
        <v>20444</v>
      </c>
      <c r="C493" s="4" t="s">
        <v>163</v>
      </c>
      <c r="D493" s="4" t="s">
        <v>21556</v>
      </c>
      <c r="E493" s="4" t="s">
        <v>20384</v>
      </c>
      <c r="F493" s="4" t="s">
        <v>21454</v>
      </c>
      <c r="G493" s="4" t="s">
        <v>20440</v>
      </c>
      <c r="H493" s="4" t="n">
        <f aca="false">COUNTIF(Albums!$B$2:$B$2862,A493)</f>
        <v>1</v>
      </c>
      <c r="I493" s="2" t="s">
        <v>22666</v>
      </c>
      <c r="J493" s="2" t="s">
        <v>22667</v>
      </c>
      <c r="K493" s="4"/>
    </row>
    <row r="494" customFormat="false" ht="23.85" hidden="false" customHeight="false" outlineLevel="0" collapsed="false">
      <c r="A494" s="4" t="s">
        <v>15991</v>
      </c>
      <c r="B494" s="4" t="s">
        <v>3745</v>
      </c>
      <c r="C494" s="4" t="s">
        <v>776</v>
      </c>
      <c r="D494" s="4" t="s">
        <v>22668</v>
      </c>
      <c r="E494" s="4" t="s">
        <v>15634</v>
      </c>
      <c r="F494" s="4" t="s">
        <v>21433</v>
      </c>
      <c r="G494" s="4" t="s">
        <v>15990</v>
      </c>
      <c r="H494" s="4" t="n">
        <f aca="false">COUNTIF(Albums!$B$2:$B$2862,A494)</f>
        <v>1</v>
      </c>
      <c r="I494" s="2" t="s">
        <v>22669</v>
      </c>
      <c r="J494" s="2" t="s">
        <v>22670</v>
      </c>
      <c r="K494" s="4"/>
    </row>
    <row r="495" customFormat="false" ht="23.85" hidden="false" customHeight="false" outlineLevel="0" collapsed="false">
      <c r="A495" s="4" t="s">
        <v>19916</v>
      </c>
      <c r="B495" s="4" t="s">
        <v>19918</v>
      </c>
      <c r="C495" s="4" t="s">
        <v>193</v>
      </c>
      <c r="D495" s="4" t="s">
        <v>22671</v>
      </c>
      <c r="E495" s="4" t="s">
        <v>19908</v>
      </c>
      <c r="F495" s="4" t="s">
        <v>21433</v>
      </c>
      <c r="G495" s="4" t="s">
        <v>19915</v>
      </c>
      <c r="H495" s="4" t="n">
        <f aca="false">COUNTIF(Albums!$B$2:$B$2862,A495)</f>
        <v>1</v>
      </c>
      <c r="I495" s="2" t="s">
        <v>22672</v>
      </c>
      <c r="J495" s="2" t="s">
        <v>22673</v>
      </c>
      <c r="K495" s="4"/>
    </row>
    <row r="496" customFormat="false" ht="23.85" hidden="false" customHeight="false" outlineLevel="0" collapsed="false">
      <c r="A496" s="4" t="s">
        <v>18595</v>
      </c>
      <c r="B496" s="4" t="s">
        <v>18480</v>
      </c>
      <c r="C496" s="4" t="s">
        <v>603</v>
      </c>
      <c r="D496" s="4" t="s">
        <v>22503</v>
      </c>
      <c r="E496" s="4" t="s">
        <v>18471</v>
      </c>
      <c r="F496" s="4" t="s">
        <v>21433</v>
      </c>
      <c r="G496" s="4" t="s">
        <v>18594</v>
      </c>
      <c r="H496" s="4" t="n">
        <f aca="false">COUNTIF(Albums!$B$2:$B$2862,A496)</f>
        <v>1</v>
      </c>
      <c r="I496" s="2" t="s">
        <v>18627</v>
      </c>
      <c r="J496" s="2" t="s">
        <v>22674</v>
      </c>
      <c r="K496" s="4"/>
    </row>
    <row r="497" customFormat="false" ht="23.85" hidden="false" customHeight="false" outlineLevel="0" collapsed="false">
      <c r="A497" s="4" t="s">
        <v>3576</v>
      </c>
      <c r="B497" s="4" t="s">
        <v>1528</v>
      </c>
      <c r="C497" s="4" t="s">
        <v>603</v>
      </c>
      <c r="D497" s="4" t="s">
        <v>21556</v>
      </c>
      <c r="E497" s="4" t="s">
        <v>2736</v>
      </c>
      <c r="F497" s="4" t="s">
        <v>21441</v>
      </c>
      <c r="G497" s="4" t="s">
        <v>3575</v>
      </c>
      <c r="H497" s="4" t="n">
        <f aca="false">COUNTIF(Albums!$B$2:$B$2862,A497)</f>
        <v>1</v>
      </c>
      <c r="I497" s="2" t="s">
        <v>22675</v>
      </c>
      <c r="J497" s="2" t="s">
        <v>22676</v>
      </c>
      <c r="K497" s="4"/>
    </row>
    <row r="498" customFormat="false" ht="23.85" hidden="false" customHeight="false" outlineLevel="0" collapsed="false">
      <c r="A498" s="4" t="s">
        <v>8289</v>
      </c>
      <c r="B498" s="4" t="s">
        <v>61</v>
      </c>
      <c r="C498" s="4" t="s">
        <v>45</v>
      </c>
      <c r="D498" s="4" t="s">
        <v>22408</v>
      </c>
      <c r="E498" s="4" t="s">
        <v>7609</v>
      </c>
      <c r="F498" s="4" t="s">
        <v>21433</v>
      </c>
      <c r="G498" s="4" t="s">
        <v>22677</v>
      </c>
      <c r="H498" s="4" t="n">
        <f aca="false">COUNTIF(Albums!$B$2:$B$2862,A498)</f>
        <v>3</v>
      </c>
      <c r="I498" s="2" t="s">
        <v>22678</v>
      </c>
      <c r="J498" s="2" t="s">
        <v>22679</v>
      </c>
      <c r="K498" s="4" t="s">
        <v>53</v>
      </c>
    </row>
    <row r="499" customFormat="false" ht="23.85" hidden="false" customHeight="false" outlineLevel="0" collapsed="false">
      <c r="A499" s="4" t="s">
        <v>15479</v>
      </c>
      <c r="B499" s="4" t="s">
        <v>3596</v>
      </c>
      <c r="C499" s="4" t="s">
        <v>603</v>
      </c>
      <c r="D499" s="4" t="s">
        <v>22680</v>
      </c>
      <c r="E499" s="4" t="s">
        <v>15180</v>
      </c>
      <c r="F499" s="4" t="s">
        <v>21433</v>
      </c>
      <c r="G499" s="4" t="s">
        <v>22681</v>
      </c>
      <c r="H499" s="4" t="n">
        <f aca="false">COUNTIF(Albums!$B$2:$B$2862,A499)</f>
        <v>2</v>
      </c>
      <c r="I499" s="2" t="s">
        <v>22682</v>
      </c>
      <c r="J499" s="2" t="s">
        <v>22683</v>
      </c>
      <c r="K499" s="4"/>
    </row>
    <row r="500" customFormat="false" ht="23.85" hidden="false" customHeight="false" outlineLevel="0" collapsed="false">
      <c r="A500" s="4" t="s">
        <v>19050</v>
      </c>
      <c r="B500" s="4" t="s">
        <v>18993</v>
      </c>
      <c r="C500" s="4" t="s">
        <v>603</v>
      </c>
      <c r="D500" s="4" t="s">
        <v>22196</v>
      </c>
      <c r="E500" s="4" t="s">
        <v>18992</v>
      </c>
      <c r="F500" s="4" t="s">
        <v>21433</v>
      </c>
      <c r="G500" s="4" t="s">
        <v>22684</v>
      </c>
      <c r="H500" s="4" t="n">
        <f aca="false">COUNTIF(Albums!$B$2:$B$2862,A500)</f>
        <v>2</v>
      </c>
      <c r="I500" s="2" t="s">
        <v>22685</v>
      </c>
      <c r="J500" s="2" t="s">
        <v>22686</v>
      </c>
      <c r="K500" s="4"/>
    </row>
    <row r="501" customFormat="false" ht="23.85" hidden="false" customHeight="false" outlineLevel="0" collapsed="false">
      <c r="A501" s="4" t="s">
        <v>19145</v>
      </c>
      <c r="B501" s="4" t="s">
        <v>18993</v>
      </c>
      <c r="C501" s="4" t="s">
        <v>603</v>
      </c>
      <c r="D501" s="4" t="s">
        <v>21602</v>
      </c>
      <c r="E501" s="4" t="s">
        <v>18992</v>
      </c>
      <c r="F501" s="4" t="s">
        <v>21433</v>
      </c>
      <c r="G501" s="4" t="s">
        <v>19144</v>
      </c>
      <c r="H501" s="4" t="n">
        <f aca="false">COUNTIF(Albums!$B$2:$B$2862,A501)</f>
        <v>1</v>
      </c>
      <c r="I501" s="2" t="s">
        <v>22687</v>
      </c>
      <c r="J501" s="2" t="s">
        <v>22688</v>
      </c>
      <c r="K501" s="4"/>
    </row>
    <row r="502" customFormat="false" ht="23.85" hidden="false" customHeight="false" outlineLevel="0" collapsed="false">
      <c r="A502" s="4" t="s">
        <v>19131</v>
      </c>
      <c r="B502" s="4" t="s">
        <v>18993</v>
      </c>
      <c r="C502" s="4" t="s">
        <v>603</v>
      </c>
      <c r="D502" s="4" t="s">
        <v>22207</v>
      </c>
      <c r="E502" s="4" t="s">
        <v>18992</v>
      </c>
      <c r="F502" s="4" t="s">
        <v>21433</v>
      </c>
      <c r="G502" s="4" t="s">
        <v>19130</v>
      </c>
      <c r="H502" s="4" t="n">
        <f aca="false">COUNTIF(Albums!$B$2:$B$2862,A502)</f>
        <v>1</v>
      </c>
      <c r="I502" s="2" t="s">
        <v>22689</v>
      </c>
      <c r="J502" s="2" t="s">
        <v>22690</v>
      </c>
      <c r="K502" s="4"/>
    </row>
    <row r="503" customFormat="false" ht="23.85" hidden="false" customHeight="false" outlineLevel="0" collapsed="false">
      <c r="A503" s="4" t="s">
        <v>19153</v>
      </c>
      <c r="B503" s="4" t="s">
        <v>18993</v>
      </c>
      <c r="C503" s="4" t="s">
        <v>603</v>
      </c>
      <c r="D503" s="4" t="s">
        <v>21495</v>
      </c>
      <c r="E503" s="4" t="s">
        <v>18992</v>
      </c>
      <c r="F503" s="4" t="s">
        <v>21433</v>
      </c>
      <c r="G503" s="4" t="s">
        <v>19152</v>
      </c>
      <c r="H503" s="4" t="n">
        <f aca="false">COUNTIF(Albums!$B$2:$B$2862,A503)</f>
        <v>1</v>
      </c>
      <c r="I503" s="2" t="s">
        <v>22687</v>
      </c>
      <c r="J503" s="2" t="s">
        <v>22691</v>
      </c>
      <c r="K503" s="4"/>
    </row>
    <row r="504" customFormat="false" ht="23.85" hidden="false" customHeight="false" outlineLevel="0" collapsed="false">
      <c r="A504" s="4" t="s">
        <v>17774</v>
      </c>
      <c r="B504" s="4" t="s">
        <v>164</v>
      </c>
      <c r="C504" s="4" t="s">
        <v>163</v>
      </c>
      <c r="D504" s="4" t="s">
        <v>22692</v>
      </c>
      <c r="E504" s="4" t="s">
        <v>17776</v>
      </c>
      <c r="F504" s="4" t="s">
        <v>21433</v>
      </c>
      <c r="G504" s="4" t="s">
        <v>22693</v>
      </c>
      <c r="H504" s="4" t="n">
        <f aca="false">COUNTIF(Albums!$B$2:$B$2862,A504)</f>
        <v>3</v>
      </c>
      <c r="I504" s="2" t="s">
        <v>22694</v>
      </c>
      <c r="J504" s="2" t="s">
        <v>22695</v>
      </c>
      <c r="K504" s="4"/>
    </row>
    <row r="505" customFormat="false" ht="23.85" hidden="false" customHeight="false" outlineLevel="0" collapsed="false">
      <c r="A505" s="4" t="s">
        <v>18681</v>
      </c>
      <c r="B505" s="4" t="s">
        <v>289</v>
      </c>
      <c r="C505" s="4" t="s">
        <v>193</v>
      </c>
      <c r="D505" s="4" t="s">
        <v>22143</v>
      </c>
      <c r="E505" s="4" t="s">
        <v>18471</v>
      </c>
      <c r="F505" s="4" t="s">
        <v>21433</v>
      </c>
      <c r="G505" s="4" t="s">
        <v>18680</v>
      </c>
      <c r="H505" s="4" t="n">
        <f aca="false">COUNTIF(Albums!$B$2:$B$2862,A505)</f>
        <v>1</v>
      </c>
      <c r="I505" s="2" t="s">
        <v>22696</v>
      </c>
      <c r="J505" s="2" t="s">
        <v>22697</v>
      </c>
      <c r="K505" s="4"/>
    </row>
    <row r="506" customFormat="false" ht="23.85" hidden="false" customHeight="false" outlineLevel="0" collapsed="false">
      <c r="A506" s="4" t="s">
        <v>2215</v>
      </c>
      <c r="B506" s="4" t="s">
        <v>1205</v>
      </c>
      <c r="C506" s="4" t="s">
        <v>603</v>
      </c>
      <c r="D506" s="4" t="s">
        <v>21440</v>
      </c>
      <c r="E506" s="4" t="s">
        <v>1337</v>
      </c>
      <c r="F506" s="4" t="s">
        <v>21441</v>
      </c>
      <c r="G506" s="4" t="s">
        <v>2214</v>
      </c>
      <c r="H506" s="4" t="n">
        <f aca="false">COUNTIF(Albums!$B$2:$B$2862,A506)</f>
        <v>1</v>
      </c>
      <c r="I506" s="2" t="s">
        <v>22698</v>
      </c>
      <c r="J506" s="2" t="s">
        <v>22699</v>
      </c>
      <c r="K506" s="4"/>
    </row>
    <row r="507" customFormat="false" ht="15" hidden="false" customHeight="false" outlineLevel="0" collapsed="false">
      <c r="A507" s="4" t="s">
        <v>1013</v>
      </c>
      <c r="B507" s="4" t="s">
        <v>1017</v>
      </c>
      <c r="C507" s="4" t="s">
        <v>603</v>
      </c>
      <c r="D507" s="4" t="s">
        <v>21440</v>
      </c>
      <c r="E507" s="4" t="s">
        <v>861</v>
      </c>
      <c r="F507" s="4" t="s">
        <v>21441</v>
      </c>
      <c r="G507" s="4" t="s">
        <v>1012</v>
      </c>
      <c r="H507" s="4" t="n">
        <f aca="false">COUNTIF(Albums!$B$2:$B$2862,A507)</f>
        <v>1</v>
      </c>
      <c r="I507" s="2"/>
      <c r="J507" s="2" t="s">
        <v>22700</v>
      </c>
      <c r="K507" s="4"/>
    </row>
    <row r="508" customFormat="false" ht="23.85" hidden="false" customHeight="false" outlineLevel="0" collapsed="false">
      <c r="A508" s="4" t="s">
        <v>713</v>
      </c>
      <c r="B508" s="4" t="s">
        <v>715</v>
      </c>
      <c r="C508" s="4" t="s">
        <v>193</v>
      </c>
      <c r="D508" s="4" t="s">
        <v>21440</v>
      </c>
      <c r="E508" s="4" t="s">
        <v>510</v>
      </c>
      <c r="F508" s="4" t="s">
        <v>21441</v>
      </c>
      <c r="G508" s="4" t="s">
        <v>712</v>
      </c>
      <c r="H508" s="4" t="n">
        <f aca="false">COUNTIF(Albums!$B$2:$B$2862,A508)</f>
        <v>1</v>
      </c>
      <c r="I508" s="2" t="s">
        <v>22701</v>
      </c>
      <c r="J508" s="2" t="s">
        <v>22702</v>
      </c>
      <c r="K508" s="4"/>
    </row>
    <row r="509" customFormat="false" ht="23.85" hidden="false" customHeight="false" outlineLevel="0" collapsed="false">
      <c r="A509" s="4" t="s">
        <v>18222</v>
      </c>
      <c r="B509" s="4" t="s">
        <v>18224</v>
      </c>
      <c r="C509" s="4" t="s">
        <v>257</v>
      </c>
      <c r="D509" s="4" t="s">
        <v>22065</v>
      </c>
      <c r="E509" s="4" t="s">
        <v>18114</v>
      </c>
      <c r="F509" s="4" t="s">
        <v>21433</v>
      </c>
      <c r="G509" s="4" t="s">
        <v>22703</v>
      </c>
      <c r="H509" s="4" t="n">
        <f aca="false">COUNTIF(Albums!$B$2:$B$2862,A509)</f>
        <v>3</v>
      </c>
      <c r="I509" s="2" t="s">
        <v>22704</v>
      </c>
      <c r="J509" s="2" t="s">
        <v>22705</v>
      </c>
      <c r="K509" s="4"/>
    </row>
    <row r="510" customFormat="false" ht="23.85" hidden="false" customHeight="false" outlineLevel="0" collapsed="false">
      <c r="A510" s="4" t="s">
        <v>9247</v>
      </c>
      <c r="B510" s="4" t="s">
        <v>9250</v>
      </c>
      <c r="C510" s="4" t="s">
        <v>45</v>
      </c>
      <c r="D510" s="4" t="s">
        <v>22706</v>
      </c>
      <c r="E510" s="4" t="s">
        <v>8845</v>
      </c>
      <c r="F510" s="4" t="s">
        <v>21433</v>
      </c>
      <c r="G510" s="4" t="s">
        <v>22707</v>
      </c>
      <c r="H510" s="4" t="n">
        <f aca="false">COUNTIF(Albums!$B$2:$B$2862,A510)</f>
        <v>2</v>
      </c>
      <c r="I510" s="2" t="s">
        <v>22708</v>
      </c>
      <c r="J510" s="2" t="s">
        <v>22709</v>
      </c>
      <c r="K510" s="4"/>
    </row>
    <row r="511" customFormat="false" ht="23.85" hidden="false" customHeight="false" outlineLevel="0" collapsed="false">
      <c r="A511" s="4" t="s">
        <v>1400</v>
      </c>
      <c r="B511" s="4" t="s">
        <v>1205</v>
      </c>
      <c r="C511" s="4" t="s">
        <v>603</v>
      </c>
      <c r="D511" s="4" t="s">
        <v>22631</v>
      </c>
      <c r="E511" s="4" t="s">
        <v>1337</v>
      </c>
      <c r="F511" s="4" t="s">
        <v>21441</v>
      </c>
      <c r="G511" s="4" t="s">
        <v>22710</v>
      </c>
      <c r="H511" s="4" t="n">
        <f aca="false">COUNTIF(Albums!$B$2:$B$2862,A511)</f>
        <v>3</v>
      </c>
      <c r="I511" s="2"/>
      <c r="J511" s="2" t="s">
        <v>22711</v>
      </c>
      <c r="K511" s="4"/>
    </row>
    <row r="512" customFormat="false" ht="23.85" hidden="false" customHeight="false" outlineLevel="0" collapsed="false">
      <c r="A512" s="4" t="s">
        <v>1535</v>
      </c>
      <c r="B512" s="4" t="s">
        <v>61</v>
      </c>
      <c r="C512" s="4" t="s">
        <v>45</v>
      </c>
      <c r="D512" s="4" t="s">
        <v>22408</v>
      </c>
      <c r="E512" s="4" t="s">
        <v>1337</v>
      </c>
      <c r="F512" s="4" t="s">
        <v>21441</v>
      </c>
      <c r="G512" s="4" t="s">
        <v>22712</v>
      </c>
      <c r="H512" s="4" t="n">
        <f aca="false">COUNTIF(Albums!$B$2:$B$2862,A512)</f>
        <v>2</v>
      </c>
      <c r="I512" s="2" t="s">
        <v>1917</v>
      </c>
      <c r="J512" s="2" t="s">
        <v>22713</v>
      </c>
      <c r="K512" s="4"/>
    </row>
    <row r="513" customFormat="false" ht="23.85" hidden="false" customHeight="false" outlineLevel="0" collapsed="false">
      <c r="A513" s="4" t="s">
        <v>17583</v>
      </c>
      <c r="B513" s="4" t="s">
        <v>289</v>
      </c>
      <c r="C513" s="4" t="s">
        <v>193</v>
      </c>
      <c r="D513" s="4" t="s">
        <v>22714</v>
      </c>
      <c r="E513" s="4" t="s">
        <v>17406</v>
      </c>
      <c r="F513" s="4" t="s">
        <v>21433</v>
      </c>
      <c r="G513" s="4" t="s">
        <v>22715</v>
      </c>
      <c r="H513" s="4" t="n">
        <f aca="false">COUNTIF(Albums!$B$2:$B$2862,A513)</f>
        <v>3</v>
      </c>
      <c r="I513" s="2" t="s">
        <v>22716</v>
      </c>
      <c r="J513" s="2" t="s">
        <v>22717</v>
      </c>
      <c r="K513" s="4"/>
    </row>
    <row r="514" customFormat="false" ht="23.85" hidden="false" customHeight="false" outlineLevel="0" collapsed="false">
      <c r="A514" s="4" t="s">
        <v>1366</v>
      </c>
      <c r="B514" s="4" t="s">
        <v>164</v>
      </c>
      <c r="C514" s="4" t="s">
        <v>163</v>
      </c>
      <c r="D514" s="4" t="s">
        <v>22718</v>
      </c>
      <c r="E514" s="4" t="s">
        <v>2736</v>
      </c>
      <c r="F514" s="4" t="s">
        <v>21441</v>
      </c>
      <c r="G514" s="4" t="s">
        <v>22719</v>
      </c>
      <c r="H514" s="4" t="n">
        <f aca="false">COUNTIF(Albums!$B$2:$B$2862,A514)</f>
        <v>5</v>
      </c>
      <c r="I514" s="2" t="s">
        <v>22720</v>
      </c>
      <c r="J514" s="2" t="s">
        <v>22721</v>
      </c>
      <c r="K514" s="4" t="s">
        <v>53</v>
      </c>
    </row>
    <row r="515" customFormat="false" ht="23.85" hidden="false" customHeight="false" outlineLevel="0" collapsed="false">
      <c r="A515" s="4" t="s">
        <v>18167</v>
      </c>
      <c r="B515" s="4" t="s">
        <v>1205</v>
      </c>
      <c r="C515" s="4" t="s">
        <v>603</v>
      </c>
      <c r="D515" s="4" t="s">
        <v>21782</v>
      </c>
      <c r="E515" s="4" t="s">
        <v>18114</v>
      </c>
      <c r="F515" s="4" t="s">
        <v>21433</v>
      </c>
      <c r="G515" s="4" t="s">
        <v>18166</v>
      </c>
      <c r="H515" s="4" t="n">
        <f aca="false">COUNTIF(Albums!$B$2:$B$2862,A515)</f>
        <v>1</v>
      </c>
      <c r="I515" s="2"/>
      <c r="J515" s="2" t="s">
        <v>22722</v>
      </c>
      <c r="K515" s="4"/>
    </row>
    <row r="516" customFormat="false" ht="23.85" hidden="false" customHeight="false" outlineLevel="0" collapsed="false">
      <c r="A516" s="4" t="s">
        <v>13366</v>
      </c>
      <c r="B516" s="4" t="s">
        <v>289</v>
      </c>
      <c r="C516" s="4" t="s">
        <v>193</v>
      </c>
      <c r="D516" s="4" t="s">
        <v>22723</v>
      </c>
      <c r="E516" s="4" t="s">
        <v>13258</v>
      </c>
      <c r="F516" s="4" t="s">
        <v>21433</v>
      </c>
      <c r="G516" s="4" t="s">
        <v>22724</v>
      </c>
      <c r="H516" s="4" t="n">
        <f aca="false">COUNTIF(Albums!$B$2:$B$2862,A516)</f>
        <v>3</v>
      </c>
      <c r="I516" s="2" t="s">
        <v>22725</v>
      </c>
      <c r="J516" s="2" t="s">
        <v>22726</v>
      </c>
      <c r="K516" s="4"/>
    </row>
    <row r="517" customFormat="false" ht="23.85" hidden="false" customHeight="false" outlineLevel="0" collapsed="false">
      <c r="A517" s="4" t="s">
        <v>13374</v>
      </c>
      <c r="B517" s="4" t="s">
        <v>11021</v>
      </c>
      <c r="C517" s="4" t="s">
        <v>163</v>
      </c>
      <c r="D517" s="4" t="s">
        <v>22727</v>
      </c>
      <c r="E517" s="4" t="s">
        <v>13258</v>
      </c>
      <c r="F517" s="4" t="s">
        <v>21433</v>
      </c>
      <c r="G517" s="4" t="s">
        <v>22728</v>
      </c>
      <c r="H517" s="4" t="n">
        <f aca="false">COUNTIF(Albums!$B$2:$B$2862,A517)</f>
        <v>5</v>
      </c>
      <c r="I517" s="2" t="s">
        <v>22729</v>
      </c>
      <c r="J517" s="2" t="s">
        <v>22730</v>
      </c>
      <c r="K517" s="4"/>
    </row>
    <row r="518" customFormat="false" ht="23.85" hidden="false" customHeight="false" outlineLevel="0" collapsed="false">
      <c r="A518" s="4" t="s">
        <v>20145</v>
      </c>
      <c r="B518" s="4" t="s">
        <v>20147</v>
      </c>
      <c r="C518" s="4" t="s">
        <v>193</v>
      </c>
      <c r="D518" s="4" t="s">
        <v>21566</v>
      </c>
      <c r="E518" s="4" t="s">
        <v>19908</v>
      </c>
      <c r="F518" s="4" t="s">
        <v>21433</v>
      </c>
      <c r="G518" s="4" t="s">
        <v>20144</v>
      </c>
      <c r="H518" s="4" t="n">
        <f aca="false">COUNTIF(Albums!$B$2:$B$2862,A518)</f>
        <v>1</v>
      </c>
      <c r="I518" s="2"/>
      <c r="J518" s="2" t="s">
        <v>22731</v>
      </c>
      <c r="K518" s="4"/>
    </row>
    <row r="519" customFormat="false" ht="23.85" hidden="false" customHeight="false" outlineLevel="0" collapsed="false">
      <c r="A519" s="4" t="s">
        <v>6742</v>
      </c>
      <c r="B519" s="4" t="s">
        <v>61</v>
      </c>
      <c r="C519" s="4" t="s">
        <v>45</v>
      </c>
      <c r="D519" s="4" t="s">
        <v>22732</v>
      </c>
      <c r="E519" s="4" t="s">
        <v>6478</v>
      </c>
      <c r="F519" s="4" t="s">
        <v>21433</v>
      </c>
      <c r="G519" s="4" t="s">
        <v>22733</v>
      </c>
      <c r="H519" s="4" t="n">
        <f aca="false">COUNTIF(Albums!$B$2:$B$2862,A519)</f>
        <v>3</v>
      </c>
      <c r="I519" s="2" t="s">
        <v>22734</v>
      </c>
      <c r="J519" s="2" t="s">
        <v>22735</v>
      </c>
      <c r="K519" s="4"/>
    </row>
    <row r="520" customFormat="false" ht="23.85" hidden="false" customHeight="false" outlineLevel="0" collapsed="false">
      <c r="A520" s="4" t="s">
        <v>20533</v>
      </c>
      <c r="B520" s="4" t="s">
        <v>8404</v>
      </c>
      <c r="C520" s="4" t="s">
        <v>603</v>
      </c>
      <c r="D520" s="4" t="s">
        <v>22736</v>
      </c>
      <c r="E520" s="4" t="s">
        <v>20526</v>
      </c>
      <c r="F520" s="4" t="s">
        <v>21454</v>
      </c>
      <c r="G520" s="4" t="s">
        <v>22737</v>
      </c>
      <c r="H520" s="4" t="n">
        <f aca="false">COUNTIF(Albums!$B$2:$B$2862,A520)</f>
        <v>2</v>
      </c>
      <c r="I520" s="2"/>
      <c r="J520" s="2" t="s">
        <v>22738</v>
      </c>
      <c r="K520" s="4"/>
    </row>
    <row r="521" customFormat="false" ht="23.85" hidden="false" customHeight="false" outlineLevel="0" collapsed="false">
      <c r="A521" s="4" t="s">
        <v>1376</v>
      </c>
      <c r="B521" s="4" t="s">
        <v>530</v>
      </c>
      <c r="C521" s="4" t="s">
        <v>193</v>
      </c>
      <c r="D521" s="4" t="s">
        <v>22106</v>
      </c>
      <c r="E521" s="4" t="s">
        <v>1337</v>
      </c>
      <c r="F521" s="4" t="s">
        <v>21441</v>
      </c>
      <c r="G521" s="4" t="s">
        <v>22739</v>
      </c>
      <c r="H521" s="4" t="n">
        <f aca="false">COUNTIF(Albums!$B$2:$B$2862,A521)</f>
        <v>7</v>
      </c>
      <c r="I521" s="2" t="s">
        <v>22740</v>
      </c>
      <c r="J521" s="2" t="s">
        <v>22741</v>
      </c>
      <c r="K521" s="4"/>
    </row>
    <row r="522" customFormat="false" ht="23.85" hidden="false" customHeight="false" outlineLevel="0" collapsed="false">
      <c r="A522" s="4" t="s">
        <v>984</v>
      </c>
      <c r="B522" s="4" t="s">
        <v>289</v>
      </c>
      <c r="C522" s="4" t="s">
        <v>193</v>
      </c>
      <c r="D522" s="4" t="s">
        <v>21556</v>
      </c>
      <c r="E522" s="4" t="s">
        <v>861</v>
      </c>
      <c r="F522" s="4" t="s">
        <v>21441</v>
      </c>
      <c r="G522" s="4" t="s">
        <v>983</v>
      </c>
      <c r="H522" s="4" t="n">
        <f aca="false">COUNTIF(Albums!$B$2:$B$2862,A522)</f>
        <v>1</v>
      </c>
      <c r="I522" s="2"/>
      <c r="J522" s="2" t="s">
        <v>22742</v>
      </c>
      <c r="K522" s="4"/>
    </row>
    <row r="523" customFormat="false" ht="23.85" hidden="false" customHeight="false" outlineLevel="0" collapsed="false">
      <c r="A523" s="4" t="s">
        <v>16068</v>
      </c>
      <c r="B523" s="4" t="s">
        <v>11021</v>
      </c>
      <c r="C523" s="4" t="s">
        <v>163</v>
      </c>
      <c r="D523" s="4" t="s">
        <v>22743</v>
      </c>
      <c r="E523" s="4" t="s">
        <v>17776</v>
      </c>
      <c r="F523" s="4" t="s">
        <v>21433</v>
      </c>
      <c r="G523" s="4" t="s">
        <v>22744</v>
      </c>
      <c r="H523" s="4" t="n">
        <f aca="false">COUNTIF(Albums!$B$2:$B$2862,A523)</f>
        <v>8</v>
      </c>
      <c r="I523" s="2" t="s">
        <v>22745</v>
      </c>
      <c r="J523" s="2" t="s">
        <v>22746</v>
      </c>
      <c r="K523" s="4"/>
    </row>
    <row r="524" customFormat="false" ht="23.85" hidden="false" customHeight="false" outlineLevel="0" collapsed="false">
      <c r="A524" s="4" t="s">
        <v>4849</v>
      </c>
      <c r="B524" s="4" t="s">
        <v>4851</v>
      </c>
      <c r="C524" s="4" t="s">
        <v>45</v>
      </c>
      <c r="D524" s="4" t="s">
        <v>21768</v>
      </c>
      <c r="E524" s="4" t="s">
        <v>3992</v>
      </c>
      <c r="F524" s="4" t="s">
        <v>21441</v>
      </c>
      <c r="G524" s="4" t="s">
        <v>22747</v>
      </c>
      <c r="H524" s="4" t="n">
        <f aca="false">COUNTIF(Albums!$B$2:$B$2862,A524)</f>
        <v>2</v>
      </c>
      <c r="I524" s="2" t="s">
        <v>22748</v>
      </c>
      <c r="J524" s="2" t="s">
        <v>22749</v>
      </c>
      <c r="K524" s="4" t="s">
        <v>53</v>
      </c>
    </row>
    <row r="525" customFormat="false" ht="23.85" hidden="false" customHeight="false" outlineLevel="0" collapsed="false">
      <c r="A525" s="4" t="s">
        <v>13417</v>
      </c>
      <c r="B525" s="4" t="s">
        <v>1205</v>
      </c>
      <c r="C525" s="4" t="s">
        <v>603</v>
      </c>
      <c r="D525" s="4" t="s">
        <v>22750</v>
      </c>
      <c r="E525" s="4" t="s">
        <v>13258</v>
      </c>
      <c r="F525" s="4" t="s">
        <v>21433</v>
      </c>
      <c r="G525" s="4" t="s">
        <v>22751</v>
      </c>
      <c r="H525" s="4" t="n">
        <f aca="false">COUNTIF(Albums!$B$2:$B$2862,A525)</f>
        <v>4</v>
      </c>
      <c r="I525" s="2" t="s">
        <v>22752</v>
      </c>
      <c r="J525" s="2" t="s">
        <v>22753</v>
      </c>
      <c r="K525" s="4"/>
    </row>
    <row r="526" customFormat="false" ht="23.85" hidden="false" customHeight="false" outlineLevel="0" collapsed="false">
      <c r="A526" s="4" t="s">
        <v>9352</v>
      </c>
      <c r="B526" s="4" t="s">
        <v>61</v>
      </c>
      <c r="C526" s="4" t="s">
        <v>45</v>
      </c>
      <c r="D526" s="4" t="s">
        <v>22754</v>
      </c>
      <c r="E526" s="4" t="s">
        <v>8845</v>
      </c>
      <c r="F526" s="4" t="s">
        <v>21433</v>
      </c>
      <c r="G526" s="4" t="s">
        <v>22755</v>
      </c>
      <c r="H526" s="4" t="n">
        <f aca="false">COUNTIF(Albums!$B$2:$B$2862,A526)</f>
        <v>2</v>
      </c>
      <c r="I526" s="2"/>
      <c r="J526" s="2" t="s">
        <v>22756</v>
      </c>
      <c r="K526" s="4"/>
    </row>
    <row r="527" customFormat="false" ht="23.85" hidden="false" customHeight="false" outlineLevel="0" collapsed="false">
      <c r="A527" s="4" t="s">
        <v>3920</v>
      </c>
      <c r="B527" s="4" t="s">
        <v>1205</v>
      </c>
      <c r="C527" s="4" t="s">
        <v>603</v>
      </c>
      <c r="D527" s="4" t="s">
        <v>21491</v>
      </c>
      <c r="E527" s="4" t="s">
        <v>2736</v>
      </c>
      <c r="F527" s="4" t="s">
        <v>21441</v>
      </c>
      <c r="G527" s="4" t="s">
        <v>3919</v>
      </c>
      <c r="H527" s="4" t="n">
        <f aca="false">COUNTIF(Albums!$B$2:$B$2862,A527)</f>
        <v>1</v>
      </c>
      <c r="I527" s="2"/>
      <c r="J527" s="2" t="s">
        <v>22757</v>
      </c>
      <c r="K527" s="4"/>
    </row>
    <row r="528" customFormat="false" ht="23.85" hidden="false" customHeight="false" outlineLevel="0" collapsed="false">
      <c r="A528" s="4" t="s">
        <v>18975</v>
      </c>
      <c r="B528" s="4" t="s">
        <v>289</v>
      </c>
      <c r="C528" s="4" t="s">
        <v>193</v>
      </c>
      <c r="D528" s="4" t="s">
        <v>21596</v>
      </c>
      <c r="E528" s="4" t="s">
        <v>18471</v>
      </c>
      <c r="F528" s="4" t="s">
        <v>21433</v>
      </c>
      <c r="G528" s="4" t="s">
        <v>18974</v>
      </c>
      <c r="H528" s="4" t="n">
        <f aca="false">COUNTIF(Albums!$B$2:$B$2862,A528)</f>
        <v>1</v>
      </c>
      <c r="I528" s="2" t="s">
        <v>22758</v>
      </c>
      <c r="J528" s="2" t="s">
        <v>22759</v>
      </c>
      <c r="K528" s="4"/>
    </row>
    <row r="529" customFormat="false" ht="23.85" hidden="false" customHeight="false" outlineLevel="0" collapsed="false">
      <c r="A529" s="4" t="s">
        <v>3395</v>
      </c>
      <c r="B529" s="4" t="s">
        <v>3397</v>
      </c>
      <c r="C529" s="4" t="s">
        <v>152</v>
      </c>
      <c r="D529" s="4" t="s">
        <v>22760</v>
      </c>
      <c r="E529" s="4" t="s">
        <v>2736</v>
      </c>
      <c r="F529" s="4" t="s">
        <v>21441</v>
      </c>
      <c r="G529" s="4" t="s">
        <v>22761</v>
      </c>
      <c r="H529" s="4" t="n">
        <f aca="false">COUNTIF(Albums!$B$2:$B$2862,A529)</f>
        <v>2</v>
      </c>
      <c r="I529" s="2" t="s">
        <v>22762</v>
      </c>
      <c r="J529" s="2" t="s">
        <v>22763</v>
      </c>
      <c r="K529" s="4" t="s">
        <v>53</v>
      </c>
    </row>
    <row r="530" customFormat="false" ht="23.85" hidden="false" customHeight="false" outlineLevel="0" collapsed="false">
      <c r="A530" s="4" t="s">
        <v>19512</v>
      </c>
      <c r="B530" s="4" t="s">
        <v>153</v>
      </c>
      <c r="C530" s="4" t="s">
        <v>152</v>
      </c>
      <c r="D530" s="4" t="s">
        <v>22764</v>
      </c>
      <c r="E530" s="4" t="s">
        <v>19468</v>
      </c>
      <c r="F530" s="4" t="s">
        <v>21433</v>
      </c>
      <c r="G530" s="4" t="s">
        <v>22765</v>
      </c>
      <c r="H530" s="4" t="n">
        <f aca="false">COUNTIF(Albums!$B$2:$B$2862,A530)</f>
        <v>2</v>
      </c>
      <c r="I530" s="2" t="s">
        <v>22766</v>
      </c>
      <c r="J530" s="2" t="s">
        <v>22767</v>
      </c>
      <c r="K530" s="4"/>
    </row>
    <row r="531" customFormat="false" ht="23.85" hidden="false" customHeight="false" outlineLevel="0" collapsed="false">
      <c r="A531" s="4" t="s">
        <v>10452</v>
      </c>
      <c r="B531" s="4" t="s">
        <v>10456</v>
      </c>
      <c r="C531" s="4" t="s">
        <v>193</v>
      </c>
      <c r="D531" s="4" t="s">
        <v>22768</v>
      </c>
      <c r="E531" s="4" t="s">
        <v>10455</v>
      </c>
      <c r="F531" s="4" t="s">
        <v>21433</v>
      </c>
      <c r="G531" s="4" t="s">
        <v>22769</v>
      </c>
      <c r="H531" s="4" t="n">
        <f aca="false">COUNTIF(Albums!$B$2:$B$2862,A531)</f>
        <v>10</v>
      </c>
      <c r="I531" s="2" t="s">
        <v>22770</v>
      </c>
      <c r="J531" s="2" t="s">
        <v>22771</v>
      </c>
      <c r="K531" s="4"/>
    </row>
    <row r="532" customFormat="false" ht="23.85" hidden="false" customHeight="false" outlineLevel="0" collapsed="false">
      <c r="A532" s="4" t="s">
        <v>13289</v>
      </c>
      <c r="B532" s="4" t="s">
        <v>289</v>
      </c>
      <c r="C532" s="4" t="s">
        <v>193</v>
      </c>
      <c r="D532" s="4" t="s">
        <v>21660</v>
      </c>
      <c r="E532" s="4" t="s">
        <v>13258</v>
      </c>
      <c r="F532" s="4" t="s">
        <v>21433</v>
      </c>
      <c r="G532" s="4" t="s">
        <v>22772</v>
      </c>
      <c r="H532" s="4" t="n">
        <f aca="false">COUNTIF(Albums!$B$2:$B$2862,A532)</f>
        <v>2</v>
      </c>
      <c r="I532" s="2" t="s">
        <v>22773</v>
      </c>
      <c r="J532" s="2" t="s">
        <v>22774</v>
      </c>
      <c r="K532" s="4"/>
    </row>
    <row r="533" customFormat="false" ht="23.85" hidden="false" customHeight="false" outlineLevel="0" collapsed="false">
      <c r="A533" s="4" t="s">
        <v>19801</v>
      </c>
      <c r="B533" s="4" t="s">
        <v>5413</v>
      </c>
      <c r="C533" s="4" t="s">
        <v>257</v>
      </c>
      <c r="D533" s="4" t="s">
        <v>22775</v>
      </c>
      <c r="E533" s="4" t="s">
        <v>19681</v>
      </c>
      <c r="F533" s="4" t="s">
        <v>21433</v>
      </c>
      <c r="G533" s="4" t="s">
        <v>22776</v>
      </c>
      <c r="H533" s="4" t="n">
        <f aca="false">COUNTIF(Albums!$B$2:$B$2862,A533)</f>
        <v>2</v>
      </c>
      <c r="I533" s="2" t="s">
        <v>22777</v>
      </c>
      <c r="J533" s="2" t="s">
        <v>22778</v>
      </c>
      <c r="K533" s="4"/>
    </row>
    <row r="534" customFormat="false" ht="23.85" hidden="false" customHeight="false" outlineLevel="0" collapsed="false">
      <c r="A534" s="4" t="s">
        <v>20740</v>
      </c>
      <c r="B534" s="4" t="s">
        <v>7292</v>
      </c>
      <c r="C534" s="4" t="s">
        <v>45</v>
      </c>
      <c r="D534" s="4" t="s">
        <v>21444</v>
      </c>
      <c r="E534" s="4" t="s">
        <v>20689</v>
      </c>
      <c r="F534" s="4" t="s">
        <v>21454</v>
      </c>
      <c r="G534" s="4" t="s">
        <v>20739</v>
      </c>
      <c r="H534" s="4" t="n">
        <f aca="false">COUNTIF(Albums!$B$2:$B$2862,A534)</f>
        <v>1</v>
      </c>
      <c r="I534" s="2"/>
      <c r="J534" s="2" t="s">
        <v>22779</v>
      </c>
      <c r="K534" s="4"/>
    </row>
    <row r="535" customFormat="false" ht="23.85" hidden="false" customHeight="false" outlineLevel="0" collapsed="false">
      <c r="A535" s="4" t="s">
        <v>7440</v>
      </c>
      <c r="B535" s="4" t="s">
        <v>1086</v>
      </c>
      <c r="C535" s="4" t="s">
        <v>163</v>
      </c>
      <c r="D535" s="4" t="s">
        <v>22780</v>
      </c>
      <c r="E535" s="4" t="s">
        <v>7052</v>
      </c>
      <c r="F535" s="4" t="s">
        <v>21433</v>
      </c>
      <c r="G535" s="4" t="s">
        <v>22781</v>
      </c>
      <c r="H535" s="4" t="n">
        <f aca="false">COUNTIF(Albums!$B$2:$B$2862,A535)</f>
        <v>5</v>
      </c>
      <c r="I535" s="2" t="s">
        <v>7065</v>
      </c>
      <c r="J535" s="2" t="s">
        <v>22782</v>
      </c>
      <c r="K535" s="4"/>
    </row>
    <row r="536" customFormat="false" ht="23.85" hidden="false" customHeight="false" outlineLevel="0" collapsed="false">
      <c r="A536" s="4" t="s">
        <v>10399</v>
      </c>
      <c r="B536" s="4" t="s">
        <v>289</v>
      </c>
      <c r="C536" s="4" t="s">
        <v>193</v>
      </c>
      <c r="D536" s="4" t="s">
        <v>21440</v>
      </c>
      <c r="E536" s="4" t="s">
        <v>9830</v>
      </c>
      <c r="F536" s="4" t="s">
        <v>21433</v>
      </c>
      <c r="G536" s="4" t="s">
        <v>10398</v>
      </c>
      <c r="H536" s="4" t="n">
        <f aca="false">COUNTIF(Albums!$B$2:$B$2862,A536)</f>
        <v>1</v>
      </c>
      <c r="I536" s="2" t="s">
        <v>9837</v>
      </c>
      <c r="J536" s="2" t="s">
        <v>22783</v>
      </c>
      <c r="K536" s="4"/>
    </row>
    <row r="537" customFormat="false" ht="23.85" hidden="false" customHeight="false" outlineLevel="0" collapsed="false">
      <c r="A537" s="4" t="s">
        <v>18835</v>
      </c>
      <c r="B537" s="4" t="s">
        <v>17795</v>
      </c>
      <c r="C537" s="4" t="s">
        <v>163</v>
      </c>
      <c r="D537" s="4" t="s">
        <v>21831</v>
      </c>
      <c r="E537" s="4" t="s">
        <v>18471</v>
      </c>
      <c r="F537" s="4" t="s">
        <v>21433</v>
      </c>
      <c r="G537" s="4" t="s">
        <v>18834</v>
      </c>
      <c r="H537" s="4" t="n">
        <f aca="false">COUNTIF(Albums!$B$2:$B$2862,A537)</f>
        <v>1</v>
      </c>
      <c r="I537" s="2" t="s">
        <v>17446</v>
      </c>
      <c r="J537" s="2" t="s">
        <v>22784</v>
      </c>
      <c r="K537" s="4"/>
    </row>
    <row r="538" customFormat="false" ht="23.85" hidden="false" customHeight="false" outlineLevel="0" collapsed="false">
      <c r="A538" s="4" t="s">
        <v>18469</v>
      </c>
      <c r="B538" s="4" t="s">
        <v>289</v>
      </c>
      <c r="C538" s="4" t="s">
        <v>193</v>
      </c>
      <c r="D538" s="4" t="s">
        <v>22785</v>
      </c>
      <c r="E538" s="4" t="s">
        <v>18471</v>
      </c>
      <c r="F538" s="4" t="s">
        <v>21433</v>
      </c>
      <c r="G538" s="4" t="s">
        <v>22786</v>
      </c>
      <c r="H538" s="4" t="n">
        <f aca="false">COUNTIF(Albums!$B$2:$B$2862,A538)</f>
        <v>9</v>
      </c>
      <c r="I538" s="2" t="s">
        <v>17152</v>
      </c>
      <c r="J538" s="2" t="s">
        <v>22787</v>
      </c>
      <c r="K538" s="4"/>
    </row>
    <row r="539" customFormat="false" ht="23.85" hidden="false" customHeight="false" outlineLevel="0" collapsed="false">
      <c r="A539" s="4" t="s">
        <v>17626</v>
      </c>
      <c r="B539" s="4" t="s">
        <v>289</v>
      </c>
      <c r="C539" s="4" t="s">
        <v>193</v>
      </c>
      <c r="D539" s="4" t="s">
        <v>22788</v>
      </c>
      <c r="E539" s="4" t="s">
        <v>17406</v>
      </c>
      <c r="F539" s="4" t="s">
        <v>21433</v>
      </c>
      <c r="G539" s="4" t="s">
        <v>22789</v>
      </c>
      <c r="H539" s="4" t="n">
        <f aca="false">COUNTIF(Albums!$B$2:$B$2862,A539)</f>
        <v>3</v>
      </c>
      <c r="I539" s="2" t="s">
        <v>22790</v>
      </c>
      <c r="J539" s="2" t="s">
        <v>22791</v>
      </c>
      <c r="K539" s="4"/>
    </row>
    <row r="540" customFormat="false" ht="23.85" hidden="false" customHeight="false" outlineLevel="0" collapsed="false">
      <c r="A540" s="4" t="s">
        <v>18252</v>
      </c>
      <c r="B540" s="4" t="s">
        <v>18253</v>
      </c>
      <c r="C540" s="4" t="s">
        <v>45</v>
      </c>
      <c r="D540" s="4" t="s">
        <v>22792</v>
      </c>
      <c r="E540" s="4" t="s">
        <v>18114</v>
      </c>
      <c r="F540" s="4" t="s">
        <v>21433</v>
      </c>
      <c r="G540" s="4" t="s">
        <v>22793</v>
      </c>
      <c r="H540" s="4" t="n">
        <f aca="false">COUNTIF(Albums!$B$2:$B$2862,A540)</f>
        <v>11</v>
      </c>
      <c r="I540" s="2" t="s">
        <v>22794</v>
      </c>
      <c r="J540" s="2" t="s">
        <v>22795</v>
      </c>
      <c r="K540" s="4" t="s">
        <v>53</v>
      </c>
    </row>
    <row r="541" customFormat="false" ht="23.85" hidden="false" customHeight="false" outlineLevel="0" collapsed="false">
      <c r="A541" s="4" t="s">
        <v>8425</v>
      </c>
      <c r="B541" s="4" t="s">
        <v>3596</v>
      </c>
      <c r="C541" s="4" t="s">
        <v>603</v>
      </c>
      <c r="D541" s="4" t="s">
        <v>22736</v>
      </c>
      <c r="E541" s="4" t="s">
        <v>8347</v>
      </c>
      <c r="F541" s="4" t="s">
        <v>21433</v>
      </c>
      <c r="G541" s="4" t="s">
        <v>22796</v>
      </c>
      <c r="H541" s="4" t="n">
        <f aca="false">COUNTIF(Albums!$B$2:$B$2862,A541)</f>
        <v>2</v>
      </c>
      <c r="I541" s="2" t="s">
        <v>22797</v>
      </c>
      <c r="J541" s="2" t="s">
        <v>22798</v>
      </c>
      <c r="K541" s="4"/>
    </row>
    <row r="542" customFormat="false" ht="23.85" hidden="false" customHeight="false" outlineLevel="0" collapsed="false">
      <c r="A542" s="4" t="s">
        <v>19671</v>
      </c>
      <c r="B542" s="4" t="s">
        <v>5431</v>
      </c>
      <c r="C542" s="4" t="s">
        <v>152</v>
      </c>
      <c r="D542" s="4" t="s">
        <v>21680</v>
      </c>
      <c r="E542" s="4" t="s">
        <v>19468</v>
      </c>
      <c r="F542" s="4" t="s">
        <v>21433</v>
      </c>
      <c r="G542" s="4" t="s">
        <v>19670</v>
      </c>
      <c r="H542" s="4" t="n">
        <f aca="false">COUNTIF(Albums!$B$2:$B$2862,A542)</f>
        <v>1</v>
      </c>
      <c r="I542" s="2" t="s">
        <v>22799</v>
      </c>
      <c r="J542" s="2" t="s">
        <v>22800</v>
      </c>
      <c r="K542" s="4"/>
    </row>
    <row r="543" customFormat="false" ht="23.85" hidden="false" customHeight="false" outlineLevel="0" collapsed="false">
      <c r="A543" s="4" t="s">
        <v>19599</v>
      </c>
      <c r="B543" s="4" t="s">
        <v>5431</v>
      </c>
      <c r="C543" s="4" t="s">
        <v>152</v>
      </c>
      <c r="D543" s="4" t="s">
        <v>22801</v>
      </c>
      <c r="E543" s="4" t="s">
        <v>19468</v>
      </c>
      <c r="F543" s="4" t="s">
        <v>21433</v>
      </c>
      <c r="G543" s="4" t="s">
        <v>22802</v>
      </c>
      <c r="H543" s="4" t="n">
        <f aca="false">COUNTIF(Albums!$B$2:$B$2862,A543)</f>
        <v>3</v>
      </c>
      <c r="I543" s="2" t="s">
        <v>22803</v>
      </c>
      <c r="J543" s="2" t="s">
        <v>22804</v>
      </c>
      <c r="K543" s="4"/>
    </row>
    <row r="544" customFormat="false" ht="23.85" hidden="false" customHeight="false" outlineLevel="0" collapsed="false">
      <c r="A544" s="4" t="s">
        <v>2809</v>
      </c>
      <c r="B544" s="4" t="s">
        <v>1205</v>
      </c>
      <c r="C544" s="4" t="s">
        <v>603</v>
      </c>
      <c r="D544" s="4" t="s">
        <v>22805</v>
      </c>
      <c r="E544" s="4" t="s">
        <v>2736</v>
      </c>
      <c r="F544" s="4" t="s">
        <v>21441</v>
      </c>
      <c r="G544" s="4" t="s">
        <v>22806</v>
      </c>
      <c r="H544" s="4" t="n">
        <f aca="false">COUNTIF(Albums!$B$2:$B$2862,A544)</f>
        <v>4</v>
      </c>
      <c r="I544" s="2" t="s">
        <v>22807</v>
      </c>
      <c r="J544" s="2" t="s">
        <v>22808</v>
      </c>
      <c r="K544" s="4"/>
    </row>
    <row r="545" customFormat="false" ht="23.85" hidden="false" customHeight="false" outlineLevel="0" collapsed="false">
      <c r="A545" s="4" t="s">
        <v>21218</v>
      </c>
      <c r="B545" s="4" t="s">
        <v>1205</v>
      </c>
      <c r="C545" s="4" t="s">
        <v>603</v>
      </c>
      <c r="D545" s="4" t="s">
        <v>22809</v>
      </c>
      <c r="E545" s="4" t="s">
        <v>21202</v>
      </c>
      <c r="F545" s="4" t="s">
        <v>21454</v>
      </c>
      <c r="G545" s="4" t="s">
        <v>22810</v>
      </c>
      <c r="H545" s="4" t="n">
        <f aca="false">COUNTIF(Albums!$B$2:$B$2862,A545)</f>
        <v>3</v>
      </c>
      <c r="I545" s="2" t="s">
        <v>22811</v>
      </c>
      <c r="J545" s="2" t="s">
        <v>22812</v>
      </c>
      <c r="K545" s="4"/>
    </row>
    <row r="546" customFormat="false" ht="23.85" hidden="false" customHeight="false" outlineLevel="0" collapsed="false">
      <c r="A546" s="4" t="s">
        <v>11289</v>
      </c>
      <c r="B546" s="4" t="s">
        <v>61</v>
      </c>
      <c r="C546" s="4" t="s">
        <v>45</v>
      </c>
      <c r="D546" s="4" t="s">
        <v>21457</v>
      </c>
      <c r="E546" s="4" t="s">
        <v>10842</v>
      </c>
      <c r="F546" s="4" t="s">
        <v>21433</v>
      </c>
      <c r="G546" s="4" t="s">
        <v>11288</v>
      </c>
      <c r="H546" s="4" t="n">
        <f aca="false">COUNTIF(Albums!$B$2:$B$2862,A546)</f>
        <v>1</v>
      </c>
      <c r="I546" s="2" t="s">
        <v>22813</v>
      </c>
      <c r="J546" s="2" t="s">
        <v>22814</v>
      </c>
      <c r="K546" s="4"/>
    </row>
    <row r="547" customFormat="false" ht="23.85" hidden="false" customHeight="false" outlineLevel="0" collapsed="false">
      <c r="A547" s="4" t="s">
        <v>4650</v>
      </c>
      <c r="B547" s="4" t="s">
        <v>4652</v>
      </c>
      <c r="C547" s="4" t="s">
        <v>257</v>
      </c>
      <c r="D547" s="4" t="s">
        <v>21762</v>
      </c>
      <c r="E547" s="4" t="s">
        <v>3992</v>
      </c>
      <c r="F547" s="4" t="s">
        <v>21441</v>
      </c>
      <c r="G547" s="4" t="s">
        <v>22815</v>
      </c>
      <c r="H547" s="4" t="n">
        <f aca="false">COUNTIF(Albums!$B$2:$B$2862,A547)</f>
        <v>2</v>
      </c>
      <c r="I547" s="2"/>
      <c r="J547" s="2" t="s">
        <v>22816</v>
      </c>
      <c r="K547" s="4"/>
    </row>
    <row r="548" customFormat="false" ht="23.85" hidden="false" customHeight="false" outlineLevel="0" collapsed="false">
      <c r="A548" s="4" t="s">
        <v>538</v>
      </c>
      <c r="B548" s="4" t="s">
        <v>289</v>
      </c>
      <c r="C548" s="4" t="s">
        <v>193</v>
      </c>
      <c r="D548" s="4" t="s">
        <v>21513</v>
      </c>
      <c r="E548" s="4" t="s">
        <v>8845</v>
      </c>
      <c r="F548" s="4" t="s">
        <v>21433</v>
      </c>
      <c r="G548" s="4" t="s">
        <v>22817</v>
      </c>
      <c r="H548" s="4" t="n">
        <f aca="false">COUNTIF(Albums!$B$2:$B$2862,A548)</f>
        <v>4</v>
      </c>
      <c r="I548" s="2" t="s">
        <v>22818</v>
      </c>
      <c r="J548" s="2" t="s">
        <v>22819</v>
      </c>
      <c r="K548" s="4"/>
    </row>
    <row r="549" customFormat="false" ht="15" hidden="false" customHeight="false" outlineLevel="0" collapsed="false">
      <c r="A549" s="4" t="s">
        <v>1864</v>
      </c>
      <c r="B549" s="4" t="s">
        <v>1205</v>
      </c>
      <c r="C549" s="4" t="s">
        <v>603</v>
      </c>
      <c r="D549" s="4" t="s">
        <v>21650</v>
      </c>
      <c r="E549" s="4" t="s">
        <v>1337</v>
      </c>
      <c r="F549" s="4" t="s">
        <v>21441</v>
      </c>
      <c r="G549" s="4" t="s">
        <v>1863</v>
      </c>
      <c r="H549" s="4" t="n">
        <f aca="false">COUNTIF(Albums!$B$2:$B$2862,A549)</f>
        <v>1</v>
      </c>
      <c r="I549" s="2" t="s">
        <v>22820</v>
      </c>
      <c r="J549" s="2" t="s">
        <v>22821</v>
      </c>
      <c r="K549" s="4"/>
    </row>
    <row r="550" customFormat="false" ht="23.85" hidden="false" customHeight="false" outlineLevel="0" collapsed="false">
      <c r="A550" s="4" t="s">
        <v>592</v>
      </c>
      <c r="B550" s="4" t="s">
        <v>289</v>
      </c>
      <c r="C550" s="4" t="s">
        <v>193</v>
      </c>
      <c r="D550" s="4" t="s">
        <v>22822</v>
      </c>
      <c r="E550" s="4" t="s">
        <v>510</v>
      </c>
      <c r="F550" s="4" t="s">
        <v>21441</v>
      </c>
      <c r="G550" s="4" t="s">
        <v>22823</v>
      </c>
      <c r="H550" s="4" t="n">
        <f aca="false">COUNTIF(Albums!$B$2:$B$2862,A550)</f>
        <v>2</v>
      </c>
      <c r="I550" s="2"/>
      <c r="J550" s="2" t="s">
        <v>22824</v>
      </c>
      <c r="K550" s="4"/>
    </row>
    <row r="551" customFormat="false" ht="23.85" hidden="false" customHeight="false" outlineLevel="0" collapsed="false">
      <c r="A551" s="4" t="s">
        <v>8385</v>
      </c>
      <c r="B551" s="4" t="s">
        <v>8388</v>
      </c>
      <c r="C551" s="4" t="s">
        <v>152</v>
      </c>
      <c r="D551" s="4" t="s">
        <v>22825</v>
      </c>
      <c r="E551" s="4" t="s">
        <v>8347</v>
      </c>
      <c r="F551" s="4" t="s">
        <v>21433</v>
      </c>
      <c r="G551" s="4" t="s">
        <v>22826</v>
      </c>
      <c r="H551" s="4" t="n">
        <f aca="false">COUNTIF(Albums!$B$2:$B$2862,A551)</f>
        <v>2</v>
      </c>
      <c r="I551" s="2" t="s">
        <v>22827</v>
      </c>
      <c r="J551" s="2" t="s">
        <v>22828</v>
      </c>
      <c r="K551" s="4"/>
    </row>
    <row r="552" customFormat="false" ht="23.85" hidden="false" customHeight="false" outlineLevel="0" collapsed="false">
      <c r="A552" s="4" t="s">
        <v>1076</v>
      </c>
      <c r="B552" s="4" t="s">
        <v>289</v>
      </c>
      <c r="C552" s="4" t="s">
        <v>193</v>
      </c>
      <c r="D552" s="4" t="s">
        <v>22408</v>
      </c>
      <c r="E552" s="4" t="s">
        <v>9830</v>
      </c>
      <c r="F552" s="4" t="s">
        <v>21433</v>
      </c>
      <c r="G552" s="4" t="s">
        <v>22829</v>
      </c>
      <c r="H552" s="4" t="n">
        <f aca="false">COUNTIF(Albums!$B$2:$B$2862,A552)</f>
        <v>3</v>
      </c>
      <c r="I552" s="2" t="s">
        <v>9998</v>
      </c>
      <c r="J552" s="2" t="s">
        <v>22830</v>
      </c>
      <c r="K552" s="4"/>
    </row>
    <row r="553" customFormat="false" ht="23.85" hidden="false" customHeight="false" outlineLevel="0" collapsed="false">
      <c r="A553" s="4" t="s">
        <v>10076</v>
      </c>
      <c r="B553" s="4" t="s">
        <v>8939</v>
      </c>
      <c r="C553" s="4" t="s">
        <v>163</v>
      </c>
      <c r="D553" s="4" t="s">
        <v>22831</v>
      </c>
      <c r="E553" s="4" t="s">
        <v>9830</v>
      </c>
      <c r="F553" s="4" t="s">
        <v>21433</v>
      </c>
      <c r="G553" s="4" t="s">
        <v>22832</v>
      </c>
      <c r="H553" s="4" t="n">
        <f aca="false">COUNTIF(Albums!$B$2:$B$2862,A553)</f>
        <v>3</v>
      </c>
      <c r="I553" s="2" t="s">
        <v>10112</v>
      </c>
      <c r="J553" s="2" t="s">
        <v>22833</v>
      </c>
      <c r="K553" s="4"/>
    </row>
    <row r="554" customFormat="false" ht="23.85" hidden="false" customHeight="false" outlineLevel="0" collapsed="false">
      <c r="A554" s="4" t="s">
        <v>5775</v>
      </c>
      <c r="B554" s="4" t="s">
        <v>2890</v>
      </c>
      <c r="C554" s="4" t="s">
        <v>152</v>
      </c>
      <c r="D554" s="4" t="s">
        <v>21463</v>
      </c>
      <c r="E554" s="4" t="s">
        <v>5429</v>
      </c>
      <c r="F554" s="4" t="s">
        <v>21441</v>
      </c>
      <c r="G554" s="4" t="s">
        <v>5774</v>
      </c>
      <c r="H554" s="4" t="n">
        <f aca="false">COUNTIF(Albums!$B$2:$B$2862,A554)</f>
        <v>1</v>
      </c>
      <c r="I554" s="2" t="s">
        <v>22834</v>
      </c>
      <c r="J554" s="2" t="s">
        <v>22835</v>
      </c>
      <c r="K554" s="4"/>
    </row>
    <row r="555" customFormat="false" ht="23.85" hidden="false" customHeight="false" outlineLevel="0" collapsed="false">
      <c r="A555" s="4" t="s">
        <v>1024</v>
      </c>
      <c r="B555" s="4" t="s">
        <v>289</v>
      </c>
      <c r="C555" s="4" t="s">
        <v>193</v>
      </c>
      <c r="D555" s="4" t="s">
        <v>21440</v>
      </c>
      <c r="E555" s="4" t="s">
        <v>861</v>
      </c>
      <c r="F555" s="4" t="s">
        <v>21441</v>
      </c>
      <c r="G555" s="4" t="s">
        <v>1023</v>
      </c>
      <c r="H555" s="4" t="n">
        <f aca="false">COUNTIF(Albums!$B$2:$B$2862,A555)</f>
        <v>1</v>
      </c>
      <c r="I555" s="2" t="s">
        <v>22836</v>
      </c>
      <c r="J555" s="2" t="s">
        <v>22837</v>
      </c>
      <c r="K555" s="4"/>
    </row>
    <row r="556" customFormat="false" ht="23.85" hidden="false" customHeight="false" outlineLevel="0" collapsed="false">
      <c r="A556" s="4" t="s">
        <v>1453</v>
      </c>
      <c r="B556" s="4" t="s">
        <v>777</v>
      </c>
      <c r="C556" s="4" t="s">
        <v>776</v>
      </c>
      <c r="D556" s="4" t="s">
        <v>22838</v>
      </c>
      <c r="E556" s="4" t="s">
        <v>1337</v>
      </c>
      <c r="F556" s="4" t="s">
        <v>21441</v>
      </c>
      <c r="G556" s="4" t="s">
        <v>22839</v>
      </c>
      <c r="H556" s="4" t="n">
        <f aca="false">COUNTIF(Albums!$B$2:$B$2862,A556)</f>
        <v>3</v>
      </c>
      <c r="I556" s="2" t="s">
        <v>22840</v>
      </c>
      <c r="J556" s="2" t="s">
        <v>22841</v>
      </c>
      <c r="K556" s="4" t="s">
        <v>53</v>
      </c>
    </row>
    <row r="557" customFormat="false" ht="23.85" hidden="false" customHeight="false" outlineLevel="0" collapsed="false">
      <c r="A557" s="4" t="s">
        <v>1474</v>
      </c>
      <c r="B557" s="4" t="s">
        <v>164</v>
      </c>
      <c r="C557" s="4" t="s">
        <v>163</v>
      </c>
      <c r="D557" s="4" t="s">
        <v>22074</v>
      </c>
      <c r="E557" s="4" t="s">
        <v>1337</v>
      </c>
      <c r="F557" s="4" t="s">
        <v>21441</v>
      </c>
      <c r="G557" s="4" t="s">
        <v>1473</v>
      </c>
      <c r="H557" s="4" t="n">
        <f aca="false">COUNTIF(Albums!$B$2:$B$2862,A557)</f>
        <v>1</v>
      </c>
      <c r="I557" s="2" t="s">
        <v>22842</v>
      </c>
      <c r="J557" s="2" t="s">
        <v>22843</v>
      </c>
      <c r="K557" s="4"/>
    </row>
    <row r="558" customFormat="false" ht="23.85" hidden="false" customHeight="false" outlineLevel="0" collapsed="false">
      <c r="A558" s="4" t="s">
        <v>8685</v>
      </c>
      <c r="B558" s="4" t="s">
        <v>153</v>
      </c>
      <c r="C558" s="4" t="s">
        <v>152</v>
      </c>
      <c r="D558" s="4" t="s">
        <v>22718</v>
      </c>
      <c r="E558" s="4" t="s">
        <v>8347</v>
      </c>
      <c r="F558" s="4" t="s">
        <v>21433</v>
      </c>
      <c r="G558" s="4" t="s">
        <v>22844</v>
      </c>
      <c r="H558" s="4" t="n">
        <f aca="false">COUNTIF(Albums!$B$2:$B$2862,A558)</f>
        <v>3</v>
      </c>
      <c r="I558" s="2"/>
      <c r="J558" s="2" t="s">
        <v>22845</v>
      </c>
      <c r="K558" s="4"/>
    </row>
    <row r="559" customFormat="false" ht="23.85" hidden="false" customHeight="false" outlineLevel="0" collapsed="false">
      <c r="A559" s="4" t="s">
        <v>13038</v>
      </c>
      <c r="B559" s="4" t="s">
        <v>13040</v>
      </c>
      <c r="C559" s="4" t="s">
        <v>257</v>
      </c>
      <c r="D559" s="4" t="s">
        <v>22732</v>
      </c>
      <c r="E559" s="4" t="s">
        <v>12707</v>
      </c>
      <c r="F559" s="4" t="s">
        <v>21433</v>
      </c>
      <c r="G559" s="4" t="s">
        <v>22846</v>
      </c>
      <c r="H559" s="4" t="n">
        <f aca="false">COUNTIF(Albums!$B$2:$B$2862,A559)</f>
        <v>2</v>
      </c>
      <c r="I559" s="2" t="s">
        <v>22847</v>
      </c>
      <c r="J559" s="2" t="s">
        <v>22848</v>
      </c>
      <c r="K559" s="4"/>
    </row>
    <row r="560" customFormat="false" ht="23.85" hidden="false" customHeight="false" outlineLevel="0" collapsed="false">
      <c r="A560" s="4" t="s">
        <v>13630</v>
      </c>
      <c r="B560" s="4" t="s">
        <v>289</v>
      </c>
      <c r="C560" s="4" t="s">
        <v>193</v>
      </c>
      <c r="D560" s="4" t="s">
        <v>21652</v>
      </c>
      <c r="E560" s="4" t="s">
        <v>13258</v>
      </c>
      <c r="F560" s="4" t="s">
        <v>21433</v>
      </c>
      <c r="G560" s="4" t="s">
        <v>22849</v>
      </c>
      <c r="H560" s="4" t="n">
        <f aca="false">COUNTIF(Albums!$B$2:$B$2862,A560)</f>
        <v>2</v>
      </c>
      <c r="I560" s="2" t="s">
        <v>22850</v>
      </c>
      <c r="J560" s="2" t="s">
        <v>22851</v>
      </c>
      <c r="K560" s="4"/>
    </row>
    <row r="561" customFormat="false" ht="23.85" hidden="false" customHeight="false" outlineLevel="0" collapsed="false">
      <c r="A561" s="4" t="s">
        <v>9257</v>
      </c>
      <c r="B561" s="4" t="s">
        <v>289</v>
      </c>
      <c r="C561" s="4" t="s">
        <v>193</v>
      </c>
      <c r="D561" s="4" t="s">
        <v>22852</v>
      </c>
      <c r="E561" s="4" t="s">
        <v>8845</v>
      </c>
      <c r="F561" s="4" t="s">
        <v>21433</v>
      </c>
      <c r="G561" s="4" t="s">
        <v>22853</v>
      </c>
      <c r="H561" s="4" t="n">
        <f aca="false">COUNTIF(Albums!$B$2:$B$2862,A561)</f>
        <v>6</v>
      </c>
      <c r="I561" s="2" t="s">
        <v>22854</v>
      </c>
      <c r="J561" s="2" t="s">
        <v>22855</v>
      </c>
      <c r="K561" s="4"/>
    </row>
    <row r="562" customFormat="false" ht="23.85" hidden="false" customHeight="false" outlineLevel="0" collapsed="false">
      <c r="A562" s="4" t="s">
        <v>3593</v>
      </c>
      <c r="B562" s="4" t="s">
        <v>3596</v>
      </c>
      <c r="C562" s="4" t="s">
        <v>603</v>
      </c>
      <c r="D562" s="4" t="s">
        <v>21556</v>
      </c>
      <c r="E562" s="4" t="s">
        <v>2736</v>
      </c>
      <c r="F562" s="4" t="s">
        <v>21441</v>
      </c>
      <c r="G562" s="4" t="s">
        <v>3592</v>
      </c>
      <c r="H562" s="4" t="n">
        <f aca="false">COUNTIF(Albums!$B$2:$B$2862,A562)</f>
        <v>1</v>
      </c>
      <c r="I562" s="2" t="s">
        <v>22856</v>
      </c>
      <c r="J562" s="2" t="s">
        <v>22857</v>
      </c>
      <c r="K562" s="4"/>
    </row>
    <row r="563" customFormat="false" ht="23.85" hidden="false" customHeight="false" outlineLevel="0" collapsed="false">
      <c r="A563" s="4" t="s">
        <v>21122</v>
      </c>
      <c r="B563" s="4" t="s">
        <v>21125</v>
      </c>
      <c r="C563" s="4" t="s">
        <v>163</v>
      </c>
      <c r="D563" s="4" t="s">
        <v>22858</v>
      </c>
      <c r="E563" s="4" t="s">
        <v>21124</v>
      </c>
      <c r="F563" s="4" t="s">
        <v>21454</v>
      </c>
      <c r="G563" s="4" t="s">
        <v>22859</v>
      </c>
      <c r="H563" s="4" t="n">
        <f aca="false">COUNTIF(Albums!$B$2:$B$2862,A563)</f>
        <v>2</v>
      </c>
      <c r="I563" s="2"/>
      <c r="J563" s="2" t="s">
        <v>22860</v>
      </c>
      <c r="K563" s="4"/>
    </row>
    <row r="564" customFormat="false" ht="23.85" hidden="false" customHeight="false" outlineLevel="0" collapsed="false">
      <c r="A564" s="4" t="s">
        <v>877</v>
      </c>
      <c r="B564" s="4" t="s">
        <v>3076</v>
      </c>
      <c r="C564" s="4" t="s">
        <v>257</v>
      </c>
      <c r="D564" s="4" t="s">
        <v>22861</v>
      </c>
      <c r="E564" s="4" t="s">
        <v>2736</v>
      </c>
      <c r="F564" s="4" t="s">
        <v>21441</v>
      </c>
      <c r="G564" s="4" t="s">
        <v>22862</v>
      </c>
      <c r="H564" s="4" t="n">
        <f aca="false">COUNTIF(Albums!$B$2:$B$2862,A564)</f>
        <v>3</v>
      </c>
      <c r="I564" s="2" t="s">
        <v>22863</v>
      </c>
      <c r="J564" s="2" t="s">
        <v>22864</v>
      </c>
      <c r="K564" s="4"/>
    </row>
    <row r="565" customFormat="false" ht="23.85" hidden="false" customHeight="false" outlineLevel="0" collapsed="false">
      <c r="A565" s="4" t="s">
        <v>10284</v>
      </c>
      <c r="B565" s="4" t="s">
        <v>289</v>
      </c>
      <c r="C565" s="4" t="s">
        <v>193</v>
      </c>
      <c r="D565" s="4" t="s">
        <v>22419</v>
      </c>
      <c r="E565" s="4" t="s">
        <v>9830</v>
      </c>
      <c r="F565" s="4" t="s">
        <v>21433</v>
      </c>
      <c r="G565" s="4" t="s">
        <v>22865</v>
      </c>
      <c r="H565" s="4" t="n">
        <f aca="false">COUNTIF(Albums!$B$2:$B$2862,A565)</f>
        <v>2</v>
      </c>
      <c r="I565" s="2" t="s">
        <v>20317</v>
      </c>
      <c r="J565" s="2" t="s">
        <v>22866</v>
      </c>
      <c r="K565" s="4"/>
    </row>
    <row r="566" customFormat="false" ht="23.85" hidden="false" customHeight="false" outlineLevel="0" collapsed="false">
      <c r="A566" s="4" t="s">
        <v>2068</v>
      </c>
      <c r="B566" s="4" t="s">
        <v>2071</v>
      </c>
      <c r="C566" s="4" t="s">
        <v>45</v>
      </c>
      <c r="D566" s="4" t="s">
        <v>21556</v>
      </c>
      <c r="E566" s="4" t="s">
        <v>1337</v>
      </c>
      <c r="F566" s="4" t="s">
        <v>21441</v>
      </c>
      <c r="G566" s="4" t="s">
        <v>2067</v>
      </c>
      <c r="H566" s="4" t="n">
        <f aca="false">COUNTIF(Albums!$B$2:$B$2862,A566)</f>
        <v>1</v>
      </c>
      <c r="I566" s="2" t="s">
        <v>22867</v>
      </c>
      <c r="J566" s="2" t="s">
        <v>22868</v>
      </c>
      <c r="K566" s="4"/>
    </row>
    <row r="567" customFormat="false" ht="23.85" hidden="false" customHeight="false" outlineLevel="0" collapsed="false">
      <c r="A567" s="4" t="s">
        <v>18176</v>
      </c>
      <c r="B567" s="4" t="s">
        <v>153</v>
      </c>
      <c r="C567" s="4" t="s">
        <v>152</v>
      </c>
      <c r="D567" s="4" t="s">
        <v>22869</v>
      </c>
      <c r="E567" s="4" t="s">
        <v>18114</v>
      </c>
      <c r="F567" s="4" t="s">
        <v>21433</v>
      </c>
      <c r="G567" s="4" t="s">
        <v>22870</v>
      </c>
      <c r="H567" s="4" t="n">
        <f aca="false">COUNTIF(Albums!$B$2:$B$2862,A567)</f>
        <v>2</v>
      </c>
      <c r="I567" s="2"/>
      <c r="J567" s="2" t="s">
        <v>22871</v>
      </c>
      <c r="K567" s="4"/>
    </row>
    <row r="568" customFormat="false" ht="23.85" hidden="false" customHeight="false" outlineLevel="0" collapsed="false">
      <c r="A568" s="4" t="s">
        <v>1728</v>
      </c>
      <c r="B568" s="4" t="s">
        <v>1731</v>
      </c>
      <c r="C568" s="4" t="s">
        <v>603</v>
      </c>
      <c r="D568" s="4" t="s">
        <v>21477</v>
      </c>
      <c r="E568" s="4" t="s">
        <v>1337</v>
      </c>
      <c r="F568" s="4" t="s">
        <v>21441</v>
      </c>
      <c r="G568" s="4" t="s">
        <v>1727</v>
      </c>
      <c r="H568" s="4" t="n">
        <f aca="false">COUNTIF(Albums!$B$2:$B$2862,A568)</f>
        <v>1</v>
      </c>
      <c r="I568" s="2"/>
      <c r="J568" s="2" t="s">
        <v>22872</v>
      </c>
      <c r="K568" s="4"/>
    </row>
    <row r="569" customFormat="false" ht="23.85" hidden="false" customHeight="false" outlineLevel="0" collapsed="false">
      <c r="A569" s="4" t="s">
        <v>11826</v>
      </c>
      <c r="B569" s="4" t="s">
        <v>307</v>
      </c>
      <c r="C569" s="4" t="s">
        <v>152</v>
      </c>
      <c r="D569" s="4" t="s">
        <v>21876</v>
      </c>
      <c r="E569" s="4" t="s">
        <v>11433</v>
      </c>
      <c r="F569" s="4" t="s">
        <v>21433</v>
      </c>
      <c r="G569" s="4" t="s">
        <v>22873</v>
      </c>
      <c r="H569" s="4" t="n">
        <f aca="false">COUNTIF(Albums!$B$2:$B$2862,A569)</f>
        <v>2</v>
      </c>
      <c r="I569" s="2" t="s">
        <v>22874</v>
      </c>
      <c r="J569" s="2" t="s">
        <v>22875</v>
      </c>
      <c r="K569" s="4"/>
    </row>
    <row r="570" customFormat="false" ht="23.85" hidden="false" customHeight="false" outlineLevel="0" collapsed="false">
      <c r="A570" s="4" t="s">
        <v>2078</v>
      </c>
      <c r="B570" s="4" t="s">
        <v>1528</v>
      </c>
      <c r="C570" s="4" t="s">
        <v>603</v>
      </c>
      <c r="D570" s="4" t="s">
        <v>21966</v>
      </c>
      <c r="E570" s="4" t="s">
        <v>1337</v>
      </c>
      <c r="F570" s="4" t="s">
        <v>21441</v>
      </c>
      <c r="G570" s="4" t="s">
        <v>22876</v>
      </c>
      <c r="H570" s="4" t="n">
        <f aca="false">COUNTIF(Albums!$B$2:$B$2862,A570)</f>
        <v>2</v>
      </c>
      <c r="I570" s="2" t="s">
        <v>22877</v>
      </c>
      <c r="J570" s="2" t="s">
        <v>22878</v>
      </c>
      <c r="K570" s="4"/>
    </row>
    <row r="571" customFormat="false" ht="23.85" hidden="false" customHeight="false" outlineLevel="0" collapsed="false">
      <c r="A571" s="4" t="s">
        <v>3700</v>
      </c>
      <c r="B571" s="4" t="s">
        <v>3703</v>
      </c>
      <c r="C571" s="4" t="s">
        <v>193</v>
      </c>
      <c r="D571" s="4" t="s">
        <v>21440</v>
      </c>
      <c r="E571" s="4" t="s">
        <v>2736</v>
      </c>
      <c r="F571" s="4" t="s">
        <v>21441</v>
      </c>
      <c r="G571" s="4" t="s">
        <v>3699</v>
      </c>
      <c r="H571" s="4" t="n">
        <f aca="false">COUNTIF(Albums!$B$2:$B$2862,A571)</f>
        <v>1</v>
      </c>
      <c r="I571" s="2" t="s">
        <v>22879</v>
      </c>
      <c r="J571" s="2" t="s">
        <v>22880</v>
      </c>
      <c r="K571" s="4"/>
    </row>
    <row r="572" customFormat="false" ht="23.85" hidden="false" customHeight="false" outlineLevel="0" collapsed="false">
      <c r="A572" s="4" t="s">
        <v>8984</v>
      </c>
      <c r="B572" s="4" t="s">
        <v>8987</v>
      </c>
      <c r="C572" s="4" t="s">
        <v>257</v>
      </c>
      <c r="D572" s="4" t="s">
        <v>22881</v>
      </c>
      <c r="E572" s="4" t="s">
        <v>8845</v>
      </c>
      <c r="F572" s="4" t="s">
        <v>21433</v>
      </c>
      <c r="G572" s="4" t="s">
        <v>22882</v>
      </c>
      <c r="H572" s="4" t="n">
        <f aca="false">COUNTIF(Albums!$B$2:$B$2862,A572)</f>
        <v>4</v>
      </c>
      <c r="I572" s="2" t="s">
        <v>22883</v>
      </c>
      <c r="J572" s="2" t="s">
        <v>22884</v>
      </c>
      <c r="K572" s="4"/>
    </row>
    <row r="573" customFormat="false" ht="23.85" hidden="false" customHeight="false" outlineLevel="0" collapsed="false">
      <c r="A573" s="4" t="s">
        <v>1738</v>
      </c>
      <c r="B573" s="4" t="s">
        <v>1740</v>
      </c>
      <c r="C573" s="4" t="s">
        <v>163</v>
      </c>
      <c r="D573" s="4" t="s">
        <v>21721</v>
      </c>
      <c r="E573" s="4" t="s">
        <v>1337</v>
      </c>
      <c r="F573" s="4" t="s">
        <v>21441</v>
      </c>
      <c r="G573" s="4" t="s">
        <v>22885</v>
      </c>
      <c r="H573" s="4" t="n">
        <f aca="false">COUNTIF(Albums!$B$2:$B$2862,A573)</f>
        <v>2</v>
      </c>
      <c r="I573" s="2"/>
      <c r="J573" s="2" t="s">
        <v>22886</v>
      </c>
      <c r="K573" s="4"/>
    </row>
    <row r="574" customFormat="false" ht="23.85" hidden="false" customHeight="false" outlineLevel="0" collapsed="false">
      <c r="A574" s="4" t="s">
        <v>16256</v>
      </c>
      <c r="B574" s="4" t="s">
        <v>16214</v>
      </c>
      <c r="C574" s="4" t="s">
        <v>257</v>
      </c>
      <c r="D574" s="4" t="s">
        <v>21602</v>
      </c>
      <c r="E574" s="4" t="s">
        <v>16045</v>
      </c>
      <c r="F574" s="4" t="s">
        <v>21433</v>
      </c>
      <c r="G574" s="4" t="s">
        <v>16255</v>
      </c>
      <c r="H574" s="4" t="n">
        <f aca="false">COUNTIF(Albums!$B$2:$B$2862,A574)</f>
        <v>1</v>
      </c>
      <c r="I574" s="2"/>
      <c r="J574" s="2" t="s">
        <v>22887</v>
      </c>
      <c r="K574" s="4"/>
    </row>
    <row r="575" customFormat="false" ht="23.85" hidden="false" customHeight="false" outlineLevel="0" collapsed="false">
      <c r="A575" s="4" t="s">
        <v>16211</v>
      </c>
      <c r="B575" s="4" t="s">
        <v>16214</v>
      </c>
      <c r="C575" s="4" t="s">
        <v>257</v>
      </c>
      <c r="D575" s="4" t="s">
        <v>22888</v>
      </c>
      <c r="E575" s="4" t="s">
        <v>16045</v>
      </c>
      <c r="F575" s="4" t="s">
        <v>21433</v>
      </c>
      <c r="G575" s="4" t="s">
        <v>22889</v>
      </c>
      <c r="H575" s="4" t="n">
        <f aca="false">COUNTIF(Albums!$B$2:$B$2862,A575)</f>
        <v>2</v>
      </c>
      <c r="I575" s="2"/>
      <c r="J575" s="2" t="s">
        <v>22890</v>
      </c>
      <c r="K575" s="4"/>
    </row>
    <row r="576" customFormat="false" ht="23.85" hidden="false" customHeight="false" outlineLevel="0" collapsed="false">
      <c r="A576" s="4" t="s">
        <v>11372</v>
      </c>
      <c r="B576" s="4" t="s">
        <v>61</v>
      </c>
      <c r="C576" s="4" t="s">
        <v>45</v>
      </c>
      <c r="D576" s="4" t="s">
        <v>21951</v>
      </c>
      <c r="E576" s="4" t="s">
        <v>10842</v>
      </c>
      <c r="F576" s="4" t="s">
        <v>21433</v>
      </c>
      <c r="G576" s="4" t="s">
        <v>11371</v>
      </c>
      <c r="H576" s="4" t="n">
        <f aca="false">COUNTIF(Albums!$B$2:$B$2862,A576)</f>
        <v>1</v>
      </c>
      <c r="I576" s="2" t="s">
        <v>22891</v>
      </c>
      <c r="J576" s="2" t="s">
        <v>22892</v>
      </c>
      <c r="K576" s="4"/>
    </row>
    <row r="577" customFormat="false" ht="23.85" hidden="false" customHeight="false" outlineLevel="0" collapsed="false">
      <c r="A577" s="4" t="s">
        <v>8920</v>
      </c>
      <c r="B577" s="4" t="s">
        <v>164</v>
      </c>
      <c r="C577" s="4" t="s">
        <v>163</v>
      </c>
      <c r="D577" s="4" t="s">
        <v>22893</v>
      </c>
      <c r="E577" s="4" t="s">
        <v>8845</v>
      </c>
      <c r="F577" s="4" t="s">
        <v>21433</v>
      </c>
      <c r="G577" s="4" t="s">
        <v>22894</v>
      </c>
      <c r="H577" s="4" t="n">
        <f aca="false">COUNTIF(Albums!$B$2:$B$2862,A577)</f>
        <v>4</v>
      </c>
      <c r="I577" s="2" t="s">
        <v>22895</v>
      </c>
      <c r="J577" s="2" t="s">
        <v>22896</v>
      </c>
      <c r="K577" s="4"/>
    </row>
    <row r="578" customFormat="false" ht="23.85" hidden="false" customHeight="false" outlineLevel="0" collapsed="false">
      <c r="A578" s="4" t="s">
        <v>9534</v>
      </c>
      <c r="B578" s="4" t="s">
        <v>9536</v>
      </c>
      <c r="C578" s="4" t="s">
        <v>45</v>
      </c>
      <c r="D578" s="4" t="s">
        <v>22897</v>
      </c>
      <c r="E578" s="4" t="s">
        <v>8845</v>
      </c>
      <c r="F578" s="4" t="s">
        <v>21433</v>
      </c>
      <c r="G578" s="4" t="s">
        <v>22898</v>
      </c>
      <c r="H578" s="4" t="n">
        <f aca="false">COUNTIF(Albums!$B$2:$B$2862,A578)</f>
        <v>4</v>
      </c>
      <c r="I578" s="2" t="s">
        <v>22899</v>
      </c>
      <c r="J578" s="2" t="s">
        <v>22900</v>
      </c>
      <c r="K578" s="4"/>
    </row>
    <row r="579" customFormat="false" ht="23.85" hidden="false" customHeight="false" outlineLevel="0" collapsed="false">
      <c r="A579" s="4" t="s">
        <v>1084</v>
      </c>
      <c r="B579" s="4" t="s">
        <v>1086</v>
      </c>
      <c r="C579" s="4" t="s">
        <v>163</v>
      </c>
      <c r="D579" s="4" t="s">
        <v>21463</v>
      </c>
      <c r="E579" s="4" t="s">
        <v>861</v>
      </c>
      <c r="F579" s="4" t="s">
        <v>21441</v>
      </c>
      <c r="G579" s="4" t="s">
        <v>1083</v>
      </c>
      <c r="H579" s="4" t="n">
        <f aca="false">COUNTIF(Albums!$B$2:$B$2862,A579)</f>
        <v>1</v>
      </c>
      <c r="I579" s="2" t="s">
        <v>22901</v>
      </c>
      <c r="J579" s="2" t="s">
        <v>22902</v>
      </c>
      <c r="K579" s="4" t="s">
        <v>53</v>
      </c>
    </row>
    <row r="580" customFormat="false" ht="23.85" hidden="false" customHeight="false" outlineLevel="0" collapsed="false">
      <c r="A580" s="4" t="s">
        <v>459</v>
      </c>
      <c r="B580" s="4" t="s">
        <v>175</v>
      </c>
      <c r="C580" s="4" t="s">
        <v>174</v>
      </c>
      <c r="D580" s="4" t="s">
        <v>21491</v>
      </c>
      <c r="E580" s="4" t="s">
        <v>43</v>
      </c>
      <c r="F580" s="4" t="s">
        <v>21441</v>
      </c>
      <c r="G580" s="4" t="s">
        <v>458</v>
      </c>
      <c r="H580" s="4" t="n">
        <f aca="false">COUNTIF(Albums!$B$2:$B$2862,A580)</f>
        <v>1</v>
      </c>
      <c r="I580" s="2" t="s">
        <v>22903</v>
      </c>
      <c r="J580" s="2" t="s">
        <v>22904</v>
      </c>
      <c r="K580" s="4"/>
    </row>
    <row r="581" customFormat="false" ht="23.85" hidden="false" customHeight="false" outlineLevel="0" collapsed="false">
      <c r="A581" s="4" t="s">
        <v>2879</v>
      </c>
      <c r="B581" s="4" t="s">
        <v>2881</v>
      </c>
      <c r="C581" s="4" t="s">
        <v>45</v>
      </c>
      <c r="D581" s="4" t="s">
        <v>22905</v>
      </c>
      <c r="E581" s="4" t="s">
        <v>2736</v>
      </c>
      <c r="F581" s="4" t="s">
        <v>21441</v>
      </c>
      <c r="G581" s="4" t="s">
        <v>22906</v>
      </c>
      <c r="H581" s="4" t="n">
        <f aca="false">COUNTIF(Albums!$B$2:$B$2862,A581)</f>
        <v>8</v>
      </c>
      <c r="I581" s="2" t="s">
        <v>2743</v>
      </c>
      <c r="J581" s="2" t="s">
        <v>22907</v>
      </c>
      <c r="K581" s="4" t="s">
        <v>53</v>
      </c>
    </row>
    <row r="582" customFormat="false" ht="23.85" hidden="false" customHeight="false" outlineLevel="0" collapsed="false">
      <c r="A582" s="4" t="s">
        <v>13336</v>
      </c>
      <c r="B582" s="4" t="s">
        <v>289</v>
      </c>
      <c r="C582" s="4" t="s">
        <v>163</v>
      </c>
      <c r="D582" s="4" t="s">
        <v>12231</v>
      </c>
      <c r="E582" s="4" t="s">
        <v>13258</v>
      </c>
      <c r="F582" s="4" t="s">
        <v>21433</v>
      </c>
      <c r="G582" s="4" t="s">
        <v>13335</v>
      </c>
      <c r="H582" s="4" t="n">
        <f aca="false">COUNTIF(Albums!$B$2:$B$2862,A582)</f>
        <v>1</v>
      </c>
      <c r="I582" s="2" t="s">
        <v>13456</v>
      </c>
      <c r="J582" s="2" t="s">
        <v>22908</v>
      </c>
      <c r="K582" s="4"/>
    </row>
    <row r="583" customFormat="false" ht="23.85" hidden="false" customHeight="false" outlineLevel="0" collapsed="false">
      <c r="A583" s="4" t="s">
        <v>1129</v>
      </c>
      <c r="B583" s="4" t="s">
        <v>289</v>
      </c>
      <c r="C583" s="4" t="s">
        <v>45</v>
      </c>
      <c r="D583" s="4" t="s">
        <v>21491</v>
      </c>
      <c r="E583" s="4" t="s">
        <v>861</v>
      </c>
      <c r="F583" s="4" t="s">
        <v>21441</v>
      </c>
      <c r="G583" s="4" t="s">
        <v>1128</v>
      </c>
      <c r="H583" s="4" t="n">
        <f aca="false">COUNTIF(Albums!$B$2:$B$2862,A583)</f>
        <v>1</v>
      </c>
      <c r="I583" s="2" t="s">
        <v>1155</v>
      </c>
      <c r="J583" s="2" t="s">
        <v>22909</v>
      </c>
      <c r="K583" s="4"/>
    </row>
    <row r="584" customFormat="false" ht="23.85" hidden="false" customHeight="false" outlineLevel="0" collapsed="false">
      <c r="A584" s="4" t="s">
        <v>13456</v>
      </c>
      <c r="B584" s="4" t="s">
        <v>289</v>
      </c>
      <c r="C584" s="4" t="s">
        <v>193</v>
      </c>
      <c r="D584" s="4" t="s">
        <v>22668</v>
      </c>
      <c r="E584" s="4" t="s">
        <v>13258</v>
      </c>
      <c r="F584" s="4" t="s">
        <v>21433</v>
      </c>
      <c r="G584" s="4" t="s">
        <v>13455</v>
      </c>
      <c r="H584" s="4" t="n">
        <f aca="false">COUNTIF(Albums!$B$2:$B$2862,A584)</f>
        <v>1</v>
      </c>
      <c r="I584" s="2" t="s">
        <v>13336</v>
      </c>
      <c r="J584" s="2" t="s">
        <v>22910</v>
      </c>
      <c r="K584" s="4"/>
    </row>
    <row r="585" customFormat="false" ht="23.85" hidden="false" customHeight="false" outlineLevel="0" collapsed="false">
      <c r="A585" s="4" t="s">
        <v>19117</v>
      </c>
      <c r="B585" s="4" t="s">
        <v>18993</v>
      </c>
      <c r="C585" s="4" t="s">
        <v>603</v>
      </c>
      <c r="D585" s="4" t="s">
        <v>22190</v>
      </c>
      <c r="E585" s="4" t="s">
        <v>18992</v>
      </c>
      <c r="F585" s="4" t="s">
        <v>21433</v>
      </c>
      <c r="G585" s="4" t="s">
        <v>19116</v>
      </c>
      <c r="H585" s="4" t="n">
        <f aca="false">COUNTIF(Albums!$B$2:$B$2862,A585)</f>
        <v>1</v>
      </c>
      <c r="I585" s="2" t="s">
        <v>22911</v>
      </c>
      <c r="J585" s="2" t="s">
        <v>22912</v>
      </c>
      <c r="K585" s="4"/>
    </row>
    <row r="586" customFormat="false" ht="23.85" hidden="false" customHeight="false" outlineLevel="0" collapsed="false">
      <c r="A586" s="4" t="s">
        <v>4957</v>
      </c>
      <c r="B586" s="4" t="s">
        <v>4960</v>
      </c>
      <c r="C586" s="4" t="s">
        <v>152</v>
      </c>
      <c r="D586" s="4" t="s">
        <v>21556</v>
      </c>
      <c r="E586" s="4" t="s">
        <v>3992</v>
      </c>
      <c r="F586" s="4" t="s">
        <v>21441</v>
      </c>
      <c r="G586" s="4" t="s">
        <v>4956</v>
      </c>
      <c r="H586" s="4" t="n">
        <f aca="false">COUNTIF(Albums!$B$2:$B$2862,A586)</f>
        <v>1</v>
      </c>
      <c r="I586" s="2"/>
      <c r="J586" s="2" t="s">
        <v>22913</v>
      </c>
      <c r="K586" s="4"/>
    </row>
    <row r="587" customFormat="false" ht="23.85" hidden="false" customHeight="false" outlineLevel="0" collapsed="false">
      <c r="A587" s="4" t="s">
        <v>17886</v>
      </c>
      <c r="B587" s="4" t="s">
        <v>17888</v>
      </c>
      <c r="C587" s="4" t="s">
        <v>163</v>
      </c>
      <c r="D587" s="4" t="s">
        <v>22431</v>
      </c>
      <c r="E587" s="4" t="s">
        <v>17776</v>
      </c>
      <c r="F587" s="4" t="s">
        <v>21433</v>
      </c>
      <c r="G587" s="4" t="s">
        <v>22914</v>
      </c>
      <c r="H587" s="4" t="n">
        <f aca="false">COUNTIF(Albums!$B$2:$B$2862,A587)</f>
        <v>2</v>
      </c>
      <c r="I587" s="2" t="s">
        <v>22915</v>
      </c>
      <c r="J587" s="2" t="s">
        <v>22916</v>
      </c>
      <c r="K587" s="4"/>
    </row>
    <row r="588" customFormat="false" ht="23.85" hidden="false" customHeight="false" outlineLevel="0" collapsed="false">
      <c r="A588" s="4" t="s">
        <v>5365</v>
      </c>
      <c r="B588" s="4" t="s">
        <v>61</v>
      </c>
      <c r="C588" s="4" t="s">
        <v>45</v>
      </c>
      <c r="D588" s="4" t="s">
        <v>21491</v>
      </c>
      <c r="E588" s="4" t="s">
        <v>3992</v>
      </c>
      <c r="F588" s="4" t="s">
        <v>21441</v>
      </c>
      <c r="G588" s="4" t="s">
        <v>5364</v>
      </c>
      <c r="H588" s="4" t="n">
        <f aca="false">COUNTIF(Albums!$B$2:$B$2862,A588)</f>
        <v>1</v>
      </c>
      <c r="I588" s="2"/>
      <c r="J588" s="2" t="s">
        <v>22917</v>
      </c>
      <c r="K588" s="4"/>
    </row>
    <row r="589" customFormat="false" ht="23.85" hidden="false" customHeight="false" outlineLevel="0" collapsed="false">
      <c r="A589" s="4" t="s">
        <v>18496</v>
      </c>
      <c r="B589" s="4" t="s">
        <v>289</v>
      </c>
      <c r="C589" s="4" t="s">
        <v>193</v>
      </c>
      <c r="D589" s="4" t="s">
        <v>22918</v>
      </c>
      <c r="E589" s="4" t="s">
        <v>19908</v>
      </c>
      <c r="F589" s="4" t="s">
        <v>21433</v>
      </c>
      <c r="G589" s="4" t="s">
        <v>22919</v>
      </c>
      <c r="H589" s="4" t="n">
        <f aca="false">COUNTIF(Albums!$B$2:$B$2862,A589)</f>
        <v>2</v>
      </c>
      <c r="I589" s="2" t="s">
        <v>22920</v>
      </c>
      <c r="J589" s="2" t="s">
        <v>22921</v>
      </c>
      <c r="K589" s="4"/>
    </row>
    <row r="590" customFormat="false" ht="23.85" hidden="false" customHeight="false" outlineLevel="0" collapsed="false">
      <c r="A590" s="4" t="s">
        <v>4659</v>
      </c>
      <c r="B590" s="4" t="s">
        <v>1419</v>
      </c>
      <c r="C590" s="4" t="s">
        <v>257</v>
      </c>
      <c r="D590" s="4" t="s">
        <v>21582</v>
      </c>
      <c r="E590" s="4" t="s">
        <v>3992</v>
      </c>
      <c r="F590" s="4" t="s">
        <v>21441</v>
      </c>
      <c r="G590" s="4" t="s">
        <v>22922</v>
      </c>
      <c r="H590" s="4" t="n">
        <f aca="false">COUNTIF(Albums!$B$2:$B$2862,A590)</f>
        <v>3</v>
      </c>
      <c r="I590" s="2"/>
      <c r="J590" s="2" t="s">
        <v>22923</v>
      </c>
      <c r="K590" s="4" t="s">
        <v>53</v>
      </c>
    </row>
    <row r="591" customFormat="false" ht="23.85" hidden="false" customHeight="false" outlineLevel="0" collapsed="false">
      <c r="A591" s="4" t="s">
        <v>2472</v>
      </c>
      <c r="B591" s="4" t="s">
        <v>153</v>
      </c>
      <c r="C591" s="4" t="s">
        <v>152</v>
      </c>
      <c r="D591" s="4" t="s">
        <v>21463</v>
      </c>
      <c r="E591" s="4" t="s">
        <v>1337</v>
      </c>
      <c r="F591" s="4" t="s">
        <v>21441</v>
      </c>
      <c r="G591" s="4" t="s">
        <v>2471</v>
      </c>
      <c r="H591" s="4" t="n">
        <f aca="false">COUNTIF(Albums!$B$2:$B$2862,A591)</f>
        <v>1</v>
      </c>
      <c r="I591" s="2"/>
      <c r="J591" s="2" t="s">
        <v>22924</v>
      </c>
      <c r="K591" s="4"/>
    </row>
    <row r="592" customFormat="false" ht="23.85" hidden="false" customHeight="false" outlineLevel="0" collapsed="false">
      <c r="A592" s="4" t="s">
        <v>15282</v>
      </c>
      <c r="B592" s="4" t="s">
        <v>1205</v>
      </c>
      <c r="C592" s="4" t="s">
        <v>603</v>
      </c>
      <c r="D592" s="4" t="s">
        <v>21437</v>
      </c>
      <c r="E592" s="4" t="s">
        <v>15180</v>
      </c>
      <c r="F592" s="4" t="s">
        <v>21433</v>
      </c>
      <c r="G592" s="4" t="s">
        <v>15281</v>
      </c>
      <c r="H592" s="4" t="n">
        <f aca="false">COUNTIF(Albums!$B$2:$B$2862,A592)</f>
        <v>1</v>
      </c>
      <c r="I592" s="2"/>
      <c r="J592" s="2" t="s">
        <v>22925</v>
      </c>
      <c r="K592" s="4"/>
    </row>
    <row r="593" customFormat="false" ht="23.85" hidden="false" customHeight="false" outlineLevel="0" collapsed="false">
      <c r="A593" s="4" t="s">
        <v>14032</v>
      </c>
      <c r="B593" s="4" t="s">
        <v>1205</v>
      </c>
      <c r="C593" s="4" t="s">
        <v>603</v>
      </c>
      <c r="D593" s="4" t="s">
        <v>21444</v>
      </c>
      <c r="E593" s="4" t="s">
        <v>13813</v>
      </c>
      <c r="F593" s="4" t="s">
        <v>21433</v>
      </c>
      <c r="G593" s="4" t="s">
        <v>14031</v>
      </c>
      <c r="H593" s="4" t="n">
        <f aca="false">COUNTIF(Albums!$B$2:$B$2862,A593)</f>
        <v>1</v>
      </c>
      <c r="I593" s="2" t="s">
        <v>22475</v>
      </c>
      <c r="J593" s="2" t="s">
        <v>22926</v>
      </c>
      <c r="K593" s="4"/>
    </row>
    <row r="594" customFormat="false" ht="23.85" hidden="false" customHeight="false" outlineLevel="0" collapsed="false">
      <c r="A594" s="4" t="s">
        <v>17421</v>
      </c>
      <c r="B594" s="4" t="s">
        <v>289</v>
      </c>
      <c r="C594" s="4" t="s">
        <v>193</v>
      </c>
      <c r="D594" s="4" t="s">
        <v>22927</v>
      </c>
      <c r="E594" s="4" t="s">
        <v>17406</v>
      </c>
      <c r="F594" s="4" t="s">
        <v>21433</v>
      </c>
      <c r="G594" s="4" t="s">
        <v>22928</v>
      </c>
      <c r="H594" s="4" t="n">
        <f aca="false">COUNTIF(Albums!$B$2:$B$2862,A594)</f>
        <v>4</v>
      </c>
      <c r="I594" s="2" t="s">
        <v>22929</v>
      </c>
      <c r="J594" s="2" t="s">
        <v>22930</v>
      </c>
      <c r="K594" s="4"/>
    </row>
    <row r="595" customFormat="false" ht="23.85" hidden="false" customHeight="false" outlineLevel="0" collapsed="false">
      <c r="A595" s="4" t="s">
        <v>12879</v>
      </c>
      <c r="B595" s="4" t="s">
        <v>433</v>
      </c>
      <c r="C595" s="4" t="s">
        <v>152</v>
      </c>
      <c r="D595" s="4" t="s">
        <v>21632</v>
      </c>
      <c r="E595" s="4" t="s">
        <v>12707</v>
      </c>
      <c r="F595" s="4" t="s">
        <v>21433</v>
      </c>
      <c r="G595" s="4" t="s">
        <v>12878</v>
      </c>
      <c r="H595" s="4" t="n">
        <f aca="false">COUNTIF(Albums!$B$2:$B$2862,A595)</f>
        <v>1</v>
      </c>
      <c r="I595" s="2" t="s">
        <v>22931</v>
      </c>
      <c r="J595" s="2" t="s">
        <v>22932</v>
      </c>
      <c r="K595" s="4"/>
    </row>
    <row r="596" customFormat="false" ht="23.85" hidden="false" customHeight="false" outlineLevel="0" collapsed="false">
      <c r="A596" s="4" t="s">
        <v>3989</v>
      </c>
      <c r="B596" s="4" t="s">
        <v>117</v>
      </c>
      <c r="C596" s="4" t="s">
        <v>116</v>
      </c>
      <c r="D596" s="4" t="s">
        <v>21841</v>
      </c>
      <c r="E596" s="4" t="s">
        <v>3992</v>
      </c>
      <c r="F596" s="4" t="s">
        <v>21441</v>
      </c>
      <c r="G596" s="4" t="s">
        <v>22933</v>
      </c>
      <c r="H596" s="4" t="n">
        <f aca="false">COUNTIF(Albums!$B$2:$B$2862,A596)</f>
        <v>8</v>
      </c>
      <c r="I596" s="2" t="s">
        <v>22934</v>
      </c>
      <c r="J596" s="2" t="s">
        <v>22935</v>
      </c>
      <c r="K596" s="4" t="s">
        <v>53</v>
      </c>
    </row>
    <row r="597" customFormat="false" ht="23.85" hidden="false" customHeight="false" outlineLevel="0" collapsed="false">
      <c r="A597" s="4" t="s">
        <v>4419</v>
      </c>
      <c r="B597" s="4" t="s">
        <v>4421</v>
      </c>
      <c r="C597" s="4" t="s">
        <v>116</v>
      </c>
      <c r="D597" s="4" t="s">
        <v>22074</v>
      </c>
      <c r="E597" s="4" t="s">
        <v>3992</v>
      </c>
      <c r="F597" s="4" t="s">
        <v>21441</v>
      </c>
      <c r="G597" s="4" t="s">
        <v>4418</v>
      </c>
      <c r="H597" s="4" t="n">
        <f aca="false">COUNTIF(Albums!$B$2:$B$2862,A597)</f>
        <v>1</v>
      </c>
      <c r="I597" s="2" t="s">
        <v>22936</v>
      </c>
      <c r="J597" s="2" t="s">
        <v>22937</v>
      </c>
      <c r="K597" s="4"/>
    </row>
    <row r="598" customFormat="false" ht="23.85" hidden="false" customHeight="false" outlineLevel="0" collapsed="false">
      <c r="A598" s="4" t="s">
        <v>20269</v>
      </c>
      <c r="B598" s="4" t="s">
        <v>289</v>
      </c>
      <c r="C598" s="4" t="s">
        <v>193</v>
      </c>
      <c r="D598" s="4" t="s">
        <v>21650</v>
      </c>
      <c r="E598" s="4" t="s">
        <v>20181</v>
      </c>
      <c r="F598" s="4" t="s">
        <v>21454</v>
      </c>
      <c r="G598" s="4" t="s">
        <v>20268</v>
      </c>
      <c r="H598" s="4" t="n">
        <f aca="false">COUNTIF(Albums!$B$2:$B$2862,A598)</f>
        <v>1</v>
      </c>
      <c r="I598" s="2" t="s">
        <v>22938</v>
      </c>
      <c r="J598" s="2" t="s">
        <v>22939</v>
      </c>
      <c r="K598" s="4"/>
    </row>
    <row r="599" customFormat="false" ht="23.85" hidden="false" customHeight="false" outlineLevel="0" collapsed="false">
      <c r="A599" s="4" t="s">
        <v>5095</v>
      </c>
      <c r="B599" s="4" t="s">
        <v>61</v>
      </c>
      <c r="C599" s="4" t="s">
        <v>45</v>
      </c>
      <c r="D599" s="4" t="s">
        <v>21440</v>
      </c>
      <c r="E599" s="4" t="s">
        <v>3992</v>
      </c>
      <c r="F599" s="4" t="s">
        <v>21441</v>
      </c>
      <c r="G599" s="4" t="s">
        <v>5094</v>
      </c>
      <c r="H599" s="4" t="n">
        <f aca="false">COUNTIF(Albums!$B$2:$B$2862,A599)</f>
        <v>1</v>
      </c>
      <c r="I599" s="2" t="s">
        <v>4162</v>
      </c>
      <c r="J599" s="2" t="s">
        <v>22940</v>
      </c>
      <c r="K599" s="4"/>
    </row>
    <row r="600" customFormat="false" ht="23.85" hidden="false" customHeight="false" outlineLevel="0" collapsed="false">
      <c r="A600" s="4" t="s">
        <v>7664</v>
      </c>
      <c r="B600" s="4" t="s">
        <v>289</v>
      </c>
      <c r="C600" s="4" t="s">
        <v>193</v>
      </c>
      <c r="D600" s="4" t="s">
        <v>22941</v>
      </c>
      <c r="E600" s="4" t="s">
        <v>7609</v>
      </c>
      <c r="F600" s="4" t="s">
        <v>21433</v>
      </c>
      <c r="G600" s="4" t="s">
        <v>22942</v>
      </c>
      <c r="H600" s="4" t="n">
        <f aca="false">COUNTIF(Albums!$B$2:$B$2862,A600)</f>
        <v>6</v>
      </c>
      <c r="I600" s="2" t="s">
        <v>13343</v>
      </c>
      <c r="J600" s="2" t="s">
        <v>22943</v>
      </c>
      <c r="K600" s="4" t="s">
        <v>53</v>
      </c>
    </row>
    <row r="601" customFormat="false" ht="23.85" hidden="false" customHeight="false" outlineLevel="0" collapsed="false">
      <c r="A601" s="4" t="s">
        <v>2241</v>
      </c>
      <c r="B601" s="4" t="s">
        <v>549</v>
      </c>
      <c r="C601" s="4" t="s">
        <v>152</v>
      </c>
      <c r="D601" s="4" t="s">
        <v>21440</v>
      </c>
      <c r="E601" s="4" t="s">
        <v>1337</v>
      </c>
      <c r="F601" s="4" t="s">
        <v>21441</v>
      </c>
      <c r="G601" s="4" t="s">
        <v>2240</v>
      </c>
      <c r="H601" s="4" t="n">
        <f aca="false">COUNTIF(Albums!$B$2:$B$2862,A601)</f>
        <v>1</v>
      </c>
      <c r="I601" s="2" t="s">
        <v>22944</v>
      </c>
      <c r="J601" s="2" t="s">
        <v>22945</v>
      </c>
      <c r="K601" s="4"/>
    </row>
    <row r="602" customFormat="false" ht="23.85" hidden="false" customHeight="false" outlineLevel="0" collapsed="false">
      <c r="A602" s="4" t="s">
        <v>21073</v>
      </c>
      <c r="B602" s="4" t="s">
        <v>289</v>
      </c>
      <c r="C602" s="4" t="s">
        <v>193</v>
      </c>
      <c r="D602" s="4" t="s">
        <v>22946</v>
      </c>
      <c r="E602" s="4" t="s">
        <v>21031</v>
      </c>
      <c r="F602" s="4" t="s">
        <v>21454</v>
      </c>
      <c r="G602" s="4" t="s">
        <v>22947</v>
      </c>
      <c r="H602" s="4" t="n">
        <f aca="false">COUNTIF(Albums!$B$2:$B$2862,A602)</f>
        <v>2</v>
      </c>
      <c r="I602" s="2"/>
      <c r="J602" s="2" t="s">
        <v>22948</v>
      </c>
      <c r="K602" s="4"/>
    </row>
    <row r="603" customFormat="false" ht="23.85" hidden="false" customHeight="false" outlineLevel="0" collapsed="false">
      <c r="A603" s="4" t="s">
        <v>19355</v>
      </c>
      <c r="B603" s="4" t="s">
        <v>19358</v>
      </c>
      <c r="C603" s="4" t="s">
        <v>193</v>
      </c>
      <c r="D603" s="4" t="s">
        <v>22369</v>
      </c>
      <c r="E603" s="4" t="s">
        <v>19163</v>
      </c>
      <c r="F603" s="4" t="s">
        <v>21433</v>
      </c>
      <c r="G603" s="4" t="s">
        <v>19354</v>
      </c>
      <c r="H603" s="4" t="n">
        <f aca="false">COUNTIF(Albums!$B$2:$B$2862,A603)</f>
        <v>1</v>
      </c>
      <c r="I603" s="2" t="s">
        <v>22949</v>
      </c>
      <c r="J603" s="2" t="s">
        <v>22950</v>
      </c>
      <c r="K603" s="4"/>
    </row>
    <row r="604" customFormat="false" ht="23.85" hidden="false" customHeight="false" outlineLevel="0" collapsed="false">
      <c r="A604" s="4" t="s">
        <v>8521</v>
      </c>
      <c r="B604" s="4" t="s">
        <v>5413</v>
      </c>
      <c r="C604" s="4" t="s">
        <v>257</v>
      </c>
      <c r="D604" s="4" t="s">
        <v>21708</v>
      </c>
      <c r="E604" s="4" t="s">
        <v>8347</v>
      </c>
      <c r="F604" s="4" t="s">
        <v>21433</v>
      </c>
      <c r="G604" s="4" t="s">
        <v>22951</v>
      </c>
      <c r="H604" s="4" t="n">
        <f aca="false">COUNTIF(Albums!$B$2:$B$2862,A604)</f>
        <v>2</v>
      </c>
      <c r="I604" s="2"/>
      <c r="J604" s="2" t="s">
        <v>22952</v>
      </c>
      <c r="K604" s="4"/>
    </row>
    <row r="605" customFormat="false" ht="23.85" hidden="false" customHeight="false" outlineLevel="0" collapsed="false">
      <c r="A605" s="4" t="s">
        <v>8433</v>
      </c>
      <c r="B605" s="4" t="s">
        <v>1528</v>
      </c>
      <c r="C605" s="4" t="s">
        <v>603</v>
      </c>
      <c r="D605" s="4" t="s">
        <v>22953</v>
      </c>
      <c r="E605" s="4" t="s">
        <v>8347</v>
      </c>
      <c r="F605" s="4" t="s">
        <v>21433</v>
      </c>
      <c r="G605" s="4" t="s">
        <v>22954</v>
      </c>
      <c r="H605" s="4" t="n">
        <f aca="false">COUNTIF(Albums!$B$2:$B$2862,A605)</f>
        <v>3</v>
      </c>
      <c r="I605" s="2" t="s">
        <v>22955</v>
      </c>
      <c r="J605" s="2" t="s">
        <v>22956</v>
      </c>
      <c r="K605" s="4"/>
    </row>
    <row r="606" customFormat="false" ht="23.85" hidden="false" customHeight="false" outlineLevel="0" collapsed="false">
      <c r="A606" s="4" t="s">
        <v>4668</v>
      </c>
      <c r="B606" s="4" t="s">
        <v>4871</v>
      </c>
      <c r="C606" s="4" t="s">
        <v>193</v>
      </c>
      <c r="D606" s="4" t="s">
        <v>22822</v>
      </c>
      <c r="E606" s="4" t="s">
        <v>3992</v>
      </c>
      <c r="F606" s="4" t="s">
        <v>21441</v>
      </c>
      <c r="G606" s="4" t="s">
        <v>22957</v>
      </c>
      <c r="H606" s="4" t="n">
        <f aca="false">COUNTIF(Albums!$B$2:$B$2862,A606)</f>
        <v>3</v>
      </c>
      <c r="I606" s="2" t="s">
        <v>22958</v>
      </c>
      <c r="J606" s="2" t="s">
        <v>22959</v>
      </c>
      <c r="K606" s="4" t="s">
        <v>53</v>
      </c>
    </row>
    <row r="607" customFormat="false" ht="23.85" hidden="false" customHeight="false" outlineLevel="0" collapsed="false">
      <c r="A607" s="4" t="s">
        <v>20126</v>
      </c>
      <c r="B607" s="4" t="s">
        <v>20129</v>
      </c>
      <c r="C607" s="4" t="s">
        <v>193</v>
      </c>
      <c r="D607" s="4" t="s">
        <v>22535</v>
      </c>
      <c r="E607" s="4" t="s">
        <v>19908</v>
      </c>
      <c r="F607" s="4" t="s">
        <v>21433</v>
      </c>
      <c r="G607" s="4" t="s">
        <v>20125</v>
      </c>
      <c r="H607" s="4" t="n">
        <f aca="false">COUNTIF(Albums!$B$2:$B$2862,A607)</f>
        <v>1</v>
      </c>
      <c r="I607" s="2"/>
      <c r="J607" s="2" t="s">
        <v>22960</v>
      </c>
      <c r="K607" s="4"/>
    </row>
    <row r="608" customFormat="false" ht="23.85" hidden="false" customHeight="false" outlineLevel="0" collapsed="false">
      <c r="A608" s="4" t="s">
        <v>14262</v>
      </c>
      <c r="B608" s="4" t="s">
        <v>1205</v>
      </c>
      <c r="C608" s="4" t="s">
        <v>603</v>
      </c>
      <c r="D608" s="4" t="s">
        <v>21611</v>
      </c>
      <c r="E608" s="4" t="s">
        <v>14186</v>
      </c>
      <c r="F608" s="4" t="s">
        <v>21433</v>
      </c>
      <c r="G608" s="4" t="s">
        <v>14261</v>
      </c>
      <c r="H608" s="4" t="n">
        <f aca="false">COUNTIF(Albums!$B$2:$B$2862,A608)</f>
        <v>1</v>
      </c>
      <c r="I608" s="2" t="s">
        <v>22961</v>
      </c>
      <c r="J608" s="2" t="s">
        <v>22962</v>
      </c>
      <c r="K608" s="4"/>
    </row>
    <row r="609" customFormat="false" ht="23.85" hidden="false" customHeight="false" outlineLevel="0" collapsed="false">
      <c r="A609" s="4" t="s">
        <v>3710</v>
      </c>
      <c r="B609" s="4" t="s">
        <v>3713</v>
      </c>
      <c r="C609" s="4" t="s">
        <v>603</v>
      </c>
      <c r="D609" s="4" t="s">
        <v>21440</v>
      </c>
      <c r="E609" s="4" t="s">
        <v>2736</v>
      </c>
      <c r="F609" s="4" t="s">
        <v>21441</v>
      </c>
      <c r="G609" s="4" t="s">
        <v>3709</v>
      </c>
      <c r="H609" s="4" t="n">
        <f aca="false">COUNTIF(Albums!$B$2:$B$2862,A609)</f>
        <v>1</v>
      </c>
      <c r="I609" s="2" t="s">
        <v>22963</v>
      </c>
      <c r="J609" s="2" t="s">
        <v>22964</v>
      </c>
      <c r="K609" s="4"/>
    </row>
    <row r="610" customFormat="false" ht="23.85" hidden="false" customHeight="false" outlineLevel="0" collapsed="false">
      <c r="A610" s="4" t="s">
        <v>7390</v>
      </c>
      <c r="B610" s="4" t="s">
        <v>899</v>
      </c>
      <c r="C610" s="4" t="s">
        <v>193</v>
      </c>
      <c r="D610" s="4" t="s">
        <v>22965</v>
      </c>
      <c r="E610" s="4" t="s">
        <v>7052</v>
      </c>
      <c r="F610" s="4" t="s">
        <v>21433</v>
      </c>
      <c r="G610" s="4" t="s">
        <v>22966</v>
      </c>
      <c r="H610" s="4" t="n">
        <f aca="false">COUNTIF(Albums!$B$2:$B$2862,A610)</f>
        <v>4</v>
      </c>
      <c r="I610" s="2" t="s">
        <v>22967</v>
      </c>
      <c r="J610" s="2" t="s">
        <v>22968</v>
      </c>
      <c r="K610" s="4"/>
    </row>
    <row r="611" customFormat="false" ht="23.85" hidden="false" customHeight="false" outlineLevel="0" collapsed="false">
      <c r="A611" s="4" t="s">
        <v>17492</v>
      </c>
      <c r="B611" s="4" t="s">
        <v>289</v>
      </c>
      <c r="C611" s="4" t="s">
        <v>193</v>
      </c>
      <c r="D611" s="4" t="s">
        <v>22969</v>
      </c>
      <c r="E611" s="4" t="s">
        <v>17406</v>
      </c>
      <c r="F611" s="4" t="s">
        <v>21433</v>
      </c>
      <c r="G611" s="4" t="s">
        <v>22970</v>
      </c>
      <c r="H611" s="4" t="n">
        <f aca="false">COUNTIF(Albums!$B$2:$B$2862,A611)</f>
        <v>3</v>
      </c>
      <c r="I611" s="2" t="s">
        <v>22971</v>
      </c>
      <c r="J611" s="2" t="s">
        <v>22972</v>
      </c>
      <c r="K611" s="4"/>
    </row>
    <row r="612" customFormat="false" ht="23.85" hidden="false" customHeight="false" outlineLevel="0" collapsed="false">
      <c r="A612" s="4" t="s">
        <v>18112</v>
      </c>
      <c r="B612" s="4" t="s">
        <v>1205</v>
      </c>
      <c r="C612" s="4" t="s">
        <v>603</v>
      </c>
      <c r="D612" s="4" t="s">
        <v>22973</v>
      </c>
      <c r="E612" s="4" t="s">
        <v>18114</v>
      </c>
      <c r="F612" s="4" t="s">
        <v>21433</v>
      </c>
      <c r="G612" s="4" t="s">
        <v>22974</v>
      </c>
      <c r="H612" s="4" t="n">
        <f aca="false">COUNTIF(Albums!$B$2:$B$2862,A612)</f>
        <v>4</v>
      </c>
      <c r="I612" s="2" t="s">
        <v>8859</v>
      </c>
      <c r="J612" s="2" t="s">
        <v>22975</v>
      </c>
      <c r="K612" s="4"/>
    </row>
    <row r="613" customFormat="false" ht="23.85" hidden="false" customHeight="false" outlineLevel="0" collapsed="false">
      <c r="A613" s="4" t="s">
        <v>20154</v>
      </c>
      <c r="B613" s="4" t="s">
        <v>20157</v>
      </c>
      <c r="C613" s="4" t="s">
        <v>163</v>
      </c>
      <c r="D613" s="4" t="s">
        <v>21566</v>
      </c>
      <c r="E613" s="4" t="s">
        <v>19908</v>
      </c>
      <c r="F613" s="4" t="s">
        <v>21433</v>
      </c>
      <c r="G613" s="4" t="s">
        <v>20153</v>
      </c>
      <c r="H613" s="4" t="n">
        <f aca="false">COUNTIF(Albums!$B$2:$B$2862,A613)</f>
        <v>1</v>
      </c>
      <c r="I613" s="2" t="s">
        <v>22976</v>
      </c>
      <c r="J613" s="2" t="s">
        <v>22977</v>
      </c>
      <c r="K613" s="4"/>
    </row>
    <row r="614" customFormat="false" ht="23.85" hidden="false" customHeight="false" outlineLevel="0" collapsed="false">
      <c r="A614" s="4" t="s">
        <v>11455</v>
      </c>
      <c r="B614" s="4" t="s">
        <v>5431</v>
      </c>
      <c r="C614" s="4" t="s">
        <v>152</v>
      </c>
      <c r="D614" s="4" t="s">
        <v>21616</v>
      </c>
      <c r="E614" s="4" t="s">
        <v>14457</v>
      </c>
      <c r="F614" s="4" t="s">
        <v>21433</v>
      </c>
      <c r="G614" s="4" t="s">
        <v>22978</v>
      </c>
      <c r="H614" s="4" t="n">
        <f aca="false">COUNTIF(Albums!$B$2:$B$2862,A614)</f>
        <v>6</v>
      </c>
      <c r="I614" s="2"/>
      <c r="J614" s="2" t="s">
        <v>22979</v>
      </c>
      <c r="K614" s="4"/>
    </row>
    <row r="615" customFormat="false" ht="23.85" hidden="false" customHeight="false" outlineLevel="0" collapsed="false">
      <c r="A615" s="4" t="s">
        <v>10523</v>
      </c>
      <c r="B615" s="4" t="s">
        <v>1338</v>
      </c>
      <c r="C615" s="4" t="s">
        <v>45</v>
      </c>
      <c r="D615" s="4" t="s">
        <v>21782</v>
      </c>
      <c r="E615" s="4" t="s">
        <v>10455</v>
      </c>
      <c r="F615" s="4" t="s">
        <v>21433</v>
      </c>
      <c r="G615" s="4" t="s">
        <v>10522</v>
      </c>
      <c r="H615" s="4" t="n">
        <f aca="false">COUNTIF(Albums!$B$2:$B$2862,A615)</f>
        <v>1</v>
      </c>
      <c r="I615" s="2" t="s">
        <v>10452</v>
      </c>
      <c r="J615" s="2" t="s">
        <v>22980</v>
      </c>
      <c r="K615" s="4"/>
    </row>
    <row r="616" customFormat="false" ht="23.85" hidden="false" customHeight="false" outlineLevel="0" collapsed="false">
      <c r="A616" s="4" t="s">
        <v>1748</v>
      </c>
      <c r="B616" s="4" t="s">
        <v>1750</v>
      </c>
      <c r="C616" s="4" t="s">
        <v>257</v>
      </c>
      <c r="D616" s="4" t="s">
        <v>21477</v>
      </c>
      <c r="E616" s="4" t="s">
        <v>1337</v>
      </c>
      <c r="F616" s="4" t="s">
        <v>21441</v>
      </c>
      <c r="G616" s="4" t="s">
        <v>1747</v>
      </c>
      <c r="H616" s="4" t="n">
        <f aca="false">COUNTIF(Albums!$B$2:$B$2862,A616)</f>
        <v>1</v>
      </c>
      <c r="I616" s="2" t="s">
        <v>1917</v>
      </c>
      <c r="J616" s="2" t="s">
        <v>22981</v>
      </c>
      <c r="K616" s="4"/>
    </row>
    <row r="617" customFormat="false" ht="23.85" hidden="false" customHeight="false" outlineLevel="0" collapsed="false">
      <c r="A617" s="4" t="s">
        <v>15389</v>
      </c>
      <c r="B617" s="4" t="s">
        <v>15391</v>
      </c>
      <c r="C617" s="4" t="s">
        <v>90</v>
      </c>
      <c r="D617" s="4" t="s">
        <v>22109</v>
      </c>
      <c r="E617" s="4" t="s">
        <v>15180</v>
      </c>
      <c r="F617" s="4" t="s">
        <v>21433</v>
      </c>
      <c r="G617" s="4" t="s">
        <v>22982</v>
      </c>
      <c r="H617" s="4" t="n">
        <f aca="false">COUNTIF(Albums!$B$2:$B$2862,A617)</f>
        <v>2</v>
      </c>
      <c r="I617" s="2" t="s">
        <v>14524</v>
      </c>
      <c r="J617" s="2" t="s">
        <v>22983</v>
      </c>
      <c r="K617" s="4"/>
    </row>
    <row r="618" customFormat="false" ht="23.85" hidden="false" customHeight="false" outlineLevel="0" collapsed="false">
      <c r="A618" s="4" t="s">
        <v>17375</v>
      </c>
      <c r="B618" s="4" t="s">
        <v>17310</v>
      </c>
      <c r="C618" s="4" t="s">
        <v>152</v>
      </c>
      <c r="D618" s="4" t="s">
        <v>22984</v>
      </c>
      <c r="E618" s="4" t="s">
        <v>17154</v>
      </c>
      <c r="F618" s="4" t="s">
        <v>21433</v>
      </c>
      <c r="G618" s="4" t="s">
        <v>22985</v>
      </c>
      <c r="H618" s="4" t="n">
        <f aca="false">COUNTIF(Albums!$B$2:$B$2862,A618)</f>
        <v>2</v>
      </c>
      <c r="I618" s="2" t="s">
        <v>22986</v>
      </c>
      <c r="J618" s="2" t="s">
        <v>22987</v>
      </c>
      <c r="K618" s="4"/>
    </row>
    <row r="619" customFormat="false" ht="23.85" hidden="false" customHeight="false" outlineLevel="0" collapsed="false">
      <c r="A619" s="4" t="s">
        <v>20500</v>
      </c>
      <c r="B619" s="4" t="s">
        <v>194</v>
      </c>
      <c r="C619" s="4" t="s">
        <v>193</v>
      </c>
      <c r="D619" s="4" t="s">
        <v>21650</v>
      </c>
      <c r="E619" s="4" t="s">
        <v>20463</v>
      </c>
      <c r="F619" s="4" t="s">
        <v>21454</v>
      </c>
      <c r="G619" s="4" t="s">
        <v>20499</v>
      </c>
      <c r="H619" s="4" t="n">
        <f aca="false">COUNTIF(Albums!$B$2:$B$2862,A619)</f>
        <v>1</v>
      </c>
      <c r="I619" s="2"/>
      <c r="J619" s="2" t="s">
        <v>22988</v>
      </c>
      <c r="K619" s="4"/>
    </row>
    <row r="620" customFormat="false" ht="23.85" hidden="false" customHeight="false" outlineLevel="0" collapsed="false">
      <c r="A620" s="4" t="s">
        <v>3404</v>
      </c>
      <c r="B620" s="4" t="s">
        <v>61</v>
      </c>
      <c r="C620" s="4" t="s">
        <v>45</v>
      </c>
      <c r="D620" s="4" t="s">
        <v>22187</v>
      </c>
      <c r="E620" s="4" t="s">
        <v>2736</v>
      </c>
      <c r="F620" s="4" t="s">
        <v>21441</v>
      </c>
      <c r="G620" s="4" t="s">
        <v>22989</v>
      </c>
      <c r="H620" s="4" t="n">
        <f aca="false">COUNTIF(Albums!$B$2:$B$2862,A620)</f>
        <v>2</v>
      </c>
      <c r="I620" s="2" t="s">
        <v>22990</v>
      </c>
      <c r="J620" s="2" t="s">
        <v>22991</v>
      </c>
      <c r="K620" s="4" t="s">
        <v>53</v>
      </c>
    </row>
    <row r="621" customFormat="false" ht="23.85" hidden="false" customHeight="false" outlineLevel="0" collapsed="false">
      <c r="A621" s="4" t="s">
        <v>2248</v>
      </c>
      <c r="B621" s="4" t="s">
        <v>2250</v>
      </c>
      <c r="C621" s="4" t="s">
        <v>174</v>
      </c>
      <c r="D621" s="4" t="s">
        <v>21788</v>
      </c>
      <c r="E621" s="4" t="s">
        <v>1337</v>
      </c>
      <c r="F621" s="4" t="s">
        <v>21441</v>
      </c>
      <c r="G621" s="4" t="s">
        <v>22992</v>
      </c>
      <c r="H621" s="4" t="n">
        <f aca="false">COUNTIF(Albums!$B$2:$B$2862,A621)</f>
        <v>3</v>
      </c>
      <c r="I621" s="2" t="s">
        <v>22993</v>
      </c>
      <c r="J621" s="2" t="s">
        <v>22994</v>
      </c>
      <c r="K621" s="4" t="s">
        <v>53</v>
      </c>
    </row>
    <row r="622" customFormat="false" ht="23.85" hidden="false" customHeight="false" outlineLevel="0" collapsed="false">
      <c r="A622" s="4" t="s">
        <v>21247</v>
      </c>
      <c r="B622" s="4" t="s">
        <v>1205</v>
      </c>
      <c r="C622" s="4" t="s">
        <v>603</v>
      </c>
      <c r="D622" s="4" t="s">
        <v>22625</v>
      </c>
      <c r="E622" s="4" t="s">
        <v>21202</v>
      </c>
      <c r="F622" s="4" t="s">
        <v>21454</v>
      </c>
      <c r="G622" s="4" t="s">
        <v>22995</v>
      </c>
      <c r="H622" s="4" t="n">
        <f aca="false">COUNTIF(Albums!$B$2:$B$2862,A622)</f>
        <v>2</v>
      </c>
      <c r="I622" s="2"/>
      <c r="J622" s="2" t="s">
        <v>22996</v>
      </c>
      <c r="K622" s="4"/>
    </row>
    <row r="623" customFormat="false" ht="23.85" hidden="false" customHeight="false" outlineLevel="0" collapsed="false">
      <c r="A623" s="4" t="s">
        <v>2257</v>
      </c>
      <c r="B623" s="4" t="s">
        <v>117</v>
      </c>
      <c r="C623" s="4" t="s">
        <v>116</v>
      </c>
      <c r="D623" s="4" t="s">
        <v>21440</v>
      </c>
      <c r="E623" s="4" t="s">
        <v>1337</v>
      </c>
      <c r="F623" s="4" t="s">
        <v>21441</v>
      </c>
      <c r="G623" s="4" t="s">
        <v>2256</v>
      </c>
      <c r="H623" s="4" t="n">
        <f aca="false">COUNTIF(Albums!$B$2:$B$2862,A623)</f>
        <v>1</v>
      </c>
      <c r="I623" s="2"/>
      <c r="J623" s="2" t="s">
        <v>22997</v>
      </c>
      <c r="K623" s="4"/>
    </row>
    <row r="624" customFormat="false" ht="23.85" hidden="false" customHeight="false" outlineLevel="0" collapsed="false">
      <c r="A624" s="4" t="s">
        <v>4967</v>
      </c>
      <c r="B624" s="4" t="s">
        <v>4969</v>
      </c>
      <c r="C624" s="4" t="s">
        <v>45</v>
      </c>
      <c r="D624" s="4" t="s">
        <v>21556</v>
      </c>
      <c r="E624" s="4" t="s">
        <v>3992</v>
      </c>
      <c r="F624" s="4" t="s">
        <v>21441</v>
      </c>
      <c r="G624" s="4" t="s">
        <v>4966</v>
      </c>
      <c r="H624" s="4" t="n">
        <f aca="false">COUNTIF(Albums!$B$2:$B$2862,A624)</f>
        <v>1</v>
      </c>
      <c r="I624" s="2"/>
      <c r="J624" s="2" t="s">
        <v>22998</v>
      </c>
      <c r="K624" s="4"/>
    </row>
    <row r="625" customFormat="false" ht="23.85" hidden="false" customHeight="false" outlineLevel="0" collapsed="false">
      <c r="A625" s="4" t="s">
        <v>12887</v>
      </c>
      <c r="B625" s="4" t="s">
        <v>12889</v>
      </c>
      <c r="C625" s="4" t="s">
        <v>45</v>
      </c>
      <c r="D625" s="4" t="s">
        <v>21828</v>
      </c>
      <c r="E625" s="4" t="s">
        <v>12707</v>
      </c>
      <c r="F625" s="4" t="s">
        <v>21433</v>
      </c>
      <c r="G625" s="4" t="s">
        <v>22999</v>
      </c>
      <c r="H625" s="4" t="n">
        <f aca="false">COUNTIF(Albums!$B$2:$B$2862,A625)</f>
        <v>2</v>
      </c>
      <c r="I625" s="2" t="s">
        <v>23000</v>
      </c>
      <c r="J625" s="2" t="s">
        <v>23001</v>
      </c>
      <c r="K625" s="4"/>
    </row>
    <row r="626" customFormat="false" ht="23.85" hidden="false" customHeight="false" outlineLevel="0" collapsed="false">
      <c r="A626" s="4" t="s">
        <v>19224</v>
      </c>
      <c r="B626" s="4" t="s">
        <v>1205</v>
      </c>
      <c r="C626" s="4" t="s">
        <v>603</v>
      </c>
      <c r="D626" s="4" t="s">
        <v>23002</v>
      </c>
      <c r="E626" s="4" t="s">
        <v>19163</v>
      </c>
      <c r="F626" s="4" t="s">
        <v>21433</v>
      </c>
      <c r="G626" s="4" t="s">
        <v>23003</v>
      </c>
      <c r="H626" s="4" t="n">
        <f aca="false">COUNTIF(Albums!$B$2:$B$2862,A626)</f>
        <v>5</v>
      </c>
      <c r="I626" s="2"/>
      <c r="J626" s="2" t="s">
        <v>23004</v>
      </c>
      <c r="K626" s="4"/>
    </row>
    <row r="627" customFormat="false" ht="23.85" hidden="false" customHeight="false" outlineLevel="0" collapsed="false">
      <c r="A627" s="4" t="s">
        <v>5703</v>
      </c>
      <c r="B627" s="4" t="s">
        <v>1857</v>
      </c>
      <c r="C627" s="4" t="s">
        <v>257</v>
      </c>
      <c r="D627" s="4" t="s">
        <v>21440</v>
      </c>
      <c r="E627" s="4" t="s">
        <v>5429</v>
      </c>
      <c r="F627" s="4" t="s">
        <v>21441</v>
      </c>
      <c r="G627" s="4" t="s">
        <v>5702</v>
      </c>
      <c r="H627" s="4" t="n">
        <f aca="false">COUNTIF(Albums!$B$2:$B$2862,A627)</f>
        <v>1</v>
      </c>
      <c r="I627" s="2" t="s">
        <v>21442</v>
      </c>
      <c r="J627" s="2" t="s">
        <v>23005</v>
      </c>
      <c r="K627" s="4"/>
    </row>
    <row r="628" customFormat="false" ht="23.85" hidden="false" customHeight="false" outlineLevel="0" collapsed="false">
      <c r="A628" s="4" t="s">
        <v>5785</v>
      </c>
      <c r="B628" s="4" t="s">
        <v>164</v>
      </c>
      <c r="C628" s="4" t="s">
        <v>163</v>
      </c>
      <c r="D628" s="4" t="s">
        <v>21463</v>
      </c>
      <c r="E628" s="4" t="s">
        <v>5429</v>
      </c>
      <c r="F628" s="4" t="s">
        <v>21441</v>
      </c>
      <c r="G628" s="4" t="s">
        <v>5784</v>
      </c>
      <c r="H628" s="4" t="n">
        <f aca="false">COUNTIF(Albums!$B$2:$B$2862,A628)</f>
        <v>1</v>
      </c>
      <c r="I628" s="2" t="s">
        <v>23006</v>
      </c>
      <c r="J628" s="2" t="s">
        <v>23007</v>
      </c>
      <c r="K628" s="4"/>
    </row>
    <row r="629" customFormat="false" ht="23.85" hidden="false" customHeight="false" outlineLevel="0" collapsed="false">
      <c r="A629" s="4" t="s">
        <v>5373</v>
      </c>
      <c r="B629" s="4" t="s">
        <v>5375</v>
      </c>
      <c r="C629" s="4" t="s">
        <v>174</v>
      </c>
      <c r="D629" s="4" t="s">
        <v>21491</v>
      </c>
      <c r="E629" s="4" t="s">
        <v>3992</v>
      </c>
      <c r="F629" s="4" t="s">
        <v>21441</v>
      </c>
      <c r="G629" s="4" t="s">
        <v>5372</v>
      </c>
      <c r="H629" s="4" t="n">
        <f aca="false">COUNTIF(Albums!$B$2:$B$2862,A629)</f>
        <v>1</v>
      </c>
      <c r="I629" s="2"/>
      <c r="J629" s="2" t="s">
        <v>23008</v>
      </c>
      <c r="K629" s="4" t="s">
        <v>53</v>
      </c>
    </row>
    <row r="630" customFormat="false" ht="23.85" hidden="false" customHeight="false" outlineLevel="0" collapsed="false">
      <c r="A630" s="4" t="s">
        <v>11542</v>
      </c>
      <c r="B630" s="4" t="s">
        <v>61</v>
      </c>
      <c r="C630" s="4" t="s">
        <v>45</v>
      </c>
      <c r="D630" s="4" t="s">
        <v>22244</v>
      </c>
      <c r="E630" s="4" t="s">
        <v>11433</v>
      </c>
      <c r="F630" s="4" t="s">
        <v>21433</v>
      </c>
      <c r="G630" s="4" t="s">
        <v>23009</v>
      </c>
      <c r="H630" s="4" t="n">
        <f aca="false">COUNTIF(Albums!$B$2:$B$2862,A630)</f>
        <v>2</v>
      </c>
      <c r="I630" s="2"/>
      <c r="J630" s="2" t="s">
        <v>23010</v>
      </c>
      <c r="K630" s="4"/>
    </row>
    <row r="631" customFormat="false" ht="23.85" hidden="false" customHeight="false" outlineLevel="0" collapsed="false">
      <c r="A631" s="4" t="s">
        <v>1033</v>
      </c>
      <c r="B631" s="4" t="s">
        <v>153</v>
      </c>
      <c r="C631" s="4" t="s">
        <v>152</v>
      </c>
      <c r="D631" s="4" t="s">
        <v>21440</v>
      </c>
      <c r="E631" s="4" t="s">
        <v>861</v>
      </c>
      <c r="F631" s="4" t="s">
        <v>21441</v>
      </c>
      <c r="G631" s="4" t="s">
        <v>1032</v>
      </c>
      <c r="H631" s="4" t="n">
        <f aca="false">COUNTIF(Albums!$B$2:$B$2862,A631)</f>
        <v>1</v>
      </c>
      <c r="I631" s="2"/>
      <c r="J631" s="2" t="s">
        <v>23011</v>
      </c>
      <c r="K631" s="4"/>
    </row>
    <row r="632" customFormat="false" ht="23.85" hidden="false" customHeight="false" outlineLevel="0" collapsed="false">
      <c r="A632" s="4" t="s">
        <v>5456</v>
      </c>
      <c r="B632" s="4" t="s">
        <v>5458</v>
      </c>
      <c r="C632" s="4" t="s">
        <v>163</v>
      </c>
      <c r="D632" s="4" t="s">
        <v>22861</v>
      </c>
      <c r="E632" s="4" t="s">
        <v>5429</v>
      </c>
      <c r="F632" s="4" t="s">
        <v>21441</v>
      </c>
      <c r="G632" s="4" t="s">
        <v>23012</v>
      </c>
      <c r="H632" s="4" t="n">
        <f aca="false">COUNTIF(Albums!$B$2:$B$2862,A632)</f>
        <v>3</v>
      </c>
      <c r="I632" s="2" t="s">
        <v>23013</v>
      </c>
      <c r="J632" s="2" t="s">
        <v>23014</v>
      </c>
      <c r="K632" s="4" t="s">
        <v>53</v>
      </c>
    </row>
    <row r="633" customFormat="false" ht="23.85" hidden="false" customHeight="false" outlineLevel="0" collapsed="false">
      <c r="A633" s="4" t="s">
        <v>14040</v>
      </c>
      <c r="B633" s="4" t="s">
        <v>1205</v>
      </c>
      <c r="C633" s="4" t="s">
        <v>603</v>
      </c>
      <c r="D633" s="4" t="s">
        <v>21444</v>
      </c>
      <c r="E633" s="4" t="s">
        <v>13813</v>
      </c>
      <c r="F633" s="4" t="s">
        <v>21433</v>
      </c>
      <c r="G633" s="4" t="s">
        <v>14039</v>
      </c>
      <c r="H633" s="4" t="n">
        <f aca="false">COUNTIF(Albums!$B$2:$B$2862,A633)</f>
        <v>1</v>
      </c>
      <c r="I633" s="2"/>
      <c r="J633" s="2" t="s">
        <v>23015</v>
      </c>
      <c r="K633" s="4"/>
    </row>
    <row r="634" customFormat="false" ht="23.85" hidden="false" customHeight="false" outlineLevel="0" collapsed="false">
      <c r="A634" s="4" t="s">
        <v>14211</v>
      </c>
      <c r="B634" s="4" t="s">
        <v>1205</v>
      </c>
      <c r="C634" s="4" t="s">
        <v>603</v>
      </c>
      <c r="D634" s="4" t="s">
        <v>23016</v>
      </c>
      <c r="E634" s="4" t="s">
        <v>14186</v>
      </c>
      <c r="F634" s="4" t="s">
        <v>21433</v>
      </c>
      <c r="G634" s="4" t="s">
        <v>23017</v>
      </c>
      <c r="H634" s="4" t="n">
        <f aca="false">COUNTIF(Albums!$B$2:$B$2862,A634)</f>
        <v>4</v>
      </c>
      <c r="I634" s="2" t="s">
        <v>16871</v>
      </c>
      <c r="J634" s="2" t="s">
        <v>23018</v>
      </c>
      <c r="K634" s="4"/>
    </row>
    <row r="635" customFormat="false" ht="23.85" hidden="false" customHeight="false" outlineLevel="0" collapsed="false">
      <c r="A635" s="4" t="s">
        <v>15950</v>
      </c>
      <c r="B635" s="4" t="s">
        <v>15635</v>
      </c>
      <c r="C635" s="4" t="s">
        <v>776</v>
      </c>
      <c r="D635" s="4" t="s">
        <v>21495</v>
      </c>
      <c r="E635" s="4" t="s">
        <v>15634</v>
      </c>
      <c r="F635" s="4" t="s">
        <v>21433</v>
      </c>
      <c r="G635" s="4" t="s">
        <v>15949</v>
      </c>
      <c r="H635" s="4" t="n">
        <f aca="false">COUNTIF(Albums!$B$2:$B$2862,A635)</f>
        <v>1</v>
      </c>
      <c r="I635" s="2" t="s">
        <v>23019</v>
      </c>
      <c r="J635" s="2" t="s">
        <v>23020</v>
      </c>
      <c r="K635" s="4"/>
    </row>
    <row r="636" customFormat="false" ht="23.85" hidden="false" customHeight="false" outlineLevel="0" collapsed="false">
      <c r="A636" s="4" t="s">
        <v>7751</v>
      </c>
      <c r="B636" s="4" t="s">
        <v>61</v>
      </c>
      <c r="C636" s="4" t="s">
        <v>45</v>
      </c>
      <c r="D636" s="4" t="s">
        <v>23021</v>
      </c>
      <c r="E636" s="4" t="s">
        <v>7609</v>
      </c>
      <c r="F636" s="4" t="s">
        <v>21433</v>
      </c>
      <c r="G636" s="4" t="s">
        <v>23022</v>
      </c>
      <c r="H636" s="4" t="n">
        <f aca="false">COUNTIF(Albums!$B$2:$B$2862,A636)</f>
        <v>2</v>
      </c>
      <c r="I636" s="2" t="s">
        <v>23023</v>
      </c>
      <c r="J636" s="2" t="s">
        <v>23024</v>
      </c>
      <c r="K636" s="4"/>
    </row>
    <row r="637" customFormat="false" ht="23.85" hidden="false" customHeight="false" outlineLevel="0" collapsed="false">
      <c r="A637" s="4" t="s">
        <v>18627</v>
      </c>
      <c r="B637" s="4" t="s">
        <v>289</v>
      </c>
      <c r="C637" s="4" t="s">
        <v>193</v>
      </c>
      <c r="D637" s="4" t="s">
        <v>23025</v>
      </c>
      <c r="E637" s="4" t="s">
        <v>18471</v>
      </c>
      <c r="F637" s="4" t="s">
        <v>21433</v>
      </c>
      <c r="G637" s="4" t="s">
        <v>23026</v>
      </c>
      <c r="H637" s="4" t="n">
        <f aca="false">COUNTIF(Albums!$B$2:$B$2862,A637)</f>
        <v>4</v>
      </c>
      <c r="I637" s="2"/>
      <c r="J637" s="2" t="s">
        <v>23027</v>
      </c>
      <c r="K637" s="4"/>
    </row>
    <row r="638" customFormat="false" ht="23.85" hidden="false" customHeight="false" outlineLevel="0" collapsed="false">
      <c r="A638" s="4" t="s">
        <v>13963</v>
      </c>
      <c r="B638" s="4" t="s">
        <v>13966</v>
      </c>
      <c r="C638" s="4" t="s">
        <v>603</v>
      </c>
      <c r="D638" s="4" t="s">
        <v>21611</v>
      </c>
      <c r="E638" s="4" t="s">
        <v>13813</v>
      </c>
      <c r="F638" s="4" t="s">
        <v>21433</v>
      </c>
      <c r="G638" s="4" t="s">
        <v>13962</v>
      </c>
      <c r="H638" s="4" t="n">
        <f aca="false">COUNTIF(Albums!$B$2:$B$2862,A638)</f>
        <v>1</v>
      </c>
      <c r="I638" s="2" t="s">
        <v>23028</v>
      </c>
      <c r="J638" s="2" t="s">
        <v>23029</v>
      </c>
      <c r="K638" s="4"/>
    </row>
    <row r="639" customFormat="false" ht="23.85" hidden="false" customHeight="false" outlineLevel="0" collapsed="false">
      <c r="A639" s="4" t="s">
        <v>5793</v>
      </c>
      <c r="B639" s="4" t="s">
        <v>5795</v>
      </c>
      <c r="C639" s="4" t="s">
        <v>257</v>
      </c>
      <c r="D639" s="4" t="s">
        <v>21463</v>
      </c>
      <c r="E639" s="4" t="s">
        <v>5429</v>
      </c>
      <c r="F639" s="4" t="s">
        <v>21441</v>
      </c>
      <c r="G639" s="4" t="s">
        <v>5792</v>
      </c>
      <c r="H639" s="4" t="n">
        <f aca="false">COUNTIF(Albums!$B$2:$B$2862,A639)</f>
        <v>1</v>
      </c>
      <c r="I639" s="2"/>
      <c r="J639" s="2" t="s">
        <v>23030</v>
      </c>
      <c r="K639" s="4"/>
    </row>
    <row r="640" customFormat="false" ht="23.85" hidden="false" customHeight="false" outlineLevel="0" collapsed="false">
      <c r="A640" s="4" t="s">
        <v>12373</v>
      </c>
      <c r="B640" s="4" t="s">
        <v>12223</v>
      </c>
      <c r="C640" s="4" t="s">
        <v>152</v>
      </c>
      <c r="D640" s="4" t="s">
        <v>21632</v>
      </c>
      <c r="E640" s="4" t="s">
        <v>12189</v>
      </c>
      <c r="F640" s="4" t="s">
        <v>21433</v>
      </c>
      <c r="G640" s="4" t="s">
        <v>12372</v>
      </c>
      <c r="H640" s="4" t="n">
        <f aca="false">COUNTIF(Albums!$B$2:$B$2862,A640)</f>
        <v>1</v>
      </c>
      <c r="I640" s="2" t="s">
        <v>23031</v>
      </c>
      <c r="J640" s="2" t="s">
        <v>23032</v>
      </c>
      <c r="K640" s="4"/>
    </row>
    <row r="641" customFormat="false" ht="23.85" hidden="false" customHeight="false" outlineLevel="0" collapsed="false">
      <c r="A641" s="4" t="s">
        <v>15560</v>
      </c>
      <c r="B641" s="4" t="s">
        <v>3596</v>
      </c>
      <c r="C641" s="4" t="s">
        <v>603</v>
      </c>
      <c r="D641" s="4" t="s">
        <v>22668</v>
      </c>
      <c r="E641" s="4" t="s">
        <v>15180</v>
      </c>
      <c r="F641" s="4" t="s">
        <v>21433</v>
      </c>
      <c r="G641" s="4" t="s">
        <v>15559</v>
      </c>
      <c r="H641" s="4" t="n">
        <f aca="false">COUNTIF(Albums!$B$2:$B$2862,A641)</f>
        <v>1</v>
      </c>
      <c r="I641" s="2" t="s">
        <v>15406</v>
      </c>
      <c r="J641" s="2" t="s">
        <v>23033</v>
      </c>
      <c r="K641" s="4"/>
    </row>
    <row r="642" customFormat="false" ht="23.85" hidden="false" customHeight="false" outlineLevel="0" collapsed="false">
      <c r="A642" s="4" t="s">
        <v>18238</v>
      </c>
      <c r="B642" s="4" t="s">
        <v>153</v>
      </c>
      <c r="C642" s="4" t="s">
        <v>152</v>
      </c>
      <c r="D642" s="4" t="s">
        <v>22764</v>
      </c>
      <c r="E642" s="4" t="s">
        <v>18114</v>
      </c>
      <c r="F642" s="4" t="s">
        <v>21433</v>
      </c>
      <c r="G642" s="4" t="s">
        <v>23034</v>
      </c>
      <c r="H642" s="4" t="n">
        <f aca="false">COUNTIF(Albums!$B$2:$B$2862,A642)</f>
        <v>4</v>
      </c>
      <c r="I642" s="2" t="s">
        <v>23035</v>
      </c>
      <c r="J642" s="2" t="s">
        <v>23036</v>
      </c>
      <c r="K642" s="4"/>
    </row>
    <row r="643" customFormat="false" ht="23.85" hidden="false" customHeight="false" outlineLevel="0" collapsed="false">
      <c r="A643" s="4" t="s">
        <v>19535</v>
      </c>
      <c r="B643" s="4" t="s">
        <v>153</v>
      </c>
      <c r="C643" s="4" t="s">
        <v>152</v>
      </c>
      <c r="D643" s="4" t="s">
        <v>23037</v>
      </c>
      <c r="E643" s="4" t="s">
        <v>19468</v>
      </c>
      <c r="F643" s="4" t="s">
        <v>21433</v>
      </c>
      <c r="G643" s="4" t="s">
        <v>23038</v>
      </c>
      <c r="H643" s="4" t="n">
        <f aca="false">COUNTIF(Albums!$B$2:$B$2862,A643)</f>
        <v>8</v>
      </c>
      <c r="I643" s="2" t="s">
        <v>23039</v>
      </c>
      <c r="J643" s="2" t="s">
        <v>23040</v>
      </c>
      <c r="K643" s="4"/>
    </row>
    <row r="644" customFormat="false" ht="23.85" hidden="false" customHeight="false" outlineLevel="0" collapsed="false">
      <c r="A644" s="4" t="s">
        <v>3498</v>
      </c>
      <c r="B644" s="4" t="s">
        <v>289</v>
      </c>
      <c r="C644" s="4" t="s">
        <v>193</v>
      </c>
      <c r="D644" s="4" t="s">
        <v>21650</v>
      </c>
      <c r="E644" s="4" t="s">
        <v>2736</v>
      </c>
      <c r="F644" s="4" t="s">
        <v>21441</v>
      </c>
      <c r="G644" s="4" t="s">
        <v>3497</v>
      </c>
      <c r="H644" s="4" t="n">
        <f aca="false">COUNTIF(Albums!$B$2:$B$2862,A644)</f>
        <v>1</v>
      </c>
      <c r="I644" s="2" t="s">
        <v>23041</v>
      </c>
      <c r="J644" s="2" t="s">
        <v>23042</v>
      </c>
      <c r="K644" s="4"/>
    </row>
    <row r="645" customFormat="false" ht="23.85" hidden="false" customHeight="false" outlineLevel="0" collapsed="false">
      <c r="A645" s="4" t="s">
        <v>19940</v>
      </c>
      <c r="B645" s="4" t="s">
        <v>19942</v>
      </c>
      <c r="C645" s="4" t="s">
        <v>193</v>
      </c>
      <c r="D645" s="4" t="s">
        <v>23043</v>
      </c>
      <c r="E645" s="4" t="s">
        <v>19908</v>
      </c>
      <c r="F645" s="4" t="s">
        <v>21433</v>
      </c>
      <c r="G645" s="4" t="s">
        <v>23044</v>
      </c>
      <c r="H645" s="4" t="n">
        <f aca="false">COUNTIF(Albums!$B$2:$B$2862,A645)</f>
        <v>2</v>
      </c>
      <c r="I645" s="2"/>
      <c r="J645" s="2" t="s">
        <v>23045</v>
      </c>
      <c r="K645" s="4"/>
    </row>
    <row r="646" customFormat="false" ht="23.85" hidden="false" customHeight="false" outlineLevel="0" collapsed="false">
      <c r="A646" s="4" t="s">
        <v>14509</v>
      </c>
      <c r="B646" s="4" t="s">
        <v>2974</v>
      </c>
      <c r="C646" s="4" t="s">
        <v>193</v>
      </c>
      <c r="D646" s="4" t="s">
        <v>21596</v>
      </c>
      <c r="E646" s="4" t="s">
        <v>14457</v>
      </c>
      <c r="F646" s="4" t="s">
        <v>21433</v>
      </c>
      <c r="G646" s="4" t="s">
        <v>14508</v>
      </c>
      <c r="H646" s="4" t="n">
        <f aca="false">COUNTIF(Albums!$B$2:$B$2862,A646)</f>
        <v>1</v>
      </c>
      <c r="I646" s="2" t="s">
        <v>23046</v>
      </c>
      <c r="J646" s="2" t="s">
        <v>23047</v>
      </c>
      <c r="K646" s="4"/>
    </row>
    <row r="647" customFormat="false" ht="23.85" hidden="false" customHeight="false" outlineLevel="0" collapsed="false">
      <c r="A647" s="4" t="s">
        <v>5711</v>
      </c>
      <c r="B647" s="4" t="s">
        <v>5713</v>
      </c>
      <c r="C647" s="4" t="s">
        <v>257</v>
      </c>
      <c r="D647" s="4" t="s">
        <v>21440</v>
      </c>
      <c r="E647" s="4" t="s">
        <v>5429</v>
      </c>
      <c r="F647" s="4" t="s">
        <v>21441</v>
      </c>
      <c r="G647" s="4" t="s">
        <v>5710</v>
      </c>
      <c r="H647" s="4" t="n">
        <f aca="false">COUNTIF(Albums!$B$2:$B$2862,A647)</f>
        <v>1</v>
      </c>
      <c r="I647" s="2"/>
      <c r="J647" s="2" t="s">
        <v>23048</v>
      </c>
      <c r="K647" s="4"/>
    </row>
    <row r="648" customFormat="false" ht="23.85" hidden="false" customHeight="false" outlineLevel="0" collapsed="false">
      <c r="A648" s="4" t="s">
        <v>5473</v>
      </c>
      <c r="B648" s="4" t="s">
        <v>5476</v>
      </c>
      <c r="C648" s="4" t="s">
        <v>45</v>
      </c>
      <c r="D648" s="4" t="s">
        <v>23049</v>
      </c>
      <c r="E648" s="4" t="s">
        <v>12707</v>
      </c>
      <c r="F648" s="4" t="s">
        <v>21433</v>
      </c>
      <c r="G648" s="4" t="s">
        <v>23050</v>
      </c>
      <c r="H648" s="4" t="n">
        <f aca="false">COUNTIF(Albums!$B$2:$B$2862,A648)</f>
        <v>9</v>
      </c>
      <c r="I648" s="2"/>
      <c r="J648" s="2" t="s">
        <v>23051</v>
      </c>
      <c r="K648" s="4" t="s">
        <v>53</v>
      </c>
    </row>
    <row r="649" customFormat="false" ht="23.85" hidden="false" customHeight="false" outlineLevel="0" collapsed="false">
      <c r="A649" s="4" t="s">
        <v>8530</v>
      </c>
      <c r="B649" s="4" t="s">
        <v>433</v>
      </c>
      <c r="C649" s="4" t="s">
        <v>152</v>
      </c>
      <c r="D649" s="4" t="s">
        <v>21885</v>
      </c>
      <c r="E649" s="4" t="s">
        <v>8347</v>
      </c>
      <c r="F649" s="4" t="s">
        <v>21433</v>
      </c>
      <c r="G649" s="4" t="s">
        <v>8529</v>
      </c>
      <c r="H649" s="4" t="n">
        <f aca="false">COUNTIF(Albums!$B$2:$B$2862,A649)</f>
        <v>1</v>
      </c>
      <c r="I649" s="2" t="s">
        <v>23052</v>
      </c>
      <c r="J649" s="2" t="s">
        <v>23053</v>
      </c>
      <c r="K649" s="4"/>
    </row>
    <row r="650" customFormat="false" ht="23.85" hidden="false" customHeight="false" outlineLevel="0" collapsed="false">
      <c r="A650" s="4" t="s">
        <v>7100</v>
      </c>
      <c r="B650" s="4" t="s">
        <v>7102</v>
      </c>
      <c r="C650" s="4" t="s">
        <v>193</v>
      </c>
      <c r="D650" s="4" t="s">
        <v>23054</v>
      </c>
      <c r="E650" s="4" t="s">
        <v>7052</v>
      </c>
      <c r="F650" s="4" t="s">
        <v>21433</v>
      </c>
      <c r="G650" s="4" t="s">
        <v>23055</v>
      </c>
      <c r="H650" s="4" t="n">
        <f aca="false">COUNTIF(Albums!$B$2:$B$2862,A650)</f>
        <v>11</v>
      </c>
      <c r="I650" s="2" t="s">
        <v>23056</v>
      </c>
      <c r="J650" s="2" t="s">
        <v>23057</v>
      </c>
      <c r="K650" s="4"/>
    </row>
    <row r="651" customFormat="false" ht="23.85" hidden="false" customHeight="false" outlineLevel="0" collapsed="false">
      <c r="A651" s="4" t="s">
        <v>13255</v>
      </c>
      <c r="B651" s="4" t="s">
        <v>1205</v>
      </c>
      <c r="C651" s="4" t="s">
        <v>193</v>
      </c>
      <c r="D651" s="4" t="s">
        <v>23058</v>
      </c>
      <c r="E651" s="4" t="s">
        <v>13258</v>
      </c>
      <c r="F651" s="4" t="s">
        <v>21433</v>
      </c>
      <c r="G651" s="4" t="s">
        <v>23059</v>
      </c>
      <c r="H651" s="4" t="n">
        <f aca="false">COUNTIF(Albums!$B$2:$B$2862,A651)</f>
        <v>8</v>
      </c>
      <c r="I651" s="2" t="s">
        <v>23060</v>
      </c>
      <c r="J651" s="2" t="s">
        <v>23061</v>
      </c>
      <c r="K651" s="4" t="s">
        <v>53</v>
      </c>
    </row>
    <row r="652" customFormat="false" ht="23.85" hidden="false" customHeight="false" outlineLevel="0" collapsed="false">
      <c r="A652" s="4" t="s">
        <v>2489</v>
      </c>
      <c r="B652" s="4" t="s">
        <v>61</v>
      </c>
      <c r="C652" s="4" t="s">
        <v>45</v>
      </c>
      <c r="D652" s="4" t="s">
        <v>21463</v>
      </c>
      <c r="E652" s="4" t="s">
        <v>1337</v>
      </c>
      <c r="F652" s="4" t="s">
        <v>21441</v>
      </c>
      <c r="G652" s="4" t="s">
        <v>2488</v>
      </c>
      <c r="H652" s="4" t="n">
        <f aca="false">COUNTIF(Albums!$B$2:$B$2862,A652)</f>
        <v>1</v>
      </c>
      <c r="I652" s="2" t="s">
        <v>2302</v>
      </c>
      <c r="J652" s="2" t="s">
        <v>23062</v>
      </c>
      <c r="K652" s="4"/>
    </row>
    <row r="653" customFormat="false" ht="23.85" hidden="false" customHeight="false" outlineLevel="0" collapsed="false">
      <c r="A653" s="4" t="s">
        <v>20251</v>
      </c>
      <c r="B653" s="4" t="s">
        <v>289</v>
      </c>
      <c r="C653" s="4" t="s">
        <v>193</v>
      </c>
      <c r="D653" s="4" t="s">
        <v>22074</v>
      </c>
      <c r="E653" s="4" t="s">
        <v>20181</v>
      </c>
      <c r="F653" s="4" t="s">
        <v>21454</v>
      </c>
      <c r="G653" s="4" t="s">
        <v>20250</v>
      </c>
      <c r="H653" s="4" t="n">
        <f aca="false">COUNTIF(Albums!$B$2:$B$2862,A653)</f>
        <v>1</v>
      </c>
      <c r="I653" s="2" t="s">
        <v>20260</v>
      </c>
      <c r="J653" s="2" t="s">
        <v>23063</v>
      </c>
      <c r="K653" s="4"/>
    </row>
    <row r="654" customFormat="false" ht="23.85" hidden="false" customHeight="false" outlineLevel="0" collapsed="false">
      <c r="A654" s="4" t="s">
        <v>2266</v>
      </c>
      <c r="B654" s="4" t="s">
        <v>1205</v>
      </c>
      <c r="C654" s="4" t="s">
        <v>603</v>
      </c>
      <c r="D654" s="4" t="s">
        <v>21440</v>
      </c>
      <c r="E654" s="4" t="s">
        <v>1337</v>
      </c>
      <c r="F654" s="4" t="s">
        <v>21441</v>
      </c>
      <c r="G654" s="4" t="s">
        <v>2265</v>
      </c>
      <c r="H654" s="4" t="n">
        <f aca="false">COUNTIF(Albums!$B$2:$B$2862,A654)</f>
        <v>1</v>
      </c>
      <c r="I654" s="2" t="s">
        <v>23064</v>
      </c>
      <c r="J654" s="2" t="s">
        <v>23065</v>
      </c>
      <c r="K654" s="4"/>
    </row>
    <row r="655" customFormat="false" ht="23.85" hidden="false" customHeight="false" outlineLevel="0" collapsed="false">
      <c r="A655" s="4" t="s">
        <v>20416</v>
      </c>
      <c r="B655" s="4" t="s">
        <v>11139</v>
      </c>
      <c r="C655" s="4" t="s">
        <v>152</v>
      </c>
      <c r="D655" s="4" t="s">
        <v>22297</v>
      </c>
      <c r="E655" s="4" t="s">
        <v>20384</v>
      </c>
      <c r="F655" s="4" t="s">
        <v>21454</v>
      </c>
      <c r="G655" s="4" t="s">
        <v>20415</v>
      </c>
      <c r="H655" s="4" t="n">
        <f aca="false">COUNTIF(Albums!$B$2:$B$2862,A655)</f>
        <v>1</v>
      </c>
      <c r="I655" s="2" t="s">
        <v>23066</v>
      </c>
      <c r="J655" s="2" t="s">
        <v>23067</v>
      </c>
      <c r="K655" s="4"/>
    </row>
    <row r="656" customFormat="false" ht="23.85" hidden="false" customHeight="false" outlineLevel="0" collapsed="false">
      <c r="A656" s="4" t="s">
        <v>4558</v>
      </c>
      <c r="B656" s="4" t="s">
        <v>852</v>
      </c>
      <c r="C656" s="4" t="s">
        <v>257</v>
      </c>
      <c r="D656" s="4" t="s">
        <v>21680</v>
      </c>
      <c r="E656" s="4" t="s">
        <v>20824</v>
      </c>
      <c r="F656" s="4" t="s">
        <v>21454</v>
      </c>
      <c r="G656" s="4" t="s">
        <v>20879</v>
      </c>
      <c r="H656" s="4" t="n">
        <f aca="false">COUNTIF(Albums!$B$2:$B$2862,A656)</f>
        <v>1</v>
      </c>
      <c r="I656" s="2" t="s">
        <v>20822</v>
      </c>
      <c r="J656" s="2" t="s">
        <v>23068</v>
      </c>
      <c r="K656" s="4"/>
    </row>
    <row r="657" customFormat="false" ht="23.85" hidden="false" customHeight="false" outlineLevel="0" collapsed="false">
      <c r="A657" s="4" t="s">
        <v>2274</v>
      </c>
      <c r="B657" s="4" t="s">
        <v>175</v>
      </c>
      <c r="C657" s="4" t="s">
        <v>174</v>
      </c>
      <c r="D657" s="4" t="s">
        <v>21440</v>
      </c>
      <c r="E657" s="4" t="s">
        <v>1337</v>
      </c>
      <c r="F657" s="4" t="s">
        <v>21441</v>
      </c>
      <c r="G657" s="4" t="s">
        <v>2273</v>
      </c>
      <c r="H657" s="4" t="n">
        <f aca="false">COUNTIF(Albums!$B$2:$B$2862,A657)</f>
        <v>1</v>
      </c>
      <c r="I657" s="2" t="s">
        <v>2248</v>
      </c>
      <c r="J657" s="2" t="s">
        <v>23069</v>
      </c>
      <c r="K657" s="4"/>
    </row>
    <row r="658" customFormat="false" ht="23.85" hidden="false" customHeight="false" outlineLevel="0" collapsed="false">
      <c r="A658" s="4" t="s">
        <v>9412</v>
      </c>
      <c r="B658" s="4" t="s">
        <v>346</v>
      </c>
      <c r="C658" s="4" t="s">
        <v>45</v>
      </c>
      <c r="D658" s="4" t="s">
        <v>23070</v>
      </c>
      <c r="E658" s="4" t="s">
        <v>8845</v>
      </c>
      <c r="F658" s="4" t="s">
        <v>21433</v>
      </c>
      <c r="G658" s="4" t="s">
        <v>23071</v>
      </c>
      <c r="H658" s="4" t="n">
        <f aca="false">COUNTIF(Albums!$B$2:$B$2862,A658)</f>
        <v>5</v>
      </c>
      <c r="I658" s="2"/>
      <c r="J658" s="2" t="s">
        <v>23072</v>
      </c>
      <c r="K658" s="4"/>
    </row>
    <row r="659" customFormat="false" ht="23.85" hidden="false" customHeight="false" outlineLevel="0" collapsed="false">
      <c r="A659" s="4" t="s">
        <v>16130</v>
      </c>
      <c r="B659" s="4" t="s">
        <v>16132</v>
      </c>
      <c r="C659" s="4" t="s">
        <v>163</v>
      </c>
      <c r="D659" s="4" t="s">
        <v>21910</v>
      </c>
      <c r="E659" s="4" t="s">
        <v>16045</v>
      </c>
      <c r="F659" s="4" t="s">
        <v>21433</v>
      </c>
      <c r="G659" s="4" t="s">
        <v>23073</v>
      </c>
      <c r="H659" s="4" t="n">
        <f aca="false">COUNTIF(Albums!$B$2:$B$2862,A659)</f>
        <v>4</v>
      </c>
      <c r="I659" s="2" t="s">
        <v>23074</v>
      </c>
      <c r="J659" s="2" t="s">
        <v>23075</v>
      </c>
      <c r="K659" s="4"/>
    </row>
    <row r="660" customFormat="false" ht="23.85" hidden="false" customHeight="false" outlineLevel="0" collapsed="false">
      <c r="A660" s="4" t="s">
        <v>19283</v>
      </c>
      <c r="B660" s="4" t="s">
        <v>19285</v>
      </c>
      <c r="C660" s="4" t="s">
        <v>193</v>
      </c>
      <c r="D660" s="4" t="s">
        <v>21684</v>
      </c>
      <c r="E660" s="4" t="s">
        <v>19163</v>
      </c>
      <c r="F660" s="4" t="s">
        <v>21433</v>
      </c>
      <c r="G660" s="4" t="s">
        <v>23076</v>
      </c>
      <c r="H660" s="4" t="n">
        <f aca="false">COUNTIF(Albums!$B$2:$B$2862,A660)</f>
        <v>6</v>
      </c>
      <c r="I660" s="2"/>
      <c r="J660" s="2" t="s">
        <v>23077</v>
      </c>
      <c r="K660" s="4" t="s">
        <v>53</v>
      </c>
    </row>
    <row r="661" customFormat="false" ht="23.85" hidden="false" customHeight="false" outlineLevel="0" collapsed="false">
      <c r="A661" s="4" t="s">
        <v>4085</v>
      </c>
      <c r="B661" s="4" t="s">
        <v>4087</v>
      </c>
      <c r="C661" s="4" t="s">
        <v>257</v>
      </c>
      <c r="D661" s="4" t="s">
        <v>23078</v>
      </c>
      <c r="E661" s="4" t="s">
        <v>3992</v>
      </c>
      <c r="F661" s="4" t="s">
        <v>21441</v>
      </c>
      <c r="G661" s="4" t="s">
        <v>23079</v>
      </c>
      <c r="H661" s="4" t="n">
        <f aca="false">COUNTIF(Albums!$B$2:$B$2862,A661)</f>
        <v>6</v>
      </c>
      <c r="I661" s="2" t="s">
        <v>11463</v>
      </c>
      <c r="J661" s="2" t="s">
        <v>23080</v>
      </c>
      <c r="K661" s="4" t="s">
        <v>53</v>
      </c>
    </row>
    <row r="662" customFormat="false" ht="23.85" hidden="false" customHeight="false" outlineLevel="0" collapsed="false">
      <c r="A662" s="4" t="s">
        <v>1758</v>
      </c>
      <c r="B662" s="4" t="s">
        <v>61</v>
      </c>
      <c r="C662" s="4" t="s">
        <v>45</v>
      </c>
      <c r="D662" s="4" t="s">
        <v>21477</v>
      </c>
      <c r="E662" s="4" t="s">
        <v>1337</v>
      </c>
      <c r="F662" s="4" t="s">
        <v>21441</v>
      </c>
      <c r="G662" s="4" t="s">
        <v>1757</v>
      </c>
      <c r="H662" s="4" t="n">
        <f aca="false">COUNTIF(Albums!$B$2:$B$2862,A662)</f>
        <v>1</v>
      </c>
      <c r="I662" s="2" t="s">
        <v>23081</v>
      </c>
      <c r="J662" s="2" t="s">
        <v>23082</v>
      </c>
      <c r="K662" s="4"/>
    </row>
    <row r="663" customFormat="false" ht="23.85" hidden="false" customHeight="false" outlineLevel="0" collapsed="false">
      <c r="A663" s="4" t="s">
        <v>2497</v>
      </c>
      <c r="B663" s="4" t="s">
        <v>2500</v>
      </c>
      <c r="C663" s="4" t="s">
        <v>603</v>
      </c>
      <c r="D663" s="4" t="s">
        <v>21463</v>
      </c>
      <c r="E663" s="4" t="s">
        <v>1337</v>
      </c>
      <c r="F663" s="4" t="s">
        <v>21441</v>
      </c>
      <c r="G663" s="4" t="s">
        <v>2496</v>
      </c>
      <c r="H663" s="4" t="n">
        <f aca="false">COUNTIF(Albums!$B$2:$B$2862,A663)</f>
        <v>1</v>
      </c>
      <c r="I663" s="2"/>
      <c r="J663" s="2" t="s">
        <v>23083</v>
      </c>
      <c r="K663" s="4" t="s">
        <v>53</v>
      </c>
    </row>
    <row r="664" customFormat="false" ht="23.85" hidden="false" customHeight="false" outlineLevel="0" collapsed="false">
      <c r="A664" s="4" t="s">
        <v>6293</v>
      </c>
      <c r="B664" s="4" t="s">
        <v>61</v>
      </c>
      <c r="C664" s="4" t="s">
        <v>45</v>
      </c>
      <c r="D664" s="4" t="s">
        <v>23084</v>
      </c>
      <c r="E664" s="4" t="s">
        <v>6130</v>
      </c>
      <c r="F664" s="4" t="s">
        <v>21433</v>
      </c>
      <c r="G664" s="4" t="s">
        <v>23085</v>
      </c>
      <c r="H664" s="4" t="n">
        <f aca="false">COUNTIF(Albums!$B$2:$B$2862,A664)</f>
        <v>5</v>
      </c>
      <c r="I664" s="2" t="s">
        <v>23086</v>
      </c>
      <c r="J664" s="2" t="s">
        <v>23087</v>
      </c>
      <c r="K664" s="4" t="s">
        <v>53</v>
      </c>
    </row>
    <row r="665" customFormat="false" ht="23.85" hidden="false" customHeight="false" outlineLevel="0" collapsed="false">
      <c r="A665" s="4" t="s">
        <v>4761</v>
      </c>
      <c r="B665" s="4" t="s">
        <v>4763</v>
      </c>
      <c r="C665" s="4" t="s">
        <v>45</v>
      </c>
      <c r="D665" s="4" t="s">
        <v>21721</v>
      </c>
      <c r="E665" s="4" t="s">
        <v>3992</v>
      </c>
      <c r="F665" s="4" t="s">
        <v>21441</v>
      </c>
      <c r="G665" s="4" t="s">
        <v>23088</v>
      </c>
      <c r="H665" s="4" t="n">
        <f aca="false">COUNTIF(Albums!$B$2:$B$2862,A665)</f>
        <v>2</v>
      </c>
      <c r="I665" s="2"/>
      <c r="J665" s="2" t="s">
        <v>23089</v>
      </c>
      <c r="K665" s="4"/>
    </row>
    <row r="666" customFormat="false" ht="23.85" hidden="false" customHeight="false" outlineLevel="0" collapsed="false">
      <c r="A666" s="4" t="s">
        <v>2086</v>
      </c>
      <c r="B666" s="4" t="s">
        <v>153</v>
      </c>
      <c r="C666" s="4" t="s">
        <v>152</v>
      </c>
      <c r="D666" s="4" t="s">
        <v>21556</v>
      </c>
      <c r="E666" s="4" t="s">
        <v>1337</v>
      </c>
      <c r="F666" s="4" t="s">
        <v>21441</v>
      </c>
      <c r="G666" s="4" t="s">
        <v>2085</v>
      </c>
      <c r="H666" s="4" t="n">
        <f aca="false">COUNTIF(Albums!$B$2:$B$2862,A666)</f>
        <v>1</v>
      </c>
      <c r="I666" s="2" t="s">
        <v>1738</v>
      </c>
      <c r="J666" s="2" t="s">
        <v>23090</v>
      </c>
      <c r="K666" s="4"/>
    </row>
    <row r="667" customFormat="false" ht="23.85" hidden="false" customHeight="false" outlineLevel="0" collapsed="false">
      <c r="A667" s="4" t="s">
        <v>5802</v>
      </c>
      <c r="B667" s="4" t="s">
        <v>117</v>
      </c>
      <c r="C667" s="4" t="s">
        <v>116</v>
      </c>
      <c r="D667" s="4" t="s">
        <v>21463</v>
      </c>
      <c r="E667" s="4" t="s">
        <v>5429</v>
      </c>
      <c r="F667" s="4" t="s">
        <v>21441</v>
      </c>
      <c r="G667" s="4" t="s">
        <v>5801</v>
      </c>
      <c r="H667" s="4" t="n">
        <f aca="false">COUNTIF(Albums!$B$2:$B$2862,A667)</f>
        <v>1</v>
      </c>
      <c r="I667" s="2" t="s">
        <v>23091</v>
      </c>
      <c r="J667" s="2" t="s">
        <v>23092</v>
      </c>
      <c r="K667" s="4"/>
    </row>
    <row r="668" customFormat="false" ht="23.85" hidden="false" customHeight="false" outlineLevel="0" collapsed="false">
      <c r="A668" s="4" t="s">
        <v>3089</v>
      </c>
      <c r="B668" s="4" t="s">
        <v>1205</v>
      </c>
      <c r="C668" s="4" t="s">
        <v>603</v>
      </c>
      <c r="D668" s="4" t="s">
        <v>21759</v>
      </c>
      <c r="E668" s="4" t="s">
        <v>2736</v>
      </c>
      <c r="F668" s="4" t="s">
        <v>21441</v>
      </c>
      <c r="G668" s="4" t="s">
        <v>23093</v>
      </c>
      <c r="H668" s="4" t="n">
        <f aca="false">COUNTIF(Albums!$B$2:$B$2862,A668)</f>
        <v>5</v>
      </c>
      <c r="I668" s="2" t="s">
        <v>23094</v>
      </c>
      <c r="J668" s="2" t="s">
        <v>23095</v>
      </c>
      <c r="K668" s="4"/>
    </row>
    <row r="669" customFormat="false" ht="23.85" hidden="false" customHeight="false" outlineLevel="0" collapsed="false">
      <c r="A669" s="4" t="s">
        <v>1766</v>
      </c>
      <c r="B669" s="4" t="s">
        <v>777</v>
      </c>
      <c r="C669" s="4" t="s">
        <v>776</v>
      </c>
      <c r="D669" s="4" t="s">
        <v>22548</v>
      </c>
      <c r="E669" s="4" t="s">
        <v>1337</v>
      </c>
      <c r="F669" s="4" t="s">
        <v>21441</v>
      </c>
      <c r="G669" s="4" t="s">
        <v>23096</v>
      </c>
      <c r="H669" s="4" t="n">
        <f aca="false">COUNTIF(Albums!$B$2:$B$2862,A669)</f>
        <v>2</v>
      </c>
      <c r="I669" s="2"/>
      <c r="J669" s="2" t="s">
        <v>23097</v>
      </c>
      <c r="K669" s="4"/>
    </row>
    <row r="670" customFormat="false" ht="23.85" hidden="false" customHeight="false" outlineLevel="0" collapsed="false">
      <c r="A670" s="4" t="s">
        <v>2283</v>
      </c>
      <c r="B670" s="4" t="s">
        <v>549</v>
      </c>
      <c r="C670" s="4" t="s">
        <v>152</v>
      </c>
      <c r="D670" s="4" t="s">
        <v>21440</v>
      </c>
      <c r="E670" s="4" t="s">
        <v>1337</v>
      </c>
      <c r="F670" s="4" t="s">
        <v>21441</v>
      </c>
      <c r="G670" s="4" t="s">
        <v>2282</v>
      </c>
      <c r="H670" s="4" t="n">
        <f aca="false">COUNTIF(Albums!$B$2:$B$2862,A670)</f>
        <v>1</v>
      </c>
      <c r="I670" s="2" t="s">
        <v>23098</v>
      </c>
      <c r="J670" s="2" t="s">
        <v>23099</v>
      </c>
      <c r="K670" s="4"/>
    </row>
    <row r="671" customFormat="false" ht="23.85" hidden="false" customHeight="false" outlineLevel="0" collapsed="false">
      <c r="A671" s="4" t="s">
        <v>9924</v>
      </c>
      <c r="B671" s="4" t="s">
        <v>289</v>
      </c>
      <c r="C671" s="4" t="s">
        <v>193</v>
      </c>
      <c r="D671" s="4" t="s">
        <v>21573</v>
      </c>
      <c r="E671" s="4" t="s">
        <v>9830</v>
      </c>
      <c r="F671" s="4" t="s">
        <v>21433</v>
      </c>
      <c r="G671" s="4" t="s">
        <v>23100</v>
      </c>
      <c r="H671" s="4" t="n">
        <f aca="false">COUNTIF(Albums!$B$2:$B$2862,A671)</f>
        <v>5</v>
      </c>
      <c r="I671" s="2" t="s">
        <v>23101</v>
      </c>
      <c r="J671" s="2" t="s">
        <v>23102</v>
      </c>
      <c r="K671" s="4"/>
    </row>
    <row r="672" customFormat="false" ht="15" hidden="false" customHeight="false" outlineLevel="0" collapsed="false">
      <c r="A672" s="4" t="s">
        <v>1883</v>
      </c>
      <c r="B672" s="4" t="s">
        <v>1205</v>
      </c>
      <c r="C672" s="4" t="s">
        <v>603</v>
      </c>
      <c r="D672" s="4" t="s">
        <v>21650</v>
      </c>
      <c r="E672" s="4" t="s">
        <v>1337</v>
      </c>
      <c r="F672" s="4" t="s">
        <v>21441</v>
      </c>
      <c r="G672" s="4" t="s">
        <v>1882</v>
      </c>
      <c r="H672" s="4" t="n">
        <f aca="false">COUNTIF(Albums!$B$2:$B$2862,A672)</f>
        <v>1</v>
      </c>
      <c r="I672" s="2" t="s">
        <v>23103</v>
      </c>
      <c r="J672" s="2" t="s">
        <v>23104</v>
      </c>
      <c r="K672" s="4"/>
    </row>
    <row r="673" customFormat="false" ht="23.85" hidden="false" customHeight="false" outlineLevel="0" collapsed="false">
      <c r="A673" s="4" t="s">
        <v>10713</v>
      </c>
      <c r="B673" s="4" t="s">
        <v>1528</v>
      </c>
      <c r="C673" s="4" t="s">
        <v>603</v>
      </c>
      <c r="D673" s="4" t="s">
        <v>22838</v>
      </c>
      <c r="E673" s="4" t="s">
        <v>10455</v>
      </c>
      <c r="F673" s="4" t="s">
        <v>21433</v>
      </c>
      <c r="G673" s="4" t="s">
        <v>23105</v>
      </c>
      <c r="H673" s="4" t="n">
        <f aca="false">COUNTIF(Albums!$B$2:$B$2862,A673)</f>
        <v>3</v>
      </c>
      <c r="I673" s="2" t="s">
        <v>23106</v>
      </c>
      <c r="J673" s="2" t="s">
        <v>23107</v>
      </c>
      <c r="K673" s="4"/>
    </row>
    <row r="674" customFormat="false" ht="23.85" hidden="false" customHeight="false" outlineLevel="0" collapsed="false">
      <c r="A674" s="4" t="s">
        <v>8486</v>
      </c>
      <c r="B674" s="4" t="s">
        <v>5431</v>
      </c>
      <c r="C674" s="4" t="s">
        <v>152</v>
      </c>
      <c r="D674" s="4" t="s">
        <v>23108</v>
      </c>
      <c r="E674" s="4" t="s">
        <v>8347</v>
      </c>
      <c r="F674" s="4" t="s">
        <v>21433</v>
      </c>
      <c r="G674" s="4" t="s">
        <v>23109</v>
      </c>
      <c r="H674" s="4" t="n">
        <f aca="false">COUNTIF(Albums!$B$2:$B$2862,A674)</f>
        <v>3</v>
      </c>
      <c r="I674" s="2" t="s">
        <v>23110</v>
      </c>
      <c r="J674" s="2" t="s">
        <v>23111</v>
      </c>
      <c r="K674" s="4"/>
    </row>
    <row r="675" customFormat="false" ht="23.85" hidden="false" customHeight="false" outlineLevel="0" collapsed="false">
      <c r="A675" s="4" t="s">
        <v>13000</v>
      </c>
      <c r="B675" s="4" t="s">
        <v>3596</v>
      </c>
      <c r="C675" s="4" t="s">
        <v>603</v>
      </c>
      <c r="D675" s="4" t="s">
        <v>22535</v>
      </c>
      <c r="E675" s="4" t="s">
        <v>12707</v>
      </c>
      <c r="F675" s="4" t="s">
        <v>21433</v>
      </c>
      <c r="G675" s="4" t="s">
        <v>12999</v>
      </c>
      <c r="H675" s="4" t="n">
        <f aca="false">COUNTIF(Albums!$B$2:$B$2862,A675)</f>
        <v>1</v>
      </c>
      <c r="I675" s="2" t="s">
        <v>23112</v>
      </c>
      <c r="J675" s="2" t="s">
        <v>23113</v>
      </c>
      <c r="K675" s="4"/>
    </row>
    <row r="676" customFormat="false" ht="23.85" hidden="false" customHeight="false" outlineLevel="0" collapsed="false">
      <c r="A676" s="4" t="s">
        <v>13638</v>
      </c>
      <c r="B676" s="4" t="s">
        <v>13534</v>
      </c>
      <c r="C676" s="4" t="s">
        <v>603</v>
      </c>
      <c r="D676" s="4" t="s">
        <v>21566</v>
      </c>
      <c r="E676" s="4" t="s">
        <v>13258</v>
      </c>
      <c r="F676" s="4" t="s">
        <v>21433</v>
      </c>
      <c r="G676" s="4" t="s">
        <v>13637</v>
      </c>
      <c r="H676" s="4" t="n">
        <f aca="false">COUNTIF(Albums!$B$2:$B$2862,A676)</f>
        <v>1</v>
      </c>
      <c r="I676" s="2" t="s">
        <v>22752</v>
      </c>
      <c r="J676" s="2" t="s">
        <v>23114</v>
      </c>
      <c r="K676" s="4"/>
    </row>
    <row r="677" customFormat="false" ht="23.85" hidden="false" customHeight="false" outlineLevel="0" collapsed="false">
      <c r="A677" s="4" t="s">
        <v>15352</v>
      </c>
      <c r="B677" s="4" t="s">
        <v>3061</v>
      </c>
      <c r="C677" s="4" t="s">
        <v>45</v>
      </c>
      <c r="D677" s="4" t="s">
        <v>21596</v>
      </c>
      <c r="E677" s="4" t="s">
        <v>15180</v>
      </c>
      <c r="F677" s="4" t="s">
        <v>21433</v>
      </c>
      <c r="G677" s="4" t="s">
        <v>15351</v>
      </c>
      <c r="H677" s="4" t="n">
        <f aca="false">COUNTIF(Albums!$B$2:$B$2862,A677)</f>
        <v>1</v>
      </c>
      <c r="I677" s="2" t="s">
        <v>23115</v>
      </c>
      <c r="J677" s="2" t="s">
        <v>23116</v>
      </c>
      <c r="K677" s="4"/>
    </row>
    <row r="678" customFormat="false" ht="23.85" hidden="false" customHeight="false" outlineLevel="0" collapsed="false">
      <c r="A678" s="4" t="s">
        <v>19292</v>
      </c>
      <c r="B678" s="4" t="s">
        <v>19293</v>
      </c>
      <c r="C678" s="4" t="s">
        <v>193</v>
      </c>
      <c r="D678" s="4" t="s">
        <v>21684</v>
      </c>
      <c r="E678" s="4" t="s">
        <v>19163</v>
      </c>
      <c r="F678" s="4" t="s">
        <v>21433</v>
      </c>
      <c r="G678" s="4" t="s">
        <v>23117</v>
      </c>
      <c r="H678" s="4" t="n">
        <f aca="false">COUNTIF(Albums!$B$2:$B$2862,A678)</f>
        <v>4</v>
      </c>
      <c r="I678" s="2"/>
      <c r="J678" s="2" t="s">
        <v>23118</v>
      </c>
      <c r="K678" s="4"/>
    </row>
    <row r="679" customFormat="false" ht="23.85" hidden="false" customHeight="false" outlineLevel="0" collapsed="false">
      <c r="A679" s="4" t="s">
        <v>20042</v>
      </c>
      <c r="B679" s="4" t="s">
        <v>20044</v>
      </c>
      <c r="C679" s="4" t="s">
        <v>961</v>
      </c>
      <c r="D679" s="4" t="s">
        <v>23119</v>
      </c>
      <c r="E679" s="4" t="s">
        <v>19908</v>
      </c>
      <c r="F679" s="4" t="s">
        <v>21433</v>
      </c>
      <c r="G679" s="4" t="s">
        <v>20041</v>
      </c>
      <c r="H679" s="4" t="n">
        <f aca="false">COUNTIF(Albums!$B$2:$B$2862,A679)</f>
        <v>1</v>
      </c>
      <c r="I679" s="2"/>
      <c r="J679" s="2" t="s">
        <v>23120</v>
      </c>
      <c r="K679" s="4"/>
    </row>
    <row r="680" customFormat="false" ht="23.85" hidden="false" customHeight="false" outlineLevel="0" collapsed="false">
      <c r="A680" s="4" t="s">
        <v>16293</v>
      </c>
      <c r="B680" s="4" t="s">
        <v>289</v>
      </c>
      <c r="C680" s="4" t="s">
        <v>193</v>
      </c>
      <c r="D680" s="4" t="s">
        <v>21917</v>
      </c>
      <c r="E680" s="4" t="s">
        <v>16045</v>
      </c>
      <c r="F680" s="4" t="s">
        <v>21433</v>
      </c>
      <c r="G680" s="4" t="s">
        <v>16292</v>
      </c>
      <c r="H680" s="4" t="n">
        <f aca="false">COUNTIF(Albums!$B$2:$B$2862,A680)</f>
        <v>1</v>
      </c>
      <c r="I680" s="2" t="s">
        <v>23121</v>
      </c>
      <c r="J680" s="2" t="s">
        <v>23122</v>
      </c>
      <c r="K680" s="4"/>
    </row>
    <row r="681" customFormat="false" ht="23.85" hidden="false" customHeight="false" outlineLevel="0" collapsed="false">
      <c r="A681" s="4" t="s">
        <v>13297</v>
      </c>
      <c r="B681" s="4" t="s">
        <v>11493</v>
      </c>
      <c r="C681" s="4" t="s">
        <v>152</v>
      </c>
      <c r="D681" s="4" t="s">
        <v>21852</v>
      </c>
      <c r="E681" s="4" t="s">
        <v>13258</v>
      </c>
      <c r="F681" s="4" t="s">
        <v>21433</v>
      </c>
      <c r="G681" s="4" t="s">
        <v>13296</v>
      </c>
      <c r="H681" s="4" t="n">
        <f aca="false">COUNTIF(Albums!$B$2:$B$2862,A681)</f>
        <v>1</v>
      </c>
      <c r="I681" s="2"/>
      <c r="J681" s="2" t="s">
        <v>23123</v>
      </c>
      <c r="K681" s="4"/>
    </row>
    <row r="682" customFormat="false" ht="23.85" hidden="false" customHeight="false" outlineLevel="0" collapsed="false">
      <c r="A682" s="4" t="s">
        <v>12002</v>
      </c>
      <c r="B682" s="4" t="s">
        <v>5431</v>
      </c>
      <c r="C682" s="4" t="s">
        <v>152</v>
      </c>
      <c r="D682" s="4" t="s">
        <v>21457</v>
      </c>
      <c r="E682" s="4" t="s">
        <v>11433</v>
      </c>
      <c r="F682" s="4" t="s">
        <v>21433</v>
      </c>
      <c r="G682" s="4" t="s">
        <v>12001</v>
      </c>
      <c r="H682" s="4" t="n">
        <f aca="false">COUNTIF(Albums!$B$2:$B$2862,A682)</f>
        <v>1</v>
      </c>
      <c r="I682" s="2" t="s">
        <v>23124</v>
      </c>
      <c r="J682" s="2" t="s">
        <v>23125</v>
      </c>
      <c r="K682" s="4"/>
    </row>
    <row r="683" customFormat="false" ht="23.85" hidden="false" customHeight="false" outlineLevel="0" collapsed="false">
      <c r="A683" s="4" t="s">
        <v>16879</v>
      </c>
      <c r="B683" s="4" t="s">
        <v>61</v>
      </c>
      <c r="C683" s="4" t="s">
        <v>45</v>
      </c>
      <c r="D683" s="4" t="s">
        <v>22869</v>
      </c>
      <c r="E683" s="4" t="s">
        <v>16771</v>
      </c>
      <c r="F683" s="4" t="s">
        <v>21433</v>
      </c>
      <c r="G683" s="4" t="s">
        <v>23126</v>
      </c>
      <c r="H683" s="4" t="n">
        <f aca="false">COUNTIF(Albums!$B$2:$B$2862,A683)</f>
        <v>2</v>
      </c>
      <c r="I683" s="2"/>
      <c r="J683" s="2" t="s">
        <v>23127</v>
      </c>
      <c r="K683" s="4"/>
    </row>
    <row r="684" customFormat="false" ht="23.85" hidden="false" customHeight="false" outlineLevel="0" collapsed="false">
      <c r="A684" s="4" t="s">
        <v>15514</v>
      </c>
      <c r="B684" s="4" t="s">
        <v>61</v>
      </c>
      <c r="C684" s="4" t="s">
        <v>45</v>
      </c>
      <c r="D684" s="4" t="s">
        <v>21495</v>
      </c>
      <c r="E684" s="4" t="s">
        <v>15180</v>
      </c>
      <c r="F684" s="4" t="s">
        <v>21433</v>
      </c>
      <c r="G684" s="4" t="s">
        <v>15513</v>
      </c>
      <c r="H684" s="4" t="n">
        <f aca="false">COUNTIF(Albums!$B$2:$B$2862,A684)</f>
        <v>1</v>
      </c>
      <c r="I684" s="2" t="s">
        <v>23128</v>
      </c>
      <c r="J684" s="2" t="s">
        <v>23129</v>
      </c>
      <c r="K684" s="4"/>
    </row>
    <row r="685" customFormat="false" ht="23.85" hidden="false" customHeight="false" outlineLevel="0" collapsed="false">
      <c r="A685" s="4" t="s">
        <v>15521</v>
      </c>
      <c r="B685" s="4" t="s">
        <v>15524</v>
      </c>
      <c r="C685" s="4" t="s">
        <v>45</v>
      </c>
      <c r="D685" s="4" t="s">
        <v>23130</v>
      </c>
      <c r="E685" s="4" t="s">
        <v>15180</v>
      </c>
      <c r="F685" s="4" t="s">
        <v>21433</v>
      </c>
      <c r="G685" s="4" t="s">
        <v>23131</v>
      </c>
      <c r="H685" s="4" t="n">
        <f aca="false">COUNTIF(Albums!$B$2:$B$2862,A685)</f>
        <v>2</v>
      </c>
      <c r="I685" s="2" t="s">
        <v>23132</v>
      </c>
      <c r="J685" s="2" t="s">
        <v>23133</v>
      </c>
      <c r="K685" s="4"/>
    </row>
    <row r="686" customFormat="false" ht="23.85" hidden="false" customHeight="false" outlineLevel="0" collapsed="false">
      <c r="A686" s="4" t="s">
        <v>6872</v>
      </c>
      <c r="B686" s="4" t="s">
        <v>530</v>
      </c>
      <c r="C686" s="4" t="s">
        <v>193</v>
      </c>
      <c r="D686" s="4" t="s">
        <v>23134</v>
      </c>
      <c r="E686" s="4" t="s">
        <v>6478</v>
      </c>
      <c r="F686" s="4" t="s">
        <v>21433</v>
      </c>
      <c r="G686" s="4" t="s">
        <v>23135</v>
      </c>
      <c r="H686" s="4" t="n">
        <f aca="false">COUNTIF(Albums!$B$2:$B$2862,A686)</f>
        <v>2</v>
      </c>
      <c r="I686" s="2" t="s">
        <v>23136</v>
      </c>
      <c r="J686" s="2" t="s">
        <v>23137</v>
      </c>
      <c r="K686" s="4"/>
    </row>
    <row r="687" customFormat="false" ht="23.85" hidden="false" customHeight="false" outlineLevel="0" collapsed="false">
      <c r="A687" s="4" t="s">
        <v>12762</v>
      </c>
      <c r="B687" s="4" t="s">
        <v>1205</v>
      </c>
      <c r="C687" s="4" t="s">
        <v>603</v>
      </c>
      <c r="D687" s="4" t="s">
        <v>23138</v>
      </c>
      <c r="E687" s="4" t="s">
        <v>12707</v>
      </c>
      <c r="F687" s="4" t="s">
        <v>21433</v>
      </c>
      <c r="G687" s="4" t="s">
        <v>23139</v>
      </c>
      <c r="H687" s="4" t="n">
        <f aca="false">COUNTIF(Albums!$B$2:$B$2862,A687)</f>
        <v>3</v>
      </c>
      <c r="I687" s="2" t="s">
        <v>23140</v>
      </c>
      <c r="J687" s="2" t="s">
        <v>23141</v>
      </c>
      <c r="K687" s="4"/>
    </row>
    <row r="688" customFormat="false" ht="23.85" hidden="false" customHeight="false" outlineLevel="0" collapsed="false">
      <c r="A688" s="4" t="s">
        <v>14517</v>
      </c>
      <c r="B688" s="4" t="s">
        <v>1674</v>
      </c>
      <c r="C688" s="4" t="s">
        <v>603</v>
      </c>
      <c r="D688" s="4" t="s">
        <v>22642</v>
      </c>
      <c r="E688" s="4" t="s">
        <v>14457</v>
      </c>
      <c r="F688" s="4" t="s">
        <v>21433</v>
      </c>
      <c r="G688" s="4" t="s">
        <v>23142</v>
      </c>
      <c r="H688" s="4" t="n">
        <f aca="false">COUNTIF(Albums!$B$2:$B$2862,A688)</f>
        <v>6</v>
      </c>
      <c r="I688" s="2" t="s">
        <v>20764</v>
      </c>
      <c r="J688" s="2" t="s">
        <v>23143</v>
      </c>
      <c r="K688" s="4" t="s">
        <v>53</v>
      </c>
    </row>
    <row r="689" customFormat="false" ht="23.85" hidden="false" customHeight="false" outlineLevel="0" collapsed="false">
      <c r="A689" s="4" t="s">
        <v>5622</v>
      </c>
      <c r="B689" s="4" t="s">
        <v>3596</v>
      </c>
      <c r="C689" s="4" t="s">
        <v>603</v>
      </c>
      <c r="D689" s="4" t="s">
        <v>21556</v>
      </c>
      <c r="E689" s="4" t="s">
        <v>5429</v>
      </c>
      <c r="F689" s="4" t="s">
        <v>21441</v>
      </c>
      <c r="G689" s="4" t="s">
        <v>5621</v>
      </c>
      <c r="H689" s="4" t="n">
        <f aca="false">COUNTIF(Albums!$B$2:$B$2862,A689)</f>
        <v>1</v>
      </c>
      <c r="I689" s="2" t="s">
        <v>5484</v>
      </c>
      <c r="J689" s="2" t="s">
        <v>23144</v>
      </c>
      <c r="K689" s="4"/>
    </row>
    <row r="690" customFormat="false" ht="23.85" hidden="false" customHeight="false" outlineLevel="0" collapsed="false">
      <c r="A690" s="4" t="s">
        <v>1774</v>
      </c>
      <c r="B690" s="4" t="s">
        <v>1777</v>
      </c>
      <c r="C690" s="4" t="s">
        <v>603</v>
      </c>
      <c r="D690" s="4" t="s">
        <v>21477</v>
      </c>
      <c r="E690" s="4" t="s">
        <v>1337</v>
      </c>
      <c r="F690" s="4" t="s">
        <v>21441</v>
      </c>
      <c r="G690" s="4" t="s">
        <v>1773</v>
      </c>
      <c r="H690" s="4" t="n">
        <f aca="false">COUNTIF(Albums!$B$2:$B$2862,A690)</f>
        <v>1</v>
      </c>
      <c r="I690" s="2" t="s">
        <v>1426</v>
      </c>
      <c r="J690" s="2" t="s">
        <v>23145</v>
      </c>
      <c r="K690" s="4"/>
    </row>
    <row r="691" customFormat="false" ht="23.85" hidden="false" customHeight="false" outlineLevel="0" collapsed="false">
      <c r="A691" s="4" t="s">
        <v>8066</v>
      </c>
      <c r="B691" s="4" t="s">
        <v>706</v>
      </c>
      <c r="C691" s="4" t="s">
        <v>90</v>
      </c>
      <c r="D691" s="4" t="s">
        <v>23146</v>
      </c>
      <c r="E691" s="4" t="s">
        <v>7609</v>
      </c>
      <c r="F691" s="4" t="s">
        <v>21433</v>
      </c>
      <c r="G691" s="4" t="s">
        <v>23147</v>
      </c>
      <c r="H691" s="4" t="n">
        <f aca="false">COUNTIF(Albums!$B$2:$B$2862,A691)</f>
        <v>2</v>
      </c>
      <c r="I691" s="2" t="s">
        <v>23148</v>
      </c>
      <c r="J691" s="2" t="s">
        <v>23149</v>
      </c>
      <c r="K691" s="4"/>
    </row>
    <row r="692" customFormat="false" ht="23.85" hidden="false" customHeight="false" outlineLevel="0" collapsed="false">
      <c r="A692" s="4" t="s">
        <v>8494</v>
      </c>
      <c r="B692" s="4" t="s">
        <v>117</v>
      </c>
      <c r="C692" s="4" t="s">
        <v>152</v>
      </c>
      <c r="D692" s="4" t="s">
        <v>22635</v>
      </c>
      <c r="E692" s="4" t="s">
        <v>8347</v>
      </c>
      <c r="F692" s="4" t="s">
        <v>21433</v>
      </c>
      <c r="G692" s="4" t="s">
        <v>8493</v>
      </c>
      <c r="H692" s="4" t="n">
        <f aca="false">COUNTIF(Albums!$B$2:$B$2862,A692)</f>
        <v>1</v>
      </c>
      <c r="I692" s="2" t="s">
        <v>23150</v>
      </c>
      <c r="J692" s="2" t="s">
        <v>23151</v>
      </c>
      <c r="K692" s="4"/>
    </row>
    <row r="693" customFormat="false" ht="23.85" hidden="false" customHeight="false" outlineLevel="0" collapsed="false">
      <c r="A693" s="4" t="s">
        <v>14047</v>
      </c>
      <c r="B693" s="4" t="s">
        <v>14050</v>
      </c>
      <c r="C693" s="4" t="s">
        <v>257</v>
      </c>
      <c r="D693" s="4" t="s">
        <v>21626</v>
      </c>
      <c r="E693" s="4" t="s">
        <v>13813</v>
      </c>
      <c r="F693" s="4" t="s">
        <v>21433</v>
      </c>
      <c r="G693" s="4" t="s">
        <v>23152</v>
      </c>
      <c r="H693" s="4" t="n">
        <f aca="false">COUNTIF(Albums!$B$2:$B$2862,A693)</f>
        <v>5</v>
      </c>
      <c r="I693" s="2"/>
      <c r="J693" s="2" t="s">
        <v>23153</v>
      </c>
      <c r="K693" s="4"/>
    </row>
    <row r="694" customFormat="false" ht="23.85" hidden="false" customHeight="false" outlineLevel="0" collapsed="false">
      <c r="A694" s="4" t="s">
        <v>10298</v>
      </c>
      <c r="B694" s="4" t="s">
        <v>289</v>
      </c>
      <c r="C694" s="4" t="s">
        <v>193</v>
      </c>
      <c r="D694" s="4" t="s">
        <v>21650</v>
      </c>
      <c r="E694" s="4" t="s">
        <v>9830</v>
      </c>
      <c r="F694" s="4" t="s">
        <v>21433</v>
      </c>
      <c r="G694" s="4" t="s">
        <v>10297</v>
      </c>
      <c r="H694" s="4" t="n">
        <f aca="false">COUNTIF(Albums!$B$2:$B$2862,A694)</f>
        <v>1</v>
      </c>
      <c r="I694" s="2"/>
      <c r="J694" s="2" t="s">
        <v>23154</v>
      </c>
      <c r="K694" s="4"/>
    </row>
    <row r="695" customFormat="false" ht="23.85" hidden="false" customHeight="false" outlineLevel="0" collapsed="false">
      <c r="A695" s="4" t="s">
        <v>305</v>
      </c>
      <c r="B695" s="4" t="s">
        <v>307</v>
      </c>
      <c r="C695" s="4" t="s">
        <v>152</v>
      </c>
      <c r="D695" s="4" t="s">
        <v>21440</v>
      </c>
      <c r="E695" s="4" t="s">
        <v>43</v>
      </c>
      <c r="F695" s="4" t="s">
        <v>21441</v>
      </c>
      <c r="G695" s="4" t="s">
        <v>304</v>
      </c>
      <c r="H695" s="4" t="n">
        <f aca="false">COUNTIF(Albums!$B$2:$B$2862,A695)</f>
        <v>1</v>
      </c>
      <c r="I695" s="2" t="s">
        <v>23155</v>
      </c>
      <c r="J695" s="2" t="s">
        <v>23156</v>
      </c>
      <c r="K695" s="4"/>
    </row>
    <row r="696" customFormat="false" ht="23.85" hidden="false" customHeight="false" outlineLevel="0" collapsed="false">
      <c r="A696" s="4" t="s">
        <v>18955</v>
      </c>
      <c r="B696" s="4" t="s">
        <v>18480</v>
      </c>
      <c r="C696" s="4" t="s">
        <v>603</v>
      </c>
      <c r="D696" s="4" t="s">
        <v>23157</v>
      </c>
      <c r="E696" s="4" t="s">
        <v>18471</v>
      </c>
      <c r="F696" s="4" t="s">
        <v>21433</v>
      </c>
      <c r="G696" s="4" t="s">
        <v>23158</v>
      </c>
      <c r="H696" s="4" t="n">
        <f aca="false">COUNTIF(Albums!$B$2:$B$2862,A696)</f>
        <v>2</v>
      </c>
      <c r="I696" s="2" t="s">
        <v>23159</v>
      </c>
      <c r="J696" s="2" t="s">
        <v>23160</v>
      </c>
      <c r="K696" s="4"/>
    </row>
    <row r="697" customFormat="false" ht="23.85" hidden="false" customHeight="false" outlineLevel="0" collapsed="false">
      <c r="A697" s="4" t="s">
        <v>18566</v>
      </c>
      <c r="B697" s="4" t="s">
        <v>18480</v>
      </c>
      <c r="C697" s="4" t="s">
        <v>603</v>
      </c>
      <c r="D697" s="4" t="s">
        <v>21646</v>
      </c>
      <c r="E697" s="4" t="s">
        <v>18471</v>
      </c>
      <c r="F697" s="4" t="s">
        <v>21433</v>
      </c>
      <c r="G697" s="4" t="s">
        <v>23161</v>
      </c>
      <c r="H697" s="4" t="n">
        <f aca="false">COUNTIF(Albums!$B$2:$B$2862,A697)</f>
        <v>13</v>
      </c>
      <c r="I697" s="2" t="s">
        <v>23162</v>
      </c>
      <c r="J697" s="2" t="s">
        <v>23163</v>
      </c>
      <c r="K697" s="4"/>
    </row>
    <row r="698" customFormat="false" ht="23.85" hidden="false" customHeight="false" outlineLevel="0" collapsed="false">
      <c r="A698" s="4" t="s">
        <v>774</v>
      </c>
      <c r="B698" s="4" t="s">
        <v>777</v>
      </c>
      <c r="C698" s="4" t="s">
        <v>776</v>
      </c>
      <c r="D698" s="4" t="s">
        <v>21463</v>
      </c>
      <c r="E698" s="4" t="s">
        <v>510</v>
      </c>
      <c r="F698" s="4" t="s">
        <v>21441</v>
      </c>
      <c r="G698" s="4" t="s">
        <v>773</v>
      </c>
      <c r="H698" s="4" t="n">
        <f aca="false">COUNTIF(Albums!$B$2:$B$2862,A698)</f>
        <v>1</v>
      </c>
      <c r="I698" s="2" t="s">
        <v>23164</v>
      </c>
      <c r="J698" s="2" t="s">
        <v>23165</v>
      </c>
      <c r="K698" s="4"/>
    </row>
    <row r="699" customFormat="false" ht="23.85" hidden="false" customHeight="false" outlineLevel="0" collapsed="false">
      <c r="A699" s="4" t="s">
        <v>10738</v>
      </c>
      <c r="B699" s="4" t="s">
        <v>14050</v>
      </c>
      <c r="C699" s="4" t="s">
        <v>257</v>
      </c>
      <c r="D699" s="4" t="s">
        <v>23166</v>
      </c>
      <c r="E699" s="4" t="s">
        <v>19681</v>
      </c>
      <c r="F699" s="4" t="s">
        <v>21433</v>
      </c>
      <c r="G699" s="4" t="s">
        <v>23167</v>
      </c>
      <c r="H699" s="4" t="n">
        <f aca="false">COUNTIF(Albums!$B$2:$B$2862,A699)</f>
        <v>3</v>
      </c>
      <c r="I699" s="2" t="s">
        <v>23168</v>
      </c>
      <c r="J699" s="2" t="s">
        <v>23169</v>
      </c>
      <c r="K699" s="4"/>
    </row>
    <row r="700" customFormat="false" ht="23.85" hidden="false" customHeight="false" outlineLevel="0" collapsed="false">
      <c r="A700" s="4" t="s">
        <v>6475</v>
      </c>
      <c r="B700" s="4" t="s">
        <v>6479</v>
      </c>
      <c r="C700" s="4" t="s">
        <v>174</v>
      </c>
      <c r="D700" s="4" t="s">
        <v>23170</v>
      </c>
      <c r="E700" s="4" t="s">
        <v>6478</v>
      </c>
      <c r="F700" s="4" t="s">
        <v>21433</v>
      </c>
      <c r="G700" s="4" t="s">
        <v>23171</v>
      </c>
      <c r="H700" s="4" t="n">
        <f aca="false">COUNTIF(Albums!$B$2:$B$2862,A700)</f>
        <v>4</v>
      </c>
      <c r="I700" s="2" t="s">
        <v>23172</v>
      </c>
      <c r="J700" s="2" t="s">
        <v>23173</v>
      </c>
      <c r="K700" s="4"/>
    </row>
    <row r="701" customFormat="false" ht="23.85" hidden="false" customHeight="false" outlineLevel="0" collapsed="false">
      <c r="A701" s="4" t="s">
        <v>6947</v>
      </c>
      <c r="B701" s="4" t="s">
        <v>6479</v>
      </c>
      <c r="C701" s="4" t="s">
        <v>174</v>
      </c>
      <c r="D701" s="4" t="s">
        <v>21592</v>
      </c>
      <c r="E701" s="4" t="s">
        <v>6478</v>
      </c>
      <c r="F701" s="4" t="s">
        <v>21433</v>
      </c>
      <c r="G701" s="4" t="s">
        <v>6946</v>
      </c>
      <c r="H701" s="4" t="n">
        <f aca="false">COUNTIF(Albums!$B$2:$B$2862,A701)</f>
        <v>1</v>
      </c>
      <c r="I701" s="2" t="s">
        <v>23174</v>
      </c>
      <c r="J701" s="2" t="s">
        <v>23175</v>
      </c>
      <c r="K701" s="4"/>
    </row>
    <row r="702" customFormat="false" ht="23.85" hidden="false" customHeight="false" outlineLevel="0" collapsed="false">
      <c r="A702" s="4" t="s">
        <v>6493</v>
      </c>
      <c r="B702" s="4" t="s">
        <v>6479</v>
      </c>
      <c r="C702" s="4" t="s">
        <v>174</v>
      </c>
      <c r="D702" s="4" t="s">
        <v>22190</v>
      </c>
      <c r="E702" s="4" t="s">
        <v>6478</v>
      </c>
      <c r="F702" s="4" t="s">
        <v>21433</v>
      </c>
      <c r="G702" s="4" t="s">
        <v>6492</v>
      </c>
      <c r="H702" s="4" t="n">
        <f aca="false">COUNTIF(Albums!$B$2:$B$2862,A702)</f>
        <v>1</v>
      </c>
      <c r="I702" s="2" t="s">
        <v>23176</v>
      </c>
      <c r="J702" s="2" t="s">
        <v>23177</v>
      </c>
      <c r="K702" s="4"/>
    </row>
    <row r="703" customFormat="false" ht="23.85" hidden="false" customHeight="false" outlineLevel="0" collapsed="false">
      <c r="A703" s="4" t="s">
        <v>17834</v>
      </c>
      <c r="B703" s="4" t="s">
        <v>164</v>
      </c>
      <c r="C703" s="4" t="s">
        <v>163</v>
      </c>
      <c r="D703" s="4" t="s">
        <v>23178</v>
      </c>
      <c r="E703" s="4" t="s">
        <v>17776</v>
      </c>
      <c r="F703" s="4" t="s">
        <v>21433</v>
      </c>
      <c r="G703" s="4" t="s">
        <v>23179</v>
      </c>
      <c r="H703" s="4" t="n">
        <f aca="false">COUNTIF(Albums!$B$2:$B$2862,A703)</f>
        <v>2</v>
      </c>
      <c r="I703" s="2" t="s">
        <v>23180</v>
      </c>
      <c r="J703" s="2" t="s">
        <v>23181</v>
      </c>
      <c r="K703" s="4"/>
    </row>
    <row r="704" customFormat="false" ht="23.85" hidden="false" customHeight="false" outlineLevel="0" collapsed="false">
      <c r="A704" s="4" t="s">
        <v>17011</v>
      </c>
      <c r="B704" s="4" t="s">
        <v>1205</v>
      </c>
      <c r="C704" s="4" t="s">
        <v>603</v>
      </c>
      <c r="D704" s="4" t="s">
        <v>21585</v>
      </c>
      <c r="E704" s="4" t="s">
        <v>16771</v>
      </c>
      <c r="F704" s="4" t="s">
        <v>21433</v>
      </c>
      <c r="G704" s="4" t="s">
        <v>17010</v>
      </c>
      <c r="H704" s="4" t="n">
        <f aca="false">COUNTIF(Albums!$B$2:$B$2862,A704)</f>
        <v>1</v>
      </c>
      <c r="I704" s="2" t="s">
        <v>23182</v>
      </c>
      <c r="J704" s="2" t="s">
        <v>23183</v>
      </c>
      <c r="K704" s="4"/>
    </row>
    <row r="705" customFormat="false" ht="23.85" hidden="false" customHeight="false" outlineLevel="0" collapsed="false">
      <c r="A705" s="4" t="s">
        <v>16916</v>
      </c>
      <c r="B705" s="4" t="s">
        <v>1205</v>
      </c>
      <c r="C705" s="4" t="s">
        <v>603</v>
      </c>
      <c r="D705" s="4" t="s">
        <v>23184</v>
      </c>
      <c r="E705" s="4" t="s">
        <v>16771</v>
      </c>
      <c r="F705" s="4" t="s">
        <v>21433</v>
      </c>
      <c r="G705" s="4" t="s">
        <v>23185</v>
      </c>
      <c r="H705" s="4" t="n">
        <f aca="false">COUNTIF(Albums!$B$2:$B$2862,A705)</f>
        <v>3</v>
      </c>
      <c r="I705" s="2" t="s">
        <v>23186</v>
      </c>
      <c r="J705" s="2" t="s">
        <v>23187</v>
      </c>
      <c r="K705" s="4"/>
    </row>
    <row r="706" customFormat="false" ht="23.85" hidden="false" customHeight="false" outlineLevel="0" collapsed="false">
      <c r="A706" s="4" t="s">
        <v>13327</v>
      </c>
      <c r="B706" s="4" t="s">
        <v>3596</v>
      </c>
      <c r="C706" s="4" t="s">
        <v>603</v>
      </c>
      <c r="D706" s="4" t="s">
        <v>21602</v>
      </c>
      <c r="E706" s="4" t="s">
        <v>13258</v>
      </c>
      <c r="F706" s="4" t="s">
        <v>21433</v>
      </c>
      <c r="G706" s="4" t="s">
        <v>13326</v>
      </c>
      <c r="H706" s="4" t="n">
        <f aca="false">COUNTIF(Albums!$B$2:$B$2862,A706)</f>
        <v>1</v>
      </c>
      <c r="I706" s="2" t="s">
        <v>23028</v>
      </c>
      <c r="J706" s="2" t="s">
        <v>23188</v>
      </c>
      <c r="K706" s="4"/>
    </row>
    <row r="707" customFormat="false" ht="23.85" hidden="false" customHeight="false" outlineLevel="0" collapsed="false">
      <c r="A707" s="4" t="s">
        <v>18184</v>
      </c>
      <c r="B707" s="4" t="s">
        <v>289</v>
      </c>
      <c r="C707" s="4" t="s">
        <v>193</v>
      </c>
      <c r="D707" s="4" t="s">
        <v>21524</v>
      </c>
      <c r="E707" s="4" t="s">
        <v>18114</v>
      </c>
      <c r="F707" s="4" t="s">
        <v>21433</v>
      </c>
      <c r="G707" s="4" t="s">
        <v>23189</v>
      </c>
      <c r="H707" s="4" t="n">
        <f aca="false">COUNTIF(Albums!$B$2:$B$2862,A707)</f>
        <v>3</v>
      </c>
      <c r="I707" s="2" t="s">
        <v>23190</v>
      </c>
      <c r="J707" s="2" t="s">
        <v>23191</v>
      </c>
      <c r="K707" s="4"/>
    </row>
    <row r="708" customFormat="false" ht="23.85" hidden="false" customHeight="false" outlineLevel="0" collapsed="false">
      <c r="A708" s="4" t="s">
        <v>12610</v>
      </c>
      <c r="B708" s="4" t="s">
        <v>12612</v>
      </c>
      <c r="C708" s="4" t="s">
        <v>603</v>
      </c>
      <c r="D708" s="4" t="s">
        <v>23192</v>
      </c>
      <c r="E708" s="4" t="s">
        <v>12189</v>
      </c>
      <c r="F708" s="4" t="s">
        <v>21433</v>
      </c>
      <c r="G708" s="4" t="s">
        <v>23193</v>
      </c>
      <c r="H708" s="4" t="n">
        <f aca="false">COUNTIF(Albums!$B$2:$B$2862,A708)</f>
        <v>4</v>
      </c>
      <c r="I708" s="2" t="s">
        <v>23194</v>
      </c>
      <c r="J708" s="2" t="s">
        <v>23195</v>
      </c>
      <c r="K708" s="4"/>
    </row>
    <row r="709" customFormat="false" ht="23.85" hidden="false" customHeight="false" outlineLevel="0" collapsed="false">
      <c r="A709" s="4" t="s">
        <v>6109</v>
      </c>
      <c r="B709" s="4" t="s">
        <v>1777</v>
      </c>
      <c r="C709" s="4" t="s">
        <v>603</v>
      </c>
      <c r="D709" s="4" t="s">
        <v>21491</v>
      </c>
      <c r="E709" s="4" t="s">
        <v>5903</v>
      </c>
      <c r="F709" s="4" t="s">
        <v>21441</v>
      </c>
      <c r="G709" s="4" t="s">
        <v>6108</v>
      </c>
      <c r="H709" s="4" t="n">
        <f aca="false">COUNTIF(Albums!$B$2:$B$2862,A709)</f>
        <v>1</v>
      </c>
      <c r="I709" s="2"/>
      <c r="J709" s="2" t="s">
        <v>23196</v>
      </c>
      <c r="K709" s="4" t="s">
        <v>53</v>
      </c>
    </row>
    <row r="710" customFormat="false" ht="23.85" hidden="false" customHeight="false" outlineLevel="0" collapsed="false">
      <c r="A710" s="4" t="s">
        <v>3608</v>
      </c>
      <c r="B710" s="4" t="s">
        <v>3611</v>
      </c>
      <c r="C710" s="4" t="s">
        <v>152</v>
      </c>
      <c r="D710" s="4" t="s">
        <v>21460</v>
      </c>
      <c r="E710" s="4" t="s">
        <v>2736</v>
      </c>
      <c r="F710" s="4" t="s">
        <v>21441</v>
      </c>
      <c r="G710" s="4" t="s">
        <v>23197</v>
      </c>
      <c r="H710" s="4" t="n">
        <f aca="false">COUNTIF(Albums!$B$2:$B$2862,A710)</f>
        <v>2</v>
      </c>
      <c r="I710" s="2" t="s">
        <v>23198</v>
      </c>
      <c r="J710" s="2" t="s">
        <v>23199</v>
      </c>
      <c r="K710" s="4"/>
    </row>
    <row r="711" customFormat="false" ht="23.85" hidden="false" customHeight="false" outlineLevel="0" collapsed="false">
      <c r="A711" s="4" t="s">
        <v>7404</v>
      </c>
      <c r="B711" s="4" t="s">
        <v>2974</v>
      </c>
      <c r="C711" s="4" t="s">
        <v>193</v>
      </c>
      <c r="D711" s="4" t="s">
        <v>22297</v>
      </c>
      <c r="E711" s="4" t="s">
        <v>7052</v>
      </c>
      <c r="F711" s="4" t="s">
        <v>21433</v>
      </c>
      <c r="G711" s="4" t="s">
        <v>7403</v>
      </c>
      <c r="H711" s="4" t="n">
        <f aca="false">COUNTIF(Albums!$B$2:$B$2862,A711)</f>
        <v>1</v>
      </c>
      <c r="I711" s="2" t="s">
        <v>23200</v>
      </c>
      <c r="J711" s="2" t="s">
        <v>23201</v>
      </c>
      <c r="K711" s="4"/>
    </row>
    <row r="712" customFormat="false" ht="23.85" hidden="false" customHeight="false" outlineLevel="0" collapsed="false">
      <c r="A712" s="4" t="s">
        <v>784</v>
      </c>
      <c r="B712" s="4" t="s">
        <v>788</v>
      </c>
      <c r="C712" s="4" t="s">
        <v>603</v>
      </c>
      <c r="D712" s="4" t="s">
        <v>22565</v>
      </c>
      <c r="E712" s="4" t="s">
        <v>510</v>
      </c>
      <c r="F712" s="4" t="s">
        <v>21441</v>
      </c>
      <c r="G712" s="4" t="s">
        <v>23202</v>
      </c>
      <c r="H712" s="4" t="n">
        <f aca="false">COUNTIF(Albums!$B$2:$B$2862,A712)</f>
        <v>2</v>
      </c>
      <c r="I712" s="2" t="s">
        <v>627</v>
      </c>
      <c r="J712" s="2" t="s">
        <v>23203</v>
      </c>
      <c r="K712" s="4" t="s">
        <v>53</v>
      </c>
    </row>
    <row r="713" customFormat="false" ht="23.85" hidden="false" customHeight="false" outlineLevel="0" collapsed="false">
      <c r="A713" s="4" t="s">
        <v>12011</v>
      </c>
      <c r="B713" s="4" t="s">
        <v>12014</v>
      </c>
      <c r="C713" s="4" t="s">
        <v>603</v>
      </c>
      <c r="D713" s="4" t="s">
        <v>21457</v>
      </c>
      <c r="E713" s="4" t="s">
        <v>11433</v>
      </c>
      <c r="F713" s="4" t="s">
        <v>21433</v>
      </c>
      <c r="G713" s="4" t="s">
        <v>12010</v>
      </c>
      <c r="H713" s="4" t="n">
        <f aca="false">COUNTIF(Albums!$B$2:$B$2862,A713)</f>
        <v>1</v>
      </c>
      <c r="I713" s="2" t="s">
        <v>23204</v>
      </c>
      <c r="J713" s="2" t="s">
        <v>23205</v>
      </c>
      <c r="K713" s="4"/>
    </row>
    <row r="714" customFormat="false" ht="23.85" hidden="false" customHeight="false" outlineLevel="0" collapsed="false">
      <c r="A714" s="4" t="s">
        <v>20636</v>
      </c>
      <c r="B714" s="4" t="s">
        <v>16132</v>
      </c>
      <c r="C714" s="4" t="s">
        <v>163</v>
      </c>
      <c r="D714" s="4" t="s">
        <v>21566</v>
      </c>
      <c r="E714" s="4" t="s">
        <v>20619</v>
      </c>
      <c r="F714" s="4" t="s">
        <v>21454</v>
      </c>
      <c r="G714" s="4" t="s">
        <v>20635</v>
      </c>
      <c r="H714" s="4" t="n">
        <f aca="false">COUNTIF(Albums!$B$2:$B$2862,A714)</f>
        <v>1</v>
      </c>
      <c r="I714" s="2" t="s">
        <v>20617</v>
      </c>
      <c r="J714" s="2" t="s">
        <v>23206</v>
      </c>
      <c r="K714" s="4"/>
    </row>
    <row r="715" customFormat="false" ht="23.85" hidden="false" customHeight="false" outlineLevel="0" collapsed="false">
      <c r="A715" s="4" t="s">
        <v>3720</v>
      </c>
      <c r="B715" s="4" t="s">
        <v>61</v>
      </c>
      <c r="C715" s="4" t="s">
        <v>45</v>
      </c>
      <c r="D715" s="4" t="s">
        <v>21788</v>
      </c>
      <c r="E715" s="4" t="s">
        <v>2736</v>
      </c>
      <c r="F715" s="4" t="s">
        <v>21441</v>
      </c>
      <c r="G715" s="4" t="s">
        <v>23207</v>
      </c>
      <c r="H715" s="4" t="n">
        <f aca="false">COUNTIF(Albums!$B$2:$B$2862,A715)</f>
        <v>2</v>
      </c>
      <c r="I715" s="2" t="s">
        <v>23208</v>
      </c>
      <c r="J715" s="2" t="s">
        <v>23209</v>
      </c>
      <c r="K715" s="4"/>
    </row>
    <row r="716" customFormat="false" ht="23.85" hidden="false" customHeight="false" outlineLevel="0" collapsed="false">
      <c r="A716" s="4" t="s">
        <v>21356</v>
      </c>
      <c r="B716" s="4" t="s">
        <v>11493</v>
      </c>
      <c r="C716" s="4" t="s">
        <v>152</v>
      </c>
      <c r="D716" s="4" t="s">
        <v>21917</v>
      </c>
      <c r="E716" s="4" t="s">
        <v>21288</v>
      </c>
      <c r="F716" s="4" t="s">
        <v>21454</v>
      </c>
      <c r="G716" s="4" t="s">
        <v>21355</v>
      </c>
      <c r="H716" s="4" t="n">
        <f aca="false">COUNTIF(Albums!$B$2:$B$2862,A716)</f>
        <v>1</v>
      </c>
      <c r="I716" s="2" t="s">
        <v>23210</v>
      </c>
      <c r="J716" s="2" t="s">
        <v>23211</v>
      </c>
      <c r="K716" s="4"/>
    </row>
    <row r="717" customFormat="false" ht="23.85" hidden="false" customHeight="false" outlineLevel="0" collapsed="false">
      <c r="A717" s="4" t="s">
        <v>14476</v>
      </c>
      <c r="B717" s="4" t="s">
        <v>14478</v>
      </c>
      <c r="C717" s="4" t="s">
        <v>603</v>
      </c>
      <c r="D717" s="4" t="s">
        <v>23212</v>
      </c>
      <c r="E717" s="4" t="s">
        <v>14457</v>
      </c>
      <c r="F717" s="4" t="s">
        <v>21433</v>
      </c>
      <c r="G717" s="4" t="s">
        <v>23213</v>
      </c>
      <c r="H717" s="4" t="n">
        <f aca="false">COUNTIF(Albums!$B$2:$B$2862,A717)</f>
        <v>5</v>
      </c>
      <c r="I717" s="2" t="s">
        <v>23214</v>
      </c>
      <c r="J717" s="2" t="s">
        <v>23215</v>
      </c>
      <c r="K717" s="4" t="s">
        <v>53</v>
      </c>
    </row>
    <row r="718" customFormat="false" ht="23.85" hidden="false" customHeight="false" outlineLevel="0" collapsed="false">
      <c r="A718" s="4" t="s">
        <v>14903</v>
      </c>
      <c r="B718" s="4" t="s">
        <v>14905</v>
      </c>
      <c r="C718" s="4" t="s">
        <v>152</v>
      </c>
      <c r="D718" s="4" t="s">
        <v>21852</v>
      </c>
      <c r="E718" s="4" t="s">
        <v>14457</v>
      </c>
      <c r="F718" s="4" t="s">
        <v>21433</v>
      </c>
      <c r="G718" s="4" t="s">
        <v>14902</v>
      </c>
      <c r="H718" s="4" t="n">
        <f aca="false">COUNTIF(Albums!$B$2:$B$2862,A718)</f>
        <v>1</v>
      </c>
      <c r="I718" s="2" t="s">
        <v>23216</v>
      </c>
      <c r="J718" s="2" t="s">
        <v>23217</v>
      </c>
      <c r="K718" s="4"/>
    </row>
    <row r="719" customFormat="false" ht="23.85" hidden="false" customHeight="false" outlineLevel="0" collapsed="false">
      <c r="A719" s="4" t="s">
        <v>20949</v>
      </c>
      <c r="B719" s="4" t="s">
        <v>5431</v>
      </c>
      <c r="C719" s="4" t="s">
        <v>152</v>
      </c>
      <c r="D719" s="4" t="s">
        <v>23218</v>
      </c>
      <c r="E719" s="4" t="s">
        <v>20929</v>
      </c>
      <c r="F719" s="4" t="s">
        <v>21454</v>
      </c>
      <c r="G719" s="4" t="s">
        <v>23219</v>
      </c>
      <c r="H719" s="4" t="n">
        <f aca="false">COUNTIF(Albums!$B$2:$B$2862,A719)</f>
        <v>2</v>
      </c>
      <c r="I719" s="2" t="s">
        <v>23220</v>
      </c>
      <c r="J719" s="2" t="s">
        <v>23221</v>
      </c>
      <c r="K719" s="4"/>
    </row>
    <row r="720" customFormat="false" ht="23.85" hidden="false" customHeight="false" outlineLevel="0" collapsed="false">
      <c r="A720" s="4" t="s">
        <v>20136</v>
      </c>
      <c r="B720" s="4" t="s">
        <v>20138</v>
      </c>
      <c r="C720" s="4" t="s">
        <v>193</v>
      </c>
      <c r="D720" s="4" t="s">
        <v>22535</v>
      </c>
      <c r="E720" s="4" t="s">
        <v>19908</v>
      </c>
      <c r="F720" s="4" t="s">
        <v>21433</v>
      </c>
      <c r="G720" s="4" t="s">
        <v>20135</v>
      </c>
      <c r="H720" s="4" t="n">
        <f aca="false">COUNTIF(Albums!$B$2:$B$2862,A720)</f>
        <v>1</v>
      </c>
      <c r="I720" s="2" t="s">
        <v>23222</v>
      </c>
      <c r="J720" s="2" t="s">
        <v>23223</v>
      </c>
      <c r="K720" s="4"/>
    </row>
    <row r="721" customFormat="false" ht="23.85" hidden="false" customHeight="false" outlineLevel="0" collapsed="false">
      <c r="A721" s="4" t="s">
        <v>21168</v>
      </c>
      <c r="B721" s="4" t="s">
        <v>153</v>
      </c>
      <c r="C721" s="4" t="s">
        <v>152</v>
      </c>
      <c r="D721" s="4" t="s">
        <v>21556</v>
      </c>
      <c r="E721" s="4" t="s">
        <v>21124</v>
      </c>
      <c r="F721" s="4" t="s">
        <v>21454</v>
      </c>
      <c r="G721" s="4" t="s">
        <v>21167</v>
      </c>
      <c r="H721" s="4" t="n">
        <f aca="false">COUNTIF(Albums!$B$2:$B$2862,A721)</f>
        <v>1</v>
      </c>
      <c r="I721" s="2"/>
      <c r="J721" s="2" t="s">
        <v>23224</v>
      </c>
      <c r="K721" s="4"/>
    </row>
    <row r="722" customFormat="false" ht="23.85" hidden="false" customHeight="false" outlineLevel="0" collapsed="false">
      <c r="A722" s="4" t="s">
        <v>87</v>
      </c>
      <c r="B722" s="4" t="s">
        <v>91</v>
      </c>
      <c r="C722" s="4" t="s">
        <v>90</v>
      </c>
      <c r="D722" s="4" t="s">
        <v>23225</v>
      </c>
      <c r="E722" s="4" t="s">
        <v>43</v>
      </c>
      <c r="F722" s="4" t="s">
        <v>21441</v>
      </c>
      <c r="G722" s="4" t="s">
        <v>23226</v>
      </c>
      <c r="H722" s="4" t="n">
        <f aca="false">COUNTIF(Albums!$B$2:$B$2862,A722)</f>
        <v>7</v>
      </c>
      <c r="I722" s="2" t="s">
        <v>23227</v>
      </c>
      <c r="J722" s="2" t="s">
        <v>23228</v>
      </c>
      <c r="K722" s="4" t="s">
        <v>53</v>
      </c>
    </row>
    <row r="723" customFormat="false" ht="23.85" hidden="false" customHeight="false" outlineLevel="0" collapsed="false">
      <c r="A723" s="4" t="s">
        <v>20679</v>
      </c>
      <c r="B723" s="4" t="s">
        <v>117</v>
      </c>
      <c r="C723" s="4" t="s">
        <v>116</v>
      </c>
      <c r="D723" s="4" t="s">
        <v>21484</v>
      </c>
      <c r="E723" s="4" t="s">
        <v>20619</v>
      </c>
      <c r="F723" s="4" t="s">
        <v>21454</v>
      </c>
      <c r="G723" s="4" t="s">
        <v>20678</v>
      </c>
      <c r="H723" s="4" t="n">
        <f aca="false">COUNTIF(Albums!$B$2:$B$2862,A723)</f>
        <v>1</v>
      </c>
      <c r="I723" s="2" t="s">
        <v>23229</v>
      </c>
      <c r="J723" s="2" t="s">
        <v>23230</v>
      </c>
      <c r="K723" s="4"/>
    </row>
    <row r="724" customFormat="false" ht="23.85" hidden="false" customHeight="false" outlineLevel="0" collapsed="false">
      <c r="A724" s="4" t="s">
        <v>19607</v>
      </c>
      <c r="B724" s="4" t="s">
        <v>5431</v>
      </c>
      <c r="C724" s="4" t="s">
        <v>152</v>
      </c>
      <c r="D724" s="4" t="s">
        <v>22190</v>
      </c>
      <c r="E724" s="4" t="s">
        <v>19468</v>
      </c>
      <c r="F724" s="4" t="s">
        <v>21433</v>
      </c>
      <c r="G724" s="4" t="s">
        <v>19606</v>
      </c>
      <c r="H724" s="4" t="n">
        <f aca="false">COUNTIF(Albums!$B$2:$B$2862,A724)</f>
        <v>1</v>
      </c>
      <c r="I724" s="2" t="s">
        <v>19475</v>
      </c>
      <c r="J724" s="2" t="s">
        <v>23231</v>
      </c>
      <c r="K724" s="4"/>
    </row>
    <row r="725" customFormat="false" ht="23.85" hidden="false" customHeight="false" outlineLevel="0" collapsed="false">
      <c r="A725" s="4" t="s">
        <v>11834</v>
      </c>
      <c r="B725" s="4" t="s">
        <v>11836</v>
      </c>
      <c r="C725" s="4" t="s">
        <v>603</v>
      </c>
      <c r="D725" s="4" t="s">
        <v>21432</v>
      </c>
      <c r="E725" s="4" t="s">
        <v>11433</v>
      </c>
      <c r="F725" s="4" t="s">
        <v>21433</v>
      </c>
      <c r="G725" s="4" t="s">
        <v>23232</v>
      </c>
      <c r="H725" s="4" t="n">
        <f aca="false">COUNTIF(Albums!$B$2:$B$2862,A725)</f>
        <v>3</v>
      </c>
      <c r="I725" s="2" t="s">
        <v>11517</v>
      </c>
      <c r="J725" s="2" t="s">
        <v>23233</v>
      </c>
      <c r="K725" s="4"/>
    </row>
    <row r="726" customFormat="false" ht="23.85" hidden="false" customHeight="false" outlineLevel="0" collapsed="false">
      <c r="A726" s="4" t="s">
        <v>18872</v>
      </c>
      <c r="B726" s="4" t="s">
        <v>289</v>
      </c>
      <c r="C726" s="4" t="s">
        <v>193</v>
      </c>
      <c r="D726" s="4" t="s">
        <v>21738</v>
      </c>
      <c r="E726" s="4" t="s">
        <v>18471</v>
      </c>
      <c r="F726" s="4" t="s">
        <v>21433</v>
      </c>
      <c r="G726" s="4" t="s">
        <v>23234</v>
      </c>
      <c r="H726" s="4" t="n">
        <f aca="false">COUNTIF(Albums!$B$2:$B$2862,A726)</f>
        <v>2</v>
      </c>
      <c r="I726" s="2" t="s">
        <v>23235</v>
      </c>
      <c r="J726" s="2" t="s">
        <v>23236</v>
      </c>
      <c r="K726" s="4"/>
    </row>
    <row r="727" customFormat="false" ht="23.85" hidden="false" customHeight="false" outlineLevel="0" collapsed="false">
      <c r="A727" s="4" t="s">
        <v>12920</v>
      </c>
      <c r="B727" s="4" t="s">
        <v>12922</v>
      </c>
      <c r="C727" s="4" t="s">
        <v>257</v>
      </c>
      <c r="D727" s="4" t="s">
        <v>22411</v>
      </c>
      <c r="E727" s="4" t="s">
        <v>12707</v>
      </c>
      <c r="F727" s="4" t="s">
        <v>21433</v>
      </c>
      <c r="G727" s="4" t="s">
        <v>23237</v>
      </c>
      <c r="H727" s="4" t="n">
        <f aca="false">COUNTIF(Albums!$B$2:$B$2862,A727)</f>
        <v>2</v>
      </c>
      <c r="I727" s="2" t="s">
        <v>20905</v>
      </c>
      <c r="J727" s="2" t="s">
        <v>23238</v>
      </c>
      <c r="K727" s="4"/>
    </row>
    <row r="728" customFormat="false" ht="23.85" hidden="false" customHeight="false" outlineLevel="0" collapsed="false">
      <c r="A728" s="4" t="s">
        <v>14058</v>
      </c>
      <c r="B728" s="4" t="s">
        <v>11697</v>
      </c>
      <c r="C728" s="4" t="s">
        <v>603</v>
      </c>
      <c r="D728" s="4" t="s">
        <v>23239</v>
      </c>
      <c r="E728" s="4" t="s">
        <v>13813</v>
      </c>
      <c r="F728" s="4" t="s">
        <v>21433</v>
      </c>
      <c r="G728" s="4" t="s">
        <v>23240</v>
      </c>
      <c r="H728" s="4" t="n">
        <f aca="false">COUNTIF(Albums!$B$2:$B$2862,A728)</f>
        <v>2</v>
      </c>
      <c r="I728" s="2" t="s">
        <v>23241</v>
      </c>
      <c r="J728" s="2" t="s">
        <v>23242</v>
      </c>
      <c r="K728" s="4"/>
    </row>
    <row r="729" customFormat="false" ht="23.85" hidden="false" customHeight="false" outlineLevel="0" collapsed="false">
      <c r="A729" s="4" t="s">
        <v>19451</v>
      </c>
      <c r="B729" s="4" t="s">
        <v>19285</v>
      </c>
      <c r="C729" s="4" t="s">
        <v>193</v>
      </c>
      <c r="D729" s="4" t="s">
        <v>22207</v>
      </c>
      <c r="E729" s="4" t="s">
        <v>19163</v>
      </c>
      <c r="F729" s="4" t="s">
        <v>21433</v>
      </c>
      <c r="G729" s="4" t="s">
        <v>19450</v>
      </c>
      <c r="H729" s="4" t="n">
        <f aca="false">COUNTIF(Albums!$B$2:$B$2862,A729)</f>
        <v>1</v>
      </c>
      <c r="I729" s="2" t="s">
        <v>23243</v>
      </c>
      <c r="J729" s="2" t="s">
        <v>23244</v>
      </c>
      <c r="K729" s="4"/>
    </row>
    <row r="730" customFormat="false" ht="23.85" hidden="false" customHeight="false" outlineLevel="0" collapsed="false">
      <c r="A730" s="4" t="s">
        <v>20508</v>
      </c>
      <c r="B730" s="4" t="s">
        <v>289</v>
      </c>
      <c r="C730" s="4" t="s">
        <v>603</v>
      </c>
      <c r="D730" s="4" t="s">
        <v>21650</v>
      </c>
      <c r="E730" s="4" t="s">
        <v>20463</v>
      </c>
      <c r="F730" s="4" t="s">
        <v>21454</v>
      </c>
      <c r="G730" s="4" t="s">
        <v>20507</v>
      </c>
      <c r="H730" s="4" t="n">
        <f aca="false">COUNTIF(Albums!$B$2:$B$2862,A730)</f>
        <v>1</v>
      </c>
      <c r="I730" s="2" t="s">
        <v>23245</v>
      </c>
      <c r="J730" s="2" t="s">
        <v>23246</v>
      </c>
      <c r="K730" s="4"/>
    </row>
    <row r="731" customFormat="false" ht="23.85" hidden="false" customHeight="false" outlineLevel="0" collapsed="false">
      <c r="A731" s="4" t="s">
        <v>8075</v>
      </c>
      <c r="B731" s="4" t="s">
        <v>279</v>
      </c>
      <c r="C731" s="4" t="s">
        <v>45</v>
      </c>
      <c r="D731" s="4" t="s">
        <v>21592</v>
      </c>
      <c r="E731" s="4" t="s">
        <v>7609</v>
      </c>
      <c r="F731" s="4" t="s">
        <v>21433</v>
      </c>
      <c r="G731" s="4" t="s">
        <v>8074</v>
      </c>
      <c r="H731" s="4" t="n">
        <f aca="false">COUNTIF(Albums!$B$2:$B$2862,A731)</f>
        <v>1</v>
      </c>
      <c r="I731" s="2" t="s">
        <v>23247</v>
      </c>
      <c r="J731" s="2" t="s">
        <v>23248</v>
      </c>
      <c r="K731" s="4"/>
    </row>
    <row r="732" customFormat="false" ht="23.85" hidden="false" customHeight="false" outlineLevel="0" collapsed="false">
      <c r="A732" s="4" t="s">
        <v>20260</v>
      </c>
      <c r="B732" s="4" t="s">
        <v>289</v>
      </c>
      <c r="C732" s="4" t="s">
        <v>193</v>
      </c>
      <c r="D732" s="4" t="s">
        <v>21477</v>
      </c>
      <c r="E732" s="4" t="s">
        <v>20181</v>
      </c>
      <c r="F732" s="4" t="s">
        <v>21454</v>
      </c>
      <c r="G732" s="4" t="s">
        <v>20259</v>
      </c>
      <c r="H732" s="4" t="n">
        <f aca="false">COUNTIF(Albums!$B$2:$B$2862,A732)</f>
        <v>1</v>
      </c>
      <c r="I732" s="2" t="s">
        <v>23249</v>
      </c>
      <c r="J732" s="2" t="s">
        <v>23250</v>
      </c>
      <c r="K732" s="4"/>
    </row>
    <row r="733" customFormat="false" ht="23.85" hidden="false" customHeight="false" outlineLevel="0" collapsed="false">
      <c r="A733" s="4" t="s">
        <v>4349</v>
      </c>
      <c r="B733" s="4" t="s">
        <v>1528</v>
      </c>
      <c r="C733" s="4" t="s">
        <v>603</v>
      </c>
      <c r="D733" s="4" t="s">
        <v>22838</v>
      </c>
      <c r="E733" s="4" t="s">
        <v>3992</v>
      </c>
      <c r="F733" s="4" t="s">
        <v>21441</v>
      </c>
      <c r="G733" s="4" t="s">
        <v>23251</v>
      </c>
      <c r="H733" s="4" t="n">
        <f aca="false">COUNTIF(Albums!$B$2:$B$2862,A733)</f>
        <v>4</v>
      </c>
      <c r="I733" s="2" t="s">
        <v>23252</v>
      </c>
      <c r="J733" s="2" t="s">
        <v>23253</v>
      </c>
      <c r="K733" s="4"/>
    </row>
    <row r="734" customFormat="false" ht="23.85" hidden="false" customHeight="false" outlineLevel="0" collapsed="false">
      <c r="A734" s="4" t="s">
        <v>7829</v>
      </c>
      <c r="B734" s="4" t="s">
        <v>12384</v>
      </c>
      <c r="C734" s="4" t="s">
        <v>603</v>
      </c>
      <c r="D734" s="4" t="s">
        <v>23254</v>
      </c>
      <c r="E734" s="4" t="s">
        <v>12189</v>
      </c>
      <c r="F734" s="4" t="s">
        <v>21433</v>
      </c>
      <c r="G734" s="4" t="s">
        <v>23255</v>
      </c>
      <c r="H734" s="4" t="n">
        <f aca="false">COUNTIF(Albums!$B$2:$B$2862,A734)</f>
        <v>10</v>
      </c>
      <c r="I734" s="2"/>
      <c r="J734" s="2" t="s">
        <v>23256</v>
      </c>
      <c r="K734" s="4"/>
    </row>
    <row r="735" customFormat="false" ht="23.85" hidden="false" customHeight="false" outlineLevel="0" collapsed="false">
      <c r="A735" s="4" t="s">
        <v>8594</v>
      </c>
      <c r="B735" s="4" t="s">
        <v>8596</v>
      </c>
      <c r="C735" s="4" t="s">
        <v>152</v>
      </c>
      <c r="D735" s="4" t="s">
        <v>21756</v>
      </c>
      <c r="E735" s="4" t="s">
        <v>8347</v>
      </c>
      <c r="F735" s="4" t="s">
        <v>21433</v>
      </c>
      <c r="G735" s="4" t="s">
        <v>8593</v>
      </c>
      <c r="H735" s="4" t="n">
        <f aca="false">COUNTIF(Albums!$B$2:$B$2862,A735)</f>
        <v>1</v>
      </c>
      <c r="I735" s="2" t="s">
        <v>23257</v>
      </c>
      <c r="J735" s="2" t="s">
        <v>23258</v>
      </c>
      <c r="K735" s="4"/>
    </row>
    <row r="736" customFormat="false" ht="23.85" hidden="false" customHeight="false" outlineLevel="0" collapsed="false">
      <c r="A736" s="4" t="s">
        <v>8179</v>
      </c>
      <c r="B736" s="4" t="s">
        <v>706</v>
      </c>
      <c r="C736" s="4" t="s">
        <v>90</v>
      </c>
      <c r="D736" s="4" t="s">
        <v>22130</v>
      </c>
      <c r="E736" s="4" t="s">
        <v>7609</v>
      </c>
      <c r="F736" s="4" t="s">
        <v>21433</v>
      </c>
      <c r="G736" s="4" t="s">
        <v>23259</v>
      </c>
      <c r="H736" s="4" t="n">
        <f aca="false">COUNTIF(Albums!$B$2:$B$2862,A736)</f>
        <v>2</v>
      </c>
      <c r="I736" s="2" t="s">
        <v>23260</v>
      </c>
      <c r="J736" s="2" t="s">
        <v>23261</v>
      </c>
      <c r="K736" s="4"/>
    </row>
    <row r="737" customFormat="false" ht="23.85" hidden="false" customHeight="false" outlineLevel="0" collapsed="false">
      <c r="A737" s="4" t="s">
        <v>20755</v>
      </c>
      <c r="B737" s="4" t="s">
        <v>1777</v>
      </c>
      <c r="C737" s="4" t="s">
        <v>603</v>
      </c>
      <c r="D737" s="4" t="s">
        <v>21602</v>
      </c>
      <c r="E737" s="4" t="s">
        <v>20757</v>
      </c>
      <c r="F737" s="4" t="s">
        <v>21454</v>
      </c>
      <c r="G737" s="4" t="s">
        <v>20754</v>
      </c>
      <c r="H737" s="4" t="n">
        <f aca="false">COUNTIF(Albums!$B$2:$B$2862,A737)</f>
        <v>1</v>
      </c>
      <c r="I737" s="2"/>
      <c r="J737" s="2" t="s">
        <v>23262</v>
      </c>
      <c r="K737" s="4"/>
    </row>
    <row r="738" customFormat="false" ht="23.85" hidden="false" customHeight="false" outlineLevel="0" collapsed="false">
      <c r="A738" s="4" t="s">
        <v>20400</v>
      </c>
      <c r="B738" s="4" t="s">
        <v>5413</v>
      </c>
      <c r="C738" s="4" t="s">
        <v>257</v>
      </c>
      <c r="D738" s="4" t="s">
        <v>21592</v>
      </c>
      <c r="E738" s="4" t="s">
        <v>20384</v>
      </c>
      <c r="F738" s="4" t="s">
        <v>21454</v>
      </c>
      <c r="G738" s="4" t="s">
        <v>20399</v>
      </c>
      <c r="H738" s="4" t="n">
        <f aca="false">COUNTIF(Albums!$B$2:$B$2862,A738)</f>
        <v>1</v>
      </c>
      <c r="I738" s="2" t="s">
        <v>23263</v>
      </c>
      <c r="J738" s="2" t="s">
        <v>23264</v>
      </c>
      <c r="K738" s="4"/>
    </row>
    <row r="739" customFormat="false" ht="23.85" hidden="false" customHeight="false" outlineLevel="0" collapsed="false">
      <c r="A739" s="4" t="s">
        <v>12619</v>
      </c>
      <c r="B739" s="4" t="s">
        <v>2974</v>
      </c>
      <c r="C739" s="4" t="s">
        <v>193</v>
      </c>
      <c r="D739" s="4" t="s">
        <v>21541</v>
      </c>
      <c r="E739" s="4" t="s">
        <v>12189</v>
      </c>
      <c r="F739" s="4" t="s">
        <v>21433</v>
      </c>
      <c r="G739" s="4" t="s">
        <v>12618</v>
      </c>
      <c r="H739" s="4" t="n">
        <f aca="false">COUNTIF(Albums!$B$2:$B$2862,A739)</f>
        <v>1</v>
      </c>
      <c r="I739" s="2" t="s">
        <v>12471</v>
      </c>
      <c r="J739" s="2" t="s">
        <v>23265</v>
      </c>
      <c r="K739" s="4"/>
    </row>
    <row r="740" customFormat="false" ht="23.85" hidden="false" customHeight="false" outlineLevel="0" collapsed="false">
      <c r="A740" s="4" t="s">
        <v>7758</v>
      </c>
      <c r="B740" s="4" t="s">
        <v>1528</v>
      </c>
      <c r="C740" s="4" t="s">
        <v>603</v>
      </c>
      <c r="D740" s="4" t="s">
        <v>22338</v>
      </c>
      <c r="E740" s="4" t="s">
        <v>7609</v>
      </c>
      <c r="F740" s="4" t="s">
        <v>21433</v>
      </c>
      <c r="G740" s="4" t="s">
        <v>23266</v>
      </c>
      <c r="H740" s="4" t="n">
        <f aca="false">COUNTIF(Albums!$B$2:$B$2862,A740)</f>
        <v>3</v>
      </c>
      <c r="I740" s="2" t="s">
        <v>23267</v>
      </c>
      <c r="J740" s="2" t="s">
        <v>23268</v>
      </c>
      <c r="K740" s="4"/>
    </row>
    <row r="741" customFormat="false" ht="23.85" hidden="false" customHeight="false" outlineLevel="0" collapsed="false">
      <c r="A741" s="4" t="s">
        <v>20832</v>
      </c>
      <c r="B741" s="4" t="s">
        <v>20834</v>
      </c>
      <c r="C741" s="4" t="s">
        <v>257</v>
      </c>
      <c r="D741" s="4" t="s">
        <v>23269</v>
      </c>
      <c r="E741" s="4" t="s">
        <v>20824</v>
      </c>
      <c r="F741" s="4" t="s">
        <v>21454</v>
      </c>
      <c r="G741" s="4" t="s">
        <v>23270</v>
      </c>
      <c r="H741" s="4" t="n">
        <f aca="false">COUNTIF(Albums!$B$2:$B$2862,A741)</f>
        <v>2</v>
      </c>
      <c r="I741" s="2" t="s">
        <v>1163</v>
      </c>
      <c r="J741" s="2" t="s">
        <v>23271</v>
      </c>
      <c r="K741" s="4" t="s">
        <v>53</v>
      </c>
    </row>
    <row r="742" customFormat="false" ht="23.85" hidden="false" customHeight="false" outlineLevel="0" collapsed="false">
      <c r="A742" s="4" t="s">
        <v>7616</v>
      </c>
      <c r="B742" s="4" t="s">
        <v>530</v>
      </c>
      <c r="C742" s="4" t="s">
        <v>193</v>
      </c>
      <c r="D742" s="4" t="s">
        <v>23272</v>
      </c>
      <c r="E742" s="4" t="s">
        <v>7609</v>
      </c>
      <c r="F742" s="4" t="s">
        <v>21433</v>
      </c>
      <c r="G742" s="4" t="s">
        <v>23273</v>
      </c>
      <c r="H742" s="4" t="n">
        <f aca="false">COUNTIF(Albums!$B$2:$B$2862,A742)</f>
        <v>7</v>
      </c>
      <c r="I742" s="2" t="s">
        <v>23274</v>
      </c>
      <c r="J742" s="2" t="s">
        <v>23275</v>
      </c>
      <c r="K742" s="4"/>
    </row>
    <row r="743" customFormat="false" ht="23.85" hidden="false" customHeight="false" outlineLevel="0" collapsed="false">
      <c r="A743" s="4" t="s">
        <v>14383</v>
      </c>
      <c r="B743" s="4" t="s">
        <v>1731</v>
      </c>
      <c r="C743" s="4" t="s">
        <v>603</v>
      </c>
      <c r="D743" s="4" t="s">
        <v>21852</v>
      </c>
      <c r="E743" s="4" t="s">
        <v>14186</v>
      </c>
      <c r="F743" s="4" t="s">
        <v>21433</v>
      </c>
      <c r="G743" s="4" t="s">
        <v>14382</v>
      </c>
      <c r="H743" s="4" t="n">
        <f aca="false">COUNTIF(Albums!$B$2:$B$2862,A743)</f>
        <v>1</v>
      </c>
      <c r="I743" s="2" t="s">
        <v>23276</v>
      </c>
      <c r="J743" s="2" t="s">
        <v>23277</v>
      </c>
      <c r="K743" s="4"/>
    </row>
    <row r="744" customFormat="false" ht="23.85" hidden="false" customHeight="false" outlineLevel="0" collapsed="false">
      <c r="A744" s="4" t="s">
        <v>5571</v>
      </c>
      <c r="B744" s="4" t="s">
        <v>5573</v>
      </c>
      <c r="C744" s="4" t="s">
        <v>45</v>
      </c>
      <c r="D744" s="4" t="s">
        <v>21650</v>
      </c>
      <c r="E744" s="4" t="s">
        <v>5429</v>
      </c>
      <c r="F744" s="4" t="s">
        <v>21441</v>
      </c>
      <c r="G744" s="4" t="s">
        <v>5570</v>
      </c>
      <c r="H744" s="4" t="n">
        <f aca="false">COUNTIF(Albums!$B$2:$B$2862,A744)</f>
        <v>1</v>
      </c>
      <c r="I744" s="2"/>
      <c r="J744" s="2" t="s">
        <v>23278</v>
      </c>
      <c r="K744" s="4"/>
    </row>
    <row r="745" customFormat="false" ht="23.85" hidden="false" customHeight="false" outlineLevel="0" collapsed="false">
      <c r="A745" s="4" t="s">
        <v>13464</v>
      </c>
      <c r="B745" s="4" t="s">
        <v>164</v>
      </c>
      <c r="C745" s="4" t="s">
        <v>163</v>
      </c>
      <c r="D745" s="4" t="s">
        <v>23279</v>
      </c>
      <c r="E745" s="4" t="s">
        <v>16045</v>
      </c>
      <c r="F745" s="4" t="s">
        <v>21433</v>
      </c>
      <c r="G745" s="4" t="s">
        <v>23280</v>
      </c>
      <c r="H745" s="4" t="n">
        <f aca="false">COUNTIF(Albums!$B$2:$B$2862,A745)</f>
        <v>4</v>
      </c>
      <c r="I745" s="2" t="s">
        <v>23281</v>
      </c>
      <c r="J745" s="2" t="s">
        <v>23282</v>
      </c>
      <c r="K745" s="4"/>
    </row>
    <row r="746" customFormat="false" ht="23.85" hidden="false" customHeight="false" outlineLevel="0" collapsed="false">
      <c r="A746" s="4" t="s">
        <v>4191</v>
      </c>
      <c r="B746" s="4" t="s">
        <v>4194</v>
      </c>
      <c r="C746" s="4" t="s">
        <v>257</v>
      </c>
      <c r="D746" s="4" t="s">
        <v>23283</v>
      </c>
      <c r="E746" s="4" t="s">
        <v>3992</v>
      </c>
      <c r="F746" s="4" t="s">
        <v>21441</v>
      </c>
      <c r="G746" s="4" t="s">
        <v>23284</v>
      </c>
      <c r="H746" s="4" t="n">
        <f aca="false">COUNTIF(Albums!$B$2:$B$2862,A746)</f>
        <v>5</v>
      </c>
      <c r="I746" s="2" t="s">
        <v>6518</v>
      </c>
      <c r="J746" s="2" t="s">
        <v>23285</v>
      </c>
      <c r="K746" s="4" t="s">
        <v>53</v>
      </c>
    </row>
    <row r="747" customFormat="false" ht="23.85" hidden="false" customHeight="false" outlineLevel="0" collapsed="false">
      <c r="A747" s="4" t="s">
        <v>17144</v>
      </c>
      <c r="B747" s="4" t="s">
        <v>1205</v>
      </c>
      <c r="C747" s="4" t="s">
        <v>603</v>
      </c>
      <c r="D747" s="4" t="s">
        <v>22207</v>
      </c>
      <c r="E747" s="4" t="s">
        <v>16771</v>
      </c>
      <c r="F747" s="4" t="s">
        <v>21433</v>
      </c>
      <c r="G747" s="4" t="s">
        <v>17143</v>
      </c>
      <c r="H747" s="4" t="n">
        <f aca="false">COUNTIF(Albums!$B$2:$B$2862,A747)</f>
        <v>1</v>
      </c>
      <c r="I747" s="2" t="s">
        <v>23286</v>
      </c>
      <c r="J747" s="2" t="s">
        <v>23287</v>
      </c>
      <c r="K747" s="4"/>
    </row>
    <row r="748" customFormat="false" ht="23.85" hidden="false" customHeight="false" outlineLevel="0" collapsed="false">
      <c r="A748" s="4" t="s">
        <v>1681</v>
      </c>
      <c r="B748" s="4" t="s">
        <v>1683</v>
      </c>
      <c r="C748" s="4" t="s">
        <v>90</v>
      </c>
      <c r="D748" s="4" t="s">
        <v>21447</v>
      </c>
      <c r="E748" s="4" t="s">
        <v>1337</v>
      </c>
      <c r="F748" s="4" t="s">
        <v>21441</v>
      </c>
      <c r="G748" s="4" t="s">
        <v>23288</v>
      </c>
      <c r="H748" s="4" t="n">
        <f aca="false">COUNTIF(Albums!$B$2:$B$2862,A748)</f>
        <v>3</v>
      </c>
      <c r="I748" s="2" t="s">
        <v>23289</v>
      </c>
      <c r="J748" s="2" t="s">
        <v>23290</v>
      </c>
      <c r="K748" s="4" t="s">
        <v>53</v>
      </c>
    </row>
    <row r="749" customFormat="false" ht="23.85" hidden="false" customHeight="false" outlineLevel="0" collapsed="false">
      <c r="A749" s="4" t="s">
        <v>20424</v>
      </c>
      <c r="B749" s="4" t="s">
        <v>11139</v>
      </c>
      <c r="C749" s="4" t="s">
        <v>603</v>
      </c>
      <c r="D749" s="4" t="s">
        <v>21488</v>
      </c>
      <c r="E749" s="4" t="s">
        <v>20384</v>
      </c>
      <c r="F749" s="4" t="s">
        <v>21454</v>
      </c>
      <c r="G749" s="4" t="s">
        <v>20423</v>
      </c>
      <c r="H749" s="4" t="n">
        <f aca="false">COUNTIF(Albums!$B$2:$B$2862,A749)</f>
        <v>1</v>
      </c>
      <c r="I749" s="2" t="s">
        <v>23291</v>
      </c>
      <c r="J749" s="2" t="s">
        <v>23292</v>
      </c>
      <c r="K749" s="4"/>
    </row>
    <row r="750" customFormat="false" ht="23.85" hidden="false" customHeight="false" outlineLevel="0" collapsed="false">
      <c r="A750" s="4" t="s">
        <v>10675</v>
      </c>
      <c r="B750" s="4" t="s">
        <v>530</v>
      </c>
      <c r="C750" s="4" t="s">
        <v>193</v>
      </c>
      <c r="D750" s="4" t="s">
        <v>23293</v>
      </c>
      <c r="E750" s="4" t="s">
        <v>10455</v>
      </c>
      <c r="F750" s="4" t="s">
        <v>21433</v>
      </c>
      <c r="G750" s="4" t="s">
        <v>23294</v>
      </c>
      <c r="H750" s="4" t="n">
        <f aca="false">COUNTIF(Albums!$B$2:$B$2862,A750)</f>
        <v>3</v>
      </c>
      <c r="I750" s="2" t="s">
        <v>23295</v>
      </c>
      <c r="J750" s="2" t="s">
        <v>23296</v>
      </c>
      <c r="K750" s="4"/>
    </row>
    <row r="751" customFormat="false" ht="23.85" hidden="false" customHeight="false" outlineLevel="0" collapsed="false">
      <c r="A751" s="4" t="s">
        <v>1137</v>
      </c>
      <c r="B751" s="4" t="s">
        <v>61</v>
      </c>
      <c r="C751" s="4" t="s">
        <v>45</v>
      </c>
      <c r="D751" s="4" t="s">
        <v>21491</v>
      </c>
      <c r="E751" s="4" t="s">
        <v>861</v>
      </c>
      <c r="F751" s="4" t="s">
        <v>21441</v>
      </c>
      <c r="G751" s="4" t="s">
        <v>1136</v>
      </c>
      <c r="H751" s="4" t="n">
        <f aca="false">COUNTIF(Albums!$B$2:$B$2862,A751)</f>
        <v>1</v>
      </c>
      <c r="I751" s="2" t="s">
        <v>23297</v>
      </c>
      <c r="J751" s="2" t="s">
        <v>23298</v>
      </c>
      <c r="K751" s="4" t="s">
        <v>53</v>
      </c>
    </row>
    <row r="752" customFormat="false" ht="23.85" hidden="false" customHeight="false" outlineLevel="0" collapsed="false">
      <c r="A752" s="4" t="s">
        <v>4201</v>
      </c>
      <c r="B752" s="4" t="s">
        <v>61</v>
      </c>
      <c r="C752" s="4" t="s">
        <v>45</v>
      </c>
      <c r="D752" s="4" t="s">
        <v>23299</v>
      </c>
      <c r="E752" s="4" t="s">
        <v>3992</v>
      </c>
      <c r="F752" s="4" t="s">
        <v>21441</v>
      </c>
      <c r="G752" s="4" t="s">
        <v>23300</v>
      </c>
      <c r="H752" s="4" t="n">
        <f aca="false">COUNTIF(Albums!$B$2:$B$2862,A752)</f>
        <v>2</v>
      </c>
      <c r="I752" s="2" t="s">
        <v>23301</v>
      </c>
      <c r="J752" s="2" t="s">
        <v>23302</v>
      </c>
      <c r="K752" s="4"/>
    </row>
    <row r="753" customFormat="false" ht="23.85" hidden="false" customHeight="false" outlineLevel="0" collapsed="false">
      <c r="A753" s="4" t="s">
        <v>6799</v>
      </c>
      <c r="B753" s="4" t="s">
        <v>164</v>
      </c>
      <c r="C753" s="4" t="s">
        <v>193</v>
      </c>
      <c r="D753" s="4" t="s">
        <v>21516</v>
      </c>
      <c r="E753" s="4" t="s">
        <v>6478</v>
      </c>
      <c r="F753" s="4" t="s">
        <v>21433</v>
      </c>
      <c r="G753" s="4" t="s">
        <v>6798</v>
      </c>
      <c r="H753" s="4" t="n">
        <f aca="false">COUNTIF(Albums!$B$2:$B$2862,A753)</f>
        <v>1</v>
      </c>
      <c r="I753" s="2" t="s">
        <v>23303</v>
      </c>
      <c r="J753" s="2" t="s">
        <v>23304</v>
      </c>
      <c r="K753" s="4"/>
    </row>
    <row r="754" customFormat="false" ht="23.85" hidden="false" customHeight="false" outlineLevel="0" collapsed="false">
      <c r="A754" s="4" t="s">
        <v>16365</v>
      </c>
      <c r="B754" s="4" t="s">
        <v>16345</v>
      </c>
      <c r="C754" s="4" t="s">
        <v>257</v>
      </c>
      <c r="D754" s="4" t="s">
        <v>23305</v>
      </c>
      <c r="E754" s="4" t="s">
        <v>16344</v>
      </c>
      <c r="F754" s="4" t="s">
        <v>21433</v>
      </c>
      <c r="G754" s="4" t="s">
        <v>23306</v>
      </c>
      <c r="H754" s="4" t="n">
        <f aca="false">COUNTIF(Albums!$B$2:$B$2862,A754)</f>
        <v>28</v>
      </c>
      <c r="I754" s="2" t="s">
        <v>23307</v>
      </c>
      <c r="J754" s="2" t="s">
        <v>23308</v>
      </c>
      <c r="K754" s="4" t="s">
        <v>53</v>
      </c>
    </row>
    <row r="755" customFormat="false" ht="23.85" hidden="false" customHeight="false" outlineLevel="0" collapsed="false">
      <c r="A755" s="4" t="s">
        <v>16439</v>
      </c>
      <c r="B755" s="4" t="s">
        <v>16345</v>
      </c>
      <c r="C755" s="4" t="s">
        <v>257</v>
      </c>
      <c r="D755" s="4" t="s">
        <v>23309</v>
      </c>
      <c r="E755" s="4" t="s">
        <v>16344</v>
      </c>
      <c r="F755" s="4" t="s">
        <v>21433</v>
      </c>
      <c r="G755" s="4" t="s">
        <v>23310</v>
      </c>
      <c r="H755" s="4" t="n">
        <f aca="false">COUNTIF(Albums!$B$2:$B$2862,A755)</f>
        <v>20</v>
      </c>
      <c r="I755" s="2" t="s">
        <v>23311</v>
      </c>
      <c r="J755" s="2" t="s">
        <v>23312</v>
      </c>
      <c r="K755" s="4" t="s">
        <v>53</v>
      </c>
    </row>
    <row r="756" customFormat="false" ht="23.85" hidden="false" customHeight="false" outlineLevel="0" collapsed="false">
      <c r="A756" s="4" t="s">
        <v>16761</v>
      </c>
      <c r="B756" s="4" t="s">
        <v>16345</v>
      </c>
      <c r="C756" s="4" t="s">
        <v>257</v>
      </c>
      <c r="D756" s="4" t="s">
        <v>21463</v>
      </c>
      <c r="E756" s="4" t="s">
        <v>16344</v>
      </c>
      <c r="F756" s="4" t="s">
        <v>21433</v>
      </c>
      <c r="G756" s="4" t="s">
        <v>16760</v>
      </c>
      <c r="H756" s="4" t="n">
        <f aca="false">COUNTIF(Albums!$B$2:$B$2862,A756)</f>
        <v>1</v>
      </c>
      <c r="I756" s="2" t="s">
        <v>23313</v>
      </c>
      <c r="J756" s="2" t="s">
        <v>23314</v>
      </c>
      <c r="K756" s="4"/>
    </row>
    <row r="757" customFormat="false" ht="23.85" hidden="false" customHeight="false" outlineLevel="0" collapsed="false">
      <c r="A757" s="4" t="s">
        <v>16512</v>
      </c>
      <c r="B757" s="4" t="s">
        <v>16345</v>
      </c>
      <c r="C757" s="4" t="s">
        <v>257</v>
      </c>
      <c r="D757" s="4" t="s">
        <v>22234</v>
      </c>
      <c r="E757" s="4" t="s">
        <v>16344</v>
      </c>
      <c r="F757" s="4" t="s">
        <v>21433</v>
      </c>
      <c r="G757" s="4" t="s">
        <v>16511</v>
      </c>
      <c r="H757" s="4" t="n">
        <f aca="false">COUNTIF(Albums!$B$2:$B$2862,A757)</f>
        <v>1</v>
      </c>
      <c r="I757" s="2" t="s">
        <v>16365</v>
      </c>
      <c r="J757" s="2" t="s">
        <v>23315</v>
      </c>
      <c r="K757" s="4"/>
    </row>
    <row r="758" customFormat="false" ht="23.85" hidden="false" customHeight="false" outlineLevel="0" collapsed="false">
      <c r="A758" s="4" t="s">
        <v>16698</v>
      </c>
      <c r="B758" s="4" t="s">
        <v>16345</v>
      </c>
      <c r="C758" s="4" t="s">
        <v>257</v>
      </c>
      <c r="D758" s="4" t="s">
        <v>21687</v>
      </c>
      <c r="E758" s="4" t="s">
        <v>16344</v>
      </c>
      <c r="F758" s="4" t="s">
        <v>21433</v>
      </c>
      <c r="G758" s="4" t="s">
        <v>16697</v>
      </c>
      <c r="H758" s="4" t="n">
        <f aca="false">COUNTIF(Albums!$B$2:$B$2862,A758)</f>
        <v>1</v>
      </c>
      <c r="I758" s="2" t="s">
        <v>23316</v>
      </c>
      <c r="J758" s="2" t="s">
        <v>23317</v>
      </c>
      <c r="K758" s="4"/>
    </row>
    <row r="759" customFormat="false" ht="23.85" hidden="false" customHeight="false" outlineLevel="0" collapsed="false">
      <c r="A759" s="4" t="s">
        <v>16747</v>
      </c>
      <c r="B759" s="4" t="s">
        <v>16345</v>
      </c>
      <c r="C759" s="4" t="s">
        <v>257</v>
      </c>
      <c r="D759" s="4" t="s">
        <v>21440</v>
      </c>
      <c r="E759" s="4" t="s">
        <v>16344</v>
      </c>
      <c r="F759" s="4" t="s">
        <v>21433</v>
      </c>
      <c r="G759" s="4" t="s">
        <v>16746</v>
      </c>
      <c r="H759" s="4" t="n">
        <f aca="false">COUNTIF(Albums!$B$2:$B$2862,A759)</f>
        <v>1</v>
      </c>
      <c r="I759" s="2" t="s">
        <v>23274</v>
      </c>
      <c r="J759" s="2" t="s">
        <v>23318</v>
      </c>
      <c r="K759" s="4"/>
    </row>
    <row r="760" customFormat="false" ht="23.85" hidden="false" customHeight="false" outlineLevel="0" collapsed="false">
      <c r="A760" s="4" t="s">
        <v>8843</v>
      </c>
      <c r="B760" s="4" t="s">
        <v>8846</v>
      </c>
      <c r="C760" s="4" t="s">
        <v>45</v>
      </c>
      <c r="D760" s="4" t="s">
        <v>23319</v>
      </c>
      <c r="E760" s="4" t="s">
        <v>8845</v>
      </c>
      <c r="F760" s="4" t="s">
        <v>21433</v>
      </c>
      <c r="G760" s="4" t="s">
        <v>23320</v>
      </c>
      <c r="H760" s="4" t="n">
        <f aca="false">COUNTIF(Albums!$B$2:$B$2862,A760)</f>
        <v>9</v>
      </c>
      <c r="I760" s="2" t="s">
        <v>23321</v>
      </c>
      <c r="J760" s="2" t="s">
        <v>23322</v>
      </c>
      <c r="K760" s="4" t="s">
        <v>53</v>
      </c>
    </row>
    <row r="761" customFormat="false" ht="23.85" hidden="false" customHeight="false" outlineLevel="0" collapsed="false">
      <c r="A761" s="4" t="s">
        <v>5260</v>
      </c>
      <c r="B761" s="4" t="s">
        <v>5262</v>
      </c>
      <c r="C761" s="4" t="s">
        <v>45</v>
      </c>
      <c r="D761" s="4" t="s">
        <v>21463</v>
      </c>
      <c r="E761" s="4" t="s">
        <v>3992</v>
      </c>
      <c r="F761" s="4" t="s">
        <v>21441</v>
      </c>
      <c r="G761" s="4" t="s">
        <v>5259</v>
      </c>
      <c r="H761" s="4" t="n">
        <f aca="false">COUNTIF(Albums!$B$2:$B$2862,A761)</f>
        <v>1</v>
      </c>
      <c r="I761" s="2"/>
      <c r="J761" s="2" t="s">
        <v>23323</v>
      </c>
      <c r="K761" s="4" t="s">
        <v>53</v>
      </c>
    </row>
    <row r="762" customFormat="false" ht="23.85" hidden="false" customHeight="false" outlineLevel="0" collapsed="false">
      <c r="A762" s="4" t="s">
        <v>12471</v>
      </c>
      <c r="B762" s="4" t="s">
        <v>2974</v>
      </c>
      <c r="C762" s="4" t="s">
        <v>193</v>
      </c>
      <c r="D762" s="4" t="s">
        <v>21876</v>
      </c>
      <c r="E762" s="4" t="s">
        <v>12189</v>
      </c>
      <c r="F762" s="4" t="s">
        <v>21433</v>
      </c>
      <c r="G762" s="4" t="s">
        <v>23324</v>
      </c>
      <c r="H762" s="4" t="n">
        <f aca="false">COUNTIF(Albums!$B$2:$B$2862,A762)</f>
        <v>2</v>
      </c>
      <c r="I762" s="2" t="s">
        <v>23325</v>
      </c>
      <c r="J762" s="2" t="s">
        <v>23326</v>
      </c>
      <c r="K762" s="4" t="s">
        <v>53</v>
      </c>
    </row>
    <row r="763" customFormat="false" ht="23.85" hidden="false" customHeight="false" outlineLevel="0" collapsed="false">
      <c r="A763" s="4" t="s">
        <v>20461</v>
      </c>
      <c r="B763" s="4" t="s">
        <v>530</v>
      </c>
      <c r="C763" s="4" t="s">
        <v>193</v>
      </c>
      <c r="D763" s="4" t="s">
        <v>21585</v>
      </c>
      <c r="E763" s="4" t="s">
        <v>20463</v>
      </c>
      <c r="F763" s="4" t="s">
        <v>21454</v>
      </c>
      <c r="G763" s="4" t="s">
        <v>20460</v>
      </c>
      <c r="H763" s="4" t="n">
        <f aca="false">COUNTIF(Albums!$B$2:$B$2862,A763)</f>
        <v>1</v>
      </c>
      <c r="I763" s="2" t="s">
        <v>23327</v>
      </c>
      <c r="J763" s="2" t="s">
        <v>23328</v>
      </c>
      <c r="K763" s="4"/>
    </row>
    <row r="764" customFormat="false" ht="23.85" hidden="false" customHeight="false" outlineLevel="0" collapsed="false">
      <c r="A764" s="4" t="s">
        <v>20005</v>
      </c>
      <c r="B764" s="4" t="s">
        <v>153</v>
      </c>
      <c r="C764" s="4" t="s">
        <v>152</v>
      </c>
      <c r="D764" s="4" t="s">
        <v>22226</v>
      </c>
      <c r="E764" s="4" t="s">
        <v>19908</v>
      </c>
      <c r="F764" s="4" t="s">
        <v>21433</v>
      </c>
      <c r="G764" s="4" t="s">
        <v>20004</v>
      </c>
      <c r="H764" s="4" t="n">
        <f aca="false">COUNTIF(Albums!$B$2:$B$2862,A764)</f>
        <v>1</v>
      </c>
      <c r="I764" s="2"/>
      <c r="J764" s="2" t="s">
        <v>23329</v>
      </c>
      <c r="K764" s="4"/>
    </row>
    <row r="765" customFormat="false" ht="23.85" hidden="false" customHeight="false" outlineLevel="0" collapsed="false">
      <c r="A765" s="4" t="s">
        <v>19028</v>
      </c>
      <c r="B765" s="4" t="s">
        <v>18993</v>
      </c>
      <c r="C765" s="4" t="s">
        <v>603</v>
      </c>
      <c r="D765" s="4" t="s">
        <v>22775</v>
      </c>
      <c r="E765" s="4" t="s">
        <v>18992</v>
      </c>
      <c r="F765" s="4" t="s">
        <v>21433</v>
      </c>
      <c r="G765" s="4" t="s">
        <v>23330</v>
      </c>
      <c r="H765" s="4" t="n">
        <f aca="false">COUNTIF(Albums!$B$2:$B$2862,A765)</f>
        <v>3</v>
      </c>
      <c r="I765" s="2" t="s">
        <v>23331</v>
      </c>
      <c r="J765" s="2" t="s">
        <v>23332</v>
      </c>
      <c r="K765" s="4"/>
    </row>
    <row r="766" customFormat="false" ht="23.85" hidden="false" customHeight="false" outlineLevel="0" collapsed="false">
      <c r="A766" s="4" t="s">
        <v>13163</v>
      </c>
      <c r="B766" s="4" t="s">
        <v>6131</v>
      </c>
      <c r="C766" s="4" t="s">
        <v>163</v>
      </c>
      <c r="D766" s="4" t="s">
        <v>21516</v>
      </c>
      <c r="E766" s="4" t="s">
        <v>12707</v>
      </c>
      <c r="F766" s="4" t="s">
        <v>21433</v>
      </c>
      <c r="G766" s="4" t="s">
        <v>13162</v>
      </c>
      <c r="H766" s="4" t="n">
        <f aca="false">COUNTIF(Albums!$B$2:$B$2862,A766)</f>
        <v>1</v>
      </c>
      <c r="I766" s="2" t="s">
        <v>12857</v>
      </c>
      <c r="J766" s="2" t="s">
        <v>23333</v>
      </c>
      <c r="K766" s="4"/>
    </row>
    <row r="767" customFormat="false" ht="23.85" hidden="false" customHeight="false" outlineLevel="0" collapsed="false">
      <c r="A767" s="4" t="s">
        <v>19742</v>
      </c>
      <c r="B767" s="4" t="s">
        <v>19744</v>
      </c>
      <c r="C767" s="4" t="s">
        <v>257</v>
      </c>
      <c r="D767" s="4" t="s">
        <v>22302</v>
      </c>
      <c r="E767" s="4" t="s">
        <v>19681</v>
      </c>
      <c r="F767" s="4" t="s">
        <v>21433</v>
      </c>
      <c r="G767" s="4" t="s">
        <v>23334</v>
      </c>
      <c r="H767" s="4" t="n">
        <f aca="false">COUNTIF(Albums!$B$2:$B$2862,A767)</f>
        <v>3</v>
      </c>
      <c r="I767" s="2" t="s">
        <v>23335</v>
      </c>
      <c r="J767" s="2" t="s">
        <v>23336</v>
      </c>
      <c r="K767" s="4"/>
    </row>
    <row r="768" customFormat="false" ht="23.85" hidden="false" customHeight="false" outlineLevel="0" collapsed="false">
      <c r="A768" s="4" t="s">
        <v>20470</v>
      </c>
      <c r="B768" s="4" t="s">
        <v>11697</v>
      </c>
      <c r="C768" s="4" t="s">
        <v>603</v>
      </c>
      <c r="D768" s="4" t="s">
        <v>21951</v>
      </c>
      <c r="E768" s="4" t="s">
        <v>20463</v>
      </c>
      <c r="F768" s="4" t="s">
        <v>21454</v>
      </c>
      <c r="G768" s="4" t="s">
        <v>20469</v>
      </c>
      <c r="H768" s="4" t="n">
        <f aca="false">COUNTIF(Albums!$B$2:$B$2862,A768)</f>
        <v>1</v>
      </c>
      <c r="I768" s="2" t="s">
        <v>23337</v>
      </c>
      <c r="J768" s="2" t="s">
        <v>23338</v>
      </c>
      <c r="K768" s="4"/>
    </row>
    <row r="769" customFormat="false" ht="23.85" hidden="false" customHeight="false" outlineLevel="0" collapsed="false">
      <c r="A769" s="4" t="s">
        <v>10085</v>
      </c>
      <c r="B769" s="4" t="s">
        <v>715</v>
      </c>
      <c r="C769" s="4" t="s">
        <v>193</v>
      </c>
      <c r="D769" s="4" t="s">
        <v>21890</v>
      </c>
      <c r="E769" s="4" t="s">
        <v>9830</v>
      </c>
      <c r="F769" s="4" t="s">
        <v>21433</v>
      </c>
      <c r="G769" s="4" t="s">
        <v>23339</v>
      </c>
      <c r="H769" s="4" t="n">
        <f aca="false">COUNTIF(Albums!$B$2:$B$2862,A769)</f>
        <v>3</v>
      </c>
      <c r="I769" s="2" t="s">
        <v>20145</v>
      </c>
      <c r="J769" s="2" t="s">
        <v>23340</v>
      </c>
      <c r="K769" s="4"/>
    </row>
    <row r="770" customFormat="false" ht="23.85" hidden="false" customHeight="false" outlineLevel="0" collapsed="false">
      <c r="A770" s="4" t="s">
        <v>19466</v>
      </c>
      <c r="B770" s="4" t="s">
        <v>153</v>
      </c>
      <c r="C770" s="4" t="s">
        <v>152</v>
      </c>
      <c r="D770" s="4" t="s">
        <v>23341</v>
      </c>
      <c r="E770" s="4" t="s">
        <v>19468</v>
      </c>
      <c r="F770" s="4" t="s">
        <v>21433</v>
      </c>
      <c r="G770" s="4" t="s">
        <v>23342</v>
      </c>
      <c r="H770" s="4" t="n">
        <f aca="false">COUNTIF(Albums!$B$2:$B$2862,A770)</f>
        <v>4</v>
      </c>
      <c r="I770" s="2" t="s">
        <v>23343</v>
      </c>
      <c r="J770" s="2" t="s">
        <v>23344</v>
      </c>
      <c r="K770" s="4"/>
    </row>
    <row r="771" customFormat="false" ht="23.85" hidden="false" customHeight="false" outlineLevel="0" collapsed="false">
      <c r="A771" s="4" t="s">
        <v>9827</v>
      </c>
      <c r="B771" s="4" t="s">
        <v>289</v>
      </c>
      <c r="C771" s="4" t="s">
        <v>193</v>
      </c>
      <c r="D771" s="4" t="s">
        <v>23345</v>
      </c>
      <c r="E771" s="4" t="s">
        <v>9830</v>
      </c>
      <c r="F771" s="4" t="s">
        <v>21433</v>
      </c>
      <c r="G771" s="4" t="s">
        <v>23346</v>
      </c>
      <c r="H771" s="4" t="n">
        <f aca="false">COUNTIF(Albums!$B$2:$B$2862,A771)</f>
        <v>4</v>
      </c>
      <c r="I771" s="2" t="s">
        <v>23347</v>
      </c>
      <c r="J771" s="2" t="s">
        <v>23348</v>
      </c>
      <c r="K771" s="4"/>
    </row>
    <row r="772" customFormat="false" ht="23.85" hidden="false" customHeight="false" outlineLevel="0" collapsed="false">
      <c r="A772" s="4" t="s">
        <v>13117</v>
      </c>
      <c r="B772" s="4" t="s">
        <v>153</v>
      </c>
      <c r="C772" s="4" t="s">
        <v>152</v>
      </c>
      <c r="D772" s="4" t="s">
        <v>22200</v>
      </c>
      <c r="E772" s="4" t="s">
        <v>12707</v>
      </c>
      <c r="F772" s="4" t="s">
        <v>21433</v>
      </c>
      <c r="G772" s="4" t="s">
        <v>23349</v>
      </c>
      <c r="H772" s="4" t="n">
        <f aca="false">COUNTIF(Albums!$B$2:$B$2862,A772)</f>
        <v>2</v>
      </c>
      <c r="I772" s="2" t="s">
        <v>23350</v>
      </c>
      <c r="J772" s="2" t="s">
        <v>23351</v>
      </c>
      <c r="K772" s="4"/>
    </row>
    <row r="773" customFormat="false" ht="23.85" hidden="false" customHeight="false" outlineLevel="0" collapsed="false">
      <c r="A773" s="4" t="s">
        <v>20764</v>
      </c>
      <c r="B773" s="4" t="s">
        <v>20766</v>
      </c>
      <c r="C773" s="4" t="s">
        <v>603</v>
      </c>
      <c r="D773" s="4" t="s">
        <v>21814</v>
      </c>
      <c r="E773" s="4" t="s">
        <v>20757</v>
      </c>
      <c r="F773" s="4" t="s">
        <v>21454</v>
      </c>
      <c r="G773" s="4" t="s">
        <v>23352</v>
      </c>
      <c r="H773" s="4" t="n">
        <f aca="false">COUNTIF(Albums!$B$2:$B$2862,A773)</f>
        <v>3</v>
      </c>
      <c r="I773" s="2" t="s">
        <v>23353</v>
      </c>
      <c r="J773" s="2" t="s">
        <v>23354</v>
      </c>
      <c r="K773" s="4"/>
    </row>
    <row r="774" customFormat="false" ht="23.85" hidden="false" customHeight="false" outlineLevel="0" collapsed="false">
      <c r="A774" s="4" t="s">
        <v>2663</v>
      </c>
      <c r="B774" s="4"/>
      <c r="C774" s="4" t="s">
        <v>961</v>
      </c>
      <c r="D774" s="4" t="s">
        <v>21491</v>
      </c>
      <c r="E774" s="4" t="s">
        <v>1337</v>
      </c>
      <c r="F774" s="4" t="s">
        <v>21441</v>
      </c>
      <c r="G774" s="4" t="s">
        <v>2662</v>
      </c>
      <c r="H774" s="4" t="n">
        <f aca="false">COUNTIF(Albums!$B$2:$B$2862,A774)</f>
        <v>1</v>
      </c>
      <c r="I774" s="2" t="s">
        <v>23355</v>
      </c>
      <c r="J774" s="2" t="s">
        <v>23356</v>
      </c>
      <c r="K774" s="4"/>
    </row>
    <row r="775" customFormat="false" ht="23.85" hidden="false" customHeight="false" outlineLevel="0" collapsed="false">
      <c r="A775" s="4" t="s">
        <v>1277</v>
      </c>
      <c r="B775" s="4" t="s">
        <v>61</v>
      </c>
      <c r="C775" s="4" t="s">
        <v>45</v>
      </c>
      <c r="D775" s="4" t="s">
        <v>21556</v>
      </c>
      <c r="E775" s="4" t="s">
        <v>1166</v>
      </c>
      <c r="F775" s="4" t="s">
        <v>21441</v>
      </c>
      <c r="G775" s="4" t="s">
        <v>1276</v>
      </c>
      <c r="H775" s="4" t="n">
        <f aca="false">COUNTIF(Albums!$B$2:$B$2862,A775)</f>
        <v>1</v>
      </c>
      <c r="I775" s="2" t="s">
        <v>172</v>
      </c>
      <c r="J775" s="2" t="s">
        <v>23357</v>
      </c>
      <c r="K775" s="4"/>
    </row>
    <row r="776" customFormat="false" ht="23.85" hidden="false" customHeight="false" outlineLevel="0" collapsed="false">
      <c r="A776" s="4" t="s">
        <v>11749</v>
      </c>
      <c r="B776" s="4" t="s">
        <v>61</v>
      </c>
      <c r="C776" s="4" t="s">
        <v>45</v>
      </c>
      <c r="D776" s="4" t="s">
        <v>21569</v>
      </c>
      <c r="E776" s="4" t="s">
        <v>11433</v>
      </c>
      <c r="F776" s="4" t="s">
        <v>21433</v>
      </c>
      <c r="G776" s="4" t="s">
        <v>23358</v>
      </c>
      <c r="H776" s="4" t="n">
        <f aca="false">COUNTIF(Albums!$B$2:$B$2862,A776)</f>
        <v>2</v>
      </c>
      <c r="I776" s="2" t="s">
        <v>23359</v>
      </c>
      <c r="J776" s="2" t="s">
        <v>23360</v>
      </c>
      <c r="K776" s="4"/>
    </row>
    <row r="777" customFormat="false" ht="23.85" hidden="false" customHeight="false" outlineLevel="0" collapsed="false">
      <c r="A777" s="4" t="s">
        <v>6020</v>
      </c>
      <c r="B777" s="4" t="s">
        <v>549</v>
      </c>
      <c r="C777" s="4" t="s">
        <v>152</v>
      </c>
      <c r="D777" s="4" t="s">
        <v>21650</v>
      </c>
      <c r="E777" s="4" t="s">
        <v>5903</v>
      </c>
      <c r="F777" s="4" t="s">
        <v>21441</v>
      </c>
      <c r="G777" s="4" t="s">
        <v>6019</v>
      </c>
      <c r="H777" s="4" t="n">
        <f aca="false">COUNTIF(Albums!$B$2:$B$2862,A777)</f>
        <v>1</v>
      </c>
      <c r="I777" s="2" t="s">
        <v>5941</v>
      </c>
      <c r="J777" s="2" t="s">
        <v>23361</v>
      </c>
      <c r="K777" s="4"/>
    </row>
    <row r="778" customFormat="false" ht="23.85" hidden="false" customHeight="false" outlineLevel="0" collapsed="false">
      <c r="A778" s="4" t="s">
        <v>19949</v>
      </c>
      <c r="B778" s="4" t="s">
        <v>899</v>
      </c>
      <c r="C778" s="4" t="s">
        <v>193</v>
      </c>
      <c r="D778" s="4" t="s">
        <v>23362</v>
      </c>
      <c r="E778" s="4" t="s">
        <v>19908</v>
      </c>
      <c r="F778" s="4" t="s">
        <v>21433</v>
      </c>
      <c r="G778" s="4" t="s">
        <v>19948</v>
      </c>
      <c r="H778" s="4" t="n">
        <f aca="false">COUNTIF(Albums!$B$2:$B$2862,A778)</f>
        <v>1</v>
      </c>
      <c r="I778" s="2" t="s">
        <v>23363</v>
      </c>
      <c r="J778" s="2" t="s">
        <v>23364</v>
      </c>
      <c r="K778" s="4"/>
    </row>
    <row r="779" customFormat="false" ht="23.85" hidden="false" customHeight="false" outlineLevel="0" collapsed="false">
      <c r="A779" s="4" t="s">
        <v>12546</v>
      </c>
      <c r="B779" s="4" t="s">
        <v>2974</v>
      </c>
      <c r="C779" s="4" t="s">
        <v>193</v>
      </c>
      <c r="D779" s="4" t="s">
        <v>21652</v>
      </c>
      <c r="E779" s="4" t="s">
        <v>12189</v>
      </c>
      <c r="F779" s="4" t="s">
        <v>21433</v>
      </c>
      <c r="G779" s="4" t="s">
        <v>23365</v>
      </c>
      <c r="H779" s="4" t="n">
        <f aca="false">COUNTIF(Albums!$B$2:$B$2862,A779)</f>
        <v>2</v>
      </c>
      <c r="I779" s="2" t="s">
        <v>23366</v>
      </c>
      <c r="J779" s="2" t="s">
        <v>23367</v>
      </c>
      <c r="K779" s="4"/>
    </row>
    <row r="780" customFormat="false" ht="23.85" hidden="false" customHeight="false" outlineLevel="0" collapsed="false">
      <c r="A780" s="4" t="s">
        <v>1606</v>
      </c>
      <c r="B780" s="4" t="s">
        <v>1609</v>
      </c>
      <c r="C780" s="4" t="s">
        <v>45</v>
      </c>
      <c r="D780" s="4" t="s">
        <v>21687</v>
      </c>
      <c r="E780" s="4" t="s">
        <v>1337</v>
      </c>
      <c r="F780" s="4" t="s">
        <v>21441</v>
      </c>
      <c r="G780" s="4" t="s">
        <v>1605</v>
      </c>
      <c r="H780" s="4" t="n">
        <f aca="false">COUNTIF(Albums!$B$2:$B$2862,A780)</f>
        <v>1</v>
      </c>
      <c r="I780" s="2" t="s">
        <v>23368</v>
      </c>
      <c r="J780" s="2" t="s">
        <v>23369</v>
      </c>
      <c r="K780" s="4"/>
    </row>
    <row r="781" customFormat="false" ht="23.85" hidden="false" customHeight="false" outlineLevel="0" collapsed="false">
      <c r="A781" s="4" t="s">
        <v>16146</v>
      </c>
      <c r="B781" s="4" t="s">
        <v>289</v>
      </c>
      <c r="C781" s="4" t="s">
        <v>193</v>
      </c>
      <c r="D781" s="4" t="s">
        <v>21936</v>
      </c>
      <c r="E781" s="4" t="s">
        <v>16045</v>
      </c>
      <c r="F781" s="4" t="s">
        <v>21433</v>
      </c>
      <c r="G781" s="4" t="s">
        <v>16145</v>
      </c>
      <c r="H781" s="4" t="n">
        <f aca="false">COUNTIF(Albums!$B$2:$B$2862,A781)</f>
        <v>1</v>
      </c>
      <c r="I781" s="2" t="s">
        <v>19940</v>
      </c>
      <c r="J781" s="2" t="s">
        <v>23370</v>
      </c>
      <c r="K781" s="4"/>
    </row>
    <row r="782" customFormat="false" ht="23.85" hidden="false" customHeight="false" outlineLevel="0" collapsed="false">
      <c r="A782" s="4" t="s">
        <v>7704</v>
      </c>
      <c r="B782" s="4" t="s">
        <v>164</v>
      </c>
      <c r="C782" s="4" t="s">
        <v>163</v>
      </c>
      <c r="D782" s="4" t="s">
        <v>23371</v>
      </c>
      <c r="E782" s="4" t="s">
        <v>7609</v>
      </c>
      <c r="F782" s="4" t="s">
        <v>21433</v>
      </c>
      <c r="G782" s="4" t="s">
        <v>23372</v>
      </c>
      <c r="H782" s="4" t="n">
        <f aca="false">COUNTIF(Albums!$B$2:$B$2862,A782)</f>
        <v>6</v>
      </c>
      <c r="I782" s="2" t="s">
        <v>18128</v>
      </c>
      <c r="J782" s="2" t="s">
        <v>23373</v>
      </c>
      <c r="K782" s="4" t="s">
        <v>53</v>
      </c>
    </row>
    <row r="783" customFormat="false" ht="23.85" hidden="false" customHeight="false" outlineLevel="0" collapsed="false">
      <c r="A783" s="4" t="s">
        <v>9032</v>
      </c>
      <c r="B783" s="4" t="s">
        <v>8939</v>
      </c>
      <c r="C783" s="4" t="s">
        <v>163</v>
      </c>
      <c r="D783" s="4" t="s">
        <v>23374</v>
      </c>
      <c r="E783" s="4" t="s">
        <v>10842</v>
      </c>
      <c r="F783" s="4" t="s">
        <v>21433</v>
      </c>
      <c r="G783" s="4" t="s">
        <v>23375</v>
      </c>
      <c r="H783" s="4" t="n">
        <f aca="false">COUNTIF(Albums!$B$2:$B$2862,A783)</f>
        <v>10</v>
      </c>
      <c r="I783" s="2" t="s">
        <v>23376</v>
      </c>
      <c r="J783" s="2" t="s">
        <v>23377</v>
      </c>
      <c r="K783" s="4"/>
    </row>
    <row r="784" customFormat="false" ht="23.85" hidden="false" customHeight="false" outlineLevel="0" collapsed="false">
      <c r="A784" s="4" t="s">
        <v>19103</v>
      </c>
      <c r="B784" s="4" t="s">
        <v>18993</v>
      </c>
      <c r="C784" s="4" t="s">
        <v>603</v>
      </c>
      <c r="D784" s="4" t="s">
        <v>22369</v>
      </c>
      <c r="E784" s="4" t="s">
        <v>18992</v>
      </c>
      <c r="F784" s="4" t="s">
        <v>21433</v>
      </c>
      <c r="G784" s="4" t="s">
        <v>19102</v>
      </c>
      <c r="H784" s="4" t="n">
        <f aca="false">COUNTIF(Albums!$B$2:$B$2862,A784)</f>
        <v>1</v>
      </c>
      <c r="I784" s="2" t="s">
        <v>23378</v>
      </c>
      <c r="J784" s="2" t="s">
        <v>23379</v>
      </c>
      <c r="K784" s="4"/>
    </row>
    <row r="785" customFormat="false" ht="23.85" hidden="false" customHeight="false" outlineLevel="0" collapsed="false">
      <c r="A785" s="4" t="s">
        <v>20381</v>
      </c>
      <c r="B785" s="4" t="s">
        <v>289</v>
      </c>
      <c r="C785" s="4" t="s">
        <v>193</v>
      </c>
      <c r="D785" s="4" t="s">
        <v>22127</v>
      </c>
      <c r="E785" s="4" t="s">
        <v>20384</v>
      </c>
      <c r="F785" s="4" t="s">
        <v>21454</v>
      </c>
      <c r="G785" s="4" t="s">
        <v>20380</v>
      </c>
      <c r="H785" s="4" t="n">
        <f aca="false">COUNTIF(Albums!$B$2:$B$2862,A785)</f>
        <v>1</v>
      </c>
      <c r="I785" s="2" t="s">
        <v>23380</v>
      </c>
      <c r="J785" s="2" t="s">
        <v>23381</v>
      </c>
      <c r="K785" s="4"/>
    </row>
    <row r="786" customFormat="false" ht="23.85" hidden="false" customHeight="false" outlineLevel="0" collapsed="false">
      <c r="A786" s="4" t="s">
        <v>388</v>
      </c>
      <c r="B786" s="4" t="s">
        <v>390</v>
      </c>
      <c r="C786" s="4" t="s">
        <v>193</v>
      </c>
      <c r="D786" s="4" t="s">
        <v>21463</v>
      </c>
      <c r="E786" s="4" t="s">
        <v>43</v>
      </c>
      <c r="F786" s="4" t="s">
        <v>21441</v>
      </c>
      <c r="G786" s="4" t="s">
        <v>387</v>
      </c>
      <c r="H786" s="4" t="n">
        <f aca="false">COUNTIF(Albums!$B$2:$B$2862,A786)</f>
        <v>1</v>
      </c>
      <c r="I786" s="2" t="s">
        <v>23382</v>
      </c>
      <c r="J786" s="2" t="s">
        <v>23383</v>
      </c>
      <c r="K786" s="4" t="s">
        <v>53</v>
      </c>
    </row>
    <row r="787" customFormat="false" ht="23.85" hidden="false" customHeight="false" outlineLevel="0" collapsed="false">
      <c r="A787" s="4" t="s">
        <v>12479</v>
      </c>
      <c r="B787" s="4" t="s">
        <v>2974</v>
      </c>
      <c r="C787" s="4" t="s">
        <v>193</v>
      </c>
      <c r="D787" s="4" t="s">
        <v>22425</v>
      </c>
      <c r="E787" s="4" t="s">
        <v>12189</v>
      </c>
      <c r="F787" s="4" t="s">
        <v>21433</v>
      </c>
      <c r="G787" s="4" t="s">
        <v>23384</v>
      </c>
      <c r="H787" s="4" t="n">
        <f aca="false">COUNTIF(Albums!$B$2:$B$2862,A787)</f>
        <v>2</v>
      </c>
      <c r="I787" s="2" t="s">
        <v>23385</v>
      </c>
      <c r="J787" s="2" t="s">
        <v>23386</v>
      </c>
      <c r="K787" s="4"/>
    </row>
    <row r="788" customFormat="false" ht="23.85" hidden="false" customHeight="false" outlineLevel="0" collapsed="false">
      <c r="A788" s="4" t="s">
        <v>14391</v>
      </c>
      <c r="B788" s="4" t="s">
        <v>1205</v>
      </c>
      <c r="C788" s="4" t="s">
        <v>603</v>
      </c>
      <c r="D788" s="4" t="s">
        <v>21852</v>
      </c>
      <c r="E788" s="4" t="s">
        <v>14186</v>
      </c>
      <c r="F788" s="4" t="s">
        <v>21433</v>
      </c>
      <c r="G788" s="4" t="s">
        <v>14390</v>
      </c>
      <c r="H788" s="4" t="n">
        <f aca="false">COUNTIF(Albums!$B$2:$B$2862,A788)</f>
        <v>1</v>
      </c>
      <c r="I788" s="2" t="s">
        <v>23387</v>
      </c>
      <c r="J788" s="2" t="s">
        <v>23388</v>
      </c>
      <c r="K788" s="4"/>
    </row>
    <row r="789" customFormat="false" ht="23.85" hidden="false" customHeight="false" outlineLevel="0" collapsed="false">
      <c r="A789" s="4" t="s">
        <v>3955</v>
      </c>
      <c r="B789" s="4" t="s">
        <v>3958</v>
      </c>
      <c r="C789" s="4" t="s">
        <v>257</v>
      </c>
      <c r="D789" s="4" t="s">
        <v>21491</v>
      </c>
      <c r="E789" s="4" t="s">
        <v>2736</v>
      </c>
      <c r="F789" s="4" t="s">
        <v>21441</v>
      </c>
      <c r="G789" s="4" t="s">
        <v>3954</v>
      </c>
      <c r="H789" s="4" t="n">
        <f aca="false">COUNTIF(Albums!$B$2:$B$2862,A789)</f>
        <v>1</v>
      </c>
      <c r="I789" s="2" t="s">
        <v>23389</v>
      </c>
      <c r="J789" s="2" t="s">
        <v>23390</v>
      </c>
      <c r="K789" s="4" t="s">
        <v>53</v>
      </c>
    </row>
    <row r="790" customFormat="false" ht="23.85" hidden="false" customHeight="false" outlineLevel="0" collapsed="false">
      <c r="A790" s="4" t="s">
        <v>21139</v>
      </c>
      <c r="B790" s="4" t="s">
        <v>750</v>
      </c>
      <c r="C790" s="4" t="s">
        <v>603</v>
      </c>
      <c r="D790" s="4" t="s">
        <v>22354</v>
      </c>
      <c r="E790" s="4" t="s">
        <v>21124</v>
      </c>
      <c r="F790" s="4" t="s">
        <v>21454</v>
      </c>
      <c r="G790" s="4" t="s">
        <v>23391</v>
      </c>
      <c r="H790" s="4" t="n">
        <f aca="false">COUNTIF(Albums!$B$2:$B$2862,A790)</f>
        <v>2</v>
      </c>
      <c r="I790" s="2"/>
      <c r="J790" s="2" t="s">
        <v>23392</v>
      </c>
      <c r="K790" s="4"/>
    </row>
    <row r="791" customFormat="false" ht="23.85" hidden="false" customHeight="false" outlineLevel="0" collapsed="false">
      <c r="A791" s="4" t="s">
        <v>5810</v>
      </c>
      <c r="B791" s="4" t="s">
        <v>153</v>
      </c>
      <c r="C791" s="4" t="s">
        <v>152</v>
      </c>
      <c r="D791" s="4" t="s">
        <v>21463</v>
      </c>
      <c r="E791" s="4" t="s">
        <v>5429</v>
      </c>
      <c r="F791" s="4" t="s">
        <v>21441</v>
      </c>
      <c r="G791" s="4" t="s">
        <v>5809</v>
      </c>
      <c r="H791" s="4" t="n">
        <f aca="false">COUNTIF(Albums!$B$2:$B$2862,A791)</f>
        <v>1</v>
      </c>
      <c r="I791" s="2" t="s">
        <v>23393</v>
      </c>
      <c r="J791" s="2" t="s">
        <v>23394</v>
      </c>
      <c r="K791" s="4" t="s">
        <v>53</v>
      </c>
    </row>
    <row r="792" customFormat="false" ht="23.85" hidden="false" customHeight="false" outlineLevel="0" collapsed="false">
      <c r="A792" s="4" t="s">
        <v>19379</v>
      </c>
      <c r="B792" s="4" t="s">
        <v>13031</v>
      </c>
      <c r="C792" s="4" t="s">
        <v>193</v>
      </c>
      <c r="D792" s="4" t="s">
        <v>22369</v>
      </c>
      <c r="E792" s="4" t="s">
        <v>19163</v>
      </c>
      <c r="F792" s="4" t="s">
        <v>21433</v>
      </c>
      <c r="G792" s="4" t="s">
        <v>19378</v>
      </c>
      <c r="H792" s="4" t="n">
        <f aca="false">COUNTIF(Albums!$B$2:$B$2862,A792)</f>
        <v>1</v>
      </c>
      <c r="I792" s="2"/>
      <c r="J792" s="2" t="s">
        <v>23395</v>
      </c>
      <c r="K792" s="4"/>
    </row>
    <row r="793" customFormat="false" ht="23.85" hidden="false" customHeight="false" outlineLevel="0" collapsed="false">
      <c r="A793" s="4" t="s">
        <v>467</v>
      </c>
      <c r="B793" s="4" t="s">
        <v>289</v>
      </c>
      <c r="C793" s="4" t="s">
        <v>193</v>
      </c>
      <c r="D793" s="4" t="s">
        <v>21491</v>
      </c>
      <c r="E793" s="4" t="s">
        <v>43</v>
      </c>
      <c r="F793" s="4" t="s">
        <v>21441</v>
      </c>
      <c r="G793" s="4" t="s">
        <v>466</v>
      </c>
      <c r="H793" s="4" t="n">
        <f aca="false">COUNTIF(Albums!$B$2:$B$2862,A793)</f>
        <v>1</v>
      </c>
      <c r="I793" s="2" t="s">
        <v>23396</v>
      </c>
      <c r="J793" s="2" t="s">
        <v>23397</v>
      </c>
      <c r="K793" s="4" t="s">
        <v>53</v>
      </c>
    </row>
    <row r="794" customFormat="false" ht="23.85" hidden="false" customHeight="false" outlineLevel="0" collapsed="false">
      <c r="A794" s="4" t="s">
        <v>6534</v>
      </c>
      <c r="B794" s="4" t="s">
        <v>530</v>
      </c>
      <c r="C794" s="4" t="s">
        <v>193</v>
      </c>
      <c r="D794" s="4" t="s">
        <v>22244</v>
      </c>
      <c r="E794" s="4" t="s">
        <v>6478</v>
      </c>
      <c r="F794" s="4" t="s">
        <v>21433</v>
      </c>
      <c r="G794" s="4" t="s">
        <v>23398</v>
      </c>
      <c r="H794" s="4" t="n">
        <f aca="false">COUNTIF(Albums!$B$2:$B$2862,A794)</f>
        <v>2</v>
      </c>
      <c r="I794" s="2" t="s">
        <v>23399</v>
      </c>
      <c r="J794" s="2" t="s">
        <v>23400</v>
      </c>
      <c r="K794" s="4" t="s">
        <v>53</v>
      </c>
    </row>
    <row r="795" customFormat="false" ht="23.85" hidden="false" customHeight="false" outlineLevel="0" collapsed="false">
      <c r="A795" s="4" t="s">
        <v>6599</v>
      </c>
      <c r="B795" s="4" t="s">
        <v>530</v>
      </c>
      <c r="C795" s="4" t="s">
        <v>193</v>
      </c>
      <c r="D795" s="4" t="s">
        <v>21903</v>
      </c>
      <c r="E795" s="4" t="s">
        <v>6478</v>
      </c>
      <c r="F795" s="4" t="s">
        <v>21433</v>
      </c>
      <c r="G795" s="4" t="s">
        <v>23401</v>
      </c>
      <c r="H795" s="4" t="n">
        <f aca="false">COUNTIF(Albums!$B$2:$B$2862,A795)</f>
        <v>2</v>
      </c>
      <c r="I795" s="2" t="s">
        <v>23402</v>
      </c>
      <c r="J795" s="2" t="s">
        <v>23403</v>
      </c>
      <c r="K795" s="4" t="s">
        <v>53</v>
      </c>
    </row>
    <row r="796" customFormat="false" ht="23.85" hidden="false" customHeight="false" outlineLevel="0" collapsed="false">
      <c r="A796" s="4" t="s">
        <v>20847</v>
      </c>
      <c r="B796" s="4" t="s">
        <v>10740</v>
      </c>
      <c r="C796" s="4" t="s">
        <v>257</v>
      </c>
      <c r="D796" s="4" t="s">
        <v>23404</v>
      </c>
      <c r="E796" s="4" t="s">
        <v>20824</v>
      </c>
      <c r="F796" s="4" t="s">
        <v>21454</v>
      </c>
      <c r="G796" s="4" t="s">
        <v>23405</v>
      </c>
      <c r="H796" s="4" t="n">
        <f aca="false">COUNTIF(Albums!$B$2:$B$2862,A796)</f>
        <v>2</v>
      </c>
      <c r="I796" s="2" t="s">
        <v>4558</v>
      </c>
      <c r="J796" s="2" t="s">
        <v>23406</v>
      </c>
      <c r="K796" s="4"/>
    </row>
    <row r="797" customFormat="false" ht="23.85" hidden="false" customHeight="false" outlineLevel="0" collapsed="false">
      <c r="A797" s="4" t="s">
        <v>6750</v>
      </c>
      <c r="B797" s="4" t="s">
        <v>530</v>
      </c>
      <c r="C797" s="4" t="s">
        <v>193</v>
      </c>
      <c r="D797" s="4" t="s">
        <v>23407</v>
      </c>
      <c r="E797" s="4" t="s">
        <v>6478</v>
      </c>
      <c r="F797" s="4" t="s">
        <v>21433</v>
      </c>
      <c r="G797" s="4" t="s">
        <v>23408</v>
      </c>
      <c r="H797" s="4" t="n">
        <f aca="false">COUNTIF(Albums!$B$2:$B$2862,A797)</f>
        <v>2</v>
      </c>
      <c r="I797" s="2" t="s">
        <v>23409</v>
      </c>
      <c r="J797" s="2" t="s">
        <v>23410</v>
      </c>
      <c r="K797" s="4"/>
    </row>
    <row r="798" customFormat="false" ht="23.85" hidden="false" customHeight="false" outlineLevel="0" collapsed="false">
      <c r="A798" s="4" t="s">
        <v>795</v>
      </c>
      <c r="B798" s="4" t="s">
        <v>175</v>
      </c>
      <c r="C798" s="4" t="s">
        <v>174</v>
      </c>
      <c r="D798" s="4" t="s">
        <v>21463</v>
      </c>
      <c r="E798" s="4" t="s">
        <v>510</v>
      </c>
      <c r="F798" s="4" t="s">
        <v>21441</v>
      </c>
      <c r="G798" s="4" t="s">
        <v>794</v>
      </c>
      <c r="H798" s="4" t="n">
        <f aca="false">COUNTIF(Albums!$B$2:$B$2862,A798)</f>
        <v>1</v>
      </c>
      <c r="I798" s="2" t="s">
        <v>22300</v>
      </c>
      <c r="J798" s="2" t="s">
        <v>23411</v>
      </c>
      <c r="K798" s="4"/>
    </row>
    <row r="799" customFormat="false" ht="23.85" hidden="false" customHeight="false" outlineLevel="0" collapsed="false">
      <c r="A799" s="4" t="s">
        <v>4448</v>
      </c>
      <c r="B799" s="4" t="s">
        <v>3596</v>
      </c>
      <c r="C799" s="4" t="s">
        <v>603</v>
      </c>
      <c r="D799" s="4" t="s">
        <v>23412</v>
      </c>
      <c r="E799" s="4" t="s">
        <v>3992</v>
      </c>
      <c r="F799" s="4" t="s">
        <v>21441</v>
      </c>
      <c r="G799" s="4" t="s">
        <v>23413</v>
      </c>
      <c r="H799" s="4" t="n">
        <f aca="false">COUNTIF(Albums!$B$2:$B$2862,A799)</f>
        <v>2</v>
      </c>
      <c r="I799" s="2" t="s">
        <v>22466</v>
      </c>
      <c r="J799" s="2" t="s">
        <v>23414</v>
      </c>
      <c r="K799" s="4"/>
    </row>
    <row r="800" customFormat="false" ht="23.85" hidden="false" customHeight="false" outlineLevel="0" collapsed="false">
      <c r="A800" s="4" t="s">
        <v>4050</v>
      </c>
      <c r="B800" s="4" t="s">
        <v>4053</v>
      </c>
      <c r="C800" s="4" t="s">
        <v>152</v>
      </c>
      <c r="D800" s="4" t="s">
        <v>23415</v>
      </c>
      <c r="E800" s="4" t="s">
        <v>3992</v>
      </c>
      <c r="F800" s="4" t="s">
        <v>21441</v>
      </c>
      <c r="G800" s="4" t="s">
        <v>23416</v>
      </c>
      <c r="H800" s="4" t="n">
        <f aca="false">COUNTIF(Albums!$B$2:$B$2862,A800)</f>
        <v>2</v>
      </c>
      <c r="I800" s="2" t="s">
        <v>23417</v>
      </c>
      <c r="J800" s="2" t="s">
        <v>23418</v>
      </c>
      <c r="K800" s="4"/>
    </row>
    <row r="801" customFormat="false" ht="23.85" hidden="false" customHeight="false" outlineLevel="0" collapsed="false">
      <c r="A801" s="4" t="s">
        <v>20308</v>
      </c>
      <c r="B801" s="4" t="s">
        <v>18588</v>
      </c>
      <c r="C801" s="4" t="s">
        <v>163</v>
      </c>
      <c r="D801" s="4" t="s">
        <v>21497</v>
      </c>
      <c r="E801" s="4" t="s">
        <v>20291</v>
      </c>
      <c r="F801" s="4" t="s">
        <v>21454</v>
      </c>
      <c r="G801" s="4" t="s">
        <v>20307</v>
      </c>
      <c r="H801" s="4" t="n">
        <f aca="false">COUNTIF(Albums!$B$2:$B$2862,A801)</f>
        <v>1</v>
      </c>
      <c r="I801" s="2" t="s">
        <v>23419</v>
      </c>
      <c r="J801" s="2" t="s">
        <v>23420</v>
      </c>
      <c r="K801" s="4"/>
    </row>
    <row r="802" customFormat="false" ht="23.85" hidden="false" customHeight="false" outlineLevel="0" collapsed="false">
      <c r="A802" s="4" t="s">
        <v>20057</v>
      </c>
      <c r="B802" s="4" t="s">
        <v>20060</v>
      </c>
      <c r="C802" s="4" t="s">
        <v>193</v>
      </c>
      <c r="D802" s="4" t="s">
        <v>21798</v>
      </c>
      <c r="E802" s="4" t="s">
        <v>19908</v>
      </c>
      <c r="F802" s="4" t="s">
        <v>21433</v>
      </c>
      <c r="G802" s="4" t="s">
        <v>20056</v>
      </c>
      <c r="H802" s="4" t="n">
        <f aca="false">COUNTIF(Albums!$B$2:$B$2862,A802)</f>
        <v>1</v>
      </c>
      <c r="I802" s="2" t="s">
        <v>23421</v>
      </c>
      <c r="J802" s="2" t="s">
        <v>23422</v>
      </c>
      <c r="K802" s="4"/>
    </row>
    <row r="803" customFormat="false" ht="23.85" hidden="false" customHeight="false" outlineLevel="0" collapsed="false">
      <c r="A803" s="4" t="s">
        <v>7180</v>
      </c>
      <c r="B803" s="4" t="s">
        <v>2974</v>
      </c>
      <c r="C803" s="4" t="s">
        <v>193</v>
      </c>
      <c r="D803" s="4" t="s">
        <v>23423</v>
      </c>
      <c r="E803" s="4" t="s">
        <v>7052</v>
      </c>
      <c r="F803" s="4" t="s">
        <v>21433</v>
      </c>
      <c r="G803" s="4" t="s">
        <v>23424</v>
      </c>
      <c r="H803" s="4" t="n">
        <f aca="false">COUNTIF(Albums!$B$2:$B$2862,A803)</f>
        <v>4</v>
      </c>
      <c r="I803" s="2" t="s">
        <v>23425</v>
      </c>
      <c r="J803" s="2" t="s">
        <v>23426</v>
      </c>
      <c r="K803" s="4"/>
    </row>
    <row r="804" customFormat="false" ht="23.85" hidden="false" customHeight="false" outlineLevel="0" collapsed="false">
      <c r="A804" s="4" t="s">
        <v>9932</v>
      </c>
      <c r="B804" s="4" t="s">
        <v>9934</v>
      </c>
      <c r="C804" s="4" t="s">
        <v>163</v>
      </c>
      <c r="D804" s="4" t="s">
        <v>23427</v>
      </c>
      <c r="E804" s="4" t="s">
        <v>9830</v>
      </c>
      <c r="F804" s="4" t="s">
        <v>21433</v>
      </c>
      <c r="G804" s="4" t="s">
        <v>23428</v>
      </c>
      <c r="H804" s="4" t="n">
        <f aca="false">COUNTIF(Albums!$B$2:$B$2862,A804)</f>
        <v>2</v>
      </c>
      <c r="I804" s="2" t="s">
        <v>23429</v>
      </c>
      <c r="J804" s="2" t="s">
        <v>23430</v>
      </c>
      <c r="K804" s="4"/>
    </row>
    <row r="805" customFormat="false" ht="23.85" hidden="false" customHeight="false" outlineLevel="0" collapsed="false">
      <c r="A805" s="4" t="s">
        <v>11463</v>
      </c>
      <c r="B805" s="4" t="s">
        <v>11465</v>
      </c>
      <c r="C805" s="4" t="s">
        <v>603</v>
      </c>
      <c r="D805" s="4" t="s">
        <v>22750</v>
      </c>
      <c r="E805" s="4" t="s">
        <v>11433</v>
      </c>
      <c r="F805" s="4" t="s">
        <v>21433</v>
      </c>
      <c r="G805" s="4" t="s">
        <v>23431</v>
      </c>
      <c r="H805" s="4" t="n">
        <f aca="false">COUNTIF(Albums!$B$2:$B$2862,A805)</f>
        <v>6</v>
      </c>
      <c r="I805" s="2" t="s">
        <v>23432</v>
      </c>
      <c r="J805" s="2" t="s">
        <v>23433</v>
      </c>
      <c r="K805" s="4" t="s">
        <v>53</v>
      </c>
    </row>
    <row r="806" customFormat="false" ht="23.85" hidden="false" customHeight="false" outlineLevel="0" collapsed="false">
      <c r="A806" s="4" t="s">
        <v>2673</v>
      </c>
      <c r="B806" s="4" t="s">
        <v>117</v>
      </c>
      <c r="C806" s="4" t="s">
        <v>116</v>
      </c>
      <c r="D806" s="4" t="s">
        <v>21491</v>
      </c>
      <c r="E806" s="4" t="s">
        <v>1337</v>
      </c>
      <c r="F806" s="4" t="s">
        <v>21441</v>
      </c>
      <c r="G806" s="4" t="s">
        <v>2672</v>
      </c>
      <c r="H806" s="4" t="n">
        <f aca="false">COUNTIF(Albums!$B$2:$B$2862,A806)</f>
        <v>1</v>
      </c>
      <c r="I806" s="2" t="s">
        <v>23434</v>
      </c>
      <c r="J806" s="2" t="s">
        <v>23435</v>
      </c>
      <c r="K806" s="4"/>
    </row>
    <row r="807" customFormat="false" ht="23.85" hidden="false" customHeight="false" outlineLevel="0" collapsed="false">
      <c r="A807" s="4" t="s">
        <v>20779</v>
      </c>
      <c r="B807" s="4" t="s">
        <v>1777</v>
      </c>
      <c r="C807" s="4" t="s">
        <v>603</v>
      </c>
      <c r="D807" s="4" t="s">
        <v>21887</v>
      </c>
      <c r="E807" s="4" t="s">
        <v>20757</v>
      </c>
      <c r="F807" s="4" t="s">
        <v>21454</v>
      </c>
      <c r="G807" s="4" t="s">
        <v>23436</v>
      </c>
      <c r="H807" s="4" t="n">
        <f aca="false">COUNTIF(Albums!$B$2:$B$2862,A807)</f>
        <v>2</v>
      </c>
      <c r="I807" s="2" t="s">
        <v>16365</v>
      </c>
      <c r="J807" s="2" t="s">
        <v>23437</v>
      </c>
      <c r="K807" s="4"/>
    </row>
    <row r="808" customFormat="false" ht="23.85" hidden="false" customHeight="false" outlineLevel="0" collapsed="false">
      <c r="A808" s="4" t="s">
        <v>13072</v>
      </c>
      <c r="B808" s="4" t="s">
        <v>1777</v>
      </c>
      <c r="C808" s="4" t="s">
        <v>603</v>
      </c>
      <c r="D808" s="4" t="s">
        <v>22093</v>
      </c>
      <c r="E808" s="4" t="s">
        <v>12707</v>
      </c>
      <c r="F808" s="4" t="s">
        <v>21433</v>
      </c>
      <c r="G808" s="4" t="s">
        <v>23438</v>
      </c>
      <c r="H808" s="4" t="n">
        <f aca="false">COUNTIF(Albums!$B$2:$B$2862,A808)</f>
        <v>2</v>
      </c>
      <c r="I808" s="2" t="s">
        <v>22095</v>
      </c>
      <c r="J808" s="2" t="s">
        <v>23439</v>
      </c>
      <c r="K808" s="4"/>
    </row>
    <row r="809" customFormat="false" ht="23.85" hidden="false" customHeight="false" outlineLevel="0" collapsed="false">
      <c r="A809" s="4" t="s">
        <v>19751</v>
      </c>
      <c r="B809" s="4" t="s">
        <v>5413</v>
      </c>
      <c r="C809" s="4" t="s">
        <v>257</v>
      </c>
      <c r="D809" s="4" t="s">
        <v>21782</v>
      </c>
      <c r="E809" s="4" t="s">
        <v>19681</v>
      </c>
      <c r="F809" s="4" t="s">
        <v>21433</v>
      </c>
      <c r="G809" s="4" t="s">
        <v>19750</v>
      </c>
      <c r="H809" s="4" t="n">
        <f aca="false">COUNTIF(Albums!$B$2:$B$2862,A809)</f>
        <v>1</v>
      </c>
      <c r="I809" s="2" t="s">
        <v>23440</v>
      </c>
      <c r="J809" s="2" t="s">
        <v>23441</v>
      </c>
      <c r="K809" s="4"/>
    </row>
    <row r="810" customFormat="false" ht="23.85" hidden="false" customHeight="false" outlineLevel="0" collapsed="false">
      <c r="A810" s="4" t="s">
        <v>5819</v>
      </c>
      <c r="B810" s="4" t="s">
        <v>1505</v>
      </c>
      <c r="C810" s="4" t="s">
        <v>152</v>
      </c>
      <c r="D810" s="4" t="s">
        <v>21463</v>
      </c>
      <c r="E810" s="4" t="s">
        <v>5429</v>
      </c>
      <c r="F810" s="4" t="s">
        <v>21441</v>
      </c>
      <c r="G810" s="4" t="s">
        <v>5818</v>
      </c>
      <c r="H810" s="4" t="n">
        <f aca="false">COUNTIF(Albums!$B$2:$B$2862,A810)</f>
        <v>1</v>
      </c>
      <c r="I810" s="2" t="s">
        <v>23442</v>
      </c>
      <c r="J810" s="2" t="s">
        <v>23443</v>
      </c>
      <c r="K810" s="4"/>
    </row>
    <row r="811" customFormat="false" ht="23.85" hidden="false" customHeight="false" outlineLevel="0" collapsed="false">
      <c r="A811" s="4" t="s">
        <v>13272</v>
      </c>
      <c r="B811" s="4" t="s">
        <v>1205</v>
      </c>
      <c r="C811" s="4" t="s">
        <v>603</v>
      </c>
      <c r="D811" s="4" t="s">
        <v>21936</v>
      </c>
      <c r="E811" s="4" t="s">
        <v>13258</v>
      </c>
      <c r="F811" s="4" t="s">
        <v>21433</v>
      </c>
      <c r="G811" s="4" t="s">
        <v>13271</v>
      </c>
      <c r="H811" s="4" t="n">
        <f aca="false">COUNTIF(Albums!$B$2:$B$2862,A811)</f>
        <v>1</v>
      </c>
      <c r="I811" s="2" t="s">
        <v>23444</v>
      </c>
      <c r="J811" s="2" t="s">
        <v>23445</v>
      </c>
      <c r="K811" s="4"/>
    </row>
    <row r="812" customFormat="false" ht="23.85" hidden="false" customHeight="false" outlineLevel="0" collapsed="false">
      <c r="A812" s="4" t="s">
        <v>7779</v>
      </c>
      <c r="B812" s="4" t="s">
        <v>2974</v>
      </c>
      <c r="C812" s="4" t="s">
        <v>193</v>
      </c>
      <c r="D812" s="4" t="s">
        <v>23446</v>
      </c>
      <c r="E812" s="4" t="s">
        <v>7609</v>
      </c>
      <c r="F812" s="4" t="s">
        <v>21433</v>
      </c>
      <c r="G812" s="4" t="s">
        <v>23447</v>
      </c>
      <c r="H812" s="4" t="n">
        <f aca="false">COUNTIF(Albums!$B$2:$B$2862,A812)</f>
        <v>7</v>
      </c>
      <c r="I812" s="2" t="s">
        <v>17446</v>
      </c>
      <c r="J812" s="2" t="s">
        <v>23448</v>
      </c>
      <c r="K812" s="4"/>
    </row>
    <row r="813" customFormat="false" ht="23.85" hidden="false" customHeight="false" outlineLevel="0" collapsed="false">
      <c r="A813" s="4" t="s">
        <v>5910</v>
      </c>
      <c r="B813" s="4" t="s">
        <v>5912</v>
      </c>
      <c r="C813" s="4" t="s">
        <v>152</v>
      </c>
      <c r="D813" s="4" t="s">
        <v>22965</v>
      </c>
      <c r="E813" s="4" t="s">
        <v>5903</v>
      </c>
      <c r="F813" s="4" t="s">
        <v>21441</v>
      </c>
      <c r="G813" s="4" t="s">
        <v>23449</v>
      </c>
      <c r="H813" s="4" t="n">
        <f aca="false">COUNTIF(Albums!$B$2:$B$2862,A813)</f>
        <v>5</v>
      </c>
      <c r="I813" s="2" t="s">
        <v>22552</v>
      </c>
      <c r="J813" s="2" t="s">
        <v>23450</v>
      </c>
      <c r="K813" s="4" t="s">
        <v>53</v>
      </c>
    </row>
    <row r="814" customFormat="false" ht="23.85" hidden="false" customHeight="false" outlineLevel="0" collapsed="false">
      <c r="A814" s="4" t="s">
        <v>11297</v>
      </c>
      <c r="B814" s="4" t="s">
        <v>61</v>
      </c>
      <c r="C814" s="4" t="s">
        <v>45</v>
      </c>
      <c r="D814" s="4" t="s">
        <v>21457</v>
      </c>
      <c r="E814" s="4" t="s">
        <v>10842</v>
      </c>
      <c r="F814" s="4" t="s">
        <v>21433</v>
      </c>
      <c r="G814" s="4" t="s">
        <v>11296</v>
      </c>
      <c r="H814" s="4" t="n">
        <f aca="false">COUNTIF(Albums!$B$2:$B$2862,A814)</f>
        <v>1</v>
      </c>
      <c r="I814" s="2" t="s">
        <v>23451</v>
      </c>
      <c r="J814" s="2" t="s">
        <v>23452</v>
      </c>
      <c r="K814" s="4"/>
    </row>
    <row r="815" customFormat="false" ht="23.85" hidden="false" customHeight="false" outlineLevel="0" collapsed="false">
      <c r="A815" s="4" t="s">
        <v>14912</v>
      </c>
      <c r="B815" s="4" t="s">
        <v>5431</v>
      </c>
      <c r="C815" s="4" t="s">
        <v>152</v>
      </c>
      <c r="D815" s="4" t="s">
        <v>23453</v>
      </c>
      <c r="E815" s="4" t="s">
        <v>14457</v>
      </c>
      <c r="F815" s="4" t="s">
        <v>21433</v>
      </c>
      <c r="G815" s="4" t="s">
        <v>23454</v>
      </c>
      <c r="H815" s="4" t="n">
        <f aca="false">COUNTIF(Albums!$B$2:$B$2862,A815)</f>
        <v>5</v>
      </c>
      <c r="I815" s="2" t="s">
        <v>23455</v>
      </c>
      <c r="J815" s="2" t="s">
        <v>23456</v>
      </c>
      <c r="K815" s="4"/>
    </row>
    <row r="816" customFormat="false" ht="23.85" hidden="false" customHeight="false" outlineLevel="0" collapsed="false">
      <c r="A816" s="4" t="s">
        <v>932</v>
      </c>
      <c r="B816" s="4" t="s">
        <v>935</v>
      </c>
      <c r="C816" s="4" t="s">
        <v>163</v>
      </c>
      <c r="D816" s="4" t="s">
        <v>21650</v>
      </c>
      <c r="E816" s="4" t="s">
        <v>861</v>
      </c>
      <c r="F816" s="4" t="s">
        <v>21441</v>
      </c>
      <c r="G816" s="4" t="s">
        <v>931</v>
      </c>
      <c r="H816" s="4" t="n">
        <f aca="false">COUNTIF(Albums!$B$2:$B$2862,A816)</f>
        <v>1</v>
      </c>
      <c r="I816" s="2" t="s">
        <v>23457</v>
      </c>
      <c r="J816" s="2" t="s">
        <v>23458</v>
      </c>
      <c r="K816" s="4" t="s">
        <v>53</v>
      </c>
    </row>
    <row r="817" customFormat="false" ht="23.85" hidden="false" customHeight="false" outlineLevel="0" collapsed="false">
      <c r="A817" s="4" t="s">
        <v>15330</v>
      </c>
      <c r="B817" s="4" t="s">
        <v>1205</v>
      </c>
      <c r="C817" s="4" t="s">
        <v>603</v>
      </c>
      <c r="D817" s="4" t="s">
        <v>23459</v>
      </c>
      <c r="E817" s="4" t="s">
        <v>15180</v>
      </c>
      <c r="F817" s="4" t="s">
        <v>21433</v>
      </c>
      <c r="G817" s="4" t="s">
        <v>23460</v>
      </c>
      <c r="H817" s="4" t="n">
        <f aca="false">COUNTIF(Albums!$B$2:$B$2862,A817)</f>
        <v>2</v>
      </c>
      <c r="I817" s="2"/>
      <c r="J817" s="2" t="s">
        <v>23461</v>
      </c>
      <c r="K817" s="4"/>
    </row>
    <row r="818" customFormat="false" ht="23.85" hidden="false" customHeight="false" outlineLevel="0" collapsed="false">
      <c r="A818" s="4" t="s">
        <v>6701</v>
      </c>
      <c r="B818" s="4" t="s">
        <v>61</v>
      </c>
      <c r="C818" s="4" t="s">
        <v>45</v>
      </c>
      <c r="D818" s="4" t="s">
        <v>21457</v>
      </c>
      <c r="E818" s="4" t="s">
        <v>6478</v>
      </c>
      <c r="F818" s="4" t="s">
        <v>21433</v>
      </c>
      <c r="G818" s="4" t="s">
        <v>6700</v>
      </c>
      <c r="H818" s="4" t="n">
        <f aca="false">COUNTIF(Albums!$B$2:$B$2862,A818)</f>
        <v>1</v>
      </c>
      <c r="I818" s="2" t="s">
        <v>23462</v>
      </c>
      <c r="J818" s="2" t="s">
        <v>23463</v>
      </c>
      <c r="K818" s="4"/>
    </row>
    <row r="819" customFormat="false" ht="23.85" hidden="false" customHeight="false" outlineLevel="0" collapsed="false">
      <c r="A819" s="4" t="s">
        <v>16888</v>
      </c>
      <c r="B819" s="4" t="s">
        <v>1205</v>
      </c>
      <c r="C819" s="4" t="s">
        <v>603</v>
      </c>
      <c r="D819" s="4" t="s">
        <v>21524</v>
      </c>
      <c r="E819" s="4" t="s">
        <v>16771</v>
      </c>
      <c r="F819" s="4" t="s">
        <v>21433</v>
      </c>
      <c r="G819" s="4" t="s">
        <v>23464</v>
      </c>
      <c r="H819" s="4" t="n">
        <f aca="false">COUNTIF(Albums!$B$2:$B$2862,A819)</f>
        <v>5</v>
      </c>
      <c r="I819" s="2" t="s">
        <v>23465</v>
      </c>
      <c r="J819" s="2" t="s">
        <v>23466</v>
      </c>
      <c r="K819" s="4"/>
    </row>
    <row r="820" customFormat="false" ht="23.85" hidden="false" customHeight="false" outlineLevel="0" collapsed="false">
      <c r="A820" s="4" t="s">
        <v>11472</v>
      </c>
      <c r="B820" s="4" t="s">
        <v>925</v>
      </c>
      <c r="C820" s="4" t="s">
        <v>90</v>
      </c>
      <c r="D820" s="4" t="s">
        <v>22604</v>
      </c>
      <c r="E820" s="4" t="s">
        <v>11433</v>
      </c>
      <c r="F820" s="4" t="s">
        <v>21433</v>
      </c>
      <c r="G820" s="4" t="s">
        <v>23467</v>
      </c>
      <c r="H820" s="4" t="n">
        <f aca="false">COUNTIF(Albums!$B$2:$B$2862,A820)</f>
        <v>3</v>
      </c>
      <c r="I820" s="2" t="s">
        <v>23468</v>
      </c>
      <c r="J820" s="2" t="s">
        <v>23469</v>
      </c>
      <c r="K820" s="4"/>
    </row>
    <row r="821" customFormat="false" ht="23.85" hidden="false" customHeight="false" outlineLevel="0" collapsed="false">
      <c r="A821" s="4" t="s">
        <v>683</v>
      </c>
      <c r="B821" s="4" t="s">
        <v>686</v>
      </c>
      <c r="C821" s="4" t="s">
        <v>193</v>
      </c>
      <c r="D821" s="4" t="s">
        <v>23470</v>
      </c>
      <c r="E821" s="4" t="s">
        <v>510</v>
      </c>
      <c r="F821" s="4" t="s">
        <v>21441</v>
      </c>
      <c r="G821" s="4" t="s">
        <v>23471</v>
      </c>
      <c r="H821" s="4" t="n">
        <f aca="false">COUNTIF(Albums!$B$2:$B$2862,A821)</f>
        <v>2</v>
      </c>
      <c r="I821" s="2" t="s">
        <v>7260</v>
      </c>
      <c r="J821" s="2" t="s">
        <v>23472</v>
      </c>
      <c r="K821" s="4"/>
    </row>
    <row r="822" customFormat="false" ht="23.85" hidden="false" customHeight="false" outlineLevel="0" collapsed="false">
      <c r="A822" s="4" t="s">
        <v>15488</v>
      </c>
      <c r="B822" s="4" t="s">
        <v>15181</v>
      </c>
      <c r="C822" s="4" t="s">
        <v>257</v>
      </c>
      <c r="D822" s="4" t="s">
        <v>12231</v>
      </c>
      <c r="E822" s="4" t="s">
        <v>15180</v>
      </c>
      <c r="F822" s="4" t="s">
        <v>21433</v>
      </c>
      <c r="G822" s="4" t="s">
        <v>15487</v>
      </c>
      <c r="H822" s="4" t="n">
        <f aca="false">COUNTIF(Albums!$B$2:$B$2862,A822)</f>
        <v>1</v>
      </c>
      <c r="I822" s="2"/>
      <c r="J822" s="2" t="s">
        <v>23473</v>
      </c>
      <c r="K822" s="4"/>
    </row>
    <row r="823" customFormat="false" ht="23.85" hidden="false" customHeight="false" outlineLevel="0" collapsed="false">
      <c r="A823" s="4" t="s">
        <v>18649</v>
      </c>
      <c r="B823" s="4" t="s">
        <v>289</v>
      </c>
      <c r="C823" s="4" t="s">
        <v>193</v>
      </c>
      <c r="D823" s="4" t="s">
        <v>23474</v>
      </c>
      <c r="E823" s="4" t="s">
        <v>18471</v>
      </c>
      <c r="F823" s="4" t="s">
        <v>21433</v>
      </c>
      <c r="G823" s="4" t="s">
        <v>23475</v>
      </c>
      <c r="H823" s="4" t="n">
        <f aca="false">COUNTIF(Albums!$B$2:$B$2862,A823)</f>
        <v>2</v>
      </c>
      <c r="I823" s="2" t="s">
        <v>18618</v>
      </c>
      <c r="J823" s="2" t="s">
        <v>23476</v>
      </c>
      <c r="K823" s="4"/>
    </row>
    <row r="824" customFormat="false" ht="23.85" hidden="false" customHeight="false" outlineLevel="0" collapsed="false">
      <c r="A824" s="4" t="s">
        <v>15496</v>
      </c>
      <c r="B824" s="4" t="s">
        <v>11982</v>
      </c>
      <c r="C824" s="4" t="s">
        <v>603</v>
      </c>
      <c r="D824" s="4" t="s">
        <v>22680</v>
      </c>
      <c r="E824" s="4" t="s">
        <v>15180</v>
      </c>
      <c r="F824" s="4" t="s">
        <v>21433</v>
      </c>
      <c r="G824" s="4" t="s">
        <v>23477</v>
      </c>
      <c r="H824" s="4" t="n">
        <f aca="false">COUNTIF(Albums!$B$2:$B$2862,A824)</f>
        <v>2</v>
      </c>
      <c r="I824" s="2" t="s">
        <v>23478</v>
      </c>
      <c r="J824" s="2" t="s">
        <v>23479</v>
      </c>
      <c r="K824" s="4"/>
    </row>
    <row r="825" customFormat="false" ht="23.85" hidden="false" customHeight="false" outlineLevel="0" collapsed="false">
      <c r="A825" s="4" t="s">
        <v>21186</v>
      </c>
      <c r="B825" s="4" t="s">
        <v>8939</v>
      </c>
      <c r="C825" s="4" t="s">
        <v>193</v>
      </c>
      <c r="D825" s="4" t="s">
        <v>21440</v>
      </c>
      <c r="E825" s="4" t="s">
        <v>21124</v>
      </c>
      <c r="F825" s="4" t="s">
        <v>21454</v>
      </c>
      <c r="G825" s="4" t="s">
        <v>21185</v>
      </c>
      <c r="H825" s="4" t="n">
        <f aca="false">COUNTIF(Albums!$B$2:$B$2862,A825)</f>
        <v>1</v>
      </c>
      <c r="I825" s="2" t="s">
        <v>23480</v>
      </c>
      <c r="J825" s="2" t="s">
        <v>23481</v>
      </c>
      <c r="K825" s="4"/>
    </row>
    <row r="826" customFormat="false" ht="23.85" hidden="false" customHeight="false" outlineLevel="0" collapsed="false">
      <c r="A826" s="4" t="s">
        <v>2954</v>
      </c>
      <c r="B826" s="4" t="s">
        <v>289</v>
      </c>
      <c r="C826" s="4" t="s">
        <v>193</v>
      </c>
      <c r="D826" s="4" t="s">
        <v>21488</v>
      </c>
      <c r="E826" s="4" t="s">
        <v>2736</v>
      </c>
      <c r="F826" s="4" t="s">
        <v>21441</v>
      </c>
      <c r="G826" s="4" t="s">
        <v>2953</v>
      </c>
      <c r="H826" s="4" t="n">
        <f aca="false">COUNTIF(Albums!$B$2:$B$2862,A826)</f>
        <v>1</v>
      </c>
      <c r="I826" s="2" t="s">
        <v>2888</v>
      </c>
      <c r="J826" s="2" t="s">
        <v>23482</v>
      </c>
      <c r="K826" s="4"/>
    </row>
    <row r="827" customFormat="false" ht="23.85" hidden="false" customHeight="false" outlineLevel="0" collapsed="false">
      <c r="A827" s="4" t="s">
        <v>20645</v>
      </c>
      <c r="B827" s="4" t="s">
        <v>12214</v>
      </c>
      <c r="C827" s="4" t="s">
        <v>45</v>
      </c>
      <c r="D827" s="4" t="s">
        <v>21566</v>
      </c>
      <c r="E827" s="4" t="s">
        <v>20619</v>
      </c>
      <c r="F827" s="4" t="s">
        <v>21454</v>
      </c>
      <c r="G827" s="4" t="s">
        <v>20644</v>
      </c>
      <c r="H827" s="4" t="n">
        <f aca="false">COUNTIF(Albums!$B$2:$B$2862,A827)</f>
        <v>1</v>
      </c>
      <c r="I827" s="2"/>
      <c r="J827" s="2" t="s">
        <v>23483</v>
      </c>
      <c r="K827" s="4"/>
    </row>
    <row r="828" customFormat="false" ht="23.85" hidden="false" customHeight="false" outlineLevel="0" collapsed="false">
      <c r="A828" s="4" t="s">
        <v>20999</v>
      </c>
      <c r="B828" s="4" t="s">
        <v>3061</v>
      </c>
      <c r="C828" s="4" t="s">
        <v>45</v>
      </c>
      <c r="D828" s="4" t="s">
        <v>23299</v>
      </c>
      <c r="E828" s="4" t="s">
        <v>20929</v>
      </c>
      <c r="F828" s="4" t="s">
        <v>21454</v>
      </c>
      <c r="G828" s="4" t="s">
        <v>23484</v>
      </c>
      <c r="H828" s="4" t="n">
        <f aca="false">COUNTIF(Albums!$B$2:$B$2862,A828)</f>
        <v>2</v>
      </c>
      <c r="I828" s="2" t="s">
        <v>23485</v>
      </c>
      <c r="J828" s="2" t="s">
        <v>23486</v>
      </c>
      <c r="K828" s="4"/>
    </row>
    <row r="829" customFormat="false" ht="23.85" hidden="false" customHeight="false" outlineLevel="0" collapsed="false">
      <c r="A829" s="4" t="s">
        <v>6118</v>
      </c>
      <c r="B829" s="4" t="s">
        <v>164</v>
      </c>
      <c r="C829" s="4" t="s">
        <v>163</v>
      </c>
      <c r="D829" s="4" t="s">
        <v>21491</v>
      </c>
      <c r="E829" s="4" t="s">
        <v>5903</v>
      </c>
      <c r="F829" s="4" t="s">
        <v>21441</v>
      </c>
      <c r="G829" s="4" t="s">
        <v>6117</v>
      </c>
      <c r="H829" s="4" t="n">
        <f aca="false">COUNTIF(Albums!$B$2:$B$2862,A829)</f>
        <v>1</v>
      </c>
      <c r="I829" s="2"/>
      <c r="J829" s="2" t="s">
        <v>23487</v>
      </c>
      <c r="K829" s="4"/>
    </row>
    <row r="830" customFormat="false" ht="23.85" hidden="false" customHeight="false" outlineLevel="0" collapsed="false">
      <c r="A830" s="4" t="s">
        <v>20485</v>
      </c>
      <c r="B830" s="4" t="s">
        <v>153</v>
      </c>
      <c r="C830" s="4" t="s">
        <v>152</v>
      </c>
      <c r="D830" s="4" t="s">
        <v>21885</v>
      </c>
      <c r="E830" s="4" t="s">
        <v>20463</v>
      </c>
      <c r="F830" s="4" t="s">
        <v>21454</v>
      </c>
      <c r="G830" s="4" t="s">
        <v>20484</v>
      </c>
      <c r="H830" s="4" t="n">
        <f aca="false">COUNTIF(Albums!$B$2:$B$2862,A830)</f>
        <v>1</v>
      </c>
      <c r="I830" s="2" t="s">
        <v>23488</v>
      </c>
      <c r="J830" s="2" t="s">
        <v>23489</v>
      </c>
      <c r="K830" s="4"/>
    </row>
    <row r="831" customFormat="false" ht="23.85" hidden="false" customHeight="false" outlineLevel="0" collapsed="false">
      <c r="A831" s="4" t="s">
        <v>17025</v>
      </c>
      <c r="B831" s="4" t="s">
        <v>346</v>
      </c>
      <c r="C831" s="4" t="s">
        <v>45</v>
      </c>
      <c r="D831" s="4" t="s">
        <v>21585</v>
      </c>
      <c r="E831" s="4" t="s">
        <v>16771</v>
      </c>
      <c r="F831" s="4" t="s">
        <v>21433</v>
      </c>
      <c r="G831" s="4" t="s">
        <v>23490</v>
      </c>
      <c r="H831" s="4" t="n">
        <f aca="false">COUNTIF(Albums!$B$2:$B$2862,A831)</f>
        <v>2</v>
      </c>
      <c r="I831" s="2" t="s">
        <v>16888</v>
      </c>
      <c r="J831" s="2" t="s">
        <v>23491</v>
      </c>
      <c r="K831" s="4"/>
    </row>
    <row r="832" customFormat="false" ht="23.85" hidden="false" customHeight="false" outlineLevel="0" collapsed="false">
      <c r="A832" s="4" t="s">
        <v>582</v>
      </c>
      <c r="B832" s="4" t="s">
        <v>61</v>
      </c>
      <c r="C832" s="4" t="s">
        <v>193</v>
      </c>
      <c r="D832" s="4" t="s">
        <v>21687</v>
      </c>
      <c r="E832" s="4" t="s">
        <v>510</v>
      </c>
      <c r="F832" s="4" t="s">
        <v>21441</v>
      </c>
      <c r="G832" s="4" t="s">
        <v>581</v>
      </c>
      <c r="H832" s="4" t="n">
        <f aca="false">COUNTIF(Albums!$B$2:$B$2862,A832)</f>
        <v>1</v>
      </c>
      <c r="I832" s="2" t="s">
        <v>23492</v>
      </c>
      <c r="J832" s="2" t="s">
        <v>23493</v>
      </c>
      <c r="K832" s="4" t="s">
        <v>53</v>
      </c>
    </row>
    <row r="833" customFormat="false" ht="23.85" hidden="false" customHeight="false" outlineLevel="0" collapsed="false">
      <c r="A833" s="4" t="s">
        <v>15305</v>
      </c>
      <c r="B833" s="4" t="s">
        <v>2974</v>
      </c>
      <c r="C833" s="4" t="s">
        <v>193</v>
      </c>
      <c r="D833" s="4" t="s">
        <v>23494</v>
      </c>
      <c r="E833" s="4" t="s">
        <v>15180</v>
      </c>
      <c r="F833" s="4" t="s">
        <v>21433</v>
      </c>
      <c r="G833" s="4" t="s">
        <v>23495</v>
      </c>
      <c r="H833" s="4" t="n">
        <f aca="false">COUNTIF(Albums!$B$2:$B$2862,A833)</f>
        <v>2</v>
      </c>
      <c r="I833" s="2" t="s">
        <v>23496</v>
      </c>
      <c r="J833" s="2" t="s">
        <v>23497</v>
      </c>
      <c r="K833" s="4"/>
    </row>
    <row r="834" customFormat="false" ht="23.85" hidden="false" customHeight="false" outlineLevel="0" collapsed="false">
      <c r="A834" s="4" t="s">
        <v>12022</v>
      </c>
      <c r="B834" s="4" t="s">
        <v>1528</v>
      </c>
      <c r="C834" s="4" t="s">
        <v>603</v>
      </c>
      <c r="D834" s="4" t="s">
        <v>21562</v>
      </c>
      <c r="E834" s="4" t="s">
        <v>11433</v>
      </c>
      <c r="F834" s="4" t="s">
        <v>21433</v>
      </c>
      <c r="G834" s="4" t="s">
        <v>23498</v>
      </c>
      <c r="H834" s="4" t="n">
        <f aca="false">COUNTIF(Albums!$B$2:$B$2862,A834)</f>
        <v>2</v>
      </c>
      <c r="I834" s="2" t="s">
        <v>23499</v>
      </c>
      <c r="J834" s="2" t="s">
        <v>23500</v>
      </c>
      <c r="K834" s="4"/>
    </row>
    <row r="835" customFormat="false" ht="15" hidden="false" customHeight="false" outlineLevel="0" collapsed="false">
      <c r="A835" s="4" t="s">
        <v>1482</v>
      </c>
      <c r="B835" s="4" t="s">
        <v>289</v>
      </c>
      <c r="C835" s="4" t="s">
        <v>193</v>
      </c>
      <c r="D835" s="4" t="s">
        <v>21759</v>
      </c>
      <c r="E835" s="4" t="s">
        <v>1337</v>
      </c>
      <c r="F835" s="4" t="s">
        <v>21441</v>
      </c>
      <c r="G835" s="4" t="s">
        <v>23501</v>
      </c>
      <c r="H835" s="4" t="n">
        <f aca="false">COUNTIF(Albums!$B$2:$B$2862,A835)</f>
        <v>3</v>
      </c>
      <c r="I835" s="2" t="s">
        <v>23502</v>
      </c>
      <c r="J835" s="2" t="s">
        <v>23503</v>
      </c>
      <c r="K835" s="4"/>
    </row>
    <row r="836" customFormat="false" ht="23.85" hidden="false" customHeight="false" outlineLevel="0" collapsed="false">
      <c r="A836" s="4" t="s">
        <v>20610</v>
      </c>
      <c r="B836" s="4" t="s">
        <v>1196</v>
      </c>
      <c r="C836" s="4" t="s">
        <v>45</v>
      </c>
      <c r="D836" s="4" t="s">
        <v>21463</v>
      </c>
      <c r="E836" s="4" t="s">
        <v>20526</v>
      </c>
      <c r="F836" s="4" t="s">
        <v>21454</v>
      </c>
      <c r="G836" s="4" t="s">
        <v>20609</v>
      </c>
      <c r="H836" s="4" t="n">
        <f aca="false">COUNTIF(Albums!$B$2:$B$2862,A836)</f>
        <v>1</v>
      </c>
      <c r="I836" s="2" t="s">
        <v>23504</v>
      </c>
      <c r="J836" s="2" t="s">
        <v>23505</v>
      </c>
      <c r="K836" s="4"/>
    </row>
    <row r="837" customFormat="false" ht="23.85" hidden="false" customHeight="false" outlineLevel="0" collapsed="false">
      <c r="A837" s="4" t="s">
        <v>12076</v>
      </c>
      <c r="B837" s="4" t="s">
        <v>1205</v>
      </c>
      <c r="C837" s="4" t="s">
        <v>603</v>
      </c>
      <c r="D837" s="4" t="s">
        <v>21541</v>
      </c>
      <c r="E837" s="4" t="s">
        <v>11433</v>
      </c>
      <c r="F837" s="4" t="s">
        <v>21433</v>
      </c>
      <c r="G837" s="4" t="s">
        <v>12075</v>
      </c>
      <c r="H837" s="4" t="n">
        <f aca="false">COUNTIF(Albums!$B$2:$B$2862,A837)</f>
        <v>1</v>
      </c>
      <c r="I837" s="2" t="s">
        <v>23506</v>
      </c>
      <c r="J837" s="2" t="s">
        <v>23507</v>
      </c>
      <c r="K837" s="4"/>
    </row>
    <row r="838" customFormat="false" ht="23.85" hidden="false" customHeight="false" outlineLevel="0" collapsed="false">
      <c r="A838" s="4" t="s">
        <v>4138</v>
      </c>
      <c r="B838" s="4" t="s">
        <v>117</v>
      </c>
      <c r="C838" s="4" t="s">
        <v>116</v>
      </c>
      <c r="D838" s="4" t="s">
        <v>22042</v>
      </c>
      <c r="E838" s="4" t="s">
        <v>3992</v>
      </c>
      <c r="F838" s="4" t="s">
        <v>21441</v>
      </c>
      <c r="G838" s="4" t="s">
        <v>23508</v>
      </c>
      <c r="H838" s="4" t="n">
        <f aca="false">COUNTIF(Albums!$B$2:$B$2862,A838)</f>
        <v>3</v>
      </c>
      <c r="I838" s="2" t="s">
        <v>23509</v>
      </c>
      <c r="J838" s="2" t="s">
        <v>23510</v>
      </c>
      <c r="K838" s="4"/>
    </row>
    <row r="839" customFormat="false" ht="15" hidden="false" customHeight="false" outlineLevel="0" collapsed="false">
      <c r="A839" s="4" t="s">
        <v>1690</v>
      </c>
      <c r="B839" s="4" t="s">
        <v>164</v>
      </c>
      <c r="C839" s="4" t="s">
        <v>163</v>
      </c>
      <c r="D839" s="4" t="s">
        <v>21943</v>
      </c>
      <c r="E839" s="4" t="s">
        <v>1337</v>
      </c>
      <c r="F839" s="4" t="s">
        <v>21441</v>
      </c>
      <c r="G839" s="4" t="s">
        <v>1689</v>
      </c>
      <c r="H839" s="4" t="n">
        <f aca="false">COUNTIF(Albums!$B$2:$B$2862,A839)</f>
        <v>1</v>
      </c>
      <c r="I839" s="2" t="s">
        <v>23511</v>
      </c>
      <c r="J839" s="2" t="s">
        <v>23512</v>
      </c>
      <c r="K839" s="4"/>
    </row>
    <row r="840" customFormat="false" ht="23.85" hidden="false" customHeight="false" outlineLevel="0" collapsed="false">
      <c r="A840" s="4" t="s">
        <v>14220</v>
      </c>
      <c r="B840" s="4" t="s">
        <v>1205</v>
      </c>
      <c r="C840" s="4" t="s">
        <v>603</v>
      </c>
      <c r="D840" s="4" t="s">
        <v>23513</v>
      </c>
      <c r="E840" s="4" t="s">
        <v>14186</v>
      </c>
      <c r="F840" s="4" t="s">
        <v>21433</v>
      </c>
      <c r="G840" s="4" t="s">
        <v>23514</v>
      </c>
      <c r="H840" s="4" t="n">
        <f aca="false">COUNTIF(Albums!$B$2:$B$2862,A840)</f>
        <v>2</v>
      </c>
      <c r="I840" s="2" t="s">
        <v>23515</v>
      </c>
      <c r="J840" s="2" t="s">
        <v>23516</v>
      </c>
      <c r="K840" s="4"/>
    </row>
    <row r="841" customFormat="false" ht="23.85" hidden="false" customHeight="false" outlineLevel="0" collapsed="false">
      <c r="A841" s="4" t="s">
        <v>21287</v>
      </c>
      <c r="B841" s="4" t="s">
        <v>269</v>
      </c>
      <c r="C841" s="4" t="s">
        <v>152</v>
      </c>
      <c r="D841" s="4" t="s">
        <v>21927</v>
      </c>
      <c r="E841" s="4" t="s">
        <v>21288</v>
      </c>
      <c r="F841" s="4" t="s">
        <v>21454</v>
      </c>
      <c r="G841" s="4" t="s">
        <v>23517</v>
      </c>
      <c r="H841" s="4" t="n">
        <f aca="false">COUNTIF(Albums!$B$2:$B$2862,A841)</f>
        <v>3</v>
      </c>
      <c r="I841" s="2" t="s">
        <v>23518</v>
      </c>
      <c r="J841" s="2" t="s">
        <v>23519</v>
      </c>
      <c r="K841" s="4"/>
    </row>
    <row r="842" customFormat="false" ht="23.85" hidden="false" customHeight="false" outlineLevel="0" collapsed="false">
      <c r="A842" s="4" t="s">
        <v>20196</v>
      </c>
      <c r="B842" s="4" t="s">
        <v>289</v>
      </c>
      <c r="C842" s="4" t="s">
        <v>193</v>
      </c>
      <c r="D842" s="4" t="s">
        <v>21936</v>
      </c>
      <c r="E842" s="4" t="s">
        <v>20181</v>
      </c>
      <c r="F842" s="4" t="s">
        <v>21454</v>
      </c>
      <c r="G842" s="4" t="s">
        <v>20195</v>
      </c>
      <c r="H842" s="4" t="n">
        <f aca="false">COUNTIF(Albums!$B$2:$B$2862,A842)</f>
        <v>1</v>
      </c>
      <c r="I842" s="2" t="s">
        <v>23520</v>
      </c>
      <c r="J842" s="2" t="s">
        <v>23521</v>
      </c>
      <c r="K842" s="4"/>
    </row>
    <row r="843" customFormat="false" ht="23.85" hidden="false" customHeight="false" outlineLevel="0" collapsed="false">
      <c r="A843" s="4" t="s">
        <v>13886</v>
      </c>
      <c r="B843" s="4" t="s">
        <v>164</v>
      </c>
      <c r="C843" s="4" t="s">
        <v>163</v>
      </c>
      <c r="D843" s="4" t="s">
        <v>22587</v>
      </c>
      <c r="E843" s="4" t="s">
        <v>13813</v>
      </c>
      <c r="F843" s="4" t="s">
        <v>21433</v>
      </c>
      <c r="G843" s="4" t="s">
        <v>23522</v>
      </c>
      <c r="H843" s="4" t="n">
        <f aca="false">COUNTIF(Albums!$B$2:$B$2862,A843)</f>
        <v>3</v>
      </c>
      <c r="I843" s="2" t="s">
        <v>23523</v>
      </c>
      <c r="J843" s="2" t="s">
        <v>23524</v>
      </c>
      <c r="K843" s="4"/>
    </row>
    <row r="844" customFormat="false" ht="15" hidden="false" customHeight="false" outlineLevel="0" collapsed="false">
      <c r="A844" s="4" t="s">
        <v>15197</v>
      </c>
      <c r="B844" s="4" t="s">
        <v>12519</v>
      </c>
      <c r="C844" s="4" t="s">
        <v>45</v>
      </c>
      <c r="D844" s="4" t="s">
        <v>21585</v>
      </c>
      <c r="E844" s="4" t="s">
        <v>15180</v>
      </c>
      <c r="F844" s="4" t="s">
        <v>21433</v>
      </c>
      <c r="G844" s="4" t="s">
        <v>23525</v>
      </c>
      <c r="H844" s="4" t="n">
        <f aca="false">COUNTIF(Albums!$B$2:$B$2862,A844)</f>
        <v>2</v>
      </c>
      <c r="I844" s="2" t="s">
        <v>23526</v>
      </c>
      <c r="J844" s="2" t="s">
        <v>23527</v>
      </c>
      <c r="K844" s="4"/>
    </row>
    <row r="845" customFormat="false" ht="23.85" hidden="false" customHeight="false" outlineLevel="0" collapsed="false">
      <c r="A845" s="4" t="s">
        <v>57</v>
      </c>
      <c r="B845" s="4" t="s">
        <v>61</v>
      </c>
      <c r="C845" s="4" t="s">
        <v>45</v>
      </c>
      <c r="D845" s="4" t="s">
        <v>22053</v>
      </c>
      <c r="E845" s="4" t="s">
        <v>43</v>
      </c>
      <c r="F845" s="4" t="s">
        <v>21441</v>
      </c>
      <c r="G845" s="4" t="s">
        <v>23528</v>
      </c>
      <c r="H845" s="4" t="n">
        <f aca="false">COUNTIF(Albums!$B$2:$B$2862,A845)</f>
        <v>6</v>
      </c>
      <c r="I845" s="2" t="s">
        <v>23529</v>
      </c>
      <c r="J845" s="2" t="s">
        <v>23530</v>
      </c>
      <c r="K845" s="4" t="s">
        <v>53</v>
      </c>
    </row>
    <row r="846" customFormat="false" ht="23.85" hidden="false" customHeight="false" outlineLevel="0" collapsed="false">
      <c r="A846" s="4" t="s">
        <v>20074</v>
      </c>
      <c r="B846" s="4" t="s">
        <v>20077</v>
      </c>
      <c r="C846" s="4" t="s">
        <v>193</v>
      </c>
      <c r="D846" s="4" t="s">
        <v>23531</v>
      </c>
      <c r="E846" s="4" t="s">
        <v>19908</v>
      </c>
      <c r="F846" s="4" t="s">
        <v>21433</v>
      </c>
      <c r="G846" s="4" t="s">
        <v>20073</v>
      </c>
      <c r="H846" s="4" t="n">
        <f aca="false">COUNTIF(Albums!$B$2:$B$2862,A846)</f>
        <v>1</v>
      </c>
      <c r="I846" s="2" t="s">
        <v>20099</v>
      </c>
      <c r="J846" s="2" t="s">
        <v>23532</v>
      </c>
      <c r="K846" s="4"/>
    </row>
    <row r="847" customFormat="false" ht="23.85" hidden="false" customHeight="false" outlineLevel="0" collapsed="false">
      <c r="A847" s="4" t="s">
        <v>18522</v>
      </c>
      <c r="B847" s="4" t="s">
        <v>289</v>
      </c>
      <c r="C847" s="4" t="s">
        <v>193</v>
      </c>
      <c r="D847" s="4" t="s">
        <v>22374</v>
      </c>
      <c r="E847" s="4" t="s">
        <v>18471</v>
      </c>
      <c r="F847" s="4" t="s">
        <v>21433</v>
      </c>
      <c r="G847" s="4" t="s">
        <v>18521</v>
      </c>
      <c r="H847" s="4" t="n">
        <f aca="false">COUNTIF(Albums!$B$2:$B$2862,A847)</f>
        <v>1</v>
      </c>
      <c r="I847" s="2" t="s">
        <v>23533</v>
      </c>
      <c r="J847" s="2" t="s">
        <v>23534</v>
      </c>
      <c r="K847" s="4"/>
    </row>
    <row r="848" customFormat="false" ht="23.85" hidden="false" customHeight="false" outlineLevel="0" collapsed="false">
      <c r="A848" s="4" t="s">
        <v>17916</v>
      </c>
      <c r="B848" s="4" t="s">
        <v>8939</v>
      </c>
      <c r="C848" s="4" t="s">
        <v>163</v>
      </c>
      <c r="D848" s="4" t="s">
        <v>22359</v>
      </c>
      <c r="E848" s="4" t="s">
        <v>17776</v>
      </c>
      <c r="F848" s="4" t="s">
        <v>21433</v>
      </c>
      <c r="G848" s="4" t="s">
        <v>23535</v>
      </c>
      <c r="H848" s="4" t="n">
        <f aca="false">COUNTIF(Albums!$B$2:$B$2862,A848)</f>
        <v>2</v>
      </c>
      <c r="I848" s="2" t="s">
        <v>17774</v>
      </c>
      <c r="J848" s="2" t="s">
        <v>23536</v>
      </c>
      <c r="K848" s="4"/>
    </row>
    <row r="849" customFormat="false" ht="23.85" hidden="false" customHeight="false" outlineLevel="0" collapsed="false">
      <c r="A849" s="4" t="s">
        <v>321</v>
      </c>
      <c r="B849" s="4" t="s">
        <v>325</v>
      </c>
      <c r="C849" s="4" t="s">
        <v>90</v>
      </c>
      <c r="D849" s="4" t="s">
        <v>21440</v>
      </c>
      <c r="E849" s="4" t="s">
        <v>43</v>
      </c>
      <c r="F849" s="4" t="s">
        <v>21441</v>
      </c>
      <c r="G849" s="4" t="s">
        <v>320</v>
      </c>
      <c r="H849" s="4" t="n">
        <f aca="false">COUNTIF(Albums!$B$2:$B$2862,A849)</f>
        <v>1</v>
      </c>
      <c r="I849" s="2" t="s">
        <v>23537</v>
      </c>
      <c r="J849" s="2" t="s">
        <v>23538</v>
      </c>
      <c r="K849" s="4"/>
    </row>
    <row r="850" customFormat="false" ht="23.85" hidden="false" customHeight="false" outlineLevel="0" collapsed="false">
      <c r="A850" s="4" t="s">
        <v>4012</v>
      </c>
      <c r="B850" s="4" t="s">
        <v>3210</v>
      </c>
      <c r="C850" s="4" t="s">
        <v>152</v>
      </c>
      <c r="D850" s="4" t="s">
        <v>22483</v>
      </c>
      <c r="E850" s="4" t="s">
        <v>3992</v>
      </c>
      <c r="F850" s="4" t="s">
        <v>21441</v>
      </c>
      <c r="G850" s="4" t="s">
        <v>23539</v>
      </c>
      <c r="H850" s="4" t="n">
        <f aca="false">COUNTIF(Albums!$B$2:$B$2862,A850)</f>
        <v>2</v>
      </c>
      <c r="I850" s="2" t="s">
        <v>23301</v>
      </c>
      <c r="J850" s="2" t="s">
        <v>23540</v>
      </c>
      <c r="K850" s="4"/>
    </row>
    <row r="851" customFormat="false" ht="23.85" hidden="false" customHeight="false" outlineLevel="0" collapsed="false">
      <c r="A851" s="4" t="s">
        <v>15290</v>
      </c>
      <c r="B851" s="4" t="s">
        <v>5413</v>
      </c>
      <c r="C851" s="4" t="s">
        <v>257</v>
      </c>
      <c r="D851" s="4" t="s">
        <v>21437</v>
      </c>
      <c r="E851" s="4" t="s">
        <v>15180</v>
      </c>
      <c r="F851" s="4" t="s">
        <v>21433</v>
      </c>
      <c r="G851" s="4" t="s">
        <v>15289</v>
      </c>
      <c r="H851" s="4" t="n">
        <f aca="false">COUNTIF(Albums!$B$2:$B$2862,A851)</f>
        <v>1</v>
      </c>
      <c r="I851" s="2"/>
      <c r="J851" s="2" t="s">
        <v>23541</v>
      </c>
      <c r="K851" s="4"/>
    </row>
    <row r="852" customFormat="false" ht="23.85" hidden="false" customHeight="false" outlineLevel="0" collapsed="false">
      <c r="A852" s="4" t="s">
        <v>12800</v>
      </c>
      <c r="B852" s="4" t="s">
        <v>3596</v>
      </c>
      <c r="C852" s="4" t="s">
        <v>603</v>
      </c>
      <c r="D852" s="4" t="s">
        <v>21499</v>
      </c>
      <c r="E852" s="4" t="s">
        <v>12707</v>
      </c>
      <c r="F852" s="4" t="s">
        <v>21433</v>
      </c>
      <c r="G852" s="4" t="s">
        <v>23542</v>
      </c>
      <c r="H852" s="4" t="n">
        <f aca="false">COUNTIF(Albums!$B$2:$B$2862,A852)</f>
        <v>6</v>
      </c>
      <c r="I852" s="2" t="s">
        <v>23543</v>
      </c>
      <c r="J852" s="2" t="s">
        <v>23544</v>
      </c>
      <c r="K852" s="4" t="s">
        <v>53</v>
      </c>
    </row>
    <row r="853" customFormat="false" ht="23.85" hidden="false" customHeight="false" outlineLevel="0" collapsed="false">
      <c r="A853" s="4" t="s">
        <v>1147</v>
      </c>
      <c r="B853" s="4" t="s">
        <v>61</v>
      </c>
      <c r="C853" s="4" t="s">
        <v>45</v>
      </c>
      <c r="D853" s="4" t="s">
        <v>21491</v>
      </c>
      <c r="E853" s="4" t="s">
        <v>861</v>
      </c>
      <c r="F853" s="4" t="s">
        <v>21441</v>
      </c>
      <c r="G853" s="4" t="s">
        <v>1146</v>
      </c>
      <c r="H853" s="4" t="n">
        <f aca="false">COUNTIF(Albums!$B$2:$B$2862,A853)</f>
        <v>1</v>
      </c>
      <c r="I853" s="2" t="s">
        <v>23545</v>
      </c>
      <c r="J853" s="2" t="s">
        <v>23546</v>
      </c>
      <c r="K853" s="4" t="s">
        <v>53</v>
      </c>
    </row>
    <row r="854" customFormat="false" ht="23.85" hidden="false" customHeight="false" outlineLevel="0" collapsed="false">
      <c r="A854" s="4" t="s">
        <v>6569</v>
      </c>
      <c r="B854" s="4" t="s">
        <v>61</v>
      </c>
      <c r="C854" s="4" t="s">
        <v>45</v>
      </c>
      <c r="D854" s="4" t="s">
        <v>22231</v>
      </c>
      <c r="E854" s="4" t="s">
        <v>6478</v>
      </c>
      <c r="F854" s="4" t="s">
        <v>21433</v>
      </c>
      <c r="G854" s="4" t="s">
        <v>23547</v>
      </c>
      <c r="H854" s="4" t="n">
        <f aca="false">COUNTIF(Albums!$B$2:$B$2862,A854)</f>
        <v>2</v>
      </c>
      <c r="I854" s="2" t="s">
        <v>6783</v>
      </c>
      <c r="J854" s="2" t="s">
        <v>23548</v>
      </c>
      <c r="K854" s="4"/>
    </row>
    <row r="855" customFormat="false" ht="23.85" hidden="false" customHeight="false" outlineLevel="0" collapsed="false">
      <c r="A855" s="4" t="s">
        <v>18610</v>
      </c>
      <c r="B855" s="4" t="s">
        <v>18480</v>
      </c>
      <c r="C855" s="4" t="s">
        <v>603</v>
      </c>
      <c r="D855" s="4" t="s">
        <v>22503</v>
      </c>
      <c r="E855" s="4" t="s">
        <v>18471</v>
      </c>
      <c r="F855" s="4" t="s">
        <v>21433</v>
      </c>
      <c r="G855" s="4" t="s">
        <v>18609</v>
      </c>
      <c r="H855" s="4" t="n">
        <f aca="false">COUNTIF(Albums!$B$2:$B$2862,A855)</f>
        <v>1</v>
      </c>
      <c r="I855" s="2" t="s">
        <v>18478</v>
      </c>
      <c r="J855" s="2" t="s">
        <v>23549</v>
      </c>
      <c r="K855" s="4"/>
    </row>
    <row r="856" customFormat="false" ht="23.85" hidden="false" customHeight="false" outlineLevel="0" collapsed="false">
      <c r="A856" s="4" t="s">
        <v>14524</v>
      </c>
      <c r="B856" s="4" t="s">
        <v>2974</v>
      </c>
      <c r="C856" s="4" t="s">
        <v>193</v>
      </c>
      <c r="D856" s="4" t="s">
        <v>23550</v>
      </c>
      <c r="E856" s="4" t="s">
        <v>14457</v>
      </c>
      <c r="F856" s="4" t="s">
        <v>21433</v>
      </c>
      <c r="G856" s="4" t="s">
        <v>23551</v>
      </c>
      <c r="H856" s="4" t="n">
        <f aca="false">COUNTIF(Albums!$B$2:$B$2862,A856)</f>
        <v>8</v>
      </c>
      <c r="I856" s="2" t="s">
        <v>23552</v>
      </c>
      <c r="J856" s="2" t="s">
        <v>23553</v>
      </c>
      <c r="K856" s="4" t="s">
        <v>53</v>
      </c>
    </row>
    <row r="857" customFormat="false" ht="23.85" hidden="false" customHeight="false" outlineLevel="0" collapsed="false">
      <c r="A857" s="4" t="s">
        <v>4215</v>
      </c>
      <c r="B857" s="4" t="s">
        <v>117</v>
      </c>
      <c r="C857" s="4" t="s">
        <v>116</v>
      </c>
      <c r="D857" s="4" t="s">
        <v>23554</v>
      </c>
      <c r="E857" s="4" t="s">
        <v>3992</v>
      </c>
      <c r="F857" s="4" t="s">
        <v>21441</v>
      </c>
      <c r="G857" s="4" t="s">
        <v>23555</v>
      </c>
      <c r="H857" s="4" t="n">
        <f aca="false">COUNTIF(Albums!$B$2:$B$2862,A857)</f>
        <v>5</v>
      </c>
      <c r="I857" s="2" t="s">
        <v>23556</v>
      </c>
      <c r="J857" s="2" t="s">
        <v>23557</v>
      </c>
      <c r="K857" s="4"/>
    </row>
    <row r="858" customFormat="false" ht="23.85" hidden="false" customHeight="false" outlineLevel="0" collapsed="false">
      <c r="A858" s="4" t="s">
        <v>1893</v>
      </c>
      <c r="B858" s="4" t="s">
        <v>549</v>
      </c>
      <c r="C858" s="4" t="s">
        <v>152</v>
      </c>
      <c r="D858" s="4" t="s">
        <v>21650</v>
      </c>
      <c r="E858" s="4" t="s">
        <v>1337</v>
      </c>
      <c r="F858" s="4" t="s">
        <v>21441</v>
      </c>
      <c r="G858" s="4" t="s">
        <v>1892</v>
      </c>
      <c r="H858" s="4" t="n">
        <f aca="false">COUNTIF(Albums!$B$2:$B$2862,A858)</f>
        <v>1</v>
      </c>
      <c r="I858" s="2" t="s">
        <v>23558</v>
      </c>
      <c r="J858" s="2" t="s">
        <v>23559</v>
      </c>
      <c r="K858" s="4"/>
    </row>
    <row r="859" customFormat="false" ht="23.85" hidden="false" customHeight="false" outlineLevel="0" collapsed="false">
      <c r="A859" s="4" t="s">
        <v>1797</v>
      </c>
      <c r="B859" s="4" t="s">
        <v>1798</v>
      </c>
      <c r="C859" s="4" t="s">
        <v>193</v>
      </c>
      <c r="D859" s="4" t="s">
        <v>21477</v>
      </c>
      <c r="E859" s="4" t="s">
        <v>1337</v>
      </c>
      <c r="F859" s="4" t="s">
        <v>21441</v>
      </c>
      <c r="G859" s="4" t="s">
        <v>1796</v>
      </c>
      <c r="H859" s="4" t="n">
        <f aca="false">COUNTIF(Albums!$B$2:$B$2862,A859)</f>
        <v>1</v>
      </c>
      <c r="I859" s="2"/>
      <c r="J859" s="2" t="s">
        <v>23560</v>
      </c>
      <c r="K859" s="4"/>
    </row>
    <row r="860" customFormat="false" ht="23.85" hidden="false" customHeight="false" outlineLevel="0" collapsed="false">
      <c r="A860" s="4" t="s">
        <v>14485</v>
      </c>
      <c r="B860" s="4" t="s">
        <v>1338</v>
      </c>
      <c r="C860" s="4" t="s">
        <v>45</v>
      </c>
      <c r="D860" s="4" t="s">
        <v>23561</v>
      </c>
      <c r="E860" s="4" t="s">
        <v>14457</v>
      </c>
      <c r="F860" s="4" t="s">
        <v>21433</v>
      </c>
      <c r="G860" s="4" t="s">
        <v>23562</v>
      </c>
      <c r="H860" s="4" t="n">
        <f aca="false">COUNTIF(Albums!$B$2:$B$2862,A860)</f>
        <v>8</v>
      </c>
      <c r="I860" s="2" t="s">
        <v>23563</v>
      </c>
      <c r="J860" s="2" t="s">
        <v>23564</v>
      </c>
      <c r="K860" s="4" t="s">
        <v>53</v>
      </c>
    </row>
    <row r="861" customFormat="false" ht="23.85" hidden="false" customHeight="false" outlineLevel="0" collapsed="false">
      <c r="A861" s="4" t="s">
        <v>3245</v>
      </c>
      <c r="B861" s="4" t="s">
        <v>164</v>
      </c>
      <c r="C861" s="4" t="s">
        <v>163</v>
      </c>
      <c r="D861" s="4" t="s">
        <v>21687</v>
      </c>
      <c r="E861" s="4" t="s">
        <v>2736</v>
      </c>
      <c r="F861" s="4" t="s">
        <v>21441</v>
      </c>
      <c r="G861" s="4" t="s">
        <v>3244</v>
      </c>
      <c r="H861" s="4" t="n">
        <f aca="false">COUNTIF(Albums!$B$2:$B$2862,A861)</f>
        <v>1</v>
      </c>
      <c r="I861" s="2" t="s">
        <v>23565</v>
      </c>
      <c r="J861" s="2" t="s">
        <v>23566</v>
      </c>
      <c r="K861" s="4"/>
    </row>
    <row r="862" customFormat="false" ht="23.85" hidden="false" customHeight="false" outlineLevel="0" collapsed="false">
      <c r="A862" s="4" t="s">
        <v>8936</v>
      </c>
      <c r="B862" s="4" t="s">
        <v>8939</v>
      </c>
      <c r="C862" s="4" t="s">
        <v>163</v>
      </c>
      <c r="D862" s="4" t="s">
        <v>21527</v>
      </c>
      <c r="E862" s="4" t="s">
        <v>8845</v>
      </c>
      <c r="F862" s="4" t="s">
        <v>21433</v>
      </c>
      <c r="G862" s="4" t="s">
        <v>8935</v>
      </c>
      <c r="H862" s="4" t="n">
        <f aca="false">COUNTIF(Albums!$B$2:$B$2862,A862)</f>
        <v>1</v>
      </c>
      <c r="I862" s="2" t="s">
        <v>23567</v>
      </c>
      <c r="J862" s="2" t="s">
        <v>23568</v>
      </c>
      <c r="K862" s="4"/>
    </row>
    <row r="863" customFormat="false" ht="23.85" hidden="false" customHeight="false" outlineLevel="0" collapsed="false">
      <c r="A863" s="4" t="s">
        <v>19868</v>
      </c>
      <c r="B863" s="4" t="s">
        <v>5413</v>
      </c>
      <c r="C863" s="4" t="s">
        <v>257</v>
      </c>
      <c r="D863" s="4" t="s">
        <v>23569</v>
      </c>
      <c r="E863" s="4" t="s">
        <v>19681</v>
      </c>
      <c r="F863" s="4" t="s">
        <v>21433</v>
      </c>
      <c r="G863" s="4" t="s">
        <v>23570</v>
      </c>
      <c r="H863" s="4" t="n">
        <f aca="false">COUNTIF(Albums!$B$2:$B$2862,A863)</f>
        <v>4</v>
      </c>
      <c r="I863" s="2" t="s">
        <v>23571</v>
      </c>
      <c r="J863" s="2" t="s">
        <v>23572</v>
      </c>
      <c r="K863" s="4"/>
    </row>
    <row r="864" customFormat="false" ht="23.85" hidden="false" customHeight="false" outlineLevel="0" collapsed="false">
      <c r="A864" s="4" t="s">
        <v>11018</v>
      </c>
      <c r="B864" s="4" t="s">
        <v>3596</v>
      </c>
      <c r="C864" s="4" t="s">
        <v>603</v>
      </c>
      <c r="D864" s="4" t="s">
        <v>21636</v>
      </c>
      <c r="E864" s="4" t="s">
        <v>10842</v>
      </c>
      <c r="F864" s="4" t="s">
        <v>21433</v>
      </c>
      <c r="G864" s="4" t="s">
        <v>23573</v>
      </c>
      <c r="H864" s="4" t="n">
        <f aca="false">COUNTIF(Albums!$B$2:$B$2862,A864)</f>
        <v>3</v>
      </c>
      <c r="I864" s="2" t="s">
        <v>23574</v>
      </c>
      <c r="J864" s="2" t="s">
        <v>23575</v>
      </c>
      <c r="K864" s="4"/>
    </row>
    <row r="865" customFormat="false" ht="23.85" hidden="false" customHeight="false" outlineLevel="0" collapsed="false">
      <c r="A865" s="4" t="s">
        <v>19839</v>
      </c>
      <c r="B865" s="4" t="s">
        <v>5413</v>
      </c>
      <c r="C865" s="4" t="s">
        <v>257</v>
      </c>
      <c r="D865" s="4" t="s">
        <v>21585</v>
      </c>
      <c r="E865" s="4" t="s">
        <v>19681</v>
      </c>
      <c r="F865" s="4" t="s">
        <v>21433</v>
      </c>
      <c r="G865" s="4" t="s">
        <v>19838</v>
      </c>
      <c r="H865" s="4" t="n">
        <f aca="false">COUNTIF(Albums!$B$2:$B$2862,A865)</f>
        <v>1</v>
      </c>
      <c r="I865" s="2" t="s">
        <v>23576</v>
      </c>
      <c r="J865" s="2" t="s">
        <v>23577</v>
      </c>
      <c r="K865" s="4"/>
    </row>
    <row r="866" customFormat="false" ht="23.85" hidden="false" customHeight="false" outlineLevel="0" collapsed="false">
      <c r="A866" s="4" t="s">
        <v>8946</v>
      </c>
      <c r="B866" s="4" t="s">
        <v>1528</v>
      </c>
      <c r="C866" s="4" t="s">
        <v>603</v>
      </c>
      <c r="D866" s="4" t="s">
        <v>23371</v>
      </c>
      <c r="E866" s="4" t="s">
        <v>8845</v>
      </c>
      <c r="F866" s="4" t="s">
        <v>21433</v>
      </c>
      <c r="G866" s="4" t="s">
        <v>23578</v>
      </c>
      <c r="H866" s="4" t="n">
        <f aca="false">COUNTIF(Albums!$B$2:$B$2862,A866)</f>
        <v>5</v>
      </c>
      <c r="I866" s="2" t="s">
        <v>23579</v>
      </c>
      <c r="J866" s="2" t="s">
        <v>23580</v>
      </c>
      <c r="K866" s="4"/>
    </row>
    <row r="867" customFormat="false" ht="23.85" hidden="false" customHeight="false" outlineLevel="0" collapsed="false">
      <c r="A867" s="4" t="s">
        <v>17308</v>
      </c>
      <c r="B867" s="4" t="s">
        <v>17310</v>
      </c>
      <c r="C867" s="4" t="s">
        <v>257</v>
      </c>
      <c r="D867" s="4" t="s">
        <v>22134</v>
      </c>
      <c r="E867" s="4" t="s">
        <v>17154</v>
      </c>
      <c r="F867" s="4" t="s">
        <v>21433</v>
      </c>
      <c r="G867" s="4" t="s">
        <v>17307</v>
      </c>
      <c r="H867" s="4" t="n">
        <f aca="false">COUNTIF(Albums!$B$2:$B$2862,A867)</f>
        <v>1</v>
      </c>
      <c r="I867" s="2" t="s">
        <v>23581</v>
      </c>
      <c r="J867" s="2" t="s">
        <v>23582</v>
      </c>
      <c r="K867" s="4"/>
    </row>
    <row r="868" customFormat="false" ht="23.85" hidden="false" customHeight="false" outlineLevel="0" collapsed="false">
      <c r="A868" s="4" t="s">
        <v>16936</v>
      </c>
      <c r="B868" s="4" t="s">
        <v>1205</v>
      </c>
      <c r="C868" s="4" t="s">
        <v>603</v>
      </c>
      <c r="D868" s="4" t="s">
        <v>23583</v>
      </c>
      <c r="E868" s="4" t="s">
        <v>16771</v>
      </c>
      <c r="F868" s="4" t="s">
        <v>21433</v>
      </c>
      <c r="G868" s="4" t="s">
        <v>23584</v>
      </c>
      <c r="H868" s="4" t="n">
        <f aca="false">COUNTIF(Albums!$B$2:$B$2862,A868)</f>
        <v>2</v>
      </c>
      <c r="I868" s="2" t="s">
        <v>23585</v>
      </c>
      <c r="J868" s="2" t="s">
        <v>23586</v>
      </c>
      <c r="K868" s="4"/>
    </row>
    <row r="869" customFormat="false" ht="23.85" hidden="false" customHeight="false" outlineLevel="0" collapsed="false">
      <c r="A869" s="4" t="s">
        <v>10218</v>
      </c>
      <c r="B869" s="4" t="s">
        <v>10220</v>
      </c>
      <c r="C869" s="4" t="s">
        <v>603</v>
      </c>
      <c r="D869" s="4" t="s">
        <v>21477</v>
      </c>
      <c r="E869" s="4" t="s">
        <v>9830</v>
      </c>
      <c r="F869" s="4" t="s">
        <v>21433</v>
      </c>
      <c r="G869" s="4" t="s">
        <v>10217</v>
      </c>
      <c r="H869" s="4" t="n">
        <f aca="false">COUNTIF(Albums!$B$2:$B$2862,A869)</f>
        <v>1</v>
      </c>
      <c r="I869" s="2" t="s">
        <v>9879</v>
      </c>
      <c r="J869" s="2" t="s">
        <v>23587</v>
      </c>
      <c r="K869" s="4"/>
    </row>
    <row r="870" customFormat="false" ht="23.85" hidden="false" customHeight="false" outlineLevel="0" collapsed="false">
      <c r="A870" s="4" t="s">
        <v>20855</v>
      </c>
      <c r="B870" s="4" t="s">
        <v>20857</v>
      </c>
      <c r="C870" s="4" t="s">
        <v>257</v>
      </c>
      <c r="D870" s="4" t="s">
        <v>23404</v>
      </c>
      <c r="E870" s="4" t="s">
        <v>20824</v>
      </c>
      <c r="F870" s="4" t="s">
        <v>21454</v>
      </c>
      <c r="G870" s="4" t="s">
        <v>23588</v>
      </c>
      <c r="H870" s="4" t="n">
        <f aca="false">COUNTIF(Albums!$B$2:$B$2862,A870)</f>
        <v>2</v>
      </c>
      <c r="I870" s="2" t="s">
        <v>20832</v>
      </c>
      <c r="J870" s="2" t="s">
        <v>23589</v>
      </c>
      <c r="K870" s="4"/>
    </row>
    <row r="871" customFormat="false" ht="23.85" hidden="false" customHeight="false" outlineLevel="0" collapsed="false">
      <c r="A871" s="4" t="s">
        <v>21021</v>
      </c>
      <c r="B871" s="4" t="s">
        <v>175</v>
      </c>
      <c r="C871" s="4" t="s">
        <v>174</v>
      </c>
      <c r="D871" s="4" t="s">
        <v>21491</v>
      </c>
      <c r="E871" s="4" t="s">
        <v>20929</v>
      </c>
      <c r="F871" s="4" t="s">
        <v>21454</v>
      </c>
      <c r="G871" s="4" t="s">
        <v>21020</v>
      </c>
      <c r="H871" s="4" t="n">
        <f aca="false">COUNTIF(Albums!$B$2:$B$2862,A871)</f>
        <v>1</v>
      </c>
      <c r="I871" s="2"/>
      <c r="J871" s="2" t="s">
        <v>23590</v>
      </c>
      <c r="K871" s="4" t="s">
        <v>53</v>
      </c>
    </row>
    <row r="872" customFormat="false" ht="23.85" hidden="false" customHeight="false" outlineLevel="0" collapsed="false">
      <c r="A872" s="4" t="s">
        <v>10501</v>
      </c>
      <c r="B872" s="4" t="s">
        <v>10503</v>
      </c>
      <c r="C872" s="4" t="s">
        <v>603</v>
      </c>
      <c r="D872" s="4" t="s">
        <v>23591</v>
      </c>
      <c r="E872" s="4" t="s">
        <v>10455</v>
      </c>
      <c r="F872" s="4" t="s">
        <v>21433</v>
      </c>
      <c r="G872" s="4" t="s">
        <v>23592</v>
      </c>
      <c r="H872" s="4" t="n">
        <f aca="false">COUNTIF(Albums!$B$2:$B$2862,A872)</f>
        <v>3</v>
      </c>
      <c r="I872" s="2" t="s">
        <v>23593</v>
      </c>
      <c r="J872" s="2" t="s">
        <v>23594</v>
      </c>
      <c r="K872" s="4"/>
    </row>
    <row r="873" customFormat="false" ht="23.85" hidden="false" customHeight="false" outlineLevel="0" collapsed="false">
      <c r="A873" s="4" t="s">
        <v>9106</v>
      </c>
      <c r="B873" s="4" t="s">
        <v>61</v>
      </c>
      <c r="C873" s="4" t="s">
        <v>45</v>
      </c>
      <c r="D873" s="4" t="s">
        <v>23595</v>
      </c>
      <c r="E873" s="4" t="s">
        <v>8845</v>
      </c>
      <c r="F873" s="4" t="s">
        <v>21433</v>
      </c>
      <c r="G873" s="4" t="s">
        <v>23596</v>
      </c>
      <c r="H873" s="4" t="n">
        <f aca="false">COUNTIF(Albums!$B$2:$B$2862,A873)</f>
        <v>5</v>
      </c>
      <c r="I873" s="2" t="s">
        <v>23597</v>
      </c>
      <c r="J873" s="2" t="s">
        <v>23598</v>
      </c>
      <c r="K873" s="4"/>
    </row>
    <row r="874" customFormat="false" ht="23.85" hidden="false" customHeight="false" outlineLevel="0" collapsed="false">
      <c r="A874" s="4" t="s">
        <v>13472</v>
      </c>
      <c r="B874" s="4" t="s">
        <v>16132</v>
      </c>
      <c r="C874" s="4" t="s">
        <v>163</v>
      </c>
      <c r="D874" s="4" t="s">
        <v>23599</v>
      </c>
      <c r="E874" s="4" t="s">
        <v>17776</v>
      </c>
      <c r="F874" s="4" t="s">
        <v>21433</v>
      </c>
      <c r="G874" s="4" t="s">
        <v>23600</v>
      </c>
      <c r="H874" s="4" t="n">
        <f aca="false">COUNTIF(Albums!$B$2:$B$2862,A874)</f>
        <v>4</v>
      </c>
      <c r="I874" s="2" t="s">
        <v>23601</v>
      </c>
      <c r="J874" s="2" t="s">
        <v>23602</v>
      </c>
      <c r="K874" s="4"/>
    </row>
    <row r="875" customFormat="false" ht="23.85" hidden="false" customHeight="false" outlineLevel="0" collapsed="false">
      <c r="A875" s="4" t="s">
        <v>15887</v>
      </c>
      <c r="B875" s="4" t="s">
        <v>4732</v>
      </c>
      <c r="C875" s="4" t="s">
        <v>776</v>
      </c>
      <c r="D875" s="4" t="s">
        <v>12231</v>
      </c>
      <c r="E875" s="4" t="s">
        <v>15634</v>
      </c>
      <c r="F875" s="4" t="s">
        <v>21433</v>
      </c>
      <c r="G875" s="4" t="s">
        <v>15886</v>
      </c>
      <c r="H875" s="4" t="n">
        <f aca="false">COUNTIF(Albums!$B$2:$B$2862,A875)</f>
        <v>1</v>
      </c>
      <c r="I875" s="2" t="s">
        <v>23603</v>
      </c>
      <c r="J875" s="2" t="s">
        <v>23604</v>
      </c>
      <c r="K875" s="4"/>
    </row>
    <row r="876" customFormat="false" ht="23.85" hidden="false" customHeight="false" outlineLevel="0" collapsed="false">
      <c r="A876" s="4" t="s">
        <v>19087</v>
      </c>
      <c r="B876" s="4" t="s">
        <v>18993</v>
      </c>
      <c r="C876" s="4" t="s">
        <v>603</v>
      </c>
      <c r="D876" s="4" t="s">
        <v>22324</v>
      </c>
      <c r="E876" s="4" t="s">
        <v>18992</v>
      </c>
      <c r="F876" s="4" t="s">
        <v>21433</v>
      </c>
      <c r="G876" s="4" t="s">
        <v>19086</v>
      </c>
      <c r="H876" s="4" t="n">
        <f aca="false">COUNTIF(Albums!$B$2:$B$2862,A876)</f>
        <v>1</v>
      </c>
      <c r="I876" s="2" t="s">
        <v>23605</v>
      </c>
      <c r="J876" s="2" t="s">
        <v>23606</v>
      </c>
      <c r="K876" s="4"/>
    </row>
    <row r="877" customFormat="false" ht="23.85" hidden="false" customHeight="false" outlineLevel="0" collapsed="false">
      <c r="A877" s="4" t="s">
        <v>12487</v>
      </c>
      <c r="B877" s="4" t="s">
        <v>12279</v>
      </c>
      <c r="C877" s="4" t="s">
        <v>45</v>
      </c>
      <c r="D877" s="4" t="s">
        <v>22535</v>
      </c>
      <c r="E877" s="4" t="s">
        <v>12189</v>
      </c>
      <c r="F877" s="4" t="s">
        <v>21433</v>
      </c>
      <c r="G877" s="4" t="s">
        <v>12486</v>
      </c>
      <c r="H877" s="4" t="n">
        <f aca="false">COUNTIF(Albums!$B$2:$B$2862,A877)</f>
        <v>1</v>
      </c>
      <c r="I877" s="2" t="s">
        <v>12276</v>
      </c>
      <c r="J877" s="2" t="s">
        <v>23607</v>
      </c>
      <c r="K877" s="4"/>
    </row>
    <row r="878" customFormat="false" ht="23.85" hidden="false" customHeight="false" outlineLevel="0" collapsed="false">
      <c r="A878" s="4" t="s">
        <v>16042</v>
      </c>
      <c r="B878" s="4" t="s">
        <v>289</v>
      </c>
      <c r="C878" s="4" t="s">
        <v>193</v>
      </c>
      <c r="D878" s="4" t="s">
        <v>23608</v>
      </c>
      <c r="E878" s="4" t="s">
        <v>16045</v>
      </c>
      <c r="F878" s="4" t="s">
        <v>21433</v>
      </c>
      <c r="G878" s="4" t="s">
        <v>23609</v>
      </c>
      <c r="H878" s="4" t="n">
        <f aca="false">COUNTIF(Albums!$B$2:$B$2862,A878)</f>
        <v>2</v>
      </c>
      <c r="I878" s="2" t="s">
        <v>23610</v>
      </c>
      <c r="J878" s="2" t="s">
        <v>23611</v>
      </c>
      <c r="K878" s="4"/>
    </row>
    <row r="879" customFormat="false" ht="23.85" hidden="false" customHeight="false" outlineLevel="0" collapsed="false">
      <c r="A879" s="4" t="s">
        <v>4364</v>
      </c>
      <c r="B879" s="4" t="s">
        <v>4037</v>
      </c>
      <c r="C879" s="4" t="s">
        <v>776</v>
      </c>
      <c r="D879" s="4" t="s">
        <v>22838</v>
      </c>
      <c r="E879" s="4" t="s">
        <v>3992</v>
      </c>
      <c r="F879" s="4" t="s">
        <v>21441</v>
      </c>
      <c r="G879" s="4" t="s">
        <v>23612</v>
      </c>
      <c r="H879" s="4" t="n">
        <f aca="false">COUNTIF(Albums!$B$2:$B$2862,A879)</f>
        <v>5</v>
      </c>
      <c r="I879" s="2" t="s">
        <v>23613</v>
      </c>
      <c r="J879" s="2" t="s">
        <v>23614</v>
      </c>
      <c r="K879" s="4" t="s">
        <v>53</v>
      </c>
    </row>
    <row r="880" customFormat="false" ht="23.85" hidden="false" customHeight="false" outlineLevel="0" collapsed="false">
      <c r="A880" s="4" t="s">
        <v>3166</v>
      </c>
      <c r="B880" s="4" t="s">
        <v>3169</v>
      </c>
      <c r="C880" s="4" t="s">
        <v>193</v>
      </c>
      <c r="D880" s="4" t="s">
        <v>22486</v>
      </c>
      <c r="E880" s="4" t="s">
        <v>2736</v>
      </c>
      <c r="F880" s="4" t="s">
        <v>21441</v>
      </c>
      <c r="G880" s="4" t="s">
        <v>23615</v>
      </c>
      <c r="H880" s="4" t="n">
        <f aca="false">COUNTIF(Albums!$B$2:$B$2862,A880)</f>
        <v>3</v>
      </c>
      <c r="I880" s="2" t="s">
        <v>23616</v>
      </c>
      <c r="J880" s="2" t="s">
        <v>23617</v>
      </c>
      <c r="K880" s="4"/>
    </row>
    <row r="881" customFormat="false" ht="23.85" hidden="false" customHeight="false" outlineLevel="0" collapsed="false">
      <c r="A881" s="4" t="s">
        <v>16077</v>
      </c>
      <c r="B881" s="4" t="s">
        <v>289</v>
      </c>
      <c r="C881" s="4" t="s">
        <v>193</v>
      </c>
      <c r="D881" s="4" t="s">
        <v>23561</v>
      </c>
      <c r="E881" s="4" t="s">
        <v>16045</v>
      </c>
      <c r="F881" s="4" t="s">
        <v>21433</v>
      </c>
      <c r="G881" s="4" t="s">
        <v>23618</v>
      </c>
      <c r="H881" s="4" t="n">
        <f aca="false">COUNTIF(Albums!$B$2:$B$2862,A881)</f>
        <v>3</v>
      </c>
      <c r="I881" s="2" t="s">
        <v>23619</v>
      </c>
      <c r="J881" s="2" t="s">
        <v>23620</v>
      </c>
      <c r="K881" s="4"/>
    </row>
    <row r="882" customFormat="false" ht="23.85" hidden="false" customHeight="false" outlineLevel="0" collapsed="false">
      <c r="A882" s="4" t="s">
        <v>3253</v>
      </c>
      <c r="B882" s="4" t="s">
        <v>1528</v>
      </c>
      <c r="C882" s="4" t="s">
        <v>603</v>
      </c>
      <c r="D882" s="4" t="s">
        <v>22248</v>
      </c>
      <c r="E882" s="4" t="s">
        <v>2736</v>
      </c>
      <c r="F882" s="4" t="s">
        <v>21441</v>
      </c>
      <c r="G882" s="4" t="s">
        <v>23621</v>
      </c>
      <c r="H882" s="4" t="n">
        <f aca="false">COUNTIF(Albums!$B$2:$B$2862,A882)</f>
        <v>5</v>
      </c>
      <c r="I882" s="2" t="s">
        <v>23622</v>
      </c>
      <c r="J882" s="2" t="s">
        <v>23623</v>
      </c>
      <c r="K882" s="4" t="s">
        <v>53</v>
      </c>
    </row>
    <row r="883" customFormat="false" ht="23.85" hidden="false" customHeight="false" outlineLevel="0" collapsed="false">
      <c r="A883" s="4" t="s">
        <v>14133</v>
      </c>
      <c r="B883" s="4" t="s">
        <v>1205</v>
      </c>
      <c r="C883" s="4" t="s">
        <v>603</v>
      </c>
      <c r="D883" s="4" t="s">
        <v>21852</v>
      </c>
      <c r="E883" s="4" t="s">
        <v>13813</v>
      </c>
      <c r="F883" s="4" t="s">
        <v>21433</v>
      </c>
      <c r="G883" s="4" t="s">
        <v>14132</v>
      </c>
      <c r="H883" s="4" t="n">
        <f aca="false">COUNTIF(Albums!$B$2:$B$2862,A883)</f>
        <v>1</v>
      </c>
      <c r="I883" s="2" t="s">
        <v>13988</v>
      </c>
      <c r="J883" s="2" t="s">
        <v>23624</v>
      </c>
      <c r="K883" s="4"/>
    </row>
    <row r="884" customFormat="false" ht="23.85" hidden="false" customHeight="false" outlineLevel="0" collapsed="false">
      <c r="A884" s="4" t="s">
        <v>6501</v>
      </c>
      <c r="B884" s="4" t="s">
        <v>153</v>
      </c>
      <c r="C884" s="4" t="s">
        <v>152</v>
      </c>
      <c r="D884" s="4" t="s">
        <v>23625</v>
      </c>
      <c r="E884" s="4" t="s">
        <v>6478</v>
      </c>
      <c r="F884" s="4" t="s">
        <v>21433</v>
      </c>
      <c r="G884" s="4" t="s">
        <v>23626</v>
      </c>
      <c r="H884" s="4" t="n">
        <f aca="false">COUNTIF(Albums!$B$2:$B$2862,A884)</f>
        <v>5</v>
      </c>
      <c r="I884" s="2"/>
      <c r="J884" s="2" t="s">
        <v>23627</v>
      </c>
      <c r="K884" s="4"/>
    </row>
    <row r="885" customFormat="false" ht="23.85" hidden="false" customHeight="false" outlineLevel="0" collapsed="false">
      <c r="A885" s="4" t="s">
        <v>13980</v>
      </c>
      <c r="B885" s="4" t="s">
        <v>433</v>
      </c>
      <c r="C885" s="4" t="s">
        <v>152</v>
      </c>
      <c r="D885" s="4" t="s">
        <v>21611</v>
      </c>
      <c r="E885" s="4" t="s">
        <v>13813</v>
      </c>
      <c r="F885" s="4" t="s">
        <v>21433</v>
      </c>
      <c r="G885" s="4" t="s">
        <v>13979</v>
      </c>
      <c r="H885" s="4" t="n">
        <f aca="false">COUNTIF(Albums!$B$2:$B$2862,A885)</f>
        <v>1</v>
      </c>
      <c r="I885" s="2"/>
      <c r="J885" s="2" t="s">
        <v>23628</v>
      </c>
      <c r="K885" s="4"/>
    </row>
    <row r="886" customFormat="false" ht="23.85" hidden="false" customHeight="false" outlineLevel="0" collapsed="false">
      <c r="A886" s="4" t="s">
        <v>2681</v>
      </c>
      <c r="B886" s="4" t="s">
        <v>2683</v>
      </c>
      <c r="C886" s="4" t="s">
        <v>152</v>
      </c>
      <c r="D886" s="4" t="s">
        <v>21491</v>
      </c>
      <c r="E886" s="4" t="s">
        <v>1337</v>
      </c>
      <c r="F886" s="4" t="s">
        <v>21441</v>
      </c>
      <c r="G886" s="4" t="s">
        <v>2680</v>
      </c>
      <c r="H886" s="4" t="n">
        <f aca="false">COUNTIF(Albums!$B$2:$B$2862,A886)</f>
        <v>1</v>
      </c>
      <c r="I886" s="2" t="s">
        <v>23629</v>
      </c>
      <c r="J886" s="2" t="s">
        <v>23630</v>
      </c>
      <c r="K886" s="4"/>
    </row>
    <row r="887" customFormat="false" ht="23.85" hidden="false" customHeight="false" outlineLevel="0" collapsed="false">
      <c r="A887" s="4" t="s">
        <v>5117</v>
      </c>
      <c r="B887" s="4" t="s">
        <v>706</v>
      </c>
      <c r="C887" s="4" t="s">
        <v>90</v>
      </c>
      <c r="D887" s="4" t="s">
        <v>21440</v>
      </c>
      <c r="E887" s="4" t="s">
        <v>3992</v>
      </c>
      <c r="F887" s="4" t="s">
        <v>21441</v>
      </c>
      <c r="G887" s="4" t="s">
        <v>5116</v>
      </c>
      <c r="H887" s="4" t="n">
        <f aca="false">COUNTIF(Albums!$B$2:$B$2862,A887)</f>
        <v>1</v>
      </c>
      <c r="I887" s="2"/>
      <c r="J887" s="2" t="s">
        <v>23631</v>
      </c>
      <c r="K887" s="4"/>
    </row>
    <row r="888" customFormat="false" ht="23.85" hidden="false" customHeight="false" outlineLevel="0" collapsed="false">
      <c r="A888" s="4" t="s">
        <v>14361</v>
      </c>
      <c r="B888" s="4" t="s">
        <v>14239</v>
      </c>
      <c r="C888" s="4" t="s">
        <v>603</v>
      </c>
      <c r="D888" s="4" t="s">
        <v>21936</v>
      </c>
      <c r="E888" s="4" t="s">
        <v>14186</v>
      </c>
      <c r="F888" s="4" t="s">
        <v>21433</v>
      </c>
      <c r="G888" s="4" t="s">
        <v>14360</v>
      </c>
      <c r="H888" s="4" t="n">
        <f aca="false">COUNTIF(Albums!$B$2:$B$2862,A888)</f>
        <v>1</v>
      </c>
      <c r="I888" s="2" t="s">
        <v>14237</v>
      </c>
      <c r="J888" s="2" t="s">
        <v>23632</v>
      </c>
      <c r="K888" s="4"/>
    </row>
    <row r="889" customFormat="false" ht="23.85" hidden="false" customHeight="false" outlineLevel="0" collapsed="false">
      <c r="A889" s="4" t="s">
        <v>868</v>
      </c>
      <c r="B889" s="4" t="s">
        <v>289</v>
      </c>
      <c r="C889" s="4" t="s">
        <v>193</v>
      </c>
      <c r="D889" s="4" t="s">
        <v>21772</v>
      </c>
      <c r="E889" s="4" t="s">
        <v>861</v>
      </c>
      <c r="F889" s="4" t="s">
        <v>21441</v>
      </c>
      <c r="G889" s="4" t="s">
        <v>867</v>
      </c>
      <c r="H889" s="4" t="n">
        <f aca="false">COUNTIF(Albums!$B$2:$B$2862,A889)</f>
        <v>1</v>
      </c>
      <c r="I889" s="2"/>
      <c r="J889" s="2" t="s">
        <v>23633</v>
      </c>
      <c r="K889" s="4"/>
    </row>
    <row r="890" customFormat="false" ht="23.85" hidden="false" customHeight="false" outlineLevel="0" collapsed="false">
      <c r="A890" s="4" t="s">
        <v>17923</v>
      </c>
      <c r="B890" s="4" t="s">
        <v>164</v>
      </c>
      <c r="C890" s="4" t="s">
        <v>163</v>
      </c>
      <c r="D890" s="4" t="s">
        <v>22369</v>
      </c>
      <c r="E890" s="4" t="s">
        <v>17776</v>
      </c>
      <c r="F890" s="4" t="s">
        <v>21433</v>
      </c>
      <c r="G890" s="4" t="s">
        <v>17922</v>
      </c>
      <c r="H890" s="4" t="n">
        <f aca="false">COUNTIF(Albums!$B$2:$B$2862,A890)</f>
        <v>1</v>
      </c>
      <c r="I890" s="2"/>
      <c r="J890" s="2" t="s">
        <v>23634</v>
      </c>
      <c r="K890" s="4"/>
    </row>
    <row r="891" customFormat="false" ht="23.85" hidden="false" customHeight="false" outlineLevel="0" collapsed="false">
      <c r="A891" s="4" t="s">
        <v>8869</v>
      </c>
      <c r="B891" s="4" t="s">
        <v>289</v>
      </c>
      <c r="C891" s="4" t="s">
        <v>193</v>
      </c>
      <c r="D891" s="4" t="s">
        <v>23635</v>
      </c>
      <c r="E891" s="4" t="s">
        <v>8845</v>
      </c>
      <c r="F891" s="4" t="s">
        <v>21433</v>
      </c>
      <c r="G891" s="4" t="s">
        <v>23636</v>
      </c>
      <c r="H891" s="4" t="n">
        <f aca="false">COUNTIF(Albums!$B$2:$B$2862,A891)</f>
        <v>8</v>
      </c>
      <c r="I891" s="2" t="s">
        <v>23637</v>
      </c>
      <c r="J891" s="2" t="s">
        <v>23638</v>
      </c>
      <c r="K891" s="4"/>
    </row>
    <row r="892" customFormat="false" ht="23.85" hidden="false" customHeight="false" outlineLevel="0" collapsed="false">
      <c r="A892" s="4" t="s">
        <v>693</v>
      </c>
      <c r="B892" s="4" t="s">
        <v>530</v>
      </c>
      <c r="C892" s="4" t="s">
        <v>193</v>
      </c>
      <c r="D892" s="4" t="s">
        <v>21966</v>
      </c>
      <c r="E892" s="4" t="s">
        <v>510</v>
      </c>
      <c r="F892" s="4" t="s">
        <v>21441</v>
      </c>
      <c r="G892" s="4" t="s">
        <v>23639</v>
      </c>
      <c r="H892" s="4" t="n">
        <f aca="false">COUNTIF(Albums!$B$2:$B$2862,A892)</f>
        <v>2</v>
      </c>
      <c r="I892" s="2" t="s">
        <v>23640</v>
      </c>
      <c r="J892" s="2" t="s">
        <v>23641</v>
      </c>
      <c r="K892" s="4" t="s">
        <v>53</v>
      </c>
    </row>
    <row r="893" customFormat="false" ht="23.85" hidden="false" customHeight="false" outlineLevel="0" collapsed="false">
      <c r="A893" s="4" t="s">
        <v>2962</v>
      </c>
      <c r="B893" s="4" t="s">
        <v>61</v>
      </c>
      <c r="C893" s="4" t="s">
        <v>45</v>
      </c>
      <c r="D893" s="4" t="s">
        <v>21962</v>
      </c>
      <c r="E893" s="4" t="s">
        <v>2736</v>
      </c>
      <c r="F893" s="4" t="s">
        <v>21441</v>
      </c>
      <c r="G893" s="4" t="s">
        <v>23642</v>
      </c>
      <c r="H893" s="4" t="n">
        <f aca="false">COUNTIF(Albums!$B$2:$B$2862,A893)</f>
        <v>3</v>
      </c>
      <c r="I893" s="2"/>
      <c r="J893" s="2" t="s">
        <v>23643</v>
      </c>
      <c r="K893" s="4"/>
    </row>
    <row r="894" customFormat="false" ht="23.85" hidden="false" customHeight="false" outlineLevel="0" collapsed="false">
      <c r="A894" s="4" t="s">
        <v>9040</v>
      </c>
      <c r="B894" s="4" t="s">
        <v>750</v>
      </c>
      <c r="C894" s="4" t="s">
        <v>257</v>
      </c>
      <c r="D894" s="4" t="s">
        <v>22177</v>
      </c>
      <c r="E894" s="4" t="s">
        <v>8845</v>
      </c>
      <c r="F894" s="4" t="s">
        <v>21433</v>
      </c>
      <c r="G894" s="4" t="s">
        <v>23644</v>
      </c>
      <c r="H894" s="4" t="n">
        <f aca="false">COUNTIF(Albums!$B$2:$B$2862,A894)</f>
        <v>6</v>
      </c>
      <c r="I894" s="2" t="s">
        <v>23645</v>
      </c>
      <c r="J894" s="2" t="s">
        <v>23646</v>
      </c>
      <c r="K894" s="4"/>
    </row>
    <row r="895" customFormat="false" ht="23.85" hidden="false" customHeight="false" outlineLevel="0" collapsed="false">
      <c r="A895" s="4" t="s">
        <v>1902</v>
      </c>
      <c r="B895" s="4" t="s">
        <v>117</v>
      </c>
      <c r="C895" s="4" t="s">
        <v>116</v>
      </c>
      <c r="D895" s="4" t="s">
        <v>21650</v>
      </c>
      <c r="E895" s="4" t="s">
        <v>1337</v>
      </c>
      <c r="F895" s="4" t="s">
        <v>21441</v>
      </c>
      <c r="G895" s="4" t="s">
        <v>1901</v>
      </c>
      <c r="H895" s="4" t="n">
        <f aca="false">COUNTIF(Albums!$B$2:$B$2862,A895)</f>
        <v>1</v>
      </c>
      <c r="I895" s="2" t="s">
        <v>2673</v>
      </c>
      <c r="J895" s="2" t="s">
        <v>23647</v>
      </c>
      <c r="K895" s="4"/>
    </row>
    <row r="896" customFormat="false" ht="23.85" hidden="false" customHeight="false" outlineLevel="0" collapsed="false">
      <c r="A896" s="4" t="s">
        <v>1384</v>
      </c>
      <c r="B896" s="4" t="s">
        <v>346</v>
      </c>
      <c r="C896" s="4" t="s">
        <v>45</v>
      </c>
      <c r="D896" s="4" t="s">
        <v>22106</v>
      </c>
      <c r="E896" s="4" t="s">
        <v>1337</v>
      </c>
      <c r="F896" s="4" t="s">
        <v>21441</v>
      </c>
      <c r="G896" s="4" t="s">
        <v>23648</v>
      </c>
      <c r="H896" s="4" t="n">
        <f aca="false">COUNTIF(Albums!$B$2:$B$2862,A896)</f>
        <v>4</v>
      </c>
      <c r="I896" s="2"/>
      <c r="J896" s="2" t="s">
        <v>23649</v>
      </c>
      <c r="K896" s="4"/>
    </row>
    <row r="897" customFormat="false" ht="23.85" hidden="false" customHeight="false" outlineLevel="0" collapsed="false">
      <c r="A897" s="4" t="s">
        <v>14932</v>
      </c>
      <c r="B897" s="4" t="s">
        <v>5431</v>
      </c>
      <c r="C897" s="4" t="s">
        <v>152</v>
      </c>
      <c r="D897" s="4" t="s">
        <v>21852</v>
      </c>
      <c r="E897" s="4" t="s">
        <v>14457</v>
      </c>
      <c r="F897" s="4" t="s">
        <v>21433</v>
      </c>
      <c r="G897" s="4" t="s">
        <v>14931</v>
      </c>
      <c r="H897" s="4" t="n">
        <f aca="false">COUNTIF(Albums!$B$2:$B$2862,A897)</f>
        <v>1</v>
      </c>
      <c r="I897" s="2" t="s">
        <v>14663</v>
      </c>
      <c r="J897" s="2" t="s">
        <v>23650</v>
      </c>
      <c r="K897" s="4"/>
    </row>
    <row r="898" customFormat="false" ht="23.85" hidden="false" customHeight="false" outlineLevel="0" collapsed="false">
      <c r="A898" s="4" t="s">
        <v>14194</v>
      </c>
      <c r="B898" s="4" t="s">
        <v>1205</v>
      </c>
      <c r="C898" s="4" t="s">
        <v>603</v>
      </c>
      <c r="D898" s="4" t="s">
        <v>21596</v>
      </c>
      <c r="E898" s="4" t="s">
        <v>14186</v>
      </c>
      <c r="F898" s="4" t="s">
        <v>21433</v>
      </c>
      <c r="G898" s="4" t="s">
        <v>14193</v>
      </c>
      <c r="H898" s="4" t="n">
        <f aca="false">COUNTIF(Albums!$B$2:$B$2862,A898)</f>
        <v>1</v>
      </c>
      <c r="I898" s="2" t="s">
        <v>23651</v>
      </c>
      <c r="J898" s="2" t="s">
        <v>23652</v>
      </c>
      <c r="K898" s="4"/>
    </row>
    <row r="899" customFormat="false" ht="23.85" hidden="false" customHeight="false" outlineLevel="0" collapsed="false">
      <c r="A899" s="4" t="s">
        <v>8671</v>
      </c>
      <c r="B899" s="4" t="s">
        <v>4960</v>
      </c>
      <c r="C899" s="4" t="s">
        <v>152</v>
      </c>
      <c r="D899" s="4" t="s">
        <v>21865</v>
      </c>
      <c r="E899" s="4" t="s">
        <v>8347</v>
      </c>
      <c r="F899" s="4" t="s">
        <v>21433</v>
      </c>
      <c r="G899" s="4" t="s">
        <v>8670</v>
      </c>
      <c r="H899" s="4" t="n">
        <f aca="false">COUNTIF(Albums!$B$2:$B$2862,A899)</f>
        <v>1</v>
      </c>
      <c r="I899" s="2"/>
      <c r="J899" s="2" t="s">
        <v>23653</v>
      </c>
      <c r="K899" s="4"/>
    </row>
    <row r="900" customFormat="false" ht="23.85" hidden="false" customHeight="false" outlineLevel="0" collapsed="false">
      <c r="A900" s="4" t="s">
        <v>3624</v>
      </c>
      <c r="B900" s="4" t="s">
        <v>3626</v>
      </c>
      <c r="C900" s="4" t="s">
        <v>603</v>
      </c>
      <c r="D900" s="4" t="s">
        <v>21966</v>
      </c>
      <c r="E900" s="4" t="s">
        <v>2736</v>
      </c>
      <c r="F900" s="4" t="s">
        <v>21441</v>
      </c>
      <c r="G900" s="4" t="s">
        <v>23654</v>
      </c>
      <c r="H900" s="4" t="n">
        <f aca="false">COUNTIF(Albums!$B$2:$B$2862,A900)</f>
        <v>2</v>
      </c>
      <c r="I900" s="2" t="s">
        <v>3089</v>
      </c>
      <c r="J900" s="2" t="s">
        <v>23655</v>
      </c>
      <c r="K900" s="4"/>
    </row>
    <row r="901" customFormat="false" ht="23.85" hidden="false" customHeight="false" outlineLevel="0" collapsed="false">
      <c r="A901" s="4" t="s">
        <v>3352</v>
      </c>
      <c r="B901" s="4" t="s">
        <v>3355</v>
      </c>
      <c r="C901" s="4" t="s">
        <v>603</v>
      </c>
      <c r="D901" s="4" t="s">
        <v>21518</v>
      </c>
      <c r="E901" s="4" t="s">
        <v>2736</v>
      </c>
      <c r="F901" s="4" t="s">
        <v>21441</v>
      </c>
      <c r="G901" s="4" t="s">
        <v>23656</v>
      </c>
      <c r="H901" s="4" t="n">
        <f aca="false">COUNTIF(Albums!$B$2:$B$2862,A901)</f>
        <v>2</v>
      </c>
      <c r="I901" s="2"/>
      <c r="J901" s="2" t="s">
        <v>23657</v>
      </c>
      <c r="K901" s="4" t="s">
        <v>53</v>
      </c>
    </row>
    <row r="902" customFormat="false" ht="23.85" hidden="false" customHeight="false" outlineLevel="0" collapsed="false">
      <c r="A902" s="4" t="s">
        <v>3029</v>
      </c>
      <c r="B902" s="4" t="s">
        <v>3031</v>
      </c>
      <c r="C902" s="4" t="s">
        <v>152</v>
      </c>
      <c r="D902" s="4" t="s">
        <v>22558</v>
      </c>
      <c r="E902" s="4" t="s">
        <v>2736</v>
      </c>
      <c r="F902" s="4" t="s">
        <v>21441</v>
      </c>
      <c r="G902" s="4" t="s">
        <v>23658</v>
      </c>
      <c r="H902" s="4" t="n">
        <f aca="false">COUNTIF(Albums!$B$2:$B$2862,A902)</f>
        <v>2</v>
      </c>
      <c r="I902" s="2" t="s">
        <v>3827</v>
      </c>
      <c r="J902" s="2" t="s">
        <v>23659</v>
      </c>
      <c r="K902" s="4"/>
    </row>
    <row r="903" customFormat="false" ht="23.85" hidden="false" customHeight="false" outlineLevel="0" collapsed="false">
      <c r="A903" s="4" t="s">
        <v>17430</v>
      </c>
      <c r="B903" s="4" t="s">
        <v>289</v>
      </c>
      <c r="C903" s="4" t="s">
        <v>193</v>
      </c>
      <c r="D903" s="4" t="s">
        <v>21981</v>
      </c>
      <c r="E903" s="4" t="s">
        <v>17406</v>
      </c>
      <c r="F903" s="4" t="s">
        <v>21433</v>
      </c>
      <c r="G903" s="4" t="s">
        <v>17429</v>
      </c>
      <c r="H903" s="4" t="n">
        <f aca="false">COUNTIF(Albums!$B$2:$B$2862,A903)</f>
        <v>1</v>
      </c>
      <c r="I903" s="2" t="s">
        <v>17421</v>
      </c>
      <c r="J903" s="2" t="s">
        <v>23660</v>
      </c>
      <c r="K903" s="4"/>
    </row>
    <row r="904" customFormat="false" ht="23.85" hidden="false" customHeight="false" outlineLevel="0" collapsed="false">
      <c r="A904" s="4" t="s">
        <v>2511</v>
      </c>
      <c r="B904" s="4" t="s">
        <v>2513</v>
      </c>
      <c r="C904" s="4" t="s">
        <v>193</v>
      </c>
      <c r="D904" s="4" t="s">
        <v>21463</v>
      </c>
      <c r="E904" s="4" t="s">
        <v>1337</v>
      </c>
      <c r="F904" s="4" t="s">
        <v>21441</v>
      </c>
      <c r="G904" s="4" t="s">
        <v>2510</v>
      </c>
      <c r="H904" s="4" t="n">
        <f aca="false">COUNTIF(Albums!$B$2:$B$2862,A904)</f>
        <v>1</v>
      </c>
      <c r="I904" s="2" t="s">
        <v>23661</v>
      </c>
      <c r="J904" s="2" t="s">
        <v>23662</v>
      </c>
      <c r="K904" s="4"/>
    </row>
    <row r="905" customFormat="false" ht="23.85" hidden="false" customHeight="false" outlineLevel="0" collapsed="false">
      <c r="A905" s="4" t="s">
        <v>9889</v>
      </c>
      <c r="B905" s="4" t="s">
        <v>1205</v>
      </c>
      <c r="C905" s="4" t="s">
        <v>603</v>
      </c>
      <c r="D905" s="4" t="s">
        <v>23663</v>
      </c>
      <c r="E905" s="4" t="s">
        <v>9830</v>
      </c>
      <c r="F905" s="4" t="s">
        <v>21433</v>
      </c>
      <c r="G905" s="4" t="s">
        <v>23664</v>
      </c>
      <c r="H905" s="4" t="n">
        <f aca="false">COUNTIF(Albums!$B$2:$B$2862,A905)</f>
        <v>2</v>
      </c>
      <c r="I905" s="2"/>
      <c r="J905" s="2" t="s">
        <v>23665</v>
      </c>
      <c r="K905" s="4"/>
    </row>
    <row r="906" customFormat="false" ht="23.85" hidden="false" customHeight="false" outlineLevel="0" collapsed="false">
      <c r="A906" s="4" t="s">
        <v>10469</v>
      </c>
      <c r="B906" s="4" t="s">
        <v>153</v>
      </c>
      <c r="C906" s="4" t="s">
        <v>152</v>
      </c>
      <c r="D906" s="4" t="s">
        <v>22374</v>
      </c>
      <c r="E906" s="4" t="s">
        <v>10455</v>
      </c>
      <c r="F906" s="4" t="s">
        <v>21433</v>
      </c>
      <c r="G906" s="4" t="s">
        <v>10468</v>
      </c>
      <c r="H906" s="4" t="n">
        <f aca="false">COUNTIF(Albums!$B$2:$B$2862,A906)</f>
        <v>1</v>
      </c>
      <c r="I906" s="2" t="s">
        <v>23666</v>
      </c>
      <c r="J906" s="2" t="s">
        <v>23667</v>
      </c>
      <c r="K906" s="4"/>
    </row>
    <row r="907" customFormat="false" ht="23.85" hidden="false" customHeight="false" outlineLevel="0" collapsed="false">
      <c r="A907" s="4" t="s">
        <v>19816</v>
      </c>
      <c r="B907" s="4" t="s">
        <v>5413</v>
      </c>
      <c r="C907" s="4" t="s">
        <v>257</v>
      </c>
      <c r="D907" s="4" t="s">
        <v>23668</v>
      </c>
      <c r="E907" s="4" t="s">
        <v>19681</v>
      </c>
      <c r="F907" s="4" t="s">
        <v>21433</v>
      </c>
      <c r="G907" s="4" t="s">
        <v>23669</v>
      </c>
      <c r="H907" s="4" t="n">
        <f aca="false">COUNTIF(Albums!$B$2:$B$2862,A907)</f>
        <v>3</v>
      </c>
      <c r="I907" s="2" t="s">
        <v>23670</v>
      </c>
      <c r="J907" s="2" t="s">
        <v>23671</v>
      </c>
      <c r="K907" s="4"/>
    </row>
    <row r="908" customFormat="false" ht="23.85" hidden="false" customHeight="false" outlineLevel="0" collapsed="false">
      <c r="A908" s="4" t="s">
        <v>9586</v>
      </c>
      <c r="B908" s="4" t="s">
        <v>925</v>
      </c>
      <c r="C908" s="4" t="s">
        <v>90</v>
      </c>
      <c r="D908" s="4" t="s">
        <v>22631</v>
      </c>
      <c r="E908" s="4" t="s">
        <v>8845</v>
      </c>
      <c r="F908" s="4" t="s">
        <v>21433</v>
      </c>
      <c r="G908" s="4" t="s">
        <v>23672</v>
      </c>
      <c r="H908" s="4" t="n">
        <f aca="false">COUNTIF(Albums!$B$2:$B$2862,A908)</f>
        <v>4</v>
      </c>
      <c r="I908" s="2" t="s">
        <v>23673</v>
      </c>
      <c r="J908" s="2" t="s">
        <v>23674</v>
      </c>
      <c r="K908" s="4"/>
    </row>
    <row r="909" customFormat="false" ht="23.85" hidden="false" customHeight="false" outlineLevel="0" collapsed="false">
      <c r="A909" s="4" t="s">
        <v>4222</v>
      </c>
      <c r="B909" s="4" t="s">
        <v>4225</v>
      </c>
      <c r="C909" s="4" t="s">
        <v>961</v>
      </c>
      <c r="D909" s="4" t="s">
        <v>22897</v>
      </c>
      <c r="E909" s="4" t="s">
        <v>3992</v>
      </c>
      <c r="F909" s="4" t="s">
        <v>21441</v>
      </c>
      <c r="G909" s="4" t="s">
        <v>23675</v>
      </c>
      <c r="H909" s="4" t="n">
        <f aca="false">COUNTIF(Albums!$B$2:$B$2862,A909)</f>
        <v>3</v>
      </c>
      <c r="I909" s="2"/>
      <c r="J909" s="2" t="s">
        <v>23676</v>
      </c>
      <c r="K909" s="4"/>
    </row>
    <row r="910" customFormat="false" ht="23.85" hidden="false" customHeight="false" outlineLevel="0" collapsed="false">
      <c r="A910" s="4" t="s">
        <v>9134</v>
      </c>
      <c r="B910" s="4" t="s">
        <v>164</v>
      </c>
      <c r="C910" s="4" t="s">
        <v>163</v>
      </c>
      <c r="D910" s="4" t="s">
        <v>23677</v>
      </c>
      <c r="E910" s="4" t="s">
        <v>8845</v>
      </c>
      <c r="F910" s="4" t="s">
        <v>21433</v>
      </c>
      <c r="G910" s="4" t="s">
        <v>23678</v>
      </c>
      <c r="H910" s="4" t="n">
        <f aca="false">COUNTIF(Albums!$B$2:$B$2862,A910)</f>
        <v>3</v>
      </c>
      <c r="I910" s="2"/>
      <c r="J910" s="2" t="s">
        <v>23679</v>
      </c>
      <c r="K910" s="4"/>
    </row>
    <row r="911" customFormat="false" ht="23.85" hidden="false" customHeight="false" outlineLevel="0" collapsed="false">
      <c r="A911" s="4" t="s">
        <v>6961</v>
      </c>
      <c r="B911" s="4" t="s">
        <v>6963</v>
      </c>
      <c r="C911" s="4" t="s">
        <v>257</v>
      </c>
      <c r="D911" s="4" t="s">
        <v>23680</v>
      </c>
      <c r="E911" s="4" t="s">
        <v>6478</v>
      </c>
      <c r="F911" s="4" t="s">
        <v>21433</v>
      </c>
      <c r="G911" s="4" t="s">
        <v>23681</v>
      </c>
      <c r="H911" s="4" t="n">
        <f aca="false">COUNTIF(Albums!$B$2:$B$2862,A911)</f>
        <v>2</v>
      </c>
      <c r="I911" s="2"/>
      <c r="J911" s="2" t="s">
        <v>23682</v>
      </c>
      <c r="K911" s="4"/>
    </row>
    <row r="912" customFormat="false" ht="23.85" hidden="false" customHeight="false" outlineLevel="0" collapsed="false">
      <c r="A912" s="4" t="s">
        <v>15019</v>
      </c>
      <c r="B912" s="4" t="s">
        <v>346</v>
      </c>
      <c r="C912" s="4" t="s">
        <v>45</v>
      </c>
      <c r="D912" s="4" t="s">
        <v>21602</v>
      </c>
      <c r="E912" s="4" t="s">
        <v>14457</v>
      </c>
      <c r="F912" s="4" t="s">
        <v>21433</v>
      </c>
      <c r="G912" s="4" t="s">
        <v>15018</v>
      </c>
      <c r="H912" s="4" t="n">
        <f aca="false">COUNTIF(Albums!$B$2:$B$2862,A912)</f>
        <v>1</v>
      </c>
      <c r="I912" s="2" t="s">
        <v>14672</v>
      </c>
      <c r="J912" s="2" t="s">
        <v>23683</v>
      </c>
      <c r="K912" s="4"/>
    </row>
    <row r="913" customFormat="false" ht="23.85" hidden="false" customHeight="false" outlineLevel="0" collapsed="false">
      <c r="A913" s="4" t="s">
        <v>20795</v>
      </c>
      <c r="B913" s="4" t="s">
        <v>20797</v>
      </c>
      <c r="C913" s="4" t="s">
        <v>603</v>
      </c>
      <c r="D913" s="4" t="s">
        <v>21680</v>
      </c>
      <c r="E913" s="4" t="s">
        <v>20757</v>
      </c>
      <c r="F913" s="4" t="s">
        <v>21454</v>
      </c>
      <c r="G913" s="4" t="s">
        <v>20794</v>
      </c>
      <c r="H913" s="4" t="n">
        <f aca="false">COUNTIF(Albums!$B$2:$B$2862,A913)</f>
        <v>1</v>
      </c>
      <c r="I913" s="2"/>
      <c r="J913" s="2" t="s">
        <v>23684</v>
      </c>
      <c r="K913" s="4"/>
    </row>
    <row r="914" customFormat="false" ht="23.85" hidden="false" customHeight="false" outlineLevel="0" collapsed="false">
      <c r="A914" s="4" t="s">
        <v>13988</v>
      </c>
      <c r="B914" s="4" t="s">
        <v>1205</v>
      </c>
      <c r="C914" s="4" t="s">
        <v>603</v>
      </c>
      <c r="D914" s="4" t="s">
        <v>21611</v>
      </c>
      <c r="E914" s="4" t="s">
        <v>13813</v>
      </c>
      <c r="F914" s="4" t="s">
        <v>21433</v>
      </c>
      <c r="G914" s="4" t="s">
        <v>13987</v>
      </c>
      <c r="H914" s="4" t="n">
        <f aca="false">COUNTIF(Albums!$B$2:$B$2862,A914)</f>
        <v>1</v>
      </c>
      <c r="I914" s="2" t="s">
        <v>14133</v>
      </c>
      <c r="J914" s="2" t="s">
        <v>23685</v>
      </c>
      <c r="K914" s="4"/>
    </row>
    <row r="915" customFormat="false" ht="23.85" hidden="false" customHeight="false" outlineLevel="0" collapsed="false">
      <c r="A915" s="4" t="s">
        <v>11087</v>
      </c>
      <c r="B915" s="4" t="s">
        <v>4149</v>
      </c>
      <c r="C915" s="4" t="s">
        <v>152</v>
      </c>
      <c r="D915" s="4" t="s">
        <v>21903</v>
      </c>
      <c r="E915" s="4" t="s">
        <v>10842</v>
      </c>
      <c r="F915" s="4" t="s">
        <v>21433</v>
      </c>
      <c r="G915" s="4" t="s">
        <v>23686</v>
      </c>
      <c r="H915" s="4" t="n">
        <f aca="false">COUNTIF(Albums!$B$2:$B$2862,A915)</f>
        <v>2</v>
      </c>
      <c r="I915" s="2" t="s">
        <v>23687</v>
      </c>
      <c r="J915" s="2" t="s">
        <v>23688</v>
      </c>
      <c r="K915" s="4"/>
    </row>
    <row r="916" customFormat="false" ht="23.85" hidden="false" customHeight="false" outlineLevel="0" collapsed="false">
      <c r="A916" s="4" t="s">
        <v>19429</v>
      </c>
      <c r="B916" s="4" t="s">
        <v>19164</v>
      </c>
      <c r="C916" s="4" t="s">
        <v>193</v>
      </c>
      <c r="D916" s="4" t="s">
        <v>22134</v>
      </c>
      <c r="E916" s="4" t="s">
        <v>19163</v>
      </c>
      <c r="F916" s="4" t="s">
        <v>21433</v>
      </c>
      <c r="G916" s="4" t="s">
        <v>19428</v>
      </c>
      <c r="H916" s="4" t="n">
        <f aca="false">COUNTIF(Albums!$B$2:$B$2862,A916)</f>
        <v>1</v>
      </c>
      <c r="I916" s="2" t="s">
        <v>19161</v>
      </c>
      <c r="J916" s="2" t="s">
        <v>23689</v>
      </c>
      <c r="K916" s="4"/>
    </row>
    <row r="917" customFormat="false" ht="23.85" hidden="false" customHeight="false" outlineLevel="0" collapsed="false">
      <c r="A917" s="4" t="s">
        <v>11481</v>
      </c>
      <c r="B917" s="4" t="s">
        <v>61</v>
      </c>
      <c r="C917" s="4" t="s">
        <v>45</v>
      </c>
      <c r="D917" s="4" t="s">
        <v>23690</v>
      </c>
      <c r="E917" s="4" t="s">
        <v>11433</v>
      </c>
      <c r="F917" s="4" t="s">
        <v>21433</v>
      </c>
      <c r="G917" s="4" t="s">
        <v>23691</v>
      </c>
      <c r="H917" s="4" t="n">
        <f aca="false">COUNTIF(Albums!$B$2:$B$2862,A917)</f>
        <v>3</v>
      </c>
      <c r="I917" s="2" t="s">
        <v>23692</v>
      </c>
      <c r="J917" s="2" t="s">
        <v>23693</v>
      </c>
      <c r="K917" s="4"/>
    </row>
    <row r="918" customFormat="false" ht="23.85" hidden="false" customHeight="false" outlineLevel="0" collapsed="false">
      <c r="A918" s="4" t="s">
        <v>3182</v>
      </c>
      <c r="B918" s="4" t="s">
        <v>289</v>
      </c>
      <c r="C918" s="4" t="s">
        <v>193</v>
      </c>
      <c r="D918" s="4" t="s">
        <v>22408</v>
      </c>
      <c r="E918" s="4" t="s">
        <v>2736</v>
      </c>
      <c r="F918" s="4" t="s">
        <v>21441</v>
      </c>
      <c r="G918" s="4" t="s">
        <v>23694</v>
      </c>
      <c r="H918" s="4" t="n">
        <f aca="false">COUNTIF(Albums!$B$2:$B$2862,A918)</f>
        <v>2</v>
      </c>
      <c r="I918" s="2" t="s">
        <v>23695</v>
      </c>
      <c r="J918" s="2" t="s">
        <v>23696</v>
      </c>
      <c r="K918" s="4" t="s">
        <v>53</v>
      </c>
    </row>
    <row r="919" customFormat="false" ht="23.85" hidden="false" customHeight="false" outlineLevel="0" collapsed="false">
      <c r="A919" s="4" t="s">
        <v>12221</v>
      </c>
      <c r="B919" s="4" t="s">
        <v>12223</v>
      </c>
      <c r="C919" s="4" t="s">
        <v>152</v>
      </c>
      <c r="D919" s="4" t="s">
        <v>23697</v>
      </c>
      <c r="E919" s="4" t="s">
        <v>12189</v>
      </c>
      <c r="F919" s="4" t="s">
        <v>21433</v>
      </c>
      <c r="G919" s="4" t="s">
        <v>23698</v>
      </c>
      <c r="H919" s="4" t="n">
        <f aca="false">COUNTIF(Albums!$B$2:$B$2862,A919)</f>
        <v>7</v>
      </c>
      <c r="I919" s="2" t="s">
        <v>14663</v>
      </c>
      <c r="J919" s="2" t="s">
        <v>23699</v>
      </c>
      <c r="K919" s="4" t="s">
        <v>53</v>
      </c>
    </row>
    <row r="920" customFormat="false" ht="23.85" hidden="false" customHeight="false" outlineLevel="0" collapsed="false">
      <c r="A920" s="4" t="s">
        <v>886</v>
      </c>
      <c r="B920" s="4" t="s">
        <v>889</v>
      </c>
      <c r="C920" s="4" t="s">
        <v>193</v>
      </c>
      <c r="D920" s="4" t="s">
        <v>22822</v>
      </c>
      <c r="E920" s="4" t="s">
        <v>861</v>
      </c>
      <c r="F920" s="4" t="s">
        <v>21441</v>
      </c>
      <c r="G920" s="4" t="s">
        <v>23700</v>
      </c>
      <c r="H920" s="4" t="n">
        <f aca="false">COUNTIF(Albums!$B$2:$B$2862,A920)</f>
        <v>3</v>
      </c>
      <c r="I920" s="2" t="s">
        <v>23701</v>
      </c>
      <c r="J920" s="2" t="s">
        <v>23702</v>
      </c>
      <c r="K920" s="4"/>
    </row>
    <row r="921" customFormat="false" ht="23.85" hidden="false" customHeight="false" outlineLevel="0" collapsed="false">
      <c r="A921" s="4" t="s">
        <v>5858</v>
      </c>
      <c r="B921" s="4" t="s">
        <v>5861</v>
      </c>
      <c r="C921" s="4" t="s">
        <v>257</v>
      </c>
      <c r="D921" s="4" t="s">
        <v>21491</v>
      </c>
      <c r="E921" s="4" t="s">
        <v>5429</v>
      </c>
      <c r="F921" s="4" t="s">
        <v>21441</v>
      </c>
      <c r="G921" s="4" t="s">
        <v>5857</v>
      </c>
      <c r="H921" s="4" t="n">
        <f aca="false">COUNTIF(Albums!$B$2:$B$2862,A921)</f>
        <v>1</v>
      </c>
      <c r="I921" s="2" t="s">
        <v>8671</v>
      </c>
      <c r="J921" s="2" t="s">
        <v>23703</v>
      </c>
      <c r="K921" s="4"/>
    </row>
    <row r="922" customFormat="false" ht="23.85" hidden="false" customHeight="false" outlineLevel="0" collapsed="false">
      <c r="A922" s="4" t="s">
        <v>1286</v>
      </c>
      <c r="B922" s="4" t="s">
        <v>1289</v>
      </c>
      <c r="C922" s="4" t="s">
        <v>163</v>
      </c>
      <c r="D922" s="4" t="s">
        <v>21966</v>
      </c>
      <c r="E922" s="4" t="s">
        <v>1166</v>
      </c>
      <c r="F922" s="4" t="s">
        <v>21441</v>
      </c>
      <c r="G922" s="4" t="s">
        <v>23704</v>
      </c>
      <c r="H922" s="4" t="n">
        <f aca="false">COUNTIF(Albums!$B$2:$B$2862,A922)</f>
        <v>2</v>
      </c>
      <c r="I922" s="2" t="s">
        <v>23705</v>
      </c>
      <c r="J922" s="2" t="s">
        <v>23706</v>
      </c>
      <c r="K922" s="4" t="s">
        <v>53</v>
      </c>
    </row>
    <row r="923" customFormat="false" ht="23.85" hidden="false" customHeight="false" outlineLevel="0" collapsed="false">
      <c r="A923" s="4" t="s">
        <v>20225</v>
      </c>
      <c r="B923" s="4" t="s">
        <v>289</v>
      </c>
      <c r="C923" s="4" t="s">
        <v>257</v>
      </c>
      <c r="D923" s="4" t="s">
        <v>21566</v>
      </c>
      <c r="E923" s="4" t="s">
        <v>20181</v>
      </c>
      <c r="F923" s="4" t="s">
        <v>21454</v>
      </c>
      <c r="G923" s="4" t="s">
        <v>20224</v>
      </c>
      <c r="H923" s="4" t="n">
        <f aca="false">COUNTIF(Albums!$B$2:$B$2862,A923)</f>
        <v>1</v>
      </c>
      <c r="I923" s="2" t="s">
        <v>23707</v>
      </c>
      <c r="J923" s="2" t="s">
        <v>23708</v>
      </c>
      <c r="K923" s="4"/>
    </row>
    <row r="924" customFormat="false" ht="23.85" hidden="false" customHeight="false" outlineLevel="0" collapsed="false">
      <c r="A924" s="4" t="s">
        <v>1490</v>
      </c>
      <c r="B924" s="4" t="s">
        <v>1205</v>
      </c>
      <c r="C924" s="4" t="s">
        <v>603</v>
      </c>
      <c r="D924" s="4" t="s">
        <v>23709</v>
      </c>
      <c r="E924" s="4" t="s">
        <v>1337</v>
      </c>
      <c r="F924" s="4" t="s">
        <v>21441</v>
      </c>
      <c r="G924" s="4" t="s">
        <v>23710</v>
      </c>
      <c r="H924" s="4" t="n">
        <f aca="false">COUNTIF(Albums!$B$2:$B$2862,A924)</f>
        <v>3</v>
      </c>
      <c r="I924" s="2" t="s">
        <v>23711</v>
      </c>
      <c r="J924" s="2" t="s">
        <v>23712</v>
      </c>
      <c r="K924" s="4"/>
    </row>
    <row r="925" customFormat="false" ht="23.85" hidden="false" customHeight="false" outlineLevel="0" collapsed="false">
      <c r="A925" s="4" t="s">
        <v>8603</v>
      </c>
      <c r="B925" s="4" t="s">
        <v>549</v>
      </c>
      <c r="C925" s="4" t="s">
        <v>152</v>
      </c>
      <c r="D925" s="4" t="s">
        <v>22754</v>
      </c>
      <c r="E925" s="4" t="s">
        <v>8347</v>
      </c>
      <c r="F925" s="4" t="s">
        <v>21433</v>
      </c>
      <c r="G925" s="4" t="s">
        <v>23713</v>
      </c>
      <c r="H925" s="4" t="n">
        <f aca="false">COUNTIF(Albums!$B$2:$B$2862,A925)</f>
        <v>2</v>
      </c>
      <c r="I925" s="2" t="s">
        <v>23714</v>
      </c>
      <c r="J925" s="2" t="s">
        <v>23715</v>
      </c>
      <c r="K925" s="4"/>
    </row>
    <row r="926" customFormat="false" ht="23.85" hidden="false" customHeight="false" outlineLevel="0" collapsed="false">
      <c r="A926" s="4" t="s">
        <v>4983</v>
      </c>
      <c r="B926" s="4" t="s">
        <v>61</v>
      </c>
      <c r="C926" s="4" t="s">
        <v>45</v>
      </c>
      <c r="D926" s="4" t="s">
        <v>21966</v>
      </c>
      <c r="E926" s="4" t="s">
        <v>3992</v>
      </c>
      <c r="F926" s="4" t="s">
        <v>21441</v>
      </c>
      <c r="G926" s="4" t="s">
        <v>23716</v>
      </c>
      <c r="H926" s="4" t="n">
        <f aca="false">COUNTIF(Albums!$B$2:$B$2862,A926)</f>
        <v>3</v>
      </c>
      <c r="I926" s="2" t="s">
        <v>23717</v>
      </c>
      <c r="J926" s="2" t="s">
        <v>23718</v>
      </c>
      <c r="K926" s="4"/>
    </row>
    <row r="927" customFormat="false" ht="23.85" hidden="false" customHeight="false" outlineLevel="0" collapsed="false">
      <c r="A927" s="4" t="s">
        <v>7899</v>
      </c>
      <c r="B927" s="4" t="s">
        <v>164</v>
      </c>
      <c r="C927" s="4" t="s">
        <v>163</v>
      </c>
      <c r="D927" s="4" t="s">
        <v>23719</v>
      </c>
      <c r="E927" s="4" t="s">
        <v>7609</v>
      </c>
      <c r="F927" s="4" t="s">
        <v>21433</v>
      </c>
      <c r="G927" s="4" t="s">
        <v>23720</v>
      </c>
      <c r="H927" s="4" t="n">
        <f aca="false">COUNTIF(Albums!$B$2:$B$2862,A927)</f>
        <v>2</v>
      </c>
      <c r="I927" s="2" t="s">
        <v>7704</v>
      </c>
      <c r="J927" s="2" t="s">
        <v>23721</v>
      </c>
      <c r="K927" s="4"/>
    </row>
    <row r="928" customFormat="false" ht="23.85" hidden="false" customHeight="false" outlineLevel="0" collapsed="false">
      <c r="A928" s="4" t="s">
        <v>2292</v>
      </c>
      <c r="B928" s="4" t="s">
        <v>175</v>
      </c>
      <c r="C928" s="4" t="s">
        <v>174</v>
      </c>
      <c r="D928" s="4" t="s">
        <v>21440</v>
      </c>
      <c r="E928" s="4" t="s">
        <v>1337</v>
      </c>
      <c r="F928" s="4" t="s">
        <v>21441</v>
      </c>
      <c r="G928" s="4" t="s">
        <v>2291</v>
      </c>
      <c r="H928" s="4" t="n">
        <f aca="false">COUNTIF(Albums!$B$2:$B$2862,A928)</f>
        <v>1</v>
      </c>
      <c r="I928" s="2" t="s">
        <v>23722</v>
      </c>
      <c r="J928" s="2" t="s">
        <v>23723</v>
      </c>
      <c r="K928" s="4"/>
    </row>
    <row r="929" customFormat="false" ht="23.85" hidden="false" customHeight="false" outlineLevel="0" collapsed="false">
      <c r="A929" s="4" t="s">
        <v>18192</v>
      </c>
      <c r="B929" s="4" t="s">
        <v>61</v>
      </c>
      <c r="C929" s="4" t="s">
        <v>45</v>
      </c>
      <c r="D929" s="4" t="s">
        <v>22302</v>
      </c>
      <c r="E929" s="4" t="s">
        <v>18114</v>
      </c>
      <c r="F929" s="4" t="s">
        <v>21433</v>
      </c>
      <c r="G929" s="4" t="s">
        <v>23724</v>
      </c>
      <c r="H929" s="4" t="n">
        <f aca="false">COUNTIF(Albums!$B$2:$B$2862,A929)</f>
        <v>2</v>
      </c>
      <c r="I929" s="2" t="s">
        <v>23725</v>
      </c>
      <c r="J929" s="2" t="s">
        <v>23726</v>
      </c>
      <c r="K929" s="4"/>
    </row>
    <row r="930" customFormat="false" ht="23.85" hidden="false" customHeight="false" outlineLevel="0" collapsed="false">
      <c r="A930" s="4" t="s">
        <v>5868</v>
      </c>
      <c r="B930" s="4" t="s">
        <v>5871</v>
      </c>
      <c r="C930" s="4" t="s">
        <v>152</v>
      </c>
      <c r="D930" s="4" t="s">
        <v>21491</v>
      </c>
      <c r="E930" s="4" t="s">
        <v>5429</v>
      </c>
      <c r="F930" s="4" t="s">
        <v>21441</v>
      </c>
      <c r="G930" s="4" t="s">
        <v>5867</v>
      </c>
      <c r="H930" s="4" t="n">
        <f aca="false">COUNTIF(Albums!$B$2:$B$2862,A930)</f>
        <v>1</v>
      </c>
      <c r="I930" s="2" t="s">
        <v>5775</v>
      </c>
      <c r="J930" s="2" t="s">
        <v>23727</v>
      </c>
      <c r="K930" s="4"/>
    </row>
    <row r="931" customFormat="false" ht="23.85" hidden="false" customHeight="false" outlineLevel="0" collapsed="false">
      <c r="A931" s="4" t="s">
        <v>12130</v>
      </c>
      <c r="B931" s="4" t="s">
        <v>12133</v>
      </c>
      <c r="C931" s="4" t="s">
        <v>603</v>
      </c>
      <c r="D931" s="4" t="s">
        <v>21516</v>
      </c>
      <c r="E931" s="4" t="s">
        <v>11433</v>
      </c>
      <c r="F931" s="4" t="s">
        <v>21433</v>
      </c>
      <c r="G931" s="4" t="s">
        <v>12129</v>
      </c>
      <c r="H931" s="4" t="n">
        <f aca="false">COUNTIF(Albums!$B$2:$B$2862,A931)</f>
        <v>1</v>
      </c>
      <c r="I931" s="2" t="s">
        <v>23728</v>
      </c>
      <c r="J931" s="2" t="s">
        <v>23729</v>
      </c>
      <c r="K931" s="4"/>
    </row>
    <row r="932" customFormat="false" ht="23.85" hidden="false" customHeight="false" outlineLevel="0" collapsed="false">
      <c r="A932" s="4" t="s">
        <v>19679</v>
      </c>
      <c r="B932" s="4" t="s">
        <v>5413</v>
      </c>
      <c r="C932" s="4" t="s">
        <v>257</v>
      </c>
      <c r="D932" s="4" t="s">
        <v>22154</v>
      </c>
      <c r="E932" s="4" t="s">
        <v>19681</v>
      </c>
      <c r="F932" s="4" t="s">
        <v>21433</v>
      </c>
      <c r="G932" s="4" t="s">
        <v>19678</v>
      </c>
      <c r="H932" s="4" t="n">
        <f aca="false">COUNTIF(Albums!$B$2:$B$2862,A932)</f>
        <v>1</v>
      </c>
      <c r="I932" s="2" t="s">
        <v>23730</v>
      </c>
      <c r="J932" s="2" t="s">
        <v>23731</v>
      </c>
      <c r="K932" s="4"/>
    </row>
    <row r="933" customFormat="false" ht="23.85" hidden="false" customHeight="false" outlineLevel="0" collapsed="false">
      <c r="A933" s="4" t="s">
        <v>15243</v>
      </c>
      <c r="B933" s="4" t="s">
        <v>15246</v>
      </c>
      <c r="C933" s="4" t="s">
        <v>45</v>
      </c>
      <c r="D933" s="4" t="s">
        <v>23732</v>
      </c>
      <c r="E933" s="4" t="s">
        <v>15180</v>
      </c>
      <c r="F933" s="4" t="s">
        <v>21433</v>
      </c>
      <c r="G933" s="4" t="s">
        <v>23733</v>
      </c>
      <c r="H933" s="4" t="n">
        <f aca="false">COUNTIF(Albums!$B$2:$B$2862,A933)</f>
        <v>2</v>
      </c>
      <c r="I933" s="2"/>
      <c r="J933" s="2" t="s">
        <v>23734</v>
      </c>
      <c r="K933" s="4"/>
    </row>
    <row r="934" customFormat="false" ht="23.85" hidden="false" customHeight="false" outlineLevel="0" collapsed="false">
      <c r="A934" s="4" t="s">
        <v>2520</v>
      </c>
      <c r="B934" s="4" t="s">
        <v>61</v>
      </c>
      <c r="C934" s="4" t="s">
        <v>45</v>
      </c>
      <c r="D934" s="4" t="s">
        <v>21463</v>
      </c>
      <c r="E934" s="4" t="s">
        <v>1337</v>
      </c>
      <c r="F934" s="4" t="s">
        <v>21441</v>
      </c>
      <c r="G934" s="4" t="s">
        <v>2519</v>
      </c>
      <c r="H934" s="4" t="n">
        <f aca="false">COUNTIF(Albums!$B$2:$B$2862,A934)</f>
        <v>1</v>
      </c>
      <c r="I934" s="2" t="s">
        <v>23735</v>
      </c>
      <c r="J934" s="2" t="s">
        <v>23736</v>
      </c>
      <c r="K934" s="4"/>
    </row>
    <row r="935" customFormat="false" ht="23.85" hidden="false" customHeight="false" outlineLevel="0" collapsed="false">
      <c r="A935" s="4" t="s">
        <v>3866</v>
      </c>
      <c r="B935" s="4" t="s">
        <v>289</v>
      </c>
      <c r="C935" s="4" t="s">
        <v>193</v>
      </c>
      <c r="D935" s="4" t="s">
        <v>21463</v>
      </c>
      <c r="E935" s="4" t="s">
        <v>2736</v>
      </c>
      <c r="F935" s="4" t="s">
        <v>21441</v>
      </c>
      <c r="G935" s="4" t="s">
        <v>3865</v>
      </c>
      <c r="H935" s="4" t="n">
        <f aca="false">COUNTIF(Albums!$B$2:$B$2862,A935)</f>
        <v>1</v>
      </c>
      <c r="I935" s="2" t="s">
        <v>23737</v>
      </c>
      <c r="J935" s="2" t="s">
        <v>23738</v>
      </c>
      <c r="K935" s="4" t="s">
        <v>53</v>
      </c>
    </row>
    <row r="936" customFormat="false" ht="23.85" hidden="false" customHeight="false" outlineLevel="0" collapsed="false">
      <c r="A936" s="4" t="s">
        <v>20515</v>
      </c>
      <c r="B936" s="4" t="s">
        <v>289</v>
      </c>
      <c r="C936" s="4" t="s">
        <v>193</v>
      </c>
      <c r="D936" s="4" t="s">
        <v>21440</v>
      </c>
      <c r="E936" s="4" t="s">
        <v>20463</v>
      </c>
      <c r="F936" s="4" t="s">
        <v>21454</v>
      </c>
      <c r="G936" s="4" t="s">
        <v>20514</v>
      </c>
      <c r="H936" s="4" t="n">
        <f aca="false">COUNTIF(Albums!$B$2:$B$2862,A936)</f>
        <v>1</v>
      </c>
      <c r="I936" s="2" t="s">
        <v>23739</v>
      </c>
      <c r="J936" s="2" t="s">
        <v>23740</v>
      </c>
      <c r="K936" s="4"/>
    </row>
    <row r="937" customFormat="false" ht="23.85" hidden="false" customHeight="false" outlineLevel="0" collapsed="false">
      <c r="A937" s="4" t="s">
        <v>11672</v>
      </c>
      <c r="B937" s="4" t="s">
        <v>1777</v>
      </c>
      <c r="C937" s="4" t="s">
        <v>603</v>
      </c>
      <c r="D937" s="4" t="s">
        <v>23741</v>
      </c>
      <c r="E937" s="4" t="s">
        <v>11433</v>
      </c>
      <c r="F937" s="4" t="s">
        <v>21433</v>
      </c>
      <c r="G937" s="4" t="s">
        <v>23742</v>
      </c>
      <c r="H937" s="4" t="n">
        <f aca="false">COUNTIF(Albums!$B$2:$B$2862,A937)</f>
        <v>6</v>
      </c>
      <c r="I937" s="2"/>
      <c r="J937" s="2" t="s">
        <v>23743</v>
      </c>
      <c r="K937" s="4"/>
    </row>
    <row r="938" customFormat="false" ht="23.85" hidden="false" customHeight="false" outlineLevel="0" collapsed="false">
      <c r="A938" s="4" t="s">
        <v>10849</v>
      </c>
      <c r="B938" s="4" t="s">
        <v>153</v>
      </c>
      <c r="C938" s="4" t="s">
        <v>152</v>
      </c>
      <c r="D938" s="4" t="s">
        <v>21465</v>
      </c>
      <c r="E938" s="4" t="s">
        <v>10842</v>
      </c>
      <c r="F938" s="4" t="s">
        <v>21433</v>
      </c>
      <c r="G938" s="4" t="s">
        <v>23744</v>
      </c>
      <c r="H938" s="4" t="n">
        <f aca="false">COUNTIF(Albums!$B$2:$B$2862,A938)</f>
        <v>2</v>
      </c>
      <c r="I938" s="2" t="s">
        <v>23745</v>
      </c>
      <c r="J938" s="2" t="s">
        <v>23746</v>
      </c>
      <c r="K938" s="4"/>
    </row>
    <row r="939" customFormat="false" ht="23.85" hidden="false" customHeight="false" outlineLevel="0" collapsed="false">
      <c r="A939" s="4" t="s">
        <v>6518</v>
      </c>
      <c r="B939" s="4" t="s">
        <v>6520</v>
      </c>
      <c r="C939" s="4" t="s">
        <v>152</v>
      </c>
      <c r="D939" s="4" t="s">
        <v>23747</v>
      </c>
      <c r="E939" s="4" t="s">
        <v>6478</v>
      </c>
      <c r="F939" s="4" t="s">
        <v>21433</v>
      </c>
      <c r="G939" s="4" t="s">
        <v>23748</v>
      </c>
      <c r="H939" s="4" t="n">
        <f aca="false">COUNTIF(Albums!$B$2:$B$2862,A939)</f>
        <v>8</v>
      </c>
      <c r="I939" s="2" t="s">
        <v>23749</v>
      </c>
      <c r="J939" s="2" t="s">
        <v>23750</v>
      </c>
      <c r="K939" s="4" t="s">
        <v>53</v>
      </c>
    </row>
    <row r="940" customFormat="false" ht="15" hidden="false" customHeight="false" outlineLevel="0" collapsed="false">
      <c r="A940" s="4" t="s">
        <v>3431</v>
      </c>
      <c r="B940" s="4" t="s">
        <v>194</v>
      </c>
      <c r="C940" s="4" t="s">
        <v>193</v>
      </c>
      <c r="D940" s="4" t="s">
        <v>22187</v>
      </c>
      <c r="E940" s="4" t="s">
        <v>2736</v>
      </c>
      <c r="F940" s="4" t="s">
        <v>21441</v>
      </c>
      <c r="G940" s="4" t="s">
        <v>23751</v>
      </c>
      <c r="H940" s="4" t="n">
        <f aca="false">COUNTIF(Albums!$B$2:$B$2862,A940)</f>
        <v>2</v>
      </c>
      <c r="I940" s="2" t="s">
        <v>23752</v>
      </c>
      <c r="J940" s="2" t="s">
        <v>23753</v>
      </c>
      <c r="K940" s="4" t="s">
        <v>53</v>
      </c>
    </row>
    <row r="941" customFormat="false" ht="23.85" hidden="false" customHeight="false" outlineLevel="0" collapsed="false">
      <c r="A941" s="4" t="s">
        <v>2302</v>
      </c>
      <c r="B941" s="4" t="s">
        <v>61</v>
      </c>
      <c r="C941" s="4" t="s">
        <v>45</v>
      </c>
      <c r="D941" s="4" t="s">
        <v>21440</v>
      </c>
      <c r="E941" s="4" t="s">
        <v>1337</v>
      </c>
      <c r="F941" s="4" t="s">
        <v>21441</v>
      </c>
      <c r="G941" s="4" t="s">
        <v>2301</v>
      </c>
      <c r="H941" s="4" t="n">
        <f aca="false">COUNTIF(Albums!$B$2:$B$2862,A941)</f>
        <v>1</v>
      </c>
      <c r="I941" s="2" t="s">
        <v>23754</v>
      </c>
      <c r="J941" s="2" t="s">
        <v>23755</v>
      </c>
      <c r="K941" s="4"/>
    </row>
    <row r="942" customFormat="false" ht="23.85" hidden="false" customHeight="false" outlineLevel="0" collapsed="false">
      <c r="A942" s="4" t="s">
        <v>6584</v>
      </c>
      <c r="B942" s="4" t="s">
        <v>279</v>
      </c>
      <c r="C942" s="4" t="s">
        <v>45</v>
      </c>
      <c r="D942" s="4" t="s">
        <v>21636</v>
      </c>
      <c r="E942" s="4" t="s">
        <v>6478</v>
      </c>
      <c r="F942" s="4" t="s">
        <v>21433</v>
      </c>
      <c r="G942" s="4" t="s">
        <v>23756</v>
      </c>
      <c r="H942" s="4" t="n">
        <f aca="false">COUNTIF(Albums!$B$2:$B$2862,A942)</f>
        <v>2</v>
      </c>
      <c r="I942" s="2" t="s">
        <v>23757</v>
      </c>
      <c r="J942" s="2" t="s">
        <v>23758</v>
      </c>
      <c r="K942" s="4"/>
    </row>
    <row r="943" customFormat="false" ht="23.85" hidden="false" customHeight="false" outlineLevel="0" collapsed="false">
      <c r="A943" s="4" t="s">
        <v>5997</v>
      </c>
      <c r="B943" s="4" t="s">
        <v>91</v>
      </c>
      <c r="C943" s="4" t="s">
        <v>90</v>
      </c>
      <c r="D943" s="4" t="s">
        <v>21762</v>
      </c>
      <c r="E943" s="4" t="s">
        <v>5903</v>
      </c>
      <c r="F943" s="4" t="s">
        <v>21441</v>
      </c>
      <c r="G943" s="4" t="s">
        <v>23759</v>
      </c>
      <c r="H943" s="4" t="n">
        <f aca="false">COUNTIF(Albums!$B$2:$B$2862,A943)</f>
        <v>2</v>
      </c>
      <c r="I943" s="2" t="s">
        <v>22072</v>
      </c>
      <c r="J943" s="2" t="s">
        <v>23760</v>
      </c>
      <c r="K943" s="4"/>
    </row>
    <row r="944" customFormat="false" ht="23.85" hidden="false" customHeight="false" outlineLevel="0" collapsed="false">
      <c r="A944" s="4" t="s">
        <v>17792</v>
      </c>
      <c r="B944" s="4" t="s">
        <v>17795</v>
      </c>
      <c r="C944" s="4" t="s">
        <v>163</v>
      </c>
      <c r="D944" s="4" t="s">
        <v>21782</v>
      </c>
      <c r="E944" s="4" t="s">
        <v>17776</v>
      </c>
      <c r="F944" s="4" t="s">
        <v>21433</v>
      </c>
      <c r="G944" s="4" t="s">
        <v>17791</v>
      </c>
      <c r="H944" s="4" t="n">
        <f aca="false">COUNTIF(Albums!$B$2:$B$2862,A944)</f>
        <v>1</v>
      </c>
      <c r="I944" s="2" t="s">
        <v>23761</v>
      </c>
      <c r="J944" s="2" t="s">
        <v>23762</v>
      </c>
      <c r="K944" s="4"/>
    </row>
    <row r="945" customFormat="false" ht="23.85" hidden="false" customHeight="false" outlineLevel="0" collapsed="false">
      <c r="A945" s="4" t="s">
        <v>3640</v>
      </c>
      <c r="B945" s="4" t="s">
        <v>788</v>
      </c>
      <c r="C945" s="4" t="s">
        <v>603</v>
      </c>
      <c r="D945" s="4" t="s">
        <v>21556</v>
      </c>
      <c r="E945" s="4" t="s">
        <v>2736</v>
      </c>
      <c r="F945" s="4" t="s">
        <v>21441</v>
      </c>
      <c r="G945" s="4" t="s">
        <v>3639</v>
      </c>
      <c r="H945" s="4" t="n">
        <f aca="false">COUNTIF(Albums!$B$2:$B$2862,A945)</f>
        <v>1</v>
      </c>
      <c r="I945" s="2" t="s">
        <v>23763</v>
      </c>
      <c r="J945" s="2" t="s">
        <v>23764</v>
      </c>
      <c r="K945" s="4"/>
    </row>
    <row r="946" customFormat="false" ht="23.85" hidden="false" customHeight="false" outlineLevel="0" collapsed="false">
      <c r="A946" s="4" t="s">
        <v>8877</v>
      </c>
      <c r="B946" s="4" t="s">
        <v>164</v>
      </c>
      <c r="C946" s="4" t="s">
        <v>163</v>
      </c>
      <c r="D946" s="4" t="s">
        <v>23765</v>
      </c>
      <c r="E946" s="4" t="s">
        <v>8845</v>
      </c>
      <c r="F946" s="4" t="s">
        <v>21433</v>
      </c>
      <c r="G946" s="4" t="s">
        <v>23766</v>
      </c>
      <c r="H946" s="4" t="n">
        <f aca="false">COUNTIF(Albums!$B$2:$B$2862,A946)</f>
        <v>4</v>
      </c>
      <c r="I946" s="2" t="s">
        <v>23074</v>
      </c>
      <c r="J946" s="2" t="s">
        <v>23767</v>
      </c>
      <c r="K946" s="4"/>
    </row>
    <row r="947" customFormat="false" ht="23.85" hidden="false" customHeight="false" outlineLevel="0" collapsed="false">
      <c r="A947" s="4" t="s">
        <v>5933</v>
      </c>
      <c r="B947" s="4" t="s">
        <v>117</v>
      </c>
      <c r="C947" s="4" t="s">
        <v>116</v>
      </c>
      <c r="D947" s="4" t="s">
        <v>21778</v>
      </c>
      <c r="E947" s="4" t="s">
        <v>5903</v>
      </c>
      <c r="F947" s="4" t="s">
        <v>21441</v>
      </c>
      <c r="G947" s="4" t="s">
        <v>23768</v>
      </c>
      <c r="H947" s="4" t="n">
        <f aca="false">COUNTIF(Albums!$B$2:$B$2862,A947)</f>
        <v>5</v>
      </c>
      <c r="I947" s="2" t="s">
        <v>20679</v>
      </c>
      <c r="J947" s="2" t="s">
        <v>23769</v>
      </c>
      <c r="K947" s="4"/>
    </row>
    <row r="948" customFormat="false" ht="23.85" hidden="false" customHeight="false" outlineLevel="0" collapsed="false">
      <c r="A948" s="4" t="s">
        <v>2530</v>
      </c>
      <c r="B948" s="4" t="s">
        <v>2532</v>
      </c>
      <c r="C948" s="4" t="s">
        <v>45</v>
      </c>
      <c r="D948" s="4" t="s">
        <v>21463</v>
      </c>
      <c r="E948" s="4" t="s">
        <v>1337</v>
      </c>
      <c r="F948" s="4" t="s">
        <v>21441</v>
      </c>
      <c r="G948" s="4" t="s">
        <v>2529</v>
      </c>
      <c r="H948" s="4" t="n">
        <f aca="false">COUNTIF(Albums!$B$2:$B$2862,A948)</f>
        <v>1</v>
      </c>
      <c r="I948" s="2" t="s">
        <v>23770</v>
      </c>
      <c r="J948" s="2" t="s">
        <v>23771</v>
      </c>
      <c r="K948" s="4" t="s">
        <v>53</v>
      </c>
    </row>
    <row r="949" customFormat="false" ht="23.85" hidden="false" customHeight="false" outlineLevel="0" collapsed="false">
      <c r="A949" s="4" t="s">
        <v>15587</v>
      </c>
      <c r="B949" s="4" t="s">
        <v>15589</v>
      </c>
      <c r="C949" s="4" t="s">
        <v>257</v>
      </c>
      <c r="D949" s="4" t="s">
        <v>21632</v>
      </c>
      <c r="E949" s="4" t="s">
        <v>15180</v>
      </c>
      <c r="F949" s="4" t="s">
        <v>21433</v>
      </c>
      <c r="G949" s="4" t="s">
        <v>15586</v>
      </c>
      <c r="H949" s="4" t="n">
        <f aca="false">COUNTIF(Albums!$B$2:$B$2862,A949)</f>
        <v>1</v>
      </c>
      <c r="I949" s="2"/>
      <c r="J949" s="2" t="s">
        <v>23772</v>
      </c>
      <c r="K949" s="4"/>
    </row>
    <row r="950" customFormat="false" ht="23.85" hidden="false" customHeight="false" outlineLevel="0" collapsed="false">
      <c r="A950" s="4" t="s">
        <v>7049</v>
      </c>
      <c r="B950" s="4" t="s">
        <v>6131</v>
      </c>
      <c r="C950" s="4" t="s">
        <v>163</v>
      </c>
      <c r="D950" s="4" t="s">
        <v>23773</v>
      </c>
      <c r="E950" s="4" t="s">
        <v>7052</v>
      </c>
      <c r="F950" s="4" t="s">
        <v>21433</v>
      </c>
      <c r="G950" s="4" t="s">
        <v>23774</v>
      </c>
      <c r="H950" s="4" t="n">
        <f aca="false">COUNTIF(Albums!$B$2:$B$2862,A950)</f>
        <v>4</v>
      </c>
      <c r="I950" s="2" t="s">
        <v>23775</v>
      </c>
      <c r="J950" s="2" t="s">
        <v>23776</v>
      </c>
      <c r="K950" s="4"/>
    </row>
    <row r="951" customFormat="false" ht="23.85" hidden="false" customHeight="false" outlineLevel="0" collapsed="false">
      <c r="A951" s="4" t="s">
        <v>20905</v>
      </c>
      <c r="B951" s="4" t="s">
        <v>20867</v>
      </c>
      <c r="C951" s="4" t="s">
        <v>257</v>
      </c>
      <c r="D951" s="4" t="s">
        <v>23777</v>
      </c>
      <c r="E951" s="4" t="s">
        <v>20824</v>
      </c>
      <c r="F951" s="4" t="s">
        <v>21454</v>
      </c>
      <c r="G951" s="4" t="s">
        <v>23778</v>
      </c>
      <c r="H951" s="4" t="n">
        <f aca="false">COUNTIF(Albums!$B$2:$B$2862,A951)</f>
        <v>2</v>
      </c>
      <c r="I951" s="2" t="s">
        <v>20832</v>
      </c>
      <c r="J951" s="2" t="s">
        <v>23779</v>
      </c>
      <c r="K951" s="4"/>
    </row>
    <row r="952" customFormat="false" ht="23.85" hidden="false" customHeight="false" outlineLevel="0" collapsed="false">
      <c r="A952" s="4" t="s">
        <v>4695</v>
      </c>
      <c r="B952" s="4" t="s">
        <v>61</v>
      </c>
      <c r="C952" s="4" t="s">
        <v>45</v>
      </c>
      <c r="D952" s="4" t="s">
        <v>21447</v>
      </c>
      <c r="E952" s="4" t="s">
        <v>3992</v>
      </c>
      <c r="F952" s="4" t="s">
        <v>21441</v>
      </c>
      <c r="G952" s="4" t="s">
        <v>23780</v>
      </c>
      <c r="H952" s="4" t="n">
        <f aca="false">COUNTIF(Albums!$B$2:$B$2862,A952)</f>
        <v>3</v>
      </c>
      <c r="I952" s="2" t="s">
        <v>23781</v>
      </c>
      <c r="J952" s="2" t="s">
        <v>23782</v>
      </c>
      <c r="K952" s="4"/>
    </row>
    <row r="953" customFormat="false" ht="23.85" hidden="false" customHeight="false" outlineLevel="0" collapsed="false">
      <c r="A953" s="4" t="s">
        <v>5630</v>
      </c>
      <c r="B953" s="4" t="s">
        <v>706</v>
      </c>
      <c r="C953" s="4" t="s">
        <v>90</v>
      </c>
      <c r="D953" s="4" t="s">
        <v>21460</v>
      </c>
      <c r="E953" s="4" t="s">
        <v>5429</v>
      </c>
      <c r="F953" s="4" t="s">
        <v>21441</v>
      </c>
      <c r="G953" s="4" t="s">
        <v>23783</v>
      </c>
      <c r="H953" s="4" t="n">
        <f aca="false">COUNTIF(Albums!$B$2:$B$2862,A953)</f>
        <v>2</v>
      </c>
      <c r="I953" s="2" t="s">
        <v>702</v>
      </c>
      <c r="J953" s="2" t="s">
        <v>23784</v>
      </c>
      <c r="K953" s="4" t="s">
        <v>53</v>
      </c>
    </row>
    <row r="954" customFormat="false" ht="15" hidden="false" customHeight="false" outlineLevel="0" collapsed="false">
      <c r="A954" s="4" t="s">
        <v>11570</v>
      </c>
      <c r="B954" s="4" t="s">
        <v>433</v>
      </c>
      <c r="C954" s="4" t="s">
        <v>152</v>
      </c>
      <c r="D954" s="4" t="s">
        <v>22668</v>
      </c>
      <c r="E954" s="4" t="s">
        <v>11433</v>
      </c>
      <c r="F954" s="4" t="s">
        <v>21433</v>
      </c>
      <c r="G954" s="4" t="s">
        <v>11569</v>
      </c>
      <c r="H954" s="4" t="n">
        <f aca="false">COUNTIF(Albums!$B$2:$B$2862,A954)</f>
        <v>1</v>
      </c>
      <c r="I954" s="2" t="s">
        <v>11490</v>
      </c>
      <c r="J954" s="2" t="s">
        <v>23785</v>
      </c>
      <c r="K954" s="4"/>
    </row>
    <row r="955" customFormat="false" ht="23.85" hidden="false" customHeight="false" outlineLevel="0" collapsed="false">
      <c r="A955" s="4" t="s">
        <v>15434</v>
      </c>
      <c r="B955" s="4" t="s">
        <v>15436</v>
      </c>
      <c r="C955" s="4" t="s">
        <v>152</v>
      </c>
      <c r="D955" s="4" t="s">
        <v>23786</v>
      </c>
      <c r="E955" s="4" t="s">
        <v>15180</v>
      </c>
      <c r="F955" s="4" t="s">
        <v>21433</v>
      </c>
      <c r="G955" s="4" t="s">
        <v>23787</v>
      </c>
      <c r="H955" s="4" t="n">
        <f aca="false">COUNTIF(Albums!$B$2:$B$2862,A955)</f>
        <v>2</v>
      </c>
      <c r="I955" s="2" t="s">
        <v>23788</v>
      </c>
      <c r="J955" s="2" t="s">
        <v>23789</v>
      </c>
      <c r="K955" s="4"/>
    </row>
    <row r="956" customFormat="false" ht="23.85" hidden="false" customHeight="false" outlineLevel="0" collapsed="false">
      <c r="A956" s="4" t="s">
        <v>6509</v>
      </c>
      <c r="B956" s="4" t="s">
        <v>61</v>
      </c>
      <c r="C956" s="4" t="s">
        <v>45</v>
      </c>
      <c r="D956" s="4" t="s">
        <v>23790</v>
      </c>
      <c r="E956" s="4" t="s">
        <v>6478</v>
      </c>
      <c r="F956" s="4" t="s">
        <v>21433</v>
      </c>
      <c r="G956" s="4" t="s">
        <v>23791</v>
      </c>
      <c r="H956" s="4" t="n">
        <f aca="false">COUNTIF(Albums!$B$2:$B$2862,A956)</f>
        <v>13</v>
      </c>
      <c r="I956" s="2" t="s">
        <v>23792</v>
      </c>
      <c r="J956" s="2" t="s">
        <v>23793</v>
      </c>
      <c r="K956" s="4" t="s">
        <v>53</v>
      </c>
    </row>
    <row r="957" customFormat="false" ht="23.85" hidden="false" customHeight="false" outlineLevel="0" collapsed="false">
      <c r="A957" s="4" t="s">
        <v>4557</v>
      </c>
      <c r="B957" s="4" t="s">
        <v>4559</v>
      </c>
      <c r="C957" s="4" t="s">
        <v>152</v>
      </c>
      <c r="D957" s="4" t="s">
        <v>21794</v>
      </c>
      <c r="E957" s="4" t="s">
        <v>3992</v>
      </c>
      <c r="F957" s="4" t="s">
        <v>21441</v>
      </c>
      <c r="G957" s="4" t="s">
        <v>23794</v>
      </c>
      <c r="H957" s="4" t="n">
        <f aca="false">COUNTIF(Albums!$B$2:$B$2862,A957)</f>
        <v>3</v>
      </c>
      <c r="I957" s="2"/>
      <c r="J957" s="2" t="s">
        <v>23795</v>
      </c>
      <c r="K957" s="4"/>
    </row>
    <row r="958" customFormat="false" ht="23.85" hidden="false" customHeight="false" outlineLevel="0" collapsed="false">
      <c r="A958" s="4" t="s">
        <v>15895</v>
      </c>
      <c r="B958" s="4" t="s">
        <v>15635</v>
      </c>
      <c r="C958" s="4" t="s">
        <v>776</v>
      </c>
      <c r="D958" s="4" t="s">
        <v>12231</v>
      </c>
      <c r="E958" s="4" t="s">
        <v>15634</v>
      </c>
      <c r="F958" s="4" t="s">
        <v>21433</v>
      </c>
      <c r="G958" s="4" t="s">
        <v>15894</v>
      </c>
      <c r="H958" s="4" t="n">
        <f aca="false">COUNTIF(Albums!$B$2:$B$2862,A958)</f>
        <v>1</v>
      </c>
      <c r="I958" s="2" t="s">
        <v>23796</v>
      </c>
      <c r="J958" s="2" t="s">
        <v>23797</v>
      </c>
      <c r="K958" s="4"/>
    </row>
    <row r="959" customFormat="false" ht="23.85" hidden="false" customHeight="false" outlineLevel="0" collapsed="false">
      <c r="A959" s="4" t="s">
        <v>15690</v>
      </c>
      <c r="B959" s="4" t="s">
        <v>15635</v>
      </c>
      <c r="C959" s="4" t="s">
        <v>776</v>
      </c>
      <c r="D959" s="4" t="s">
        <v>22109</v>
      </c>
      <c r="E959" s="4" t="s">
        <v>15634</v>
      </c>
      <c r="F959" s="4" t="s">
        <v>21433</v>
      </c>
      <c r="G959" s="4" t="s">
        <v>23798</v>
      </c>
      <c r="H959" s="4" t="n">
        <f aca="false">COUNTIF(Albums!$B$2:$B$2862,A959)</f>
        <v>2</v>
      </c>
      <c r="I959" s="2" t="s">
        <v>23799</v>
      </c>
      <c r="J959" s="2" t="s">
        <v>23800</v>
      </c>
      <c r="K959" s="4"/>
    </row>
    <row r="960" customFormat="false" ht="23.85" hidden="false" customHeight="false" outlineLevel="0" collapsed="false">
      <c r="A960" s="4" t="s">
        <v>397</v>
      </c>
      <c r="B960" s="4" t="s">
        <v>91</v>
      </c>
      <c r="C960" s="4" t="s">
        <v>90</v>
      </c>
      <c r="D960" s="4" t="s">
        <v>21463</v>
      </c>
      <c r="E960" s="4" t="s">
        <v>43</v>
      </c>
      <c r="F960" s="4" t="s">
        <v>21441</v>
      </c>
      <c r="G960" s="4" t="s">
        <v>396</v>
      </c>
      <c r="H960" s="4" t="n">
        <f aca="false">COUNTIF(Albums!$B$2:$B$2862,A960)</f>
        <v>1</v>
      </c>
      <c r="I960" s="2" t="s">
        <v>23801</v>
      </c>
      <c r="J960" s="2" t="s">
        <v>23802</v>
      </c>
      <c r="K960" s="4"/>
    </row>
    <row r="961" customFormat="false" ht="23.85" hidden="false" customHeight="false" outlineLevel="0" collapsed="false">
      <c r="A961" s="4" t="s">
        <v>4566</v>
      </c>
      <c r="B961" s="4" t="s">
        <v>289</v>
      </c>
      <c r="C961" s="4" t="s">
        <v>193</v>
      </c>
      <c r="D961" s="4" t="s">
        <v>21772</v>
      </c>
      <c r="E961" s="4" t="s">
        <v>3992</v>
      </c>
      <c r="F961" s="4" t="s">
        <v>21441</v>
      </c>
      <c r="G961" s="4" t="s">
        <v>4565</v>
      </c>
      <c r="H961" s="4" t="n">
        <f aca="false">COUNTIF(Albums!$B$2:$B$2862,A961)</f>
        <v>1</v>
      </c>
      <c r="I961" s="2"/>
      <c r="J961" s="2" t="s">
        <v>23803</v>
      </c>
      <c r="K961" s="4"/>
    </row>
    <row r="962" customFormat="false" ht="23.85" hidden="false" customHeight="false" outlineLevel="0" collapsed="false">
      <c r="A962" s="4" t="s">
        <v>14155</v>
      </c>
      <c r="B962" s="4" t="s">
        <v>14157</v>
      </c>
      <c r="C962" s="4" t="s">
        <v>603</v>
      </c>
      <c r="D962" s="4" t="s">
        <v>21602</v>
      </c>
      <c r="E962" s="4" t="s">
        <v>13813</v>
      </c>
      <c r="F962" s="4" t="s">
        <v>21433</v>
      </c>
      <c r="G962" s="4" t="s">
        <v>14154</v>
      </c>
      <c r="H962" s="4" t="n">
        <f aca="false">COUNTIF(Albums!$B$2:$B$2862,A962)</f>
        <v>1</v>
      </c>
      <c r="I962" s="2"/>
      <c r="J962" s="2" t="s">
        <v>23804</v>
      </c>
      <c r="K962" s="4"/>
    </row>
    <row r="963" customFormat="false" ht="23.85" hidden="false" customHeight="false" outlineLevel="0" collapsed="false">
      <c r="A963" s="4" t="s">
        <v>6139</v>
      </c>
      <c r="B963" s="4" t="s">
        <v>61</v>
      </c>
      <c r="C963" s="4" t="s">
        <v>45</v>
      </c>
      <c r="D963" s="4" t="s">
        <v>23805</v>
      </c>
      <c r="E963" s="4" t="s">
        <v>6130</v>
      </c>
      <c r="F963" s="4" t="s">
        <v>21433</v>
      </c>
      <c r="G963" s="4" t="s">
        <v>23806</v>
      </c>
      <c r="H963" s="4" t="n">
        <f aca="false">COUNTIF(Albums!$B$2:$B$2862,A963)</f>
        <v>10</v>
      </c>
      <c r="I963" s="2" t="s">
        <v>23807</v>
      </c>
      <c r="J963" s="2" t="s">
        <v>23808</v>
      </c>
      <c r="K963" s="4" t="s">
        <v>53</v>
      </c>
    </row>
    <row r="964" customFormat="false" ht="23.85" hidden="false" customHeight="false" outlineLevel="0" collapsed="false">
      <c r="A964" s="4" t="s">
        <v>14587</v>
      </c>
      <c r="B964" s="4" t="s">
        <v>153</v>
      </c>
      <c r="C964" s="4" t="s">
        <v>152</v>
      </c>
      <c r="D964" s="4" t="s">
        <v>23809</v>
      </c>
      <c r="E964" s="4" t="s">
        <v>14457</v>
      </c>
      <c r="F964" s="4" t="s">
        <v>21433</v>
      </c>
      <c r="G964" s="4" t="s">
        <v>23810</v>
      </c>
      <c r="H964" s="4" t="n">
        <f aca="false">COUNTIF(Albums!$B$2:$B$2862,A964)</f>
        <v>8</v>
      </c>
      <c r="I964" s="2" t="s">
        <v>23811</v>
      </c>
      <c r="J964" s="2" t="s">
        <v>23812</v>
      </c>
      <c r="K964" s="4" t="s">
        <v>53</v>
      </c>
    </row>
    <row r="965" customFormat="false" ht="23.85" hidden="false" customHeight="false" outlineLevel="0" collapsed="false">
      <c r="A965" s="4" t="s">
        <v>11096</v>
      </c>
      <c r="B965" s="4" t="s">
        <v>10909</v>
      </c>
      <c r="C965" s="4" t="s">
        <v>45</v>
      </c>
      <c r="D965" s="4" t="s">
        <v>23813</v>
      </c>
      <c r="E965" s="4" t="s">
        <v>10842</v>
      </c>
      <c r="F965" s="4" t="s">
        <v>21433</v>
      </c>
      <c r="G965" s="4" t="s">
        <v>23814</v>
      </c>
      <c r="H965" s="4" t="n">
        <f aca="false">COUNTIF(Albums!$B$2:$B$2862,A965)</f>
        <v>5</v>
      </c>
      <c r="I965" s="2" t="s">
        <v>10906</v>
      </c>
      <c r="J965" s="2" t="s">
        <v>23815</v>
      </c>
      <c r="K965" s="4" t="s">
        <v>53</v>
      </c>
    </row>
    <row r="966" customFormat="false" ht="23.85" hidden="false" customHeight="false" outlineLevel="0" collapsed="false">
      <c r="A966" s="4" t="s">
        <v>14794</v>
      </c>
      <c r="B966" s="4" t="s">
        <v>1338</v>
      </c>
      <c r="C966" s="4" t="s">
        <v>45</v>
      </c>
      <c r="D966" s="4" t="s">
        <v>23786</v>
      </c>
      <c r="E966" s="4" t="s">
        <v>14457</v>
      </c>
      <c r="F966" s="4" t="s">
        <v>21433</v>
      </c>
      <c r="G966" s="4" t="s">
        <v>23816</v>
      </c>
      <c r="H966" s="4" t="n">
        <f aca="false">COUNTIF(Albums!$B$2:$B$2862,A966)</f>
        <v>3</v>
      </c>
      <c r="I966" s="2" t="s">
        <v>23817</v>
      </c>
      <c r="J966" s="2" t="s">
        <v>23818</v>
      </c>
      <c r="K966" s="4"/>
    </row>
    <row r="967" customFormat="false" ht="23.85" hidden="false" customHeight="false" outlineLevel="0" collapsed="false">
      <c r="A967" s="4" t="s">
        <v>10858</v>
      </c>
      <c r="B967" s="4" t="s">
        <v>61</v>
      </c>
      <c r="C967" s="4" t="s">
        <v>45</v>
      </c>
      <c r="D967" s="4" t="s">
        <v>22727</v>
      </c>
      <c r="E967" s="4" t="s">
        <v>10842</v>
      </c>
      <c r="F967" s="4" t="s">
        <v>21433</v>
      </c>
      <c r="G967" s="4" t="s">
        <v>23819</v>
      </c>
      <c r="H967" s="4" t="n">
        <f aca="false">COUNTIF(Albums!$B$2:$B$2862,A967)</f>
        <v>6</v>
      </c>
      <c r="I967" s="2"/>
      <c r="J967" s="2" t="s">
        <v>23820</v>
      </c>
      <c r="K967" s="4"/>
    </row>
    <row r="968" customFormat="false" ht="23.85" hidden="false" customHeight="false" outlineLevel="0" collapsed="false">
      <c r="A968" s="4" t="s">
        <v>20787</v>
      </c>
      <c r="B968" s="4" t="s">
        <v>1777</v>
      </c>
      <c r="C968" s="4" t="s">
        <v>603</v>
      </c>
      <c r="D968" s="4" t="s">
        <v>21959</v>
      </c>
      <c r="E968" s="4" t="s">
        <v>20757</v>
      </c>
      <c r="F968" s="4" t="s">
        <v>21454</v>
      </c>
      <c r="G968" s="4" t="s">
        <v>23821</v>
      </c>
      <c r="H968" s="4" t="n">
        <f aca="false">COUNTIF(Albums!$B$2:$B$2862,A968)</f>
        <v>2</v>
      </c>
      <c r="I968" s="2"/>
      <c r="J968" s="2" t="s">
        <v>23822</v>
      </c>
      <c r="K968" s="4"/>
    </row>
    <row r="969" customFormat="false" ht="23.85" hidden="false" customHeight="false" outlineLevel="0" collapsed="false">
      <c r="A969" s="4" t="s">
        <v>17086</v>
      </c>
      <c r="B969" s="4" t="s">
        <v>1205</v>
      </c>
      <c r="C969" s="4" t="s">
        <v>603</v>
      </c>
      <c r="D969" s="4" t="s">
        <v>21738</v>
      </c>
      <c r="E969" s="4" t="s">
        <v>16771</v>
      </c>
      <c r="F969" s="4" t="s">
        <v>21433</v>
      </c>
      <c r="G969" s="4" t="s">
        <v>23823</v>
      </c>
      <c r="H969" s="4" t="n">
        <f aca="false">COUNTIF(Albums!$B$2:$B$2862,A969)</f>
        <v>2</v>
      </c>
      <c r="I969" s="2" t="s">
        <v>23824</v>
      </c>
      <c r="J969" s="2" t="s">
        <v>23825</v>
      </c>
      <c r="K969" s="4"/>
    </row>
    <row r="970" customFormat="false" ht="23.85" hidden="false" customHeight="false" outlineLevel="0" collapsed="false">
      <c r="A970" s="4" t="s">
        <v>10917</v>
      </c>
      <c r="B970" s="4" t="s">
        <v>925</v>
      </c>
      <c r="C970" s="4" t="s">
        <v>90</v>
      </c>
      <c r="D970" s="4" t="s">
        <v>23130</v>
      </c>
      <c r="E970" s="4" t="s">
        <v>10842</v>
      </c>
      <c r="F970" s="4" t="s">
        <v>21433</v>
      </c>
      <c r="G970" s="4" t="s">
        <v>23826</v>
      </c>
      <c r="H970" s="4" t="n">
        <f aca="false">COUNTIF(Albums!$B$2:$B$2862,A970)</f>
        <v>2</v>
      </c>
      <c r="I970" s="2"/>
      <c r="J970" s="2" t="s">
        <v>23827</v>
      </c>
      <c r="K970" s="4"/>
    </row>
    <row r="971" customFormat="false" ht="23.85" hidden="false" customHeight="false" outlineLevel="0" collapsed="false">
      <c r="A971" s="4" t="s">
        <v>6205</v>
      </c>
      <c r="B971" s="4" t="s">
        <v>6131</v>
      </c>
      <c r="C971" s="4" t="s">
        <v>163</v>
      </c>
      <c r="D971" s="4" t="s">
        <v>23828</v>
      </c>
      <c r="E971" s="4" t="s">
        <v>6130</v>
      </c>
      <c r="F971" s="4" t="s">
        <v>21433</v>
      </c>
      <c r="G971" s="4" t="s">
        <v>23829</v>
      </c>
      <c r="H971" s="4" t="n">
        <f aca="false">COUNTIF(Albums!$B$2:$B$2862,A971)</f>
        <v>2</v>
      </c>
      <c r="I971" s="2" t="s">
        <v>6127</v>
      </c>
      <c r="J971" s="2" t="s">
        <v>23830</v>
      </c>
      <c r="K971" s="4"/>
    </row>
    <row r="972" customFormat="false" ht="23.85" hidden="false" customHeight="false" outlineLevel="0" collapsed="false">
      <c r="A972" s="4" t="s">
        <v>12936</v>
      </c>
      <c r="B972" s="4" t="s">
        <v>1205</v>
      </c>
      <c r="C972" s="4" t="s">
        <v>603</v>
      </c>
      <c r="D972" s="4" t="s">
        <v>21717</v>
      </c>
      <c r="E972" s="4" t="s">
        <v>12707</v>
      </c>
      <c r="F972" s="4" t="s">
        <v>21433</v>
      </c>
      <c r="G972" s="4" t="s">
        <v>12935</v>
      </c>
      <c r="H972" s="4" t="n">
        <f aca="false">COUNTIF(Albums!$B$2:$B$2862,A972)</f>
        <v>1</v>
      </c>
      <c r="I972" s="2" t="s">
        <v>23831</v>
      </c>
      <c r="J972" s="2" t="s">
        <v>23832</v>
      </c>
      <c r="K972" s="4"/>
    </row>
    <row r="973" customFormat="false" ht="23.85" hidden="false" customHeight="false" outlineLevel="0" collapsed="false">
      <c r="A973" s="4" t="s">
        <v>12441</v>
      </c>
      <c r="B973" s="4" t="s">
        <v>4824</v>
      </c>
      <c r="C973" s="4" t="s">
        <v>193</v>
      </c>
      <c r="D973" s="4" t="s">
        <v>23833</v>
      </c>
      <c r="E973" s="4" t="s">
        <v>12189</v>
      </c>
      <c r="F973" s="4" t="s">
        <v>21433</v>
      </c>
      <c r="G973" s="4" t="s">
        <v>23834</v>
      </c>
      <c r="H973" s="4" t="n">
        <f aca="false">COUNTIF(Albums!$B$2:$B$2862,A973)</f>
        <v>3</v>
      </c>
      <c r="I973" s="2"/>
      <c r="J973" s="2" t="s">
        <v>23835</v>
      </c>
      <c r="K973" s="4"/>
    </row>
    <row r="974" customFormat="false" ht="23.85" hidden="false" customHeight="false" outlineLevel="0" collapsed="false">
      <c r="A974" s="4" t="s">
        <v>4146</v>
      </c>
      <c r="B974" s="4" t="s">
        <v>4149</v>
      </c>
      <c r="C974" s="4" t="s">
        <v>152</v>
      </c>
      <c r="D974" s="4" t="s">
        <v>23836</v>
      </c>
      <c r="E974" s="4" t="s">
        <v>3992</v>
      </c>
      <c r="F974" s="4" t="s">
        <v>21441</v>
      </c>
      <c r="G974" s="4" t="s">
        <v>23837</v>
      </c>
      <c r="H974" s="4" t="n">
        <f aca="false">COUNTIF(Albums!$B$2:$B$2862,A974)</f>
        <v>4</v>
      </c>
      <c r="I974" s="2"/>
      <c r="J974" s="2" t="s">
        <v>23838</v>
      </c>
      <c r="K974" s="4"/>
    </row>
    <row r="975" customFormat="false" ht="23.85" hidden="false" customHeight="false" outlineLevel="0" collapsed="false">
      <c r="A975" s="4" t="s">
        <v>3362</v>
      </c>
      <c r="B975" s="4" t="s">
        <v>289</v>
      </c>
      <c r="C975" s="4" t="s">
        <v>193</v>
      </c>
      <c r="D975" s="4" t="s">
        <v>21447</v>
      </c>
      <c r="E975" s="4" t="s">
        <v>2736</v>
      </c>
      <c r="F975" s="4" t="s">
        <v>21441</v>
      </c>
      <c r="G975" s="4" t="s">
        <v>23839</v>
      </c>
      <c r="H975" s="4" t="n">
        <f aca="false">COUNTIF(Albums!$B$2:$B$2862,A975)</f>
        <v>3</v>
      </c>
      <c r="I975" s="2" t="s">
        <v>23840</v>
      </c>
      <c r="J975" s="2" t="s">
        <v>23841</v>
      </c>
      <c r="K975" s="4" t="s">
        <v>53</v>
      </c>
    </row>
    <row r="976" customFormat="false" ht="23.85" hidden="false" customHeight="false" outlineLevel="0" collapsed="false">
      <c r="A976" s="4" t="s">
        <v>2700</v>
      </c>
      <c r="B976" s="4" t="s">
        <v>1205</v>
      </c>
      <c r="C976" s="4" t="s">
        <v>603</v>
      </c>
      <c r="D976" s="4" t="s">
        <v>21491</v>
      </c>
      <c r="E976" s="4" t="s">
        <v>1337</v>
      </c>
      <c r="F976" s="4" t="s">
        <v>21441</v>
      </c>
      <c r="G976" s="4" t="s">
        <v>2699</v>
      </c>
      <c r="H976" s="4" t="n">
        <f aca="false">COUNTIF(Albums!$B$2:$B$2862,A976)</f>
        <v>1</v>
      </c>
      <c r="I976" s="2"/>
      <c r="J976" s="2" t="s">
        <v>23842</v>
      </c>
      <c r="K976" s="4"/>
    </row>
    <row r="977" customFormat="false" ht="23.85" hidden="false" customHeight="false" outlineLevel="0" collapsed="false">
      <c r="A977" s="4" t="s">
        <v>39</v>
      </c>
      <c r="B977" s="4" t="s">
        <v>46</v>
      </c>
      <c r="C977" s="4" t="s">
        <v>45</v>
      </c>
      <c r="D977" s="4" t="s">
        <v>22106</v>
      </c>
      <c r="E977" s="4" t="s">
        <v>43</v>
      </c>
      <c r="F977" s="4" t="s">
        <v>21441</v>
      </c>
      <c r="G977" s="4" t="s">
        <v>23843</v>
      </c>
      <c r="H977" s="4" t="n">
        <f aca="false">COUNTIF(Albums!$B$2:$B$2862,A977)</f>
        <v>3</v>
      </c>
      <c r="I977" s="2" t="s">
        <v>57</v>
      </c>
      <c r="J977" s="2" t="s">
        <v>23844</v>
      </c>
      <c r="K977" s="4" t="s">
        <v>53</v>
      </c>
    </row>
    <row r="978" customFormat="false" ht="23.85" hidden="false" customHeight="false" outlineLevel="0" collapsed="false">
      <c r="A978" s="4" t="s">
        <v>11579</v>
      </c>
      <c r="B978" s="4" t="s">
        <v>1528</v>
      </c>
      <c r="C978" s="4" t="s">
        <v>603</v>
      </c>
      <c r="D978" s="4" t="s">
        <v>21468</v>
      </c>
      <c r="E978" s="4" t="s">
        <v>11433</v>
      </c>
      <c r="F978" s="4" t="s">
        <v>21433</v>
      </c>
      <c r="G978" s="4" t="s">
        <v>23845</v>
      </c>
      <c r="H978" s="4" t="n">
        <f aca="false">COUNTIF(Albums!$B$2:$B$2862,A978)</f>
        <v>2</v>
      </c>
      <c r="I978" s="2"/>
      <c r="J978" s="2" t="s">
        <v>23846</v>
      </c>
      <c r="K978" s="4"/>
    </row>
    <row r="979" customFormat="false" ht="23.85" hidden="false" customHeight="false" outlineLevel="0" collapsed="false">
      <c r="A979" s="4" t="s">
        <v>11862</v>
      </c>
      <c r="B979" s="4" t="s">
        <v>164</v>
      </c>
      <c r="C979" s="4" t="s">
        <v>163</v>
      </c>
      <c r="D979" s="4" t="s">
        <v>23847</v>
      </c>
      <c r="E979" s="4" t="s">
        <v>11433</v>
      </c>
      <c r="F979" s="4" t="s">
        <v>21433</v>
      </c>
      <c r="G979" s="4" t="s">
        <v>23848</v>
      </c>
      <c r="H979" s="4" t="n">
        <f aca="false">COUNTIF(Albums!$B$2:$B$2862,A979)</f>
        <v>3</v>
      </c>
      <c r="I979" s="2"/>
      <c r="J979" s="2" t="s">
        <v>23849</v>
      </c>
      <c r="K979" s="4"/>
    </row>
    <row r="980" customFormat="false" ht="23.85" hidden="false" customHeight="false" outlineLevel="0" collapsed="false">
      <c r="A980" s="4" t="s">
        <v>14723</v>
      </c>
      <c r="B980" s="4" t="s">
        <v>530</v>
      </c>
      <c r="C980" s="4" t="s">
        <v>193</v>
      </c>
      <c r="D980" s="4" t="s">
        <v>23850</v>
      </c>
      <c r="E980" s="4" t="s">
        <v>14457</v>
      </c>
      <c r="F980" s="4" t="s">
        <v>21433</v>
      </c>
      <c r="G980" s="4" t="s">
        <v>23851</v>
      </c>
      <c r="H980" s="4" t="n">
        <f aca="false">COUNTIF(Albums!$B$2:$B$2862,A980)</f>
        <v>2</v>
      </c>
      <c r="I980" s="2" t="s">
        <v>23852</v>
      </c>
      <c r="J980" s="2" t="s">
        <v>23853</v>
      </c>
      <c r="K980" s="4"/>
    </row>
    <row r="981" customFormat="false" ht="23.85" hidden="false" customHeight="false" outlineLevel="0" collapsed="false">
      <c r="A981" s="4" t="s">
        <v>243</v>
      </c>
      <c r="B981" s="4" t="s">
        <v>246</v>
      </c>
      <c r="C981" s="4" t="s">
        <v>152</v>
      </c>
      <c r="D981" s="4" t="s">
        <v>21447</v>
      </c>
      <c r="E981" s="4" t="s">
        <v>5429</v>
      </c>
      <c r="F981" s="4" t="s">
        <v>21441</v>
      </c>
      <c r="G981" s="4" t="s">
        <v>23854</v>
      </c>
      <c r="H981" s="4" t="n">
        <f aca="false">COUNTIF(Albums!$B$2:$B$2862,A981)</f>
        <v>3</v>
      </c>
      <c r="I981" s="2" t="s">
        <v>1163</v>
      </c>
      <c r="J981" s="2" t="s">
        <v>23855</v>
      </c>
      <c r="K981" s="4"/>
    </row>
    <row r="982" customFormat="false" ht="23.85" hidden="false" customHeight="false" outlineLevel="0" collapsed="false">
      <c r="A982" s="4" t="s">
        <v>20012</v>
      </c>
      <c r="B982" s="4" t="s">
        <v>20014</v>
      </c>
      <c r="C982" s="4" t="s">
        <v>193</v>
      </c>
      <c r="D982" s="4" t="s">
        <v>22226</v>
      </c>
      <c r="E982" s="4" t="s">
        <v>19908</v>
      </c>
      <c r="F982" s="4" t="s">
        <v>21433</v>
      </c>
      <c r="G982" s="4" t="s">
        <v>20011</v>
      </c>
      <c r="H982" s="4" t="n">
        <f aca="false">COUNTIF(Albums!$B$2:$B$2862,A982)</f>
        <v>1</v>
      </c>
      <c r="I982" s="2"/>
      <c r="J982" s="2" t="s">
        <v>23856</v>
      </c>
      <c r="K982" s="4"/>
    </row>
    <row r="983" customFormat="false" ht="23.85" hidden="false" customHeight="false" outlineLevel="0" collapsed="false">
      <c r="A983" s="4" t="s">
        <v>2709</v>
      </c>
      <c r="B983" s="4" t="s">
        <v>2711</v>
      </c>
      <c r="C983" s="4" t="s">
        <v>116</v>
      </c>
      <c r="D983" s="4" t="s">
        <v>21491</v>
      </c>
      <c r="E983" s="4" t="s">
        <v>1337</v>
      </c>
      <c r="F983" s="4" t="s">
        <v>21441</v>
      </c>
      <c r="G983" s="4" t="s">
        <v>2708</v>
      </c>
      <c r="H983" s="4" t="n">
        <f aca="false">COUNTIF(Albums!$B$2:$B$2862,A983)</f>
        <v>1</v>
      </c>
      <c r="I983" s="2" t="s">
        <v>23857</v>
      </c>
      <c r="J983" s="2" t="s">
        <v>23858</v>
      </c>
      <c r="K983" s="4" t="s">
        <v>53</v>
      </c>
    </row>
    <row r="984" customFormat="false" ht="23.85" hidden="false" customHeight="false" outlineLevel="0" collapsed="false">
      <c r="A984" s="4" t="s">
        <v>527</v>
      </c>
      <c r="B984" s="4" t="s">
        <v>530</v>
      </c>
      <c r="C984" s="4" t="s">
        <v>193</v>
      </c>
      <c r="D984" s="4" t="s">
        <v>21962</v>
      </c>
      <c r="E984" s="4" t="s">
        <v>510</v>
      </c>
      <c r="F984" s="4" t="s">
        <v>21441</v>
      </c>
      <c r="G984" s="4" t="s">
        <v>23859</v>
      </c>
      <c r="H984" s="4" t="n">
        <f aca="false">COUNTIF(Albums!$B$2:$B$2862,A984)</f>
        <v>2</v>
      </c>
      <c r="I984" s="2" t="s">
        <v>23860</v>
      </c>
      <c r="J984" s="2" t="s">
        <v>23861</v>
      </c>
      <c r="K984" s="4"/>
    </row>
    <row r="985" customFormat="false" ht="23.85" hidden="false" customHeight="false" outlineLevel="0" collapsed="false">
      <c r="A985" s="4" t="s">
        <v>19823</v>
      </c>
      <c r="B985" s="4" t="s">
        <v>5413</v>
      </c>
      <c r="C985" s="4" t="s">
        <v>257</v>
      </c>
      <c r="D985" s="4" t="s">
        <v>21559</v>
      </c>
      <c r="E985" s="4" t="s">
        <v>19681</v>
      </c>
      <c r="F985" s="4" t="s">
        <v>21433</v>
      </c>
      <c r="G985" s="4" t="s">
        <v>19822</v>
      </c>
      <c r="H985" s="4" t="n">
        <f aca="false">COUNTIF(Albums!$B$2:$B$2862,A985)</f>
        <v>1</v>
      </c>
      <c r="I985" s="2" t="s">
        <v>19704</v>
      </c>
      <c r="J985" s="2" t="s">
        <v>23862</v>
      </c>
      <c r="K985" s="4"/>
    </row>
    <row r="986" customFormat="false" ht="23.85" hidden="false" customHeight="false" outlineLevel="0" collapsed="false">
      <c r="A986" s="4" t="s">
        <v>21065</v>
      </c>
      <c r="B986" s="4" t="s">
        <v>289</v>
      </c>
      <c r="C986" s="4" t="s">
        <v>193</v>
      </c>
      <c r="D986" s="4" t="s">
        <v>23863</v>
      </c>
      <c r="E986" s="4" t="s">
        <v>21031</v>
      </c>
      <c r="F986" s="4" t="s">
        <v>21454</v>
      </c>
      <c r="G986" s="4" t="s">
        <v>23864</v>
      </c>
      <c r="H986" s="4" t="n">
        <f aca="false">COUNTIF(Albums!$B$2:$B$2862,A986)</f>
        <v>2</v>
      </c>
      <c r="I986" s="2"/>
      <c r="J986" s="2" t="s">
        <v>23865</v>
      </c>
      <c r="K986" s="4"/>
    </row>
    <row r="987" customFormat="false" ht="23.85" hidden="false" customHeight="false" outlineLevel="0" collapsed="false">
      <c r="A987" s="4" t="s">
        <v>1622</v>
      </c>
      <c r="B987" s="4" t="s">
        <v>1625</v>
      </c>
      <c r="C987" s="4" t="s">
        <v>776</v>
      </c>
      <c r="D987" s="4" t="s">
        <v>22248</v>
      </c>
      <c r="E987" s="4" t="s">
        <v>1337</v>
      </c>
      <c r="F987" s="4" t="s">
        <v>21441</v>
      </c>
      <c r="G987" s="4" t="s">
        <v>23866</v>
      </c>
      <c r="H987" s="4" t="n">
        <f aca="false">COUNTIF(Albums!$B$2:$B$2862,A987)</f>
        <v>3</v>
      </c>
      <c r="I987" s="2" t="s">
        <v>1453</v>
      </c>
      <c r="J987" s="2" t="s">
        <v>23867</v>
      </c>
      <c r="K987" s="4"/>
    </row>
    <row r="988" customFormat="false" ht="23.85" hidden="false" customHeight="false" outlineLevel="0" collapsed="false">
      <c r="A988" s="4" t="s">
        <v>12146</v>
      </c>
      <c r="B988" s="4" t="s">
        <v>1528</v>
      </c>
      <c r="C988" s="4" t="s">
        <v>603</v>
      </c>
      <c r="D988" s="4" t="s">
        <v>23868</v>
      </c>
      <c r="E988" s="4" t="s">
        <v>11433</v>
      </c>
      <c r="F988" s="4" t="s">
        <v>21433</v>
      </c>
      <c r="G988" s="4" t="s">
        <v>23869</v>
      </c>
      <c r="H988" s="4" t="n">
        <f aca="false">COUNTIF(Albums!$B$2:$B$2862,A988)</f>
        <v>2</v>
      </c>
      <c r="I988" s="2" t="s">
        <v>11463</v>
      </c>
      <c r="J988" s="2" t="s">
        <v>23870</v>
      </c>
      <c r="K988" s="4"/>
    </row>
    <row r="989" customFormat="false" ht="23.85" hidden="false" customHeight="false" outlineLevel="0" collapsed="false">
      <c r="A989" s="4" t="s">
        <v>13558</v>
      </c>
      <c r="B989" s="4" t="s">
        <v>289</v>
      </c>
      <c r="C989" s="4" t="s">
        <v>193</v>
      </c>
      <c r="D989" s="4" t="s">
        <v>23871</v>
      </c>
      <c r="E989" s="4" t="s">
        <v>13258</v>
      </c>
      <c r="F989" s="4" t="s">
        <v>21433</v>
      </c>
      <c r="G989" s="4" t="s">
        <v>23872</v>
      </c>
      <c r="H989" s="4" t="n">
        <f aca="false">COUNTIF(Albums!$B$2:$B$2862,A989)</f>
        <v>9</v>
      </c>
      <c r="I989" s="2" t="s">
        <v>23873</v>
      </c>
      <c r="J989" s="2" t="s">
        <v>23874</v>
      </c>
      <c r="K989" s="4"/>
    </row>
    <row r="990" customFormat="false" ht="15" hidden="false" customHeight="false" outlineLevel="0" collapsed="false">
      <c r="A990" s="4" t="s">
        <v>13732</v>
      </c>
      <c r="B990" s="4" t="s">
        <v>289</v>
      </c>
      <c r="C990" s="4" t="s">
        <v>193</v>
      </c>
      <c r="D990" s="4" t="s">
        <v>21541</v>
      </c>
      <c r="E990" s="4" t="s">
        <v>13258</v>
      </c>
      <c r="F990" s="4" t="s">
        <v>21433</v>
      </c>
      <c r="G990" s="4" t="s">
        <v>13731</v>
      </c>
      <c r="H990" s="4" t="n">
        <f aca="false">COUNTIF(Albums!$B$2:$B$2862,A990)</f>
        <v>1</v>
      </c>
      <c r="I990" s="2" t="s">
        <v>23875</v>
      </c>
      <c r="J990" s="2" t="s">
        <v>23876</v>
      </c>
      <c r="K990" s="4"/>
    </row>
    <row r="991" customFormat="false" ht="23.85" hidden="false" customHeight="false" outlineLevel="0" collapsed="false">
      <c r="A991" s="4" t="s">
        <v>17947</v>
      </c>
      <c r="B991" s="4" t="s">
        <v>164</v>
      </c>
      <c r="C991" s="4" t="s">
        <v>163</v>
      </c>
      <c r="D991" s="4" t="s">
        <v>22190</v>
      </c>
      <c r="E991" s="4" t="s">
        <v>17776</v>
      </c>
      <c r="F991" s="4" t="s">
        <v>21433</v>
      </c>
      <c r="G991" s="4" t="s">
        <v>17946</v>
      </c>
      <c r="H991" s="4" t="n">
        <f aca="false">COUNTIF(Albums!$B$2:$B$2862,A991)</f>
        <v>1</v>
      </c>
      <c r="I991" s="2" t="s">
        <v>23877</v>
      </c>
      <c r="J991" s="2" t="s">
        <v>23878</v>
      </c>
      <c r="K991" s="4"/>
    </row>
    <row r="992" customFormat="false" ht="23.85" hidden="false" customHeight="false" outlineLevel="0" collapsed="false">
      <c r="A992" s="4" t="s">
        <v>18291</v>
      </c>
      <c r="B992" s="4" t="s">
        <v>61</v>
      </c>
      <c r="C992" s="4" t="s">
        <v>45</v>
      </c>
      <c r="D992" s="4" t="s">
        <v>23879</v>
      </c>
      <c r="E992" s="4" t="s">
        <v>18114</v>
      </c>
      <c r="F992" s="4" t="s">
        <v>21433</v>
      </c>
      <c r="G992" s="4" t="s">
        <v>23880</v>
      </c>
      <c r="H992" s="4" t="n">
        <f aca="false">COUNTIF(Albums!$B$2:$B$2862,A992)</f>
        <v>3</v>
      </c>
      <c r="I992" s="2" t="s">
        <v>23881</v>
      </c>
      <c r="J992" s="2" t="s">
        <v>23882</v>
      </c>
      <c r="K992" s="4"/>
    </row>
    <row r="993" customFormat="false" ht="23.85" hidden="false" customHeight="false" outlineLevel="0" collapsed="false">
      <c r="A993" s="4" t="s">
        <v>2888</v>
      </c>
      <c r="B993" s="4" t="s">
        <v>2890</v>
      </c>
      <c r="C993" s="4" t="s">
        <v>116</v>
      </c>
      <c r="D993" s="4" t="s">
        <v>23883</v>
      </c>
      <c r="E993" s="4" t="s">
        <v>2736</v>
      </c>
      <c r="F993" s="4" t="s">
        <v>21441</v>
      </c>
      <c r="G993" s="4" t="s">
        <v>23884</v>
      </c>
      <c r="H993" s="4" t="n">
        <f aca="false">COUNTIF(Albums!$B$2:$B$2862,A993)</f>
        <v>6</v>
      </c>
      <c r="I993" s="2" t="s">
        <v>10580</v>
      </c>
      <c r="J993" s="2" t="s">
        <v>23885</v>
      </c>
      <c r="K993" s="4"/>
    </row>
    <row r="994" customFormat="false" ht="23.85" hidden="false" customHeight="false" outlineLevel="0" collapsed="false">
      <c r="A994" s="4" t="s">
        <v>14445</v>
      </c>
      <c r="B994" s="4" t="s">
        <v>1205</v>
      </c>
      <c r="C994" s="4" t="s">
        <v>603</v>
      </c>
      <c r="D994" s="4" t="s">
        <v>12231</v>
      </c>
      <c r="E994" s="4" t="s">
        <v>14186</v>
      </c>
      <c r="F994" s="4" t="s">
        <v>21433</v>
      </c>
      <c r="G994" s="4" t="s">
        <v>14444</v>
      </c>
      <c r="H994" s="4" t="n">
        <f aca="false">COUNTIF(Albums!$B$2:$B$2862,A994)</f>
        <v>1</v>
      </c>
      <c r="I994" s="2" t="s">
        <v>14183</v>
      </c>
      <c r="J994" s="2" t="s">
        <v>23886</v>
      </c>
      <c r="K994" s="4"/>
    </row>
    <row r="995" customFormat="false" ht="23.85" hidden="false" customHeight="false" outlineLevel="0" collapsed="false">
      <c r="A995" s="4" t="s">
        <v>17404</v>
      </c>
      <c r="B995" s="4" t="s">
        <v>289</v>
      </c>
      <c r="C995" s="4" t="s">
        <v>193</v>
      </c>
      <c r="D995" s="4" t="s">
        <v>23887</v>
      </c>
      <c r="E995" s="4" t="s">
        <v>17406</v>
      </c>
      <c r="F995" s="4" t="s">
        <v>21433</v>
      </c>
      <c r="G995" s="4" t="s">
        <v>23888</v>
      </c>
      <c r="H995" s="4" t="n">
        <f aca="false">COUNTIF(Albums!$B$2:$B$2862,A995)</f>
        <v>3</v>
      </c>
      <c r="I995" s="2" t="s">
        <v>23889</v>
      </c>
      <c r="J995" s="2" t="s">
        <v>23890</v>
      </c>
      <c r="K995" s="4"/>
    </row>
    <row r="996" customFormat="false" ht="23.85" hidden="false" customHeight="false" outlineLevel="0" collapsed="false">
      <c r="A996" s="4" t="s">
        <v>16454</v>
      </c>
      <c r="B996" s="4" t="s">
        <v>16345</v>
      </c>
      <c r="C996" s="4" t="s">
        <v>257</v>
      </c>
      <c r="D996" s="4" t="s">
        <v>22190</v>
      </c>
      <c r="E996" s="4" t="s">
        <v>16344</v>
      </c>
      <c r="F996" s="4" t="s">
        <v>21433</v>
      </c>
      <c r="G996" s="4" t="s">
        <v>16453</v>
      </c>
      <c r="H996" s="4" t="n">
        <f aca="false">COUNTIF(Albums!$B$2:$B$2862,A996)</f>
        <v>1</v>
      </c>
      <c r="I996" s="2"/>
      <c r="J996" s="2" t="s">
        <v>23891</v>
      </c>
      <c r="K996" s="4"/>
    </row>
    <row r="997" customFormat="false" ht="23.85" hidden="false" customHeight="false" outlineLevel="0" collapsed="false">
      <c r="A997" s="4" t="s">
        <v>19498</v>
      </c>
      <c r="B997" s="4" t="s">
        <v>1196</v>
      </c>
      <c r="C997" s="4" t="s">
        <v>45</v>
      </c>
      <c r="D997" s="4" t="s">
        <v>21782</v>
      </c>
      <c r="E997" s="4" t="s">
        <v>19468</v>
      </c>
      <c r="F997" s="4" t="s">
        <v>21433</v>
      </c>
      <c r="G997" s="4" t="s">
        <v>19497</v>
      </c>
      <c r="H997" s="4" t="n">
        <f aca="false">COUNTIF(Albums!$B$2:$B$2862,A997)</f>
        <v>1</v>
      </c>
      <c r="I997" s="2" t="s">
        <v>19475</v>
      </c>
      <c r="J997" s="2" t="s">
        <v>23892</v>
      </c>
      <c r="K997" s="4"/>
    </row>
    <row r="998" customFormat="false" ht="23.85" hidden="false" customHeight="false" outlineLevel="0" collapsed="false">
      <c r="A998" s="4" t="s">
        <v>15833</v>
      </c>
      <c r="B998" s="4" t="s">
        <v>15635</v>
      </c>
      <c r="C998" s="4" t="s">
        <v>776</v>
      </c>
      <c r="D998" s="4" t="s">
        <v>22008</v>
      </c>
      <c r="E998" s="4" t="s">
        <v>15634</v>
      </c>
      <c r="F998" s="4" t="s">
        <v>21433</v>
      </c>
      <c r="G998" s="4" t="s">
        <v>23893</v>
      </c>
      <c r="H998" s="4" t="n">
        <f aca="false">COUNTIF(Albums!$B$2:$B$2862,A998)</f>
        <v>2</v>
      </c>
      <c r="I998" s="2" t="s">
        <v>23894</v>
      </c>
      <c r="J998" s="2" t="s">
        <v>23895</v>
      </c>
      <c r="K998" s="4"/>
    </row>
    <row r="999" customFormat="false" ht="23.85" hidden="false" customHeight="false" outlineLevel="0" collapsed="false">
      <c r="A999" s="4" t="s">
        <v>8145</v>
      </c>
      <c r="B999" s="4" t="s">
        <v>117</v>
      </c>
      <c r="C999" s="4" t="s">
        <v>961</v>
      </c>
      <c r="D999" s="4" t="s">
        <v>23896</v>
      </c>
      <c r="E999" s="4" t="s">
        <v>7609</v>
      </c>
      <c r="F999" s="4" t="s">
        <v>21433</v>
      </c>
      <c r="G999" s="4" t="s">
        <v>23897</v>
      </c>
      <c r="H999" s="4" t="n">
        <f aca="false">COUNTIF(Albums!$B$2:$B$2862,A999)</f>
        <v>3</v>
      </c>
      <c r="I999" s="2" t="s">
        <v>23898</v>
      </c>
      <c r="J999" s="2" t="s">
        <v>23899</v>
      </c>
      <c r="K999" s="4"/>
    </row>
    <row r="1000" customFormat="false" ht="23.85" hidden="false" customHeight="false" outlineLevel="0" collapsed="false">
      <c r="A1000" s="4" t="s">
        <v>5941</v>
      </c>
      <c r="B1000" s="4" t="s">
        <v>5945</v>
      </c>
      <c r="C1000" s="4" t="s">
        <v>603</v>
      </c>
      <c r="D1000" s="4" t="s">
        <v>21778</v>
      </c>
      <c r="E1000" s="4" t="s">
        <v>5903</v>
      </c>
      <c r="F1000" s="4" t="s">
        <v>21441</v>
      </c>
      <c r="G1000" s="4" t="s">
        <v>23900</v>
      </c>
      <c r="H1000" s="4" t="n">
        <f aca="false">COUNTIF(Albums!$B$2:$B$2862,A1000)</f>
        <v>4</v>
      </c>
      <c r="I1000" s="2"/>
      <c r="J1000" s="2" t="s">
        <v>23901</v>
      </c>
      <c r="K1000" s="4"/>
    </row>
    <row r="1001" customFormat="false" ht="23.85" hidden="false" customHeight="false" outlineLevel="0" collapsed="false">
      <c r="A1001" s="4" t="s">
        <v>9837</v>
      </c>
      <c r="B1001" s="4" t="s">
        <v>289</v>
      </c>
      <c r="C1001" s="4" t="s">
        <v>193</v>
      </c>
      <c r="D1001" s="4" t="s">
        <v>22000</v>
      </c>
      <c r="E1001" s="4" t="s">
        <v>9830</v>
      </c>
      <c r="F1001" s="4" t="s">
        <v>21433</v>
      </c>
      <c r="G1001" s="4" t="s">
        <v>23902</v>
      </c>
      <c r="H1001" s="4" t="n">
        <f aca="false">COUNTIF(Albums!$B$2:$B$2862,A1001)</f>
        <v>7</v>
      </c>
      <c r="I1001" s="2" t="s">
        <v>23903</v>
      </c>
      <c r="J1001" s="2" t="s">
        <v>23904</v>
      </c>
      <c r="K1001" s="4"/>
    </row>
    <row r="1002" customFormat="false" ht="23.85" hidden="false" customHeight="false" outlineLevel="0" collapsed="false">
      <c r="A1002" s="4" t="s">
        <v>731</v>
      </c>
      <c r="B1002" s="4" t="s">
        <v>289</v>
      </c>
      <c r="C1002" s="4" t="s">
        <v>193</v>
      </c>
      <c r="D1002" s="4" t="s">
        <v>21788</v>
      </c>
      <c r="E1002" s="4" t="s">
        <v>510</v>
      </c>
      <c r="F1002" s="4" t="s">
        <v>21441</v>
      </c>
      <c r="G1002" s="4" t="s">
        <v>23905</v>
      </c>
      <c r="H1002" s="4" t="n">
        <f aca="false">COUNTIF(Albums!$B$2:$B$2862,A1002)</f>
        <v>2</v>
      </c>
      <c r="I1002" s="2" t="s">
        <v>23906</v>
      </c>
      <c r="J1002" s="2" t="s">
        <v>23907</v>
      </c>
      <c r="K1002" s="4"/>
    </row>
    <row r="1003" customFormat="false" ht="23.85" hidden="false" customHeight="false" outlineLevel="0" collapsed="false">
      <c r="A1003" s="4" t="s">
        <v>20557</v>
      </c>
      <c r="B1003" s="4" t="s">
        <v>153</v>
      </c>
      <c r="C1003" s="4" t="s">
        <v>961</v>
      </c>
      <c r="D1003" s="4" t="s">
        <v>23908</v>
      </c>
      <c r="E1003" s="4" t="s">
        <v>20526</v>
      </c>
      <c r="F1003" s="4" t="s">
        <v>21454</v>
      </c>
      <c r="G1003" s="4" t="s">
        <v>23909</v>
      </c>
      <c r="H1003" s="4" t="n">
        <f aca="false">COUNTIF(Albums!$B$2:$B$2862,A1003)</f>
        <v>2</v>
      </c>
      <c r="I1003" s="2"/>
      <c r="J1003" s="2" t="s">
        <v>23910</v>
      </c>
      <c r="K1003" s="4"/>
    </row>
    <row r="1004" customFormat="false" ht="23.85" hidden="false" customHeight="false" outlineLevel="0" collapsed="false">
      <c r="A1004" s="4" t="s">
        <v>10363</v>
      </c>
      <c r="B1004" s="4" t="s">
        <v>9872</v>
      </c>
      <c r="C1004" s="4" t="s">
        <v>163</v>
      </c>
      <c r="D1004" s="4" t="s">
        <v>21556</v>
      </c>
      <c r="E1004" s="4" t="s">
        <v>9830</v>
      </c>
      <c r="F1004" s="4" t="s">
        <v>21433</v>
      </c>
      <c r="G1004" s="4" t="s">
        <v>10362</v>
      </c>
      <c r="H1004" s="4" t="n">
        <f aca="false">COUNTIF(Albums!$B$2:$B$2862,A1004)</f>
        <v>1</v>
      </c>
      <c r="I1004" s="2" t="s">
        <v>23911</v>
      </c>
      <c r="J1004" s="2" t="s">
        <v>23912</v>
      </c>
      <c r="K1004" s="4"/>
    </row>
    <row r="1005" customFormat="false" ht="23.85" hidden="false" customHeight="false" outlineLevel="0" collapsed="false">
      <c r="A1005" s="4" t="s">
        <v>5403</v>
      </c>
      <c r="B1005" s="4" t="s">
        <v>5405</v>
      </c>
      <c r="C1005" s="4" t="s">
        <v>603</v>
      </c>
      <c r="D1005" s="4" t="s">
        <v>21491</v>
      </c>
      <c r="E1005" s="4" t="s">
        <v>3992</v>
      </c>
      <c r="F1005" s="4" t="s">
        <v>21441</v>
      </c>
      <c r="G1005" s="4" t="s">
        <v>5402</v>
      </c>
      <c r="H1005" s="4" t="n">
        <f aca="false">COUNTIF(Albums!$B$2:$B$2862,A1005)</f>
        <v>1</v>
      </c>
      <c r="I1005" s="2"/>
      <c r="J1005" s="2" t="s">
        <v>23913</v>
      </c>
      <c r="K1005" s="4" t="s">
        <v>53</v>
      </c>
    </row>
    <row r="1006" customFormat="false" ht="23.85" hidden="false" customHeight="false" outlineLevel="0" collapsed="false">
      <c r="A1006" s="4" t="s">
        <v>13224</v>
      </c>
      <c r="B1006" s="4" t="s">
        <v>3596</v>
      </c>
      <c r="C1006" s="4" t="s">
        <v>603</v>
      </c>
      <c r="D1006" s="4" t="s">
        <v>23914</v>
      </c>
      <c r="E1006" s="4" t="s">
        <v>12707</v>
      </c>
      <c r="F1006" s="4" t="s">
        <v>21433</v>
      </c>
      <c r="G1006" s="4" t="s">
        <v>23915</v>
      </c>
      <c r="H1006" s="4" t="n">
        <f aca="false">COUNTIF(Albums!$B$2:$B$2862,A1006)</f>
        <v>2</v>
      </c>
      <c r="I1006" s="2" t="s">
        <v>12800</v>
      </c>
      <c r="J1006" s="2" t="s">
        <v>23916</v>
      </c>
      <c r="K1006" s="4"/>
    </row>
    <row r="1007" customFormat="false" ht="23.85" hidden="false" customHeight="false" outlineLevel="0" collapsed="false">
      <c r="A1007" s="4" t="s">
        <v>20617</v>
      </c>
      <c r="B1007" s="4" t="s">
        <v>1777</v>
      </c>
      <c r="C1007" s="4" t="s">
        <v>603</v>
      </c>
      <c r="D1007" s="4" t="s">
        <v>21632</v>
      </c>
      <c r="E1007" s="4" t="s">
        <v>20619</v>
      </c>
      <c r="F1007" s="4" t="s">
        <v>21454</v>
      </c>
      <c r="G1007" s="4" t="s">
        <v>20616</v>
      </c>
      <c r="H1007" s="4" t="n">
        <f aca="false">COUNTIF(Albums!$B$2:$B$2862,A1007)</f>
        <v>1</v>
      </c>
      <c r="I1007" s="2" t="s">
        <v>20653</v>
      </c>
      <c r="J1007" s="2" t="s">
        <v>23917</v>
      </c>
      <c r="K1007" s="4"/>
    </row>
    <row r="1008" customFormat="false" ht="23.85" hidden="false" customHeight="false" outlineLevel="0" collapsed="false">
      <c r="A1008" s="4" t="s">
        <v>2109</v>
      </c>
      <c r="B1008" s="4" t="s">
        <v>1205</v>
      </c>
      <c r="C1008" s="4" t="s">
        <v>603</v>
      </c>
      <c r="D1008" s="4" t="s">
        <v>22187</v>
      </c>
      <c r="E1008" s="4" t="s">
        <v>1337</v>
      </c>
      <c r="F1008" s="4" t="s">
        <v>21441</v>
      </c>
      <c r="G1008" s="4" t="s">
        <v>23918</v>
      </c>
      <c r="H1008" s="4" t="n">
        <f aca="false">COUNTIF(Albums!$B$2:$B$2862,A1008)</f>
        <v>3</v>
      </c>
      <c r="I1008" s="2"/>
      <c r="J1008" s="2" t="s">
        <v>23919</v>
      </c>
      <c r="K1008" s="4"/>
    </row>
    <row r="1009" customFormat="false" ht="23.85" hidden="false" customHeight="false" outlineLevel="0" collapsed="false">
      <c r="A1009" s="4" t="s">
        <v>11432</v>
      </c>
      <c r="B1009" s="4" t="s">
        <v>925</v>
      </c>
      <c r="C1009" s="4" t="s">
        <v>90</v>
      </c>
      <c r="D1009" s="4" t="s">
        <v>23920</v>
      </c>
      <c r="E1009" s="4" t="s">
        <v>11433</v>
      </c>
      <c r="F1009" s="4" t="s">
        <v>21433</v>
      </c>
      <c r="G1009" s="4" t="s">
        <v>23921</v>
      </c>
      <c r="H1009" s="4" t="n">
        <f aca="false">COUNTIF(Albums!$B$2:$B$2862,A1009)</f>
        <v>8</v>
      </c>
      <c r="I1009" s="2"/>
      <c r="J1009" s="2" t="s">
        <v>23922</v>
      </c>
      <c r="K1009" s="4" t="s">
        <v>53</v>
      </c>
    </row>
    <row r="1010" customFormat="false" ht="23.85" hidden="false" customHeight="false" outlineLevel="0" collapsed="false">
      <c r="A1010" s="4" t="s">
        <v>5007</v>
      </c>
      <c r="B1010" s="4" t="s">
        <v>346</v>
      </c>
      <c r="C1010" s="4" t="s">
        <v>45</v>
      </c>
      <c r="D1010" s="4" t="s">
        <v>21556</v>
      </c>
      <c r="E1010" s="4" t="s">
        <v>3992</v>
      </c>
      <c r="F1010" s="4" t="s">
        <v>21441</v>
      </c>
      <c r="G1010" s="4" t="s">
        <v>5006</v>
      </c>
      <c r="H1010" s="4" t="n">
        <f aca="false">COUNTIF(Albums!$B$2:$B$2862,A1010)</f>
        <v>1</v>
      </c>
      <c r="I1010" s="2"/>
      <c r="J1010" s="2" t="s">
        <v>23923</v>
      </c>
      <c r="K1010" s="4"/>
    </row>
    <row r="1011" customFormat="false" ht="23.85" hidden="false" customHeight="false" outlineLevel="0" collapsed="false">
      <c r="A1011" s="4" t="s">
        <v>16980</v>
      </c>
      <c r="B1011" s="4" t="s">
        <v>1205</v>
      </c>
      <c r="C1011" s="4" t="s">
        <v>603</v>
      </c>
      <c r="D1011" s="4" t="s">
        <v>21559</v>
      </c>
      <c r="E1011" s="4" t="s">
        <v>16771</v>
      </c>
      <c r="F1011" s="4" t="s">
        <v>21433</v>
      </c>
      <c r="G1011" s="4" t="s">
        <v>16979</v>
      </c>
      <c r="H1011" s="4" t="n">
        <f aca="false">COUNTIF(Albums!$B$2:$B$2862,A1011)</f>
        <v>1</v>
      </c>
      <c r="I1011" s="2" t="s">
        <v>21247</v>
      </c>
      <c r="J1011" s="2" t="s">
        <v>23924</v>
      </c>
      <c r="K1011" s="4"/>
    </row>
    <row r="1012" customFormat="false" ht="23.85" hidden="false" customHeight="false" outlineLevel="0" collapsed="false">
      <c r="A1012" s="4" t="s">
        <v>4101</v>
      </c>
      <c r="B1012" s="4" t="s">
        <v>117</v>
      </c>
      <c r="C1012" s="4" t="s">
        <v>116</v>
      </c>
      <c r="D1012" s="4" t="s">
        <v>22035</v>
      </c>
      <c r="E1012" s="4" t="s">
        <v>3992</v>
      </c>
      <c r="F1012" s="4" t="s">
        <v>21441</v>
      </c>
      <c r="G1012" s="4" t="s">
        <v>23925</v>
      </c>
      <c r="H1012" s="4" t="n">
        <f aca="false">COUNTIF(Albums!$B$2:$B$2862,A1012)</f>
        <v>3</v>
      </c>
      <c r="I1012" s="2" t="s">
        <v>23926</v>
      </c>
      <c r="J1012" s="2" t="s">
        <v>23927</v>
      </c>
      <c r="K1012" s="4"/>
    </row>
    <row r="1013" customFormat="false" ht="23.85" hidden="false" customHeight="false" outlineLevel="0" collapsed="false">
      <c r="A1013" s="4" t="s">
        <v>16160</v>
      </c>
      <c r="B1013" s="4" t="s">
        <v>1205</v>
      </c>
      <c r="C1013" s="4" t="s">
        <v>603</v>
      </c>
      <c r="D1013" s="4" t="s">
        <v>21936</v>
      </c>
      <c r="E1013" s="4" t="s">
        <v>16045</v>
      </c>
      <c r="F1013" s="4" t="s">
        <v>21433</v>
      </c>
      <c r="G1013" s="4" t="s">
        <v>16159</v>
      </c>
      <c r="H1013" s="4" t="n">
        <f aca="false">COUNTIF(Albums!$B$2:$B$2862,A1013)</f>
        <v>1</v>
      </c>
      <c r="I1013" s="2" t="s">
        <v>23928</v>
      </c>
      <c r="J1013" s="2" t="s">
        <v>23929</v>
      </c>
      <c r="K1013" s="4"/>
    </row>
    <row r="1014" customFormat="false" ht="23.85" hidden="false" customHeight="false" outlineLevel="0" collapsed="false">
      <c r="A1014" s="4" t="s">
        <v>20913</v>
      </c>
      <c r="B1014" s="4" t="s">
        <v>5431</v>
      </c>
      <c r="C1014" s="4" t="s">
        <v>152</v>
      </c>
      <c r="D1014" s="4" t="s">
        <v>22668</v>
      </c>
      <c r="E1014" s="4" t="s">
        <v>20824</v>
      </c>
      <c r="F1014" s="4" t="s">
        <v>21454</v>
      </c>
      <c r="G1014" s="4" t="s">
        <v>20912</v>
      </c>
      <c r="H1014" s="4" t="n">
        <f aca="false">COUNTIF(Albums!$B$2:$B$2862,A1014)</f>
        <v>1</v>
      </c>
      <c r="I1014" s="2"/>
      <c r="J1014" s="2" t="s">
        <v>23930</v>
      </c>
      <c r="K1014" s="4" t="s">
        <v>53</v>
      </c>
    </row>
    <row r="1015" customFormat="false" ht="23.85" hidden="false" customHeight="false" outlineLevel="0" collapsed="false">
      <c r="A1015" s="4" t="s">
        <v>3444</v>
      </c>
      <c r="B1015" s="4" t="s">
        <v>1205</v>
      </c>
      <c r="C1015" s="4" t="s">
        <v>603</v>
      </c>
      <c r="D1015" s="4" t="s">
        <v>21477</v>
      </c>
      <c r="E1015" s="4" t="s">
        <v>2736</v>
      </c>
      <c r="F1015" s="4" t="s">
        <v>21441</v>
      </c>
      <c r="G1015" s="4" t="s">
        <v>3443</v>
      </c>
      <c r="H1015" s="4" t="n">
        <f aca="false">COUNTIF(Albums!$B$2:$B$2862,A1015)</f>
        <v>1</v>
      </c>
      <c r="I1015" s="2" t="s">
        <v>23931</v>
      </c>
      <c r="J1015" s="2" t="s">
        <v>23932</v>
      </c>
      <c r="K1015" s="4"/>
    </row>
    <row r="1016" customFormat="false" ht="23.85" hidden="false" customHeight="false" outlineLevel="0" collapsed="false">
      <c r="A1016" s="4" t="s">
        <v>850</v>
      </c>
      <c r="B1016" s="4" t="s">
        <v>852</v>
      </c>
      <c r="C1016" s="4" t="s">
        <v>257</v>
      </c>
      <c r="D1016" s="4" t="s">
        <v>21491</v>
      </c>
      <c r="E1016" s="4" t="s">
        <v>510</v>
      </c>
      <c r="F1016" s="4" t="s">
        <v>21441</v>
      </c>
      <c r="G1016" s="4" t="s">
        <v>849</v>
      </c>
      <c r="H1016" s="4" t="n">
        <f aca="false">COUNTIF(Albums!$B$2:$B$2862,A1016)</f>
        <v>1</v>
      </c>
      <c r="I1016" s="2"/>
      <c r="J1016" s="2" t="s">
        <v>23933</v>
      </c>
      <c r="K1016" s="4"/>
    </row>
    <row r="1017" customFormat="false" ht="23.85" hidden="false" customHeight="false" outlineLevel="0" collapsed="false">
      <c r="A1017" s="4" t="s">
        <v>15910</v>
      </c>
      <c r="B1017" s="4" t="s">
        <v>3745</v>
      </c>
      <c r="C1017" s="4" t="s">
        <v>776</v>
      </c>
      <c r="D1017" s="4" t="s">
        <v>23934</v>
      </c>
      <c r="E1017" s="4" t="s">
        <v>15634</v>
      </c>
      <c r="F1017" s="4" t="s">
        <v>21433</v>
      </c>
      <c r="G1017" s="4" t="s">
        <v>23935</v>
      </c>
      <c r="H1017" s="4" t="n">
        <f aca="false">COUNTIF(Albums!$B$2:$B$2862,A1017)</f>
        <v>2</v>
      </c>
      <c r="I1017" s="2" t="s">
        <v>23936</v>
      </c>
      <c r="J1017" s="2" t="s">
        <v>23937</v>
      </c>
      <c r="K1017" s="4"/>
    </row>
    <row r="1018" customFormat="false" ht="23.85" hidden="false" customHeight="false" outlineLevel="0" collapsed="false">
      <c r="A1018" s="4" t="s">
        <v>18657</v>
      </c>
      <c r="B1018" s="4" t="s">
        <v>289</v>
      </c>
      <c r="C1018" s="4" t="s">
        <v>193</v>
      </c>
      <c r="D1018" s="4" t="s">
        <v>23474</v>
      </c>
      <c r="E1018" s="4" t="s">
        <v>18471</v>
      </c>
      <c r="F1018" s="4" t="s">
        <v>21433</v>
      </c>
      <c r="G1018" s="4" t="s">
        <v>23938</v>
      </c>
      <c r="H1018" s="4" t="n">
        <f aca="false">COUNTIF(Albums!$B$2:$B$2862,A1018)</f>
        <v>4</v>
      </c>
      <c r="I1018" s="2" t="s">
        <v>23939</v>
      </c>
      <c r="J1018" s="2" t="s">
        <v>23940</v>
      </c>
      <c r="K1018" s="4"/>
    </row>
    <row r="1019" customFormat="false" ht="23.85" hidden="false" customHeight="false" outlineLevel="0" collapsed="false">
      <c r="A1019" s="4" t="s">
        <v>20601</v>
      </c>
      <c r="B1019" s="4" t="s">
        <v>852</v>
      </c>
      <c r="C1019" s="4" t="s">
        <v>257</v>
      </c>
      <c r="D1019" s="4" t="s">
        <v>21440</v>
      </c>
      <c r="E1019" s="4" t="s">
        <v>20526</v>
      </c>
      <c r="F1019" s="4" t="s">
        <v>21454</v>
      </c>
      <c r="G1019" s="4" t="s">
        <v>20600</v>
      </c>
      <c r="H1019" s="4" t="n">
        <f aca="false">COUNTIF(Albums!$B$2:$B$2862,A1019)</f>
        <v>1</v>
      </c>
      <c r="I1019" s="2" t="s">
        <v>20557</v>
      </c>
      <c r="J1019" s="2" t="s">
        <v>23941</v>
      </c>
      <c r="K1019" s="4"/>
    </row>
    <row r="1020" customFormat="false" ht="23.85" hidden="false" customHeight="false" outlineLevel="0" collapsed="false">
      <c r="A1020" s="4" t="s">
        <v>2310</v>
      </c>
      <c r="B1020" s="4" t="s">
        <v>1205</v>
      </c>
      <c r="C1020" s="4" t="s">
        <v>603</v>
      </c>
      <c r="D1020" s="4" t="s">
        <v>21440</v>
      </c>
      <c r="E1020" s="4" t="s">
        <v>1337</v>
      </c>
      <c r="F1020" s="4" t="s">
        <v>21441</v>
      </c>
      <c r="G1020" s="4" t="s">
        <v>2309</v>
      </c>
      <c r="H1020" s="4" t="n">
        <f aca="false">COUNTIF(Albums!$B$2:$B$2862,A1020)</f>
        <v>1</v>
      </c>
      <c r="I1020" s="2" t="s">
        <v>23942</v>
      </c>
      <c r="J1020" s="2" t="s">
        <v>23943</v>
      </c>
      <c r="K1020" s="4"/>
    </row>
    <row r="1021" customFormat="false" ht="23.85" hidden="false" customHeight="false" outlineLevel="0" collapsed="false">
      <c r="A1021" s="4" t="s">
        <v>12945</v>
      </c>
      <c r="B1021" s="4" t="s">
        <v>3596</v>
      </c>
      <c r="C1021" s="4" t="s">
        <v>603</v>
      </c>
      <c r="D1021" s="4" t="s">
        <v>21717</v>
      </c>
      <c r="E1021" s="4" t="s">
        <v>12707</v>
      </c>
      <c r="F1021" s="4" t="s">
        <v>21433</v>
      </c>
      <c r="G1021" s="4" t="s">
        <v>12944</v>
      </c>
      <c r="H1021" s="4" t="n">
        <f aca="false">COUNTIF(Albums!$B$2:$B$2862,A1021)</f>
        <v>1</v>
      </c>
      <c r="I1021" s="2" t="s">
        <v>12800</v>
      </c>
      <c r="J1021" s="2" t="s">
        <v>23944</v>
      </c>
      <c r="K1021" s="4"/>
    </row>
    <row r="1022" customFormat="false" ht="23.85" hidden="false" customHeight="false" outlineLevel="0" collapsed="false">
      <c r="A1022" s="4" t="s">
        <v>13854</v>
      </c>
      <c r="B1022" s="4" t="s">
        <v>7102</v>
      </c>
      <c r="C1022" s="4" t="s">
        <v>193</v>
      </c>
      <c r="D1022" s="4" t="s">
        <v>23945</v>
      </c>
      <c r="E1022" s="4" t="s">
        <v>13813</v>
      </c>
      <c r="F1022" s="4" t="s">
        <v>21433</v>
      </c>
      <c r="G1022" s="4" t="s">
        <v>23946</v>
      </c>
      <c r="H1022" s="4" t="n">
        <f aca="false">COUNTIF(Albums!$B$2:$B$2862,A1022)</f>
        <v>2</v>
      </c>
      <c r="I1022" s="2" t="s">
        <v>23947</v>
      </c>
      <c r="J1022" s="2" t="s">
        <v>23948</v>
      </c>
      <c r="K1022" s="4"/>
    </row>
    <row r="1023" customFormat="false" ht="23.85" hidden="false" customHeight="false" outlineLevel="0" collapsed="false">
      <c r="A1023" s="4" t="s">
        <v>16052</v>
      </c>
      <c r="B1023" s="4" t="s">
        <v>1205</v>
      </c>
      <c r="C1023" s="4" t="s">
        <v>603</v>
      </c>
      <c r="D1023" s="4" t="s">
        <v>23494</v>
      </c>
      <c r="E1023" s="4" t="s">
        <v>16045</v>
      </c>
      <c r="F1023" s="4" t="s">
        <v>21433</v>
      </c>
      <c r="G1023" s="4" t="s">
        <v>23949</v>
      </c>
      <c r="H1023" s="4" t="n">
        <f aca="false">COUNTIF(Albums!$B$2:$B$2862,A1023)</f>
        <v>2</v>
      </c>
      <c r="I1023" s="2" t="s">
        <v>23950</v>
      </c>
      <c r="J1023" s="2" t="s">
        <v>23951</v>
      </c>
      <c r="K1023" s="4"/>
    </row>
    <row r="1024" customFormat="false" ht="23.85" hidden="false" customHeight="false" outlineLevel="0" collapsed="false">
      <c r="A1024" s="4" t="s">
        <v>3266</v>
      </c>
      <c r="B1024" s="4" t="s">
        <v>289</v>
      </c>
      <c r="C1024" s="4" t="s">
        <v>193</v>
      </c>
      <c r="D1024" s="4" t="s">
        <v>23225</v>
      </c>
      <c r="E1024" s="4" t="s">
        <v>2736</v>
      </c>
      <c r="F1024" s="4" t="s">
        <v>21441</v>
      </c>
      <c r="G1024" s="4" t="s">
        <v>23952</v>
      </c>
      <c r="H1024" s="4" t="n">
        <f aca="false">COUNTIF(Albums!$B$2:$B$2862,A1024)</f>
        <v>2</v>
      </c>
      <c r="I1024" s="2" t="s">
        <v>23953</v>
      </c>
      <c r="J1024" s="2" t="s">
        <v>23954</v>
      </c>
      <c r="K1024" s="4"/>
    </row>
    <row r="1025" customFormat="false" ht="23.85" hidden="false" customHeight="false" outlineLevel="0" collapsed="false">
      <c r="A1025" s="4" t="s">
        <v>15504</v>
      </c>
      <c r="B1025" s="4" t="s">
        <v>6657</v>
      </c>
      <c r="C1025" s="4" t="s">
        <v>257</v>
      </c>
      <c r="D1025" s="4" t="s">
        <v>23955</v>
      </c>
      <c r="E1025" s="4" t="s">
        <v>15180</v>
      </c>
      <c r="F1025" s="4" t="s">
        <v>21433</v>
      </c>
      <c r="G1025" s="4" t="s">
        <v>23956</v>
      </c>
      <c r="H1025" s="4" t="n">
        <f aca="false">COUNTIF(Albums!$B$2:$B$2862,A1025)</f>
        <v>6</v>
      </c>
      <c r="I1025" s="2"/>
      <c r="J1025" s="2" t="s">
        <v>23957</v>
      </c>
      <c r="K1025" s="4"/>
    </row>
    <row r="1026" customFormat="false" ht="23.85" hidden="false" customHeight="false" outlineLevel="0" collapsed="false">
      <c r="A1026" s="4" t="s">
        <v>5526</v>
      </c>
      <c r="B1026" s="4" t="s">
        <v>5441</v>
      </c>
      <c r="C1026" s="4" t="s">
        <v>163</v>
      </c>
      <c r="D1026" s="4" t="s">
        <v>22822</v>
      </c>
      <c r="E1026" s="4" t="s">
        <v>5429</v>
      </c>
      <c r="F1026" s="4" t="s">
        <v>21441</v>
      </c>
      <c r="G1026" s="4" t="s">
        <v>23958</v>
      </c>
      <c r="H1026" s="4" t="n">
        <f aca="false">COUNTIF(Albums!$B$2:$B$2862,A1026)</f>
        <v>2</v>
      </c>
      <c r="I1026" s="2"/>
      <c r="J1026" s="2" t="s">
        <v>23959</v>
      </c>
      <c r="K1026" s="4"/>
    </row>
    <row r="1027" customFormat="false" ht="23.85" hidden="false" customHeight="false" outlineLevel="0" collapsed="false">
      <c r="A1027" s="4" t="s">
        <v>3743</v>
      </c>
      <c r="B1027" s="4" t="s">
        <v>3745</v>
      </c>
      <c r="C1027" s="4" t="s">
        <v>776</v>
      </c>
      <c r="D1027" s="4" t="s">
        <v>21440</v>
      </c>
      <c r="E1027" s="4" t="s">
        <v>2736</v>
      </c>
      <c r="F1027" s="4" t="s">
        <v>21441</v>
      </c>
      <c r="G1027" s="4" t="s">
        <v>3742</v>
      </c>
      <c r="H1027" s="4" t="n">
        <f aca="false">COUNTIF(Albums!$B$2:$B$2862,A1027)</f>
        <v>1</v>
      </c>
      <c r="I1027" s="2"/>
      <c r="J1027" s="2" t="s">
        <v>23960</v>
      </c>
      <c r="K1027" s="4"/>
    </row>
    <row r="1028" customFormat="false" ht="23.85" hidden="false" customHeight="false" outlineLevel="0" collapsed="false">
      <c r="A1028" s="4" t="s">
        <v>19621</v>
      </c>
      <c r="B1028" s="4" t="s">
        <v>153</v>
      </c>
      <c r="C1028" s="4" t="s">
        <v>152</v>
      </c>
      <c r="D1028" s="4" t="s">
        <v>22134</v>
      </c>
      <c r="E1028" s="4" t="s">
        <v>19468</v>
      </c>
      <c r="F1028" s="4" t="s">
        <v>21433</v>
      </c>
      <c r="G1028" s="4" t="s">
        <v>19620</v>
      </c>
      <c r="H1028" s="4" t="n">
        <f aca="false">COUNTIF(Albums!$B$2:$B$2862,A1028)</f>
        <v>1</v>
      </c>
      <c r="I1028" s="2"/>
      <c r="J1028" s="2" t="s">
        <v>23961</v>
      </c>
      <c r="K1028" s="4"/>
    </row>
    <row r="1029" customFormat="false" ht="23.85" hidden="false" customHeight="false" outlineLevel="0" collapsed="false">
      <c r="A1029" s="4" t="s">
        <v>1917</v>
      </c>
      <c r="B1029" s="4" t="s">
        <v>61</v>
      </c>
      <c r="C1029" s="4" t="s">
        <v>45</v>
      </c>
      <c r="D1029" s="4" t="s">
        <v>21650</v>
      </c>
      <c r="E1029" s="4" t="s">
        <v>1337</v>
      </c>
      <c r="F1029" s="4" t="s">
        <v>21441</v>
      </c>
      <c r="G1029" s="4" t="s">
        <v>1916</v>
      </c>
      <c r="H1029" s="4" t="n">
        <f aca="false">COUNTIF(Albums!$B$2:$B$2862,A1029)</f>
        <v>1</v>
      </c>
      <c r="I1029" s="2" t="s">
        <v>1535</v>
      </c>
      <c r="J1029" s="2" t="s">
        <v>23962</v>
      </c>
      <c r="K1029" s="4"/>
    </row>
    <row r="1030" customFormat="false" ht="23.85" hidden="false" customHeight="false" outlineLevel="0" collapsed="false">
      <c r="A1030" s="4" t="s">
        <v>31</v>
      </c>
      <c r="B1030" s="4" t="s">
        <v>777</v>
      </c>
      <c r="C1030" s="4" t="s">
        <v>776</v>
      </c>
      <c r="D1030" s="4" t="s">
        <v>21778</v>
      </c>
      <c r="E1030" s="4" t="s">
        <v>3992</v>
      </c>
      <c r="F1030" s="4" t="s">
        <v>21441</v>
      </c>
      <c r="G1030" s="4" t="s">
        <v>23963</v>
      </c>
      <c r="H1030" s="4" t="n">
        <f aca="false">COUNTIF(Albums!$B$2:$B$2862,A1030)</f>
        <v>4</v>
      </c>
      <c r="I1030" s="2" t="s">
        <v>23964</v>
      </c>
      <c r="J1030" s="2" t="s">
        <v>23965</v>
      </c>
      <c r="K1030" s="4"/>
    </row>
    <row r="1031" customFormat="false" ht="23.85" hidden="false" customHeight="false" outlineLevel="0" collapsed="false">
      <c r="A1031" s="4" t="s">
        <v>17932</v>
      </c>
      <c r="B1031" s="4" t="s">
        <v>11021</v>
      </c>
      <c r="C1031" s="4" t="s">
        <v>163</v>
      </c>
      <c r="D1031" s="4" t="s">
        <v>22506</v>
      </c>
      <c r="E1031" s="4" t="s">
        <v>17776</v>
      </c>
      <c r="F1031" s="4" t="s">
        <v>21433</v>
      </c>
      <c r="G1031" s="4" t="s">
        <v>23966</v>
      </c>
      <c r="H1031" s="4" t="n">
        <f aca="false">COUNTIF(Albums!$B$2:$B$2862,A1031)</f>
        <v>2</v>
      </c>
      <c r="I1031" s="2" t="s">
        <v>23967</v>
      </c>
      <c r="J1031" s="2" t="s">
        <v>23968</v>
      </c>
      <c r="K1031" s="4"/>
    </row>
    <row r="1032" customFormat="false" ht="23.85" hidden="false" customHeight="false" outlineLevel="0" collapsed="false">
      <c r="A1032" s="4" t="s">
        <v>13996</v>
      </c>
      <c r="B1032" s="4" t="s">
        <v>1205</v>
      </c>
      <c r="C1032" s="4" t="s">
        <v>603</v>
      </c>
      <c r="D1032" s="4" t="s">
        <v>23969</v>
      </c>
      <c r="E1032" s="4" t="s">
        <v>13813</v>
      </c>
      <c r="F1032" s="4" t="s">
        <v>21433</v>
      </c>
      <c r="G1032" s="4" t="s">
        <v>23970</v>
      </c>
      <c r="H1032" s="4" t="n">
        <f aca="false">COUNTIF(Albums!$B$2:$B$2862,A1032)</f>
        <v>2</v>
      </c>
      <c r="I1032" s="2" t="s">
        <v>23971</v>
      </c>
      <c r="J1032" s="2" t="s">
        <v>23972</v>
      </c>
      <c r="K1032" s="4"/>
    </row>
    <row r="1033" customFormat="false" ht="23.85" hidden="false" customHeight="false" outlineLevel="0" collapsed="false">
      <c r="A1033" s="4" t="s">
        <v>11687</v>
      </c>
      <c r="B1033" s="4" t="s">
        <v>3596</v>
      </c>
      <c r="C1033" s="4" t="s">
        <v>603</v>
      </c>
      <c r="D1033" s="4" t="s">
        <v>21632</v>
      </c>
      <c r="E1033" s="4" t="s">
        <v>11433</v>
      </c>
      <c r="F1033" s="4" t="s">
        <v>21433</v>
      </c>
      <c r="G1033" s="4" t="s">
        <v>11686</v>
      </c>
      <c r="H1033" s="4" t="n">
        <f aca="false">COUNTIF(Albums!$B$2:$B$2862,A1033)</f>
        <v>1</v>
      </c>
      <c r="I1033" s="2" t="s">
        <v>23973</v>
      </c>
      <c r="J1033" s="2" t="s">
        <v>23974</v>
      </c>
      <c r="K1033" s="4"/>
    </row>
    <row r="1034" customFormat="false" ht="23.85" hidden="false" customHeight="false" outlineLevel="0" collapsed="false">
      <c r="A1034" s="4" t="s">
        <v>14330</v>
      </c>
      <c r="B1034" s="4" t="s">
        <v>14239</v>
      </c>
      <c r="C1034" s="4" t="s">
        <v>603</v>
      </c>
      <c r="D1034" s="4" t="s">
        <v>22350</v>
      </c>
      <c r="E1034" s="4" t="s">
        <v>14186</v>
      </c>
      <c r="F1034" s="4" t="s">
        <v>21433</v>
      </c>
      <c r="G1034" s="4" t="s">
        <v>23975</v>
      </c>
      <c r="H1034" s="4" t="n">
        <f aca="false">COUNTIF(Albums!$B$2:$B$2862,A1034)</f>
        <v>3</v>
      </c>
      <c r="I1034" s="2" t="s">
        <v>23976</v>
      </c>
      <c r="J1034" s="2" t="s">
        <v>23977</v>
      </c>
      <c r="K1034" s="4"/>
    </row>
    <row r="1035" customFormat="false" ht="23.85" hidden="false" customHeight="false" outlineLevel="0" collapsed="false">
      <c r="A1035" s="4" t="s">
        <v>5125</v>
      </c>
      <c r="B1035" s="4" t="s">
        <v>153</v>
      </c>
      <c r="C1035" s="4" t="s">
        <v>152</v>
      </c>
      <c r="D1035" s="4" t="s">
        <v>22415</v>
      </c>
      <c r="E1035" s="4" t="s">
        <v>3992</v>
      </c>
      <c r="F1035" s="4" t="s">
        <v>21441</v>
      </c>
      <c r="G1035" s="4" t="s">
        <v>23978</v>
      </c>
      <c r="H1035" s="4" t="n">
        <f aca="false">COUNTIF(Albums!$B$2:$B$2862,A1035)</f>
        <v>2</v>
      </c>
      <c r="I1035" s="2" t="s">
        <v>23979</v>
      </c>
      <c r="J1035" s="2" t="s">
        <v>23980</v>
      </c>
      <c r="K1035" s="4"/>
    </row>
    <row r="1036" customFormat="false" ht="23.85" hidden="false" customHeight="false" outlineLevel="0" collapsed="false">
      <c r="A1036" s="4" t="s">
        <v>9001</v>
      </c>
      <c r="B1036" s="4" t="s">
        <v>9003</v>
      </c>
      <c r="C1036" s="4" t="s">
        <v>193</v>
      </c>
      <c r="D1036" s="4" t="s">
        <v>23981</v>
      </c>
      <c r="E1036" s="4" t="s">
        <v>8845</v>
      </c>
      <c r="F1036" s="4" t="s">
        <v>21433</v>
      </c>
      <c r="G1036" s="4" t="s">
        <v>23982</v>
      </c>
      <c r="H1036" s="4" t="n">
        <f aca="false">COUNTIF(Albums!$B$2:$B$2862,A1036)</f>
        <v>2</v>
      </c>
      <c r="I1036" s="2"/>
      <c r="J1036" s="2" t="s">
        <v>23983</v>
      </c>
      <c r="K1036" s="4"/>
    </row>
    <row r="1037" customFormat="false" ht="23.85" hidden="false" customHeight="false" outlineLevel="0" collapsed="false">
      <c r="A1037" s="4" t="s">
        <v>190</v>
      </c>
      <c r="B1037" s="4" t="s">
        <v>194</v>
      </c>
      <c r="C1037" s="4" t="s">
        <v>193</v>
      </c>
      <c r="D1037" s="4" t="s">
        <v>21768</v>
      </c>
      <c r="E1037" s="4" t="s">
        <v>43</v>
      </c>
      <c r="F1037" s="4" t="s">
        <v>21441</v>
      </c>
      <c r="G1037" s="4" t="s">
        <v>23984</v>
      </c>
      <c r="H1037" s="4" t="n">
        <f aca="false">COUNTIF(Albums!$B$2:$B$2862,A1037)</f>
        <v>3</v>
      </c>
      <c r="I1037" s="2" t="s">
        <v>23985</v>
      </c>
      <c r="J1037" s="2" t="s">
        <v>23986</v>
      </c>
      <c r="K1037" s="4" t="s">
        <v>53</v>
      </c>
    </row>
    <row r="1038" customFormat="false" ht="23.85" hidden="false" customHeight="false" outlineLevel="0" collapsed="false">
      <c r="A1038" s="4" t="s">
        <v>14229</v>
      </c>
      <c r="B1038" s="4" t="s">
        <v>1205</v>
      </c>
      <c r="C1038" s="4" t="s">
        <v>603</v>
      </c>
      <c r="D1038" s="4" t="s">
        <v>23513</v>
      </c>
      <c r="E1038" s="4" t="s">
        <v>14186</v>
      </c>
      <c r="F1038" s="4" t="s">
        <v>21433</v>
      </c>
      <c r="G1038" s="4" t="s">
        <v>23987</v>
      </c>
      <c r="H1038" s="4" t="n">
        <f aca="false">COUNTIF(Albums!$B$2:$B$2862,A1038)</f>
        <v>2</v>
      </c>
      <c r="I1038" s="2" t="s">
        <v>14194</v>
      </c>
      <c r="J1038" s="2" t="s">
        <v>23988</v>
      </c>
      <c r="K1038" s="4"/>
    </row>
    <row r="1039" customFormat="false" ht="23.85" hidden="false" customHeight="false" outlineLevel="0" collapsed="false">
      <c r="A1039" s="4" t="s">
        <v>8962</v>
      </c>
      <c r="B1039" s="4" t="s">
        <v>4621</v>
      </c>
      <c r="C1039" s="4" t="s">
        <v>90</v>
      </c>
      <c r="D1039" s="4" t="s">
        <v>23989</v>
      </c>
      <c r="E1039" s="4" t="s">
        <v>8845</v>
      </c>
      <c r="F1039" s="4" t="s">
        <v>21433</v>
      </c>
      <c r="G1039" s="4" t="s">
        <v>23990</v>
      </c>
      <c r="H1039" s="4" t="n">
        <f aca="false">COUNTIF(Albums!$B$2:$B$2862,A1039)</f>
        <v>3</v>
      </c>
      <c r="I1039" s="2" t="s">
        <v>23991</v>
      </c>
      <c r="J1039" s="2" t="s">
        <v>23992</v>
      </c>
      <c r="K1039" s="4"/>
    </row>
    <row r="1040" customFormat="false" ht="23.85" hidden="false" customHeight="false" outlineLevel="0" collapsed="false">
      <c r="A1040" s="4" t="s">
        <v>18128</v>
      </c>
      <c r="B1040" s="4" t="s">
        <v>153</v>
      </c>
      <c r="C1040" s="4" t="s">
        <v>152</v>
      </c>
      <c r="D1040" s="4" t="s">
        <v>23993</v>
      </c>
      <c r="E1040" s="4" t="s">
        <v>18114</v>
      </c>
      <c r="F1040" s="4" t="s">
        <v>21433</v>
      </c>
      <c r="G1040" s="4" t="s">
        <v>23994</v>
      </c>
      <c r="H1040" s="4" t="n">
        <f aca="false">COUNTIF(Albums!$B$2:$B$2862,A1040)</f>
        <v>2</v>
      </c>
      <c r="I1040" s="2"/>
      <c r="J1040" s="2" t="s">
        <v>23995</v>
      </c>
      <c r="K1040" s="4"/>
    </row>
    <row r="1041" customFormat="false" ht="23.85" hidden="false" customHeight="false" outlineLevel="0" collapsed="false">
      <c r="A1041" s="4" t="s">
        <v>1632</v>
      </c>
      <c r="B1041" s="4" t="s">
        <v>1635</v>
      </c>
      <c r="C1041" s="4" t="s">
        <v>776</v>
      </c>
      <c r="D1041" s="4" t="s">
        <v>21890</v>
      </c>
      <c r="E1041" s="4" t="s">
        <v>1337</v>
      </c>
      <c r="F1041" s="4" t="s">
        <v>21441</v>
      </c>
      <c r="G1041" s="4" t="s">
        <v>23996</v>
      </c>
      <c r="H1041" s="4" t="n">
        <f aca="false">COUNTIF(Albums!$B$2:$B$2862,A1041)</f>
        <v>2</v>
      </c>
      <c r="I1041" s="2" t="s">
        <v>23997</v>
      </c>
      <c r="J1041" s="2" t="s">
        <v>23998</v>
      </c>
      <c r="K1041" s="4" t="s">
        <v>53</v>
      </c>
    </row>
    <row r="1042" customFormat="false" ht="23.85" hidden="false" customHeight="false" outlineLevel="0" collapsed="false">
      <c r="A1042" s="4" t="s">
        <v>993</v>
      </c>
      <c r="B1042" s="4" t="s">
        <v>61</v>
      </c>
      <c r="C1042" s="4" t="s">
        <v>45</v>
      </c>
      <c r="D1042" s="4" t="s">
        <v>21966</v>
      </c>
      <c r="E1042" s="4" t="s">
        <v>861</v>
      </c>
      <c r="F1042" s="4" t="s">
        <v>21441</v>
      </c>
      <c r="G1042" s="4" t="s">
        <v>23999</v>
      </c>
      <c r="H1042" s="4" t="n">
        <f aca="false">COUNTIF(Albums!$B$2:$B$2862,A1042)</f>
        <v>2</v>
      </c>
      <c r="I1042" s="2"/>
      <c r="J1042" s="2" t="s">
        <v>24000</v>
      </c>
      <c r="K1042" s="4" t="s">
        <v>53</v>
      </c>
    </row>
    <row r="1043" customFormat="false" ht="23.85" hidden="false" customHeight="false" outlineLevel="0" collapsed="false">
      <c r="A1043" s="4" t="s">
        <v>12502</v>
      </c>
      <c r="B1043" s="4" t="s">
        <v>12279</v>
      </c>
      <c r="C1043" s="4" t="s">
        <v>45</v>
      </c>
      <c r="D1043" s="4" t="s">
        <v>24001</v>
      </c>
      <c r="E1043" s="4" t="s">
        <v>12189</v>
      </c>
      <c r="F1043" s="4" t="s">
        <v>21433</v>
      </c>
      <c r="G1043" s="4" t="s">
        <v>24002</v>
      </c>
      <c r="H1043" s="4" t="n">
        <f aca="false">COUNTIF(Albums!$B$2:$B$2862,A1043)</f>
        <v>2</v>
      </c>
      <c r="I1043" s="2" t="s">
        <v>12276</v>
      </c>
      <c r="J1043" s="2" t="s">
        <v>24003</v>
      </c>
      <c r="K1043" s="4"/>
    </row>
    <row r="1044" customFormat="false" ht="23.85" hidden="false" customHeight="false" outlineLevel="0" collapsed="false">
      <c r="A1044" s="4" t="s">
        <v>7188</v>
      </c>
      <c r="B1044" s="4" t="s">
        <v>289</v>
      </c>
      <c r="C1044" s="4" t="s">
        <v>193</v>
      </c>
      <c r="D1044" s="4" t="s">
        <v>24004</v>
      </c>
      <c r="E1044" s="4" t="s">
        <v>7052</v>
      </c>
      <c r="F1044" s="4" t="s">
        <v>21433</v>
      </c>
      <c r="G1044" s="4" t="s">
        <v>24005</v>
      </c>
      <c r="H1044" s="4" t="n">
        <f aca="false">COUNTIF(Albums!$B$2:$B$2862,A1044)</f>
        <v>3</v>
      </c>
      <c r="I1044" s="2" t="s">
        <v>24006</v>
      </c>
      <c r="J1044" s="2" t="s">
        <v>24007</v>
      </c>
      <c r="K1044" s="4"/>
    </row>
    <row r="1045" customFormat="false" ht="23.85" hidden="false" customHeight="false" outlineLevel="0" collapsed="false">
      <c r="A1045" s="4" t="s">
        <v>1926</v>
      </c>
      <c r="B1045" s="4" t="s">
        <v>549</v>
      </c>
      <c r="C1045" s="4" t="s">
        <v>152</v>
      </c>
      <c r="D1045" s="4" t="s">
        <v>21650</v>
      </c>
      <c r="E1045" s="4" t="s">
        <v>1337</v>
      </c>
      <c r="F1045" s="4" t="s">
        <v>21441</v>
      </c>
      <c r="G1045" s="4" t="s">
        <v>1925</v>
      </c>
      <c r="H1045" s="4" t="n">
        <f aca="false">COUNTIF(Albums!$B$2:$B$2862,A1045)</f>
        <v>1</v>
      </c>
      <c r="I1045" s="2"/>
      <c r="J1045" s="2" t="s">
        <v>24008</v>
      </c>
      <c r="K1045" s="4"/>
    </row>
    <row r="1046" customFormat="false" ht="23.85" hidden="false" customHeight="false" outlineLevel="0" collapsed="false">
      <c r="A1046" s="4" t="s">
        <v>1155</v>
      </c>
      <c r="B1046" s="4" t="s">
        <v>61</v>
      </c>
      <c r="C1046" s="4" t="s">
        <v>45</v>
      </c>
      <c r="D1046" s="4" t="s">
        <v>21491</v>
      </c>
      <c r="E1046" s="4" t="s">
        <v>861</v>
      </c>
      <c r="F1046" s="4" t="s">
        <v>21441</v>
      </c>
      <c r="G1046" s="4" t="s">
        <v>1154</v>
      </c>
      <c r="H1046" s="4" t="n">
        <f aca="false">COUNTIF(Albums!$B$2:$B$2862,A1046)</f>
        <v>1</v>
      </c>
      <c r="I1046" s="2"/>
      <c r="J1046" s="2" t="s">
        <v>24009</v>
      </c>
      <c r="K1046" s="4"/>
    </row>
    <row r="1047" customFormat="false" ht="23.85" hidden="false" customHeight="false" outlineLevel="0" collapsed="false">
      <c r="A1047" s="4" t="s">
        <v>15443</v>
      </c>
      <c r="B1047" s="4" t="s">
        <v>15445</v>
      </c>
      <c r="C1047" s="4" t="s">
        <v>152</v>
      </c>
      <c r="D1047" s="4" t="s">
        <v>21936</v>
      </c>
      <c r="E1047" s="4" t="s">
        <v>15180</v>
      </c>
      <c r="F1047" s="4" t="s">
        <v>21433</v>
      </c>
      <c r="G1047" s="4" t="s">
        <v>15442</v>
      </c>
      <c r="H1047" s="4" t="n">
        <f aca="false">COUNTIF(Albums!$B$2:$B$2862,A1047)</f>
        <v>1</v>
      </c>
      <c r="I1047" s="2"/>
      <c r="J1047" s="2" t="s">
        <v>24010</v>
      </c>
      <c r="K1047" s="4"/>
    </row>
    <row r="1048" customFormat="false" ht="23.85" hidden="false" customHeight="false" outlineLevel="0" collapsed="false">
      <c r="A1048" s="4" t="s">
        <v>1004</v>
      </c>
      <c r="B1048" s="4" t="s">
        <v>289</v>
      </c>
      <c r="C1048" s="4" t="s">
        <v>193</v>
      </c>
      <c r="D1048" s="4" t="s">
        <v>21556</v>
      </c>
      <c r="E1048" s="4" t="s">
        <v>861</v>
      </c>
      <c r="F1048" s="4" t="s">
        <v>21441</v>
      </c>
      <c r="G1048" s="4" t="s">
        <v>1003</v>
      </c>
      <c r="H1048" s="4" t="n">
        <f aca="false">COUNTIF(Albums!$B$2:$B$2862,A1048)</f>
        <v>1</v>
      </c>
      <c r="I1048" s="2" t="s">
        <v>18252</v>
      </c>
      <c r="J1048" s="2" t="s">
        <v>24011</v>
      </c>
      <c r="K1048" s="4"/>
    </row>
    <row r="1049" customFormat="false" ht="23.85" hidden="false" customHeight="false" outlineLevel="0" collapsed="false">
      <c r="A1049" s="4" t="s">
        <v>17531</v>
      </c>
      <c r="B1049" s="4" t="s">
        <v>289</v>
      </c>
      <c r="C1049" s="4" t="s">
        <v>193</v>
      </c>
      <c r="D1049" s="4" t="s">
        <v>21895</v>
      </c>
      <c r="E1049" s="4" t="s">
        <v>17406</v>
      </c>
      <c r="F1049" s="4" t="s">
        <v>21433</v>
      </c>
      <c r="G1049" s="4" t="s">
        <v>24012</v>
      </c>
      <c r="H1049" s="4" t="n">
        <f aca="false">COUNTIF(Albums!$B$2:$B$2862,A1049)</f>
        <v>2</v>
      </c>
      <c r="I1049" s="2" t="s">
        <v>24013</v>
      </c>
      <c r="J1049" s="2" t="s">
        <v>24014</v>
      </c>
      <c r="K1049" s="4"/>
    </row>
    <row r="1050" customFormat="false" ht="23.85" hidden="false" customHeight="false" outlineLevel="0" collapsed="false">
      <c r="A1050" s="4" t="s">
        <v>20711</v>
      </c>
      <c r="B1050" s="4" t="s">
        <v>20714</v>
      </c>
      <c r="C1050" s="4" t="s">
        <v>193</v>
      </c>
      <c r="D1050" s="4" t="s">
        <v>21510</v>
      </c>
      <c r="E1050" s="4" t="s">
        <v>20689</v>
      </c>
      <c r="F1050" s="4" t="s">
        <v>21454</v>
      </c>
      <c r="G1050" s="4" t="s">
        <v>24015</v>
      </c>
      <c r="H1050" s="4" t="n">
        <f aca="false">COUNTIF(Albums!$B$2:$B$2862,A1050)</f>
        <v>2</v>
      </c>
      <c r="I1050" s="2"/>
      <c r="J1050" s="2" t="s">
        <v>24016</v>
      </c>
      <c r="K1050" s="4"/>
    </row>
    <row r="1051" customFormat="false" ht="23.85" hidden="false" customHeight="false" outlineLevel="0" collapsed="false">
      <c r="A1051" s="4" t="s">
        <v>18200</v>
      </c>
      <c r="B1051" s="4" t="s">
        <v>289</v>
      </c>
      <c r="C1051" s="4" t="s">
        <v>193</v>
      </c>
      <c r="D1051" s="4" t="s">
        <v>24017</v>
      </c>
      <c r="E1051" s="4" t="s">
        <v>18114</v>
      </c>
      <c r="F1051" s="4" t="s">
        <v>21433</v>
      </c>
      <c r="G1051" s="4" t="s">
        <v>24018</v>
      </c>
      <c r="H1051" s="4" t="n">
        <f aca="false">COUNTIF(Albums!$B$2:$B$2862,A1051)</f>
        <v>6</v>
      </c>
      <c r="I1051" s="2"/>
      <c r="J1051" s="2" t="s">
        <v>24019</v>
      </c>
      <c r="K1051" s="4"/>
    </row>
    <row r="1052" customFormat="false" ht="23.85" hidden="false" customHeight="false" outlineLevel="0" collapsed="false">
      <c r="A1052" s="4" t="s">
        <v>19187</v>
      </c>
      <c r="B1052" s="4" t="s">
        <v>19189</v>
      </c>
      <c r="C1052" s="4" t="s">
        <v>193</v>
      </c>
      <c r="D1052" s="4" t="s">
        <v>21782</v>
      </c>
      <c r="E1052" s="4" t="s">
        <v>19163</v>
      </c>
      <c r="F1052" s="4" t="s">
        <v>21433</v>
      </c>
      <c r="G1052" s="4" t="s">
        <v>24020</v>
      </c>
      <c r="H1052" s="4" t="n">
        <f aca="false">COUNTIF(Albums!$B$2:$B$2862,A1052)</f>
        <v>2</v>
      </c>
      <c r="I1052" s="2"/>
      <c r="J1052" s="2" t="s">
        <v>24021</v>
      </c>
      <c r="K1052" s="4"/>
    </row>
    <row r="1053" customFormat="false" ht="23.85" hidden="false" customHeight="false" outlineLevel="0" collapsed="false">
      <c r="A1053" s="4" t="s">
        <v>4381</v>
      </c>
      <c r="B1053" s="4" t="s">
        <v>4384</v>
      </c>
      <c r="C1053" s="4" t="s">
        <v>603</v>
      </c>
      <c r="D1053" s="4" t="s">
        <v>24022</v>
      </c>
      <c r="E1053" s="4" t="s">
        <v>3992</v>
      </c>
      <c r="F1053" s="4" t="s">
        <v>21441</v>
      </c>
      <c r="G1053" s="4" t="s">
        <v>24023</v>
      </c>
      <c r="H1053" s="4" t="n">
        <f aca="false">COUNTIF(Albums!$B$2:$B$2862,A1053)</f>
        <v>2</v>
      </c>
      <c r="I1053" s="2"/>
      <c r="J1053" s="2" t="s">
        <v>24024</v>
      </c>
      <c r="K1053" s="4"/>
    </row>
    <row r="1054" customFormat="false" ht="23.85" hidden="false" customHeight="false" outlineLevel="0" collapsed="false">
      <c r="A1054" s="4" t="s">
        <v>13525</v>
      </c>
      <c r="B1054" s="4" t="s">
        <v>16132</v>
      </c>
      <c r="C1054" s="4" t="s">
        <v>163</v>
      </c>
      <c r="D1054" s="4" t="s">
        <v>24025</v>
      </c>
      <c r="E1054" s="4" t="s">
        <v>17776</v>
      </c>
      <c r="F1054" s="4" t="s">
        <v>21433</v>
      </c>
      <c r="G1054" s="4" t="s">
        <v>24026</v>
      </c>
      <c r="H1054" s="4" t="n">
        <f aca="false">COUNTIF(Albums!$B$2:$B$2862,A1054)</f>
        <v>10</v>
      </c>
      <c r="I1054" s="2" t="s">
        <v>16060</v>
      </c>
      <c r="J1054" s="2" t="s">
        <v>24027</v>
      </c>
      <c r="K1054" s="4" t="s">
        <v>53</v>
      </c>
    </row>
    <row r="1055" customFormat="false" ht="23.85" hidden="false" customHeight="false" outlineLevel="0" collapsed="false">
      <c r="A1055" s="4" t="s">
        <v>148</v>
      </c>
      <c r="B1055" s="4" t="s">
        <v>153</v>
      </c>
      <c r="C1055" s="4" t="s">
        <v>152</v>
      </c>
      <c r="D1055" s="4" t="s">
        <v>21477</v>
      </c>
      <c r="E1055" s="4" t="s">
        <v>43</v>
      </c>
      <c r="F1055" s="4" t="s">
        <v>21441</v>
      </c>
      <c r="G1055" s="4" t="s">
        <v>147</v>
      </c>
      <c r="H1055" s="4" t="n">
        <f aca="false">COUNTIF(Albums!$B$2:$B$2862,A1055)</f>
        <v>1</v>
      </c>
      <c r="I1055" s="2" t="s">
        <v>24028</v>
      </c>
      <c r="J1055" s="2" t="s">
        <v>24029</v>
      </c>
      <c r="K1055" s="4"/>
    </row>
    <row r="1056" customFormat="false" ht="23.85" hidden="false" customHeight="false" outlineLevel="0" collapsed="false">
      <c r="A1056" s="4" t="s">
        <v>11238</v>
      </c>
      <c r="B1056" s="4" t="s">
        <v>925</v>
      </c>
      <c r="C1056" s="4" t="s">
        <v>90</v>
      </c>
      <c r="D1056" s="4" t="s">
        <v>21652</v>
      </c>
      <c r="E1056" s="4" t="s">
        <v>10842</v>
      </c>
      <c r="F1056" s="4" t="s">
        <v>21433</v>
      </c>
      <c r="G1056" s="4" t="s">
        <v>24030</v>
      </c>
      <c r="H1056" s="4" t="n">
        <f aca="false">COUNTIF(Albums!$B$2:$B$2862,A1056)</f>
        <v>2</v>
      </c>
      <c r="I1056" s="2" t="s">
        <v>11002</v>
      </c>
      <c r="J1056" s="2" t="s">
        <v>24031</v>
      </c>
      <c r="K1056" s="4"/>
    </row>
    <row r="1057" customFormat="false" ht="23.85" hidden="false" customHeight="false" outlineLevel="0" collapsed="false">
      <c r="A1057" s="4" t="s">
        <v>600</v>
      </c>
      <c r="B1057" s="4" t="s">
        <v>604</v>
      </c>
      <c r="C1057" s="4" t="s">
        <v>603</v>
      </c>
      <c r="D1057" s="4" t="s">
        <v>24032</v>
      </c>
      <c r="E1057" s="4" t="s">
        <v>510</v>
      </c>
      <c r="F1057" s="4" t="s">
        <v>21441</v>
      </c>
      <c r="G1057" s="4" t="s">
        <v>24033</v>
      </c>
      <c r="H1057" s="4" t="n">
        <f aca="false">COUNTIF(Albums!$B$2:$B$2862,A1057)</f>
        <v>2</v>
      </c>
      <c r="I1057" s="2" t="s">
        <v>18252</v>
      </c>
      <c r="J1057" s="2" t="s">
        <v>24034</v>
      </c>
      <c r="K1057" s="4"/>
    </row>
    <row r="1058" customFormat="false" ht="23.85" hidden="false" customHeight="false" outlineLevel="0" collapsed="false">
      <c r="A1058" s="4" t="s">
        <v>15674</v>
      </c>
      <c r="B1058" s="4" t="s">
        <v>1625</v>
      </c>
      <c r="C1058" s="4" t="s">
        <v>776</v>
      </c>
      <c r="D1058" s="4" t="s">
        <v>23016</v>
      </c>
      <c r="E1058" s="4" t="s">
        <v>15634</v>
      </c>
      <c r="F1058" s="4" t="s">
        <v>21433</v>
      </c>
      <c r="G1058" s="4" t="s">
        <v>24035</v>
      </c>
      <c r="H1058" s="4" t="n">
        <f aca="false">COUNTIF(Albums!$B$2:$B$2862,A1058)</f>
        <v>4</v>
      </c>
      <c r="I1058" s="2"/>
      <c r="J1058" s="2" t="s">
        <v>24036</v>
      </c>
      <c r="K1058" s="4"/>
    </row>
    <row r="1059" customFormat="false" ht="23.85" hidden="false" customHeight="false" outlineLevel="0" collapsed="false">
      <c r="A1059" s="4" t="s">
        <v>2718</v>
      </c>
      <c r="B1059" s="4" t="s">
        <v>2500</v>
      </c>
      <c r="C1059" s="4" t="s">
        <v>603</v>
      </c>
      <c r="D1059" s="4" t="s">
        <v>21491</v>
      </c>
      <c r="E1059" s="4" t="s">
        <v>1337</v>
      </c>
      <c r="F1059" s="4" t="s">
        <v>21441</v>
      </c>
      <c r="G1059" s="4" t="s">
        <v>2717</v>
      </c>
      <c r="H1059" s="4" t="n">
        <f aca="false">COUNTIF(Albums!$B$2:$B$2862,A1059)</f>
        <v>1</v>
      </c>
      <c r="I1059" s="2"/>
      <c r="J1059" s="2" t="s">
        <v>24037</v>
      </c>
      <c r="K1059" s="4" t="s">
        <v>53</v>
      </c>
    </row>
    <row r="1060" customFormat="false" ht="23.85" hidden="false" customHeight="false" outlineLevel="0" collapsed="false">
      <c r="A1060" s="4" t="s">
        <v>14808</v>
      </c>
      <c r="B1060" s="4" t="s">
        <v>1338</v>
      </c>
      <c r="C1060" s="4" t="s">
        <v>45</v>
      </c>
      <c r="D1060" s="4" t="s">
        <v>21936</v>
      </c>
      <c r="E1060" s="4" t="s">
        <v>14457</v>
      </c>
      <c r="F1060" s="4" t="s">
        <v>21433</v>
      </c>
      <c r="G1060" s="4" t="s">
        <v>14807</v>
      </c>
      <c r="H1060" s="4" t="n">
        <f aca="false">COUNTIF(Albums!$B$2:$B$2862,A1060)</f>
        <v>1</v>
      </c>
      <c r="I1060" s="2"/>
      <c r="J1060" s="2" t="s">
        <v>24038</v>
      </c>
      <c r="K1060" s="4"/>
    </row>
    <row r="1061" customFormat="false" ht="23.85" hidden="false" customHeight="false" outlineLevel="0" collapsed="false">
      <c r="A1061" s="4" t="s">
        <v>14104</v>
      </c>
      <c r="B1061" s="4" t="s">
        <v>164</v>
      </c>
      <c r="C1061" s="4" t="s">
        <v>163</v>
      </c>
      <c r="D1061" s="4" t="s">
        <v>21936</v>
      </c>
      <c r="E1061" s="4" t="s">
        <v>13813</v>
      </c>
      <c r="F1061" s="4" t="s">
        <v>21433</v>
      </c>
      <c r="G1061" s="4" t="s">
        <v>14103</v>
      </c>
      <c r="H1061" s="4" t="n">
        <f aca="false">COUNTIF(Albums!$B$2:$B$2862,A1061)</f>
        <v>1</v>
      </c>
      <c r="I1061" s="2" t="s">
        <v>13886</v>
      </c>
      <c r="J1061" s="2" t="s">
        <v>24039</v>
      </c>
      <c r="K1061" s="4"/>
    </row>
    <row r="1062" customFormat="false" ht="23.85" hidden="false" customHeight="false" outlineLevel="0" collapsed="false">
      <c r="A1062" s="4" t="s">
        <v>14237</v>
      </c>
      <c r="B1062" s="4" t="s">
        <v>14239</v>
      </c>
      <c r="C1062" s="4" t="s">
        <v>603</v>
      </c>
      <c r="D1062" s="4" t="s">
        <v>24040</v>
      </c>
      <c r="E1062" s="4" t="s">
        <v>14186</v>
      </c>
      <c r="F1062" s="4" t="s">
        <v>21433</v>
      </c>
      <c r="G1062" s="4" t="s">
        <v>24041</v>
      </c>
      <c r="H1062" s="4" t="n">
        <f aca="false">COUNTIF(Albums!$B$2:$B$2862,A1062)</f>
        <v>2</v>
      </c>
      <c r="I1062" s="2" t="s">
        <v>24042</v>
      </c>
      <c r="J1062" s="2" t="s">
        <v>24043</v>
      </c>
      <c r="K1062" s="4"/>
    </row>
    <row r="1063" customFormat="false" ht="23.85" hidden="false" customHeight="false" outlineLevel="0" collapsed="false">
      <c r="A1063" s="4" t="s">
        <v>11695</v>
      </c>
      <c r="B1063" s="4" t="s">
        <v>11697</v>
      </c>
      <c r="C1063" s="4" t="s">
        <v>603</v>
      </c>
      <c r="D1063" s="4" t="s">
        <v>22231</v>
      </c>
      <c r="E1063" s="4" t="s">
        <v>11433</v>
      </c>
      <c r="F1063" s="4" t="s">
        <v>21433</v>
      </c>
      <c r="G1063" s="4" t="s">
        <v>24044</v>
      </c>
      <c r="H1063" s="4" t="n">
        <f aca="false">COUNTIF(Albums!$B$2:$B$2862,A1063)</f>
        <v>2</v>
      </c>
      <c r="I1063" s="2" t="s">
        <v>24045</v>
      </c>
      <c r="J1063" s="2" t="s">
        <v>24046</v>
      </c>
      <c r="K1063" s="4"/>
    </row>
    <row r="1064" customFormat="false" ht="23.85" hidden="false" customHeight="false" outlineLevel="0" collapsed="false">
      <c r="A1064" s="4" t="s">
        <v>4619</v>
      </c>
      <c r="B1064" s="4" t="s">
        <v>4621</v>
      </c>
      <c r="C1064" s="4" t="s">
        <v>90</v>
      </c>
      <c r="D1064" s="4" t="s">
        <v>21890</v>
      </c>
      <c r="E1064" s="4" t="s">
        <v>3992</v>
      </c>
      <c r="F1064" s="4" t="s">
        <v>21441</v>
      </c>
      <c r="G1064" s="4" t="s">
        <v>24047</v>
      </c>
      <c r="H1064" s="4" t="n">
        <f aca="false">COUNTIF(Albums!$B$2:$B$2862,A1064)</f>
        <v>2</v>
      </c>
      <c r="I1064" s="2"/>
      <c r="J1064" s="2" t="s">
        <v>24048</v>
      </c>
      <c r="K1064" s="4" t="s">
        <v>53</v>
      </c>
    </row>
    <row r="1065" customFormat="false" ht="23.85" hidden="false" customHeight="false" outlineLevel="0" collapsed="false">
      <c r="A1065" s="4" t="s">
        <v>11593</v>
      </c>
      <c r="B1065" s="4" t="s">
        <v>11596</v>
      </c>
      <c r="C1065" s="4" t="s">
        <v>152</v>
      </c>
      <c r="D1065" s="4" t="s">
        <v>22244</v>
      </c>
      <c r="E1065" s="4" t="s">
        <v>11433</v>
      </c>
      <c r="F1065" s="4" t="s">
        <v>21433</v>
      </c>
      <c r="G1065" s="4" t="s">
        <v>24049</v>
      </c>
      <c r="H1065" s="4" t="n">
        <f aca="false">COUNTIF(Albums!$B$2:$B$2862,A1065)</f>
        <v>2</v>
      </c>
      <c r="I1065" s="2" t="s">
        <v>11490</v>
      </c>
      <c r="J1065" s="2" t="s">
        <v>24050</v>
      </c>
      <c r="K1065" s="4"/>
    </row>
    <row r="1066" customFormat="false" ht="23.85" hidden="false" customHeight="false" outlineLevel="0" collapsed="false">
      <c r="A1066" s="4" t="s">
        <v>5029</v>
      </c>
      <c r="B1066" s="4" t="s">
        <v>5032</v>
      </c>
      <c r="C1066" s="4" t="s">
        <v>257</v>
      </c>
      <c r="D1066" s="4" t="s">
        <v>21460</v>
      </c>
      <c r="E1066" s="4" t="s">
        <v>3992</v>
      </c>
      <c r="F1066" s="4" t="s">
        <v>21441</v>
      </c>
      <c r="G1066" s="4" t="s">
        <v>24051</v>
      </c>
      <c r="H1066" s="4" t="n">
        <f aca="false">COUNTIF(Albums!$B$2:$B$2862,A1066)</f>
        <v>3</v>
      </c>
      <c r="I1066" s="2" t="s">
        <v>14454</v>
      </c>
      <c r="J1066" s="2" t="s">
        <v>24052</v>
      </c>
      <c r="K1066" s="4"/>
    </row>
    <row r="1067" customFormat="false" ht="23.85" hidden="false" customHeight="false" outlineLevel="0" collapsed="false">
      <c r="A1067" s="4" t="s">
        <v>20317</v>
      </c>
      <c r="B1067" s="4" t="s">
        <v>20320</v>
      </c>
      <c r="C1067" s="4" t="s">
        <v>163</v>
      </c>
      <c r="D1067" s="4" t="s">
        <v>21756</v>
      </c>
      <c r="E1067" s="4" t="s">
        <v>20291</v>
      </c>
      <c r="F1067" s="4" t="s">
        <v>21454</v>
      </c>
      <c r="G1067" s="4" t="s">
        <v>20316</v>
      </c>
      <c r="H1067" s="4" t="n">
        <f aca="false">COUNTIF(Albums!$B$2:$B$2862,A1067)</f>
        <v>1</v>
      </c>
      <c r="I1067" s="2"/>
      <c r="J1067" s="2" t="s">
        <v>24053</v>
      </c>
      <c r="K1067" s="4"/>
    </row>
    <row r="1068" customFormat="false" ht="23.85" hidden="false" customHeight="false" outlineLevel="0" collapsed="false">
      <c r="A1068" s="4" t="s">
        <v>3097</v>
      </c>
      <c r="B1068" s="4" t="s">
        <v>91</v>
      </c>
      <c r="C1068" s="4" t="s">
        <v>193</v>
      </c>
      <c r="D1068" s="4" t="s">
        <v>23863</v>
      </c>
      <c r="E1068" s="4" t="s">
        <v>2736</v>
      </c>
      <c r="F1068" s="4" t="s">
        <v>21441</v>
      </c>
      <c r="G1068" s="4" t="s">
        <v>24054</v>
      </c>
      <c r="H1068" s="4" t="n">
        <f aca="false">COUNTIF(Albums!$B$2:$B$2862,A1068)</f>
        <v>2</v>
      </c>
      <c r="I1068" s="2"/>
      <c r="J1068" s="2" t="s">
        <v>24055</v>
      </c>
      <c r="K1068" s="4"/>
    </row>
    <row r="1069" customFormat="false" ht="23.85" hidden="false" customHeight="false" outlineLevel="0" collapsed="false">
      <c r="A1069" s="4" t="s">
        <v>8250</v>
      </c>
      <c r="B1069" s="4" t="s">
        <v>61</v>
      </c>
      <c r="C1069" s="4" t="s">
        <v>45</v>
      </c>
      <c r="D1069" s="4" t="s">
        <v>21484</v>
      </c>
      <c r="E1069" s="4" t="s">
        <v>7609</v>
      </c>
      <c r="F1069" s="4" t="s">
        <v>21433</v>
      </c>
      <c r="G1069" s="4" t="s">
        <v>8249</v>
      </c>
      <c r="H1069" s="4" t="n">
        <f aca="false">COUNTIF(Albums!$B$2:$B$2862,A1069)</f>
        <v>1</v>
      </c>
      <c r="I1069" s="2"/>
      <c r="J1069" s="2" t="s">
        <v>24056</v>
      </c>
      <c r="K1069" s="4"/>
    </row>
    <row r="1070" customFormat="false" ht="23.85" hidden="false" customHeight="false" outlineLevel="0" collapsed="false">
      <c r="A1070" s="4" t="s">
        <v>4066</v>
      </c>
      <c r="B1070" s="4" t="s">
        <v>4037</v>
      </c>
      <c r="C1070" s="4" t="s">
        <v>776</v>
      </c>
      <c r="D1070" s="4" t="s">
        <v>24057</v>
      </c>
      <c r="E1070" s="4" t="s">
        <v>3992</v>
      </c>
      <c r="F1070" s="4" t="s">
        <v>21441</v>
      </c>
      <c r="G1070" s="4" t="s">
        <v>24058</v>
      </c>
      <c r="H1070" s="4" t="n">
        <f aca="false">COUNTIF(Albums!$B$2:$B$2862,A1070)</f>
        <v>2</v>
      </c>
      <c r="I1070" s="2" t="s">
        <v>24059</v>
      </c>
      <c r="J1070" s="2" t="s">
        <v>24060</v>
      </c>
      <c r="K1070" s="4"/>
    </row>
    <row r="1071" customFormat="false" ht="23.85" hidden="false" customHeight="false" outlineLevel="0" collapsed="false">
      <c r="A1071" s="4" t="s">
        <v>6080</v>
      </c>
      <c r="B1071" s="4" t="s">
        <v>6082</v>
      </c>
      <c r="C1071" s="4" t="s">
        <v>776</v>
      </c>
      <c r="D1071" s="4" t="s">
        <v>22415</v>
      </c>
      <c r="E1071" s="4" t="s">
        <v>5903</v>
      </c>
      <c r="F1071" s="4" t="s">
        <v>21441</v>
      </c>
      <c r="G1071" s="4" t="s">
        <v>24061</v>
      </c>
      <c r="H1071" s="4" t="n">
        <f aca="false">COUNTIF(Albums!$B$2:$B$2862,A1071)</f>
        <v>2</v>
      </c>
      <c r="I1071" s="2"/>
      <c r="J1071" s="2" t="s">
        <v>24062</v>
      </c>
      <c r="K1071" s="4"/>
    </row>
    <row r="1072" customFormat="false" ht="23.85" hidden="false" customHeight="false" outlineLevel="0" collapsed="false">
      <c r="A1072" s="4" t="s">
        <v>4162</v>
      </c>
      <c r="B1072" s="4" t="s">
        <v>61</v>
      </c>
      <c r="C1072" s="4" t="s">
        <v>45</v>
      </c>
      <c r="D1072" s="4" t="s">
        <v>24063</v>
      </c>
      <c r="E1072" s="4" t="s">
        <v>3992</v>
      </c>
      <c r="F1072" s="4" t="s">
        <v>21441</v>
      </c>
      <c r="G1072" s="4" t="s">
        <v>24064</v>
      </c>
      <c r="H1072" s="4" t="n">
        <f aca="false">COUNTIF(Albums!$B$2:$B$2862,A1072)</f>
        <v>4</v>
      </c>
      <c r="I1072" s="2"/>
      <c r="J1072" s="2" t="s">
        <v>24065</v>
      </c>
      <c r="K1072" s="4"/>
    </row>
    <row r="1073" customFormat="false" ht="23.85" hidden="false" customHeight="false" outlineLevel="0" collapsed="false">
      <c r="A1073" s="4" t="s">
        <v>490</v>
      </c>
      <c r="B1073" s="4" t="s">
        <v>194</v>
      </c>
      <c r="C1073" s="4" t="s">
        <v>193</v>
      </c>
      <c r="D1073" s="4" t="s">
        <v>21491</v>
      </c>
      <c r="E1073" s="4" t="s">
        <v>43</v>
      </c>
      <c r="F1073" s="4" t="s">
        <v>21441</v>
      </c>
      <c r="G1073" s="4" t="s">
        <v>489</v>
      </c>
      <c r="H1073" s="4" t="n">
        <f aca="false">COUNTIF(Albums!$B$2:$B$2862,A1073)</f>
        <v>1</v>
      </c>
      <c r="I1073" s="2" t="s">
        <v>24066</v>
      </c>
      <c r="J1073" s="2" t="s">
        <v>24067</v>
      </c>
      <c r="K1073" s="4" t="s">
        <v>53</v>
      </c>
    </row>
    <row r="1074" customFormat="false" ht="23.85" hidden="false" customHeight="false" outlineLevel="0" collapsed="false">
      <c r="A1074" s="4" t="s">
        <v>7137</v>
      </c>
      <c r="B1074" s="4" t="s">
        <v>346</v>
      </c>
      <c r="C1074" s="4" t="s">
        <v>45</v>
      </c>
      <c r="D1074" s="4" t="s">
        <v>24068</v>
      </c>
      <c r="E1074" s="4" t="s">
        <v>7052</v>
      </c>
      <c r="F1074" s="4" t="s">
        <v>21433</v>
      </c>
      <c r="G1074" s="4" t="s">
        <v>24069</v>
      </c>
      <c r="H1074" s="4" t="n">
        <f aca="false">COUNTIF(Albums!$B$2:$B$2862,A1074)</f>
        <v>7</v>
      </c>
      <c r="I1074" s="2"/>
      <c r="J1074" s="2" t="s">
        <v>24070</v>
      </c>
      <c r="K1074" s="4"/>
    </row>
    <row r="1075" customFormat="false" ht="23.85" hidden="false" customHeight="false" outlineLevel="0" collapsed="false">
      <c r="A1075" s="4" t="s">
        <v>3973</v>
      </c>
      <c r="B1075" s="4" t="s">
        <v>3976</v>
      </c>
      <c r="C1075" s="4" t="s">
        <v>603</v>
      </c>
      <c r="D1075" s="4" t="s">
        <v>21491</v>
      </c>
      <c r="E1075" s="4" t="s">
        <v>2736</v>
      </c>
      <c r="F1075" s="4" t="s">
        <v>21441</v>
      </c>
      <c r="G1075" s="4" t="s">
        <v>3972</v>
      </c>
      <c r="H1075" s="4" t="n">
        <f aca="false">COUNTIF(Albums!$B$2:$B$2862,A1075)</f>
        <v>1</v>
      </c>
      <c r="I1075" s="2"/>
      <c r="J1075" s="2" t="s">
        <v>24071</v>
      </c>
      <c r="K1075" s="4"/>
    </row>
    <row r="1076" customFormat="false" ht="23.85" hidden="false" customHeight="false" outlineLevel="0" collapsed="false">
      <c r="A1076" s="4" t="s">
        <v>9988</v>
      </c>
      <c r="B1076" s="4" t="s">
        <v>9991</v>
      </c>
      <c r="C1076" s="4" t="s">
        <v>193</v>
      </c>
      <c r="D1076" s="4" t="s">
        <v>22331</v>
      </c>
      <c r="E1076" s="4" t="s">
        <v>9830</v>
      </c>
      <c r="F1076" s="4" t="s">
        <v>21433</v>
      </c>
      <c r="G1076" s="4" t="s">
        <v>24072</v>
      </c>
      <c r="H1076" s="4" t="n">
        <f aca="false">COUNTIF(Albums!$B$2:$B$2862,A1076)</f>
        <v>6</v>
      </c>
      <c r="I1076" s="2" t="s">
        <v>9837</v>
      </c>
      <c r="J1076" s="2" t="s">
        <v>24073</v>
      </c>
      <c r="K1076" s="4"/>
    </row>
    <row r="1077" customFormat="false" ht="23.85" hidden="false" customHeight="false" outlineLevel="0" collapsed="false">
      <c r="A1077" s="4" t="s">
        <v>10906</v>
      </c>
      <c r="B1077" s="4" t="s">
        <v>10909</v>
      </c>
      <c r="C1077" s="4" t="s">
        <v>45</v>
      </c>
      <c r="D1077" s="4" t="s">
        <v>22680</v>
      </c>
      <c r="E1077" s="4" t="s">
        <v>10842</v>
      </c>
      <c r="F1077" s="4" t="s">
        <v>21433</v>
      </c>
      <c r="G1077" s="4" t="s">
        <v>24074</v>
      </c>
      <c r="H1077" s="4" t="n">
        <f aca="false">COUNTIF(Albums!$B$2:$B$2862,A1077)</f>
        <v>4</v>
      </c>
      <c r="I1077" s="2"/>
      <c r="J1077" s="2" t="s">
        <v>24075</v>
      </c>
      <c r="K1077" s="4" t="s">
        <v>53</v>
      </c>
    </row>
    <row r="1078" customFormat="false" ht="23.85" hidden="false" customHeight="false" outlineLevel="0" collapsed="false">
      <c r="A1078" s="4" t="s">
        <v>11490</v>
      </c>
      <c r="B1078" s="4" t="s">
        <v>11493</v>
      </c>
      <c r="C1078" s="4" t="s">
        <v>152</v>
      </c>
      <c r="D1078" s="4" t="s">
        <v>21451</v>
      </c>
      <c r="E1078" s="4" t="s">
        <v>11433</v>
      </c>
      <c r="F1078" s="4" t="s">
        <v>21433</v>
      </c>
      <c r="G1078" s="4" t="s">
        <v>24076</v>
      </c>
      <c r="H1078" s="4" t="n">
        <f aca="false">COUNTIF(Albums!$B$2:$B$2862,A1078)</f>
        <v>2</v>
      </c>
      <c r="I1078" s="2"/>
      <c r="J1078" s="2" t="s">
        <v>24077</v>
      </c>
      <c r="K1078" s="4"/>
    </row>
    <row r="1079" customFormat="false" ht="23.85" hidden="false" customHeight="false" outlineLevel="0" collapsed="false">
      <c r="A1079" s="4" t="s">
        <v>2555</v>
      </c>
      <c r="B1079" s="4" t="s">
        <v>2558</v>
      </c>
      <c r="C1079" s="4" t="s">
        <v>90</v>
      </c>
      <c r="D1079" s="4" t="s">
        <v>21463</v>
      </c>
      <c r="E1079" s="4" t="s">
        <v>1337</v>
      </c>
      <c r="F1079" s="4" t="s">
        <v>21441</v>
      </c>
      <c r="G1079" s="4" t="s">
        <v>2554</v>
      </c>
      <c r="H1079" s="4" t="n">
        <f aca="false">COUNTIF(Albums!$B$2:$B$2862,A1079)</f>
        <v>1</v>
      </c>
      <c r="I1079" s="2" t="s">
        <v>8507</v>
      </c>
      <c r="J1079" s="2" t="s">
        <v>24078</v>
      </c>
      <c r="K1079" s="4" t="s">
        <v>53</v>
      </c>
    </row>
    <row r="1080" customFormat="false" ht="23.85" hidden="false" customHeight="false" outlineLevel="0" collapsed="false">
      <c r="A1080" s="4" t="s">
        <v>11949</v>
      </c>
      <c r="B1080" s="4" t="s">
        <v>11952</v>
      </c>
      <c r="C1080" s="4" t="s">
        <v>152</v>
      </c>
      <c r="D1080" s="4" t="s">
        <v>21566</v>
      </c>
      <c r="E1080" s="4" t="s">
        <v>11433</v>
      </c>
      <c r="F1080" s="4" t="s">
        <v>21433</v>
      </c>
      <c r="G1080" s="4" t="s">
        <v>11948</v>
      </c>
      <c r="H1080" s="4" t="n">
        <f aca="false">COUNTIF(Albums!$B$2:$B$2862,A1080)</f>
        <v>1</v>
      </c>
      <c r="I1080" s="2" t="s">
        <v>11672</v>
      </c>
      <c r="J1080" s="2" t="s">
        <v>24079</v>
      </c>
      <c r="K1080" s="4"/>
    </row>
    <row r="1081" customFormat="false" ht="23.85" hidden="false" customHeight="false" outlineLevel="0" collapsed="false">
      <c r="A1081" s="4" t="s">
        <v>15659</v>
      </c>
      <c r="B1081" s="4" t="s">
        <v>19926</v>
      </c>
      <c r="C1081" s="4" t="s">
        <v>193</v>
      </c>
      <c r="D1081" s="4" t="s">
        <v>24080</v>
      </c>
      <c r="E1081" s="4" t="s">
        <v>19908</v>
      </c>
      <c r="F1081" s="4" t="s">
        <v>21433</v>
      </c>
      <c r="G1081" s="4" t="s">
        <v>24081</v>
      </c>
      <c r="H1081" s="4" t="n">
        <f aca="false">COUNTIF(Albums!$B$2:$B$2862,A1081)</f>
        <v>2</v>
      </c>
      <c r="I1081" s="2"/>
      <c r="J1081" s="2" t="s">
        <v>24082</v>
      </c>
      <c r="K1081" s="4"/>
    </row>
    <row r="1082" customFormat="false" ht="23.85" hidden="false" customHeight="false" outlineLevel="0" collapsed="false">
      <c r="A1082" s="4" t="s">
        <v>19782</v>
      </c>
      <c r="B1082" s="4" t="s">
        <v>5413</v>
      </c>
      <c r="C1082" s="4" t="s">
        <v>257</v>
      </c>
      <c r="D1082" s="4" t="s">
        <v>21981</v>
      </c>
      <c r="E1082" s="4" t="s">
        <v>19681</v>
      </c>
      <c r="F1082" s="4" t="s">
        <v>21433</v>
      </c>
      <c r="G1082" s="4" t="s">
        <v>19781</v>
      </c>
      <c r="H1082" s="4" t="n">
        <f aca="false">COUNTIF(Albums!$B$2:$B$2862,A1082)</f>
        <v>1</v>
      </c>
      <c r="I1082" s="2"/>
      <c r="J1082" s="2" t="s">
        <v>24083</v>
      </c>
      <c r="K1082" s="4"/>
    </row>
    <row r="1083" customFormat="false" ht="23.85" hidden="false" customHeight="false" outlineLevel="0" collapsed="false">
      <c r="A1083" s="4" t="s">
        <v>5720</v>
      </c>
      <c r="B1083" s="4" t="s">
        <v>175</v>
      </c>
      <c r="C1083" s="4" t="s">
        <v>174</v>
      </c>
      <c r="D1083" s="4" t="s">
        <v>21788</v>
      </c>
      <c r="E1083" s="4" t="s">
        <v>5429</v>
      </c>
      <c r="F1083" s="4" t="s">
        <v>21441</v>
      </c>
      <c r="G1083" s="4" t="s">
        <v>24084</v>
      </c>
      <c r="H1083" s="4" t="n">
        <f aca="false">COUNTIF(Albums!$B$2:$B$2862,A1083)</f>
        <v>2</v>
      </c>
      <c r="I1083" s="2"/>
      <c r="J1083" s="2" t="s">
        <v>24085</v>
      </c>
      <c r="K1083" s="4"/>
    </row>
    <row r="1084" customFormat="false" ht="23.85" hidden="false" customHeight="false" outlineLevel="0" collapsed="false">
      <c r="A1084" s="4" t="s">
        <v>15538</v>
      </c>
      <c r="B1084" s="4" t="s">
        <v>433</v>
      </c>
      <c r="C1084" s="4" t="s">
        <v>152</v>
      </c>
      <c r="D1084" s="4" t="s">
        <v>21959</v>
      </c>
      <c r="E1084" s="4" t="s">
        <v>15180</v>
      </c>
      <c r="F1084" s="4" t="s">
        <v>21433</v>
      </c>
      <c r="G1084" s="4" t="s">
        <v>24086</v>
      </c>
      <c r="H1084" s="4" t="n">
        <f aca="false">COUNTIF(Albums!$B$2:$B$2862,A1084)</f>
        <v>2</v>
      </c>
      <c r="I1084" s="2" t="s">
        <v>24087</v>
      </c>
      <c r="J1084" s="2" t="s">
        <v>24088</v>
      </c>
      <c r="K1084" s="4"/>
    </row>
    <row r="1085" customFormat="false" ht="23.85" hidden="false" customHeight="false" outlineLevel="0" collapsed="false">
      <c r="A1085" s="4" t="s">
        <v>19475</v>
      </c>
      <c r="B1085" s="4" t="s">
        <v>153</v>
      </c>
      <c r="C1085" s="4" t="s">
        <v>152</v>
      </c>
      <c r="D1085" s="4" t="s">
        <v>24089</v>
      </c>
      <c r="E1085" s="4" t="s">
        <v>19468</v>
      </c>
      <c r="F1085" s="4" t="s">
        <v>21433</v>
      </c>
      <c r="G1085" s="4" t="s">
        <v>24090</v>
      </c>
      <c r="H1085" s="4" t="n">
        <f aca="false">COUNTIF(Albums!$B$2:$B$2862,A1085)</f>
        <v>8</v>
      </c>
      <c r="I1085" s="2"/>
      <c r="J1085" s="2" t="s">
        <v>24091</v>
      </c>
      <c r="K1085" s="4"/>
    </row>
    <row r="1086" customFormat="false" ht="23.85" hidden="false" customHeight="false" outlineLevel="0" collapsed="false">
      <c r="A1086" s="4" t="s">
        <v>15708</v>
      </c>
      <c r="B1086" s="4" t="s">
        <v>15635</v>
      </c>
      <c r="C1086" s="4" t="s">
        <v>776</v>
      </c>
      <c r="D1086" s="4" t="s">
        <v>24092</v>
      </c>
      <c r="E1086" s="4" t="s">
        <v>15634</v>
      </c>
      <c r="F1086" s="4" t="s">
        <v>21433</v>
      </c>
      <c r="G1086" s="4" t="s">
        <v>24093</v>
      </c>
      <c r="H1086" s="4" t="n">
        <f aca="false">COUNTIF(Albums!$B$2:$B$2862,A1086)</f>
        <v>3</v>
      </c>
      <c r="I1086" s="2" t="s">
        <v>24094</v>
      </c>
      <c r="J1086" s="2" t="s">
        <v>24095</v>
      </c>
      <c r="K1086" s="4"/>
    </row>
    <row r="1087" customFormat="false" ht="23.85" hidden="false" customHeight="false" outlineLevel="0" collapsed="false">
      <c r="A1087" s="4" t="s">
        <v>18941</v>
      </c>
      <c r="B1087" s="4" t="s">
        <v>289</v>
      </c>
      <c r="C1087" s="4" t="s">
        <v>193</v>
      </c>
      <c r="D1087" s="4" t="s">
        <v>22134</v>
      </c>
      <c r="E1087" s="4" t="s">
        <v>18471</v>
      </c>
      <c r="F1087" s="4" t="s">
        <v>21433</v>
      </c>
      <c r="G1087" s="4" t="s">
        <v>18940</v>
      </c>
      <c r="H1087" s="4" t="n">
        <f aca="false">COUNTIF(Albums!$B$2:$B$2862,A1087)</f>
        <v>1</v>
      </c>
      <c r="I1087" s="2"/>
      <c r="J1087" s="2" t="s">
        <v>24096</v>
      </c>
      <c r="K1087" s="4"/>
    </row>
    <row r="1088" customFormat="false" ht="23.85" hidden="false" customHeight="false" outlineLevel="0" collapsed="false">
      <c r="A1088" s="4" t="s">
        <v>11711</v>
      </c>
      <c r="B1088" s="4" t="s">
        <v>153</v>
      </c>
      <c r="C1088" s="4" t="s">
        <v>152</v>
      </c>
      <c r="D1088" s="4" t="s">
        <v>21636</v>
      </c>
      <c r="E1088" s="4" t="s">
        <v>11433</v>
      </c>
      <c r="F1088" s="4" t="s">
        <v>21433</v>
      </c>
      <c r="G1088" s="4" t="s">
        <v>24097</v>
      </c>
      <c r="H1088" s="4" t="n">
        <f aca="false">COUNTIF(Albums!$B$2:$B$2862,A1088)</f>
        <v>3</v>
      </c>
      <c r="I1088" s="2" t="s">
        <v>11432</v>
      </c>
      <c r="J1088" s="2" t="s">
        <v>24098</v>
      </c>
      <c r="K1088" s="4"/>
    </row>
    <row r="1089" customFormat="false" ht="23.85" hidden="false" customHeight="false" outlineLevel="0" collapsed="false">
      <c r="A1089" s="4" t="s">
        <v>7808</v>
      </c>
      <c r="B1089" s="4" t="s">
        <v>3596</v>
      </c>
      <c r="C1089" s="4" t="s">
        <v>603</v>
      </c>
      <c r="D1089" s="4" t="s">
        <v>24099</v>
      </c>
      <c r="E1089" s="4" t="s">
        <v>7609</v>
      </c>
      <c r="F1089" s="4" t="s">
        <v>21433</v>
      </c>
      <c r="G1089" s="4" t="s">
        <v>24100</v>
      </c>
      <c r="H1089" s="4" t="n">
        <f aca="false">COUNTIF(Albums!$B$2:$B$2862,A1089)</f>
        <v>2</v>
      </c>
      <c r="I1089" s="2" t="s">
        <v>24101</v>
      </c>
      <c r="J1089" s="2" t="s">
        <v>24102</v>
      </c>
      <c r="K1089" s="4"/>
    </row>
    <row r="1090" customFormat="false" ht="23.85" hidden="false" customHeight="false" outlineLevel="0" collapsed="false">
      <c r="A1090" s="4" t="s">
        <v>13343</v>
      </c>
      <c r="B1090" s="4" t="s">
        <v>2974</v>
      </c>
      <c r="C1090" s="4" t="s">
        <v>193</v>
      </c>
      <c r="D1090" s="4" t="s">
        <v>24103</v>
      </c>
      <c r="E1090" s="4" t="s">
        <v>13258</v>
      </c>
      <c r="F1090" s="4" t="s">
        <v>21433</v>
      </c>
      <c r="G1090" s="4" t="s">
        <v>24104</v>
      </c>
      <c r="H1090" s="4" t="n">
        <f aca="false">COUNTIF(Albums!$B$2:$B$2862,A1090)</f>
        <v>8</v>
      </c>
      <c r="I1090" s="2"/>
      <c r="J1090" s="2" t="s">
        <v>24105</v>
      </c>
      <c r="K1090" s="4" t="s">
        <v>53</v>
      </c>
    </row>
    <row r="1091" customFormat="false" ht="23.85" hidden="false" customHeight="false" outlineLevel="0" collapsed="false">
      <c r="A1091" s="4" t="s">
        <v>13306</v>
      </c>
      <c r="B1091" s="4" t="s">
        <v>1205</v>
      </c>
      <c r="C1091" s="4" t="s">
        <v>603</v>
      </c>
      <c r="D1091" s="4" t="s">
        <v>24106</v>
      </c>
      <c r="E1091" s="4" t="s">
        <v>13258</v>
      </c>
      <c r="F1091" s="4" t="s">
        <v>21433</v>
      </c>
      <c r="G1091" s="4" t="s">
        <v>24107</v>
      </c>
      <c r="H1091" s="4" t="n">
        <f aca="false">COUNTIF(Albums!$B$2:$B$2862,A1091)</f>
        <v>4</v>
      </c>
      <c r="I1091" s="2" t="s">
        <v>24108</v>
      </c>
      <c r="J1091" s="2" t="s">
        <v>24109</v>
      </c>
      <c r="K1091" s="4"/>
    </row>
    <row r="1092" customFormat="false" ht="23.85" hidden="false" customHeight="false" outlineLevel="0" collapsed="false">
      <c r="A1092" s="4" t="s">
        <v>5038</v>
      </c>
      <c r="B1092" s="4" t="s">
        <v>194</v>
      </c>
      <c r="C1092" s="4" t="s">
        <v>193</v>
      </c>
      <c r="D1092" s="4" t="s">
        <v>21556</v>
      </c>
      <c r="E1092" s="4" t="s">
        <v>3992</v>
      </c>
      <c r="F1092" s="4" t="s">
        <v>21441</v>
      </c>
      <c r="G1092" s="4" t="s">
        <v>5037</v>
      </c>
      <c r="H1092" s="4" t="n">
        <f aca="false">COUNTIF(Albums!$B$2:$B$2862,A1092)</f>
        <v>1</v>
      </c>
      <c r="I1092" s="2"/>
      <c r="J1092" s="2" t="s">
        <v>24110</v>
      </c>
      <c r="K1092" s="4"/>
    </row>
    <row r="1093" customFormat="false" ht="23.85" hidden="false" customHeight="false" outlineLevel="0" collapsed="false">
      <c r="A1093" s="4" t="s">
        <v>1805</v>
      </c>
      <c r="B1093" s="4" t="s">
        <v>346</v>
      </c>
      <c r="C1093" s="4" t="s">
        <v>45</v>
      </c>
      <c r="D1093" s="4" t="s">
        <v>22760</v>
      </c>
      <c r="E1093" s="4" t="s">
        <v>1337</v>
      </c>
      <c r="F1093" s="4" t="s">
        <v>21441</v>
      </c>
      <c r="G1093" s="4" t="s">
        <v>24111</v>
      </c>
      <c r="H1093" s="4" t="n">
        <f aca="false">COUNTIF(Albums!$B$2:$B$2862,A1093)</f>
        <v>7</v>
      </c>
      <c r="I1093" s="2" t="s">
        <v>24112</v>
      </c>
      <c r="J1093" s="2" t="s">
        <v>24113</v>
      </c>
      <c r="K1093" s="4" t="s">
        <v>53</v>
      </c>
    </row>
    <row r="1094" customFormat="false" ht="23.85" hidden="false" customHeight="false" outlineLevel="0" collapsed="false">
      <c r="A1094" s="4" t="s">
        <v>10112</v>
      </c>
      <c r="B1094" s="4" t="s">
        <v>10115</v>
      </c>
      <c r="C1094" s="4" t="s">
        <v>163</v>
      </c>
      <c r="D1094" s="4" t="s">
        <v>21890</v>
      </c>
      <c r="E1094" s="4" t="s">
        <v>9830</v>
      </c>
      <c r="F1094" s="4" t="s">
        <v>21433</v>
      </c>
      <c r="G1094" s="4" t="s">
        <v>24114</v>
      </c>
      <c r="H1094" s="4" t="n">
        <f aca="false">COUNTIF(Albums!$B$2:$B$2862,A1094)</f>
        <v>3</v>
      </c>
      <c r="I1094" s="2"/>
      <c r="J1094" s="2" t="s">
        <v>24115</v>
      </c>
      <c r="K1094" s="4"/>
    </row>
    <row r="1095" customFormat="false" ht="23.85" hidden="false" customHeight="false" outlineLevel="0" collapsed="false">
      <c r="A1095" s="4" t="s">
        <v>14003</v>
      </c>
      <c r="B1095" s="4" t="s">
        <v>12214</v>
      </c>
      <c r="C1095" s="4" t="s">
        <v>152</v>
      </c>
      <c r="D1095" s="4" t="s">
        <v>21611</v>
      </c>
      <c r="E1095" s="4" t="s">
        <v>13813</v>
      </c>
      <c r="F1095" s="4" t="s">
        <v>21433</v>
      </c>
      <c r="G1095" s="4" t="s">
        <v>14002</v>
      </c>
      <c r="H1095" s="4" t="n">
        <f aca="false">COUNTIF(Albums!$B$2:$B$2862,A1095)</f>
        <v>1</v>
      </c>
      <c r="I1095" s="2" t="s">
        <v>22475</v>
      </c>
      <c r="J1095" s="2" t="s">
        <v>24116</v>
      </c>
      <c r="K1095" s="4"/>
    </row>
    <row r="1096" customFormat="false" ht="23.85" hidden="false" customHeight="false" outlineLevel="0" collapsed="false">
      <c r="A1096" s="4" t="s">
        <v>14730</v>
      </c>
      <c r="B1096" s="4" t="s">
        <v>5431</v>
      </c>
      <c r="C1096" s="4" t="s">
        <v>152</v>
      </c>
      <c r="D1096" s="4" t="s">
        <v>23850</v>
      </c>
      <c r="E1096" s="4" t="s">
        <v>14457</v>
      </c>
      <c r="F1096" s="4" t="s">
        <v>21433</v>
      </c>
      <c r="G1096" s="4" t="s">
        <v>24117</v>
      </c>
      <c r="H1096" s="4" t="n">
        <f aca="false">COUNTIF(Albums!$B$2:$B$2862,A1096)</f>
        <v>3</v>
      </c>
      <c r="I1096" s="2" t="s">
        <v>20949</v>
      </c>
      <c r="J1096" s="2" t="s">
        <v>24118</v>
      </c>
      <c r="K1096" s="4"/>
    </row>
    <row r="1097" customFormat="false" ht="23.85" hidden="false" customHeight="false" outlineLevel="0" collapsed="false">
      <c r="A1097" s="4" t="s">
        <v>11112</v>
      </c>
      <c r="B1097" s="4" t="s">
        <v>61</v>
      </c>
      <c r="C1097" s="4" t="s">
        <v>45</v>
      </c>
      <c r="D1097" s="4" t="s">
        <v>21806</v>
      </c>
      <c r="E1097" s="4" t="s">
        <v>10842</v>
      </c>
      <c r="F1097" s="4" t="s">
        <v>21433</v>
      </c>
      <c r="G1097" s="4" t="s">
        <v>24119</v>
      </c>
      <c r="H1097" s="4" t="n">
        <f aca="false">COUNTIF(Albums!$B$2:$B$2862,A1097)</f>
        <v>4</v>
      </c>
      <c r="I1097" s="2" t="s">
        <v>14047</v>
      </c>
      <c r="J1097" s="2" t="s">
        <v>24120</v>
      </c>
      <c r="K1097" s="4"/>
    </row>
    <row r="1098" customFormat="false" ht="23.85" hidden="false" customHeight="false" outlineLevel="0" collapsed="false">
      <c r="A1098" s="4" t="s">
        <v>10933</v>
      </c>
      <c r="B1098" s="4" t="s">
        <v>1777</v>
      </c>
      <c r="C1098" s="4" t="s">
        <v>603</v>
      </c>
      <c r="D1098" s="4" t="s">
        <v>21887</v>
      </c>
      <c r="E1098" s="4" t="s">
        <v>10842</v>
      </c>
      <c r="F1098" s="4" t="s">
        <v>21433</v>
      </c>
      <c r="G1098" s="4" t="s">
        <v>24121</v>
      </c>
      <c r="H1098" s="4" t="n">
        <f aca="false">COUNTIF(Albums!$B$2:$B$2862,A1098)</f>
        <v>2</v>
      </c>
      <c r="I1098" s="2"/>
      <c r="J1098" s="2" t="s">
        <v>24122</v>
      </c>
      <c r="K1098" s="4"/>
    </row>
    <row r="1099" customFormat="false" ht="23.85" hidden="false" customHeight="false" outlineLevel="0" collapsed="false">
      <c r="A1099" s="4" t="s">
        <v>20451</v>
      </c>
      <c r="B1099" s="4" t="s">
        <v>20454</v>
      </c>
      <c r="C1099" s="4" t="s">
        <v>193</v>
      </c>
      <c r="D1099" s="4" t="s">
        <v>21556</v>
      </c>
      <c r="E1099" s="4" t="s">
        <v>20384</v>
      </c>
      <c r="F1099" s="4" t="s">
        <v>21454</v>
      </c>
      <c r="G1099" s="4" t="s">
        <v>20450</v>
      </c>
      <c r="H1099" s="4" t="n">
        <f aca="false">COUNTIF(Albums!$B$2:$B$2862,A1099)</f>
        <v>1</v>
      </c>
      <c r="I1099" s="2" t="s">
        <v>24123</v>
      </c>
      <c r="J1099" s="2" t="s">
        <v>24124</v>
      </c>
      <c r="K1099" s="4"/>
    </row>
    <row r="1100" customFormat="false" ht="23.85" hidden="false" customHeight="false" outlineLevel="0" collapsed="false">
      <c r="A1100" s="4" t="s">
        <v>4240</v>
      </c>
      <c r="B1100" s="4" t="s">
        <v>4242</v>
      </c>
      <c r="C1100" s="4" t="s">
        <v>193</v>
      </c>
      <c r="D1100" s="4" t="s">
        <v>24125</v>
      </c>
      <c r="E1100" s="4" t="s">
        <v>3992</v>
      </c>
      <c r="F1100" s="4" t="s">
        <v>21441</v>
      </c>
      <c r="G1100" s="4" t="s">
        <v>24126</v>
      </c>
      <c r="H1100" s="4" t="n">
        <f aca="false">COUNTIF(Albums!$B$2:$B$2862,A1100)</f>
        <v>2</v>
      </c>
      <c r="I1100" s="2"/>
      <c r="J1100" s="2" t="s">
        <v>24127</v>
      </c>
      <c r="K1100" s="4"/>
    </row>
    <row r="1101" customFormat="false" ht="23.85" hidden="false" customHeight="false" outlineLevel="0" collapsed="false">
      <c r="A1101" s="4" t="s">
        <v>2761</v>
      </c>
      <c r="B1101" s="4" t="s">
        <v>117</v>
      </c>
      <c r="C1101" s="4" t="s">
        <v>116</v>
      </c>
      <c r="D1101" s="4" t="s">
        <v>24128</v>
      </c>
      <c r="E1101" s="4" t="s">
        <v>2736</v>
      </c>
      <c r="F1101" s="4" t="s">
        <v>21441</v>
      </c>
      <c r="G1101" s="4" t="s">
        <v>24129</v>
      </c>
      <c r="H1101" s="4" t="n">
        <f aca="false">COUNTIF(Albums!$B$2:$B$2862,A1101)</f>
        <v>7</v>
      </c>
      <c r="I1101" s="2" t="s">
        <v>24130</v>
      </c>
      <c r="J1101" s="2" t="s">
        <v>24131</v>
      </c>
      <c r="K1101" s="4" t="s">
        <v>53</v>
      </c>
    </row>
    <row r="1102" customFormat="false" ht="23.85" hidden="false" customHeight="false" outlineLevel="0" collapsed="false">
      <c r="A1102" s="4" t="s">
        <v>7425</v>
      </c>
      <c r="B1102" s="4" t="s">
        <v>7428</v>
      </c>
      <c r="C1102" s="4" t="s">
        <v>193</v>
      </c>
      <c r="D1102" s="4" t="s">
        <v>24132</v>
      </c>
      <c r="E1102" s="4" t="s">
        <v>7052</v>
      </c>
      <c r="F1102" s="4" t="s">
        <v>21433</v>
      </c>
      <c r="G1102" s="4" t="s">
        <v>24133</v>
      </c>
      <c r="H1102" s="4" t="n">
        <f aca="false">COUNTIF(Albums!$B$2:$B$2862,A1102)</f>
        <v>3</v>
      </c>
      <c r="I1102" s="2"/>
      <c r="J1102" s="2" t="s">
        <v>24134</v>
      </c>
      <c r="K1102" s="4"/>
    </row>
    <row r="1103" customFormat="false" ht="23.85" hidden="false" customHeight="false" outlineLevel="0" collapsed="false">
      <c r="A1103" s="4" t="s">
        <v>896</v>
      </c>
      <c r="B1103" s="4" t="s">
        <v>899</v>
      </c>
      <c r="C1103" s="4" t="s">
        <v>193</v>
      </c>
      <c r="D1103" s="4" t="s">
        <v>21920</v>
      </c>
      <c r="E1103" s="4" t="s">
        <v>3992</v>
      </c>
      <c r="F1103" s="4" t="s">
        <v>21441</v>
      </c>
      <c r="G1103" s="4" t="s">
        <v>24135</v>
      </c>
      <c r="H1103" s="4" t="n">
        <f aca="false">COUNTIF(Albums!$B$2:$B$2862,A1103)</f>
        <v>6</v>
      </c>
      <c r="I1103" s="2" t="s">
        <v>24136</v>
      </c>
      <c r="J1103" s="2" t="s">
        <v>24137</v>
      </c>
      <c r="K1103" s="4" t="s">
        <v>53</v>
      </c>
    </row>
    <row r="1104" customFormat="false" ht="23.85" hidden="false" customHeight="false" outlineLevel="0" collapsed="false">
      <c r="A1104" s="4" t="s">
        <v>3768</v>
      </c>
      <c r="B1104" s="4" t="s">
        <v>777</v>
      </c>
      <c r="C1104" s="4" t="s">
        <v>776</v>
      </c>
      <c r="D1104" s="4" t="s">
        <v>21788</v>
      </c>
      <c r="E1104" s="4" t="s">
        <v>2736</v>
      </c>
      <c r="F1104" s="4" t="s">
        <v>21441</v>
      </c>
      <c r="G1104" s="4" t="s">
        <v>24138</v>
      </c>
      <c r="H1104" s="4" t="n">
        <f aca="false">COUNTIF(Albums!$B$2:$B$2862,A1104)</f>
        <v>2</v>
      </c>
      <c r="I1104" s="2"/>
      <c r="J1104" s="2" t="s">
        <v>24139</v>
      </c>
      <c r="K1104" s="4"/>
    </row>
    <row r="1105" customFormat="false" ht="23.85" hidden="false" customHeight="false" outlineLevel="0" collapsed="false">
      <c r="A1105" s="4" t="s">
        <v>17468</v>
      </c>
      <c r="B1105" s="4" t="s">
        <v>289</v>
      </c>
      <c r="C1105" s="4" t="s">
        <v>163</v>
      </c>
      <c r="D1105" s="4" t="s">
        <v>24140</v>
      </c>
      <c r="E1105" s="4" t="s">
        <v>17406</v>
      </c>
      <c r="F1105" s="4" t="s">
        <v>21433</v>
      </c>
      <c r="G1105" s="4" t="s">
        <v>24141</v>
      </c>
      <c r="H1105" s="4" t="n">
        <f aca="false">COUNTIF(Albums!$B$2:$B$2862,A1105)</f>
        <v>8</v>
      </c>
      <c r="I1105" s="2"/>
      <c r="J1105" s="2" t="s">
        <v>24142</v>
      </c>
      <c r="K1105" s="4"/>
    </row>
    <row r="1106" customFormat="false" ht="23.85" hidden="false" customHeight="false" outlineLevel="0" collapsed="false">
      <c r="A1106" s="4" t="s">
        <v>17737</v>
      </c>
      <c r="B1106" s="4" t="s">
        <v>289</v>
      </c>
      <c r="C1106" s="4" t="s">
        <v>163</v>
      </c>
      <c r="D1106" s="4" t="s">
        <v>22207</v>
      </c>
      <c r="E1106" s="4" t="s">
        <v>17406</v>
      </c>
      <c r="F1106" s="4" t="s">
        <v>21433</v>
      </c>
      <c r="G1106" s="4" t="s">
        <v>17736</v>
      </c>
      <c r="H1106" s="4" t="n">
        <f aca="false">COUNTIF(Albums!$B$2:$B$2862,A1106)</f>
        <v>1</v>
      </c>
      <c r="I1106" s="2" t="s">
        <v>24013</v>
      </c>
      <c r="J1106" s="2" t="s">
        <v>24143</v>
      </c>
      <c r="K1106" s="4"/>
    </row>
    <row r="1107" customFormat="false" ht="23.85" hidden="false" customHeight="false" outlineLevel="0" collapsed="false">
      <c r="A1107" s="4" t="s">
        <v>17648</v>
      </c>
      <c r="B1107" s="4" t="s">
        <v>289</v>
      </c>
      <c r="C1107" s="4" t="s">
        <v>193</v>
      </c>
      <c r="D1107" s="4" t="s">
        <v>22190</v>
      </c>
      <c r="E1107" s="4" t="s">
        <v>17406</v>
      </c>
      <c r="F1107" s="4" t="s">
        <v>21433</v>
      </c>
      <c r="G1107" s="4" t="s">
        <v>17647</v>
      </c>
      <c r="H1107" s="4" t="n">
        <f aca="false">COUNTIF(Albums!$B$2:$B$2862,A1107)</f>
        <v>1</v>
      </c>
      <c r="I1107" s="2" t="s">
        <v>24144</v>
      </c>
      <c r="J1107" s="2" t="s">
        <v>24145</v>
      </c>
      <c r="K1107" s="4"/>
    </row>
    <row r="1108" customFormat="false" ht="23.85" hidden="false" customHeight="false" outlineLevel="0" collapsed="false">
      <c r="A1108" s="4" t="s">
        <v>8893</v>
      </c>
      <c r="B1108" s="4" t="s">
        <v>164</v>
      </c>
      <c r="C1108" s="4" t="s">
        <v>163</v>
      </c>
      <c r="D1108" s="4" t="s">
        <v>24146</v>
      </c>
      <c r="E1108" s="4" t="s">
        <v>8845</v>
      </c>
      <c r="F1108" s="4" t="s">
        <v>21433</v>
      </c>
      <c r="G1108" s="4" t="s">
        <v>24147</v>
      </c>
      <c r="H1108" s="4" t="n">
        <f aca="false">COUNTIF(Albums!$B$2:$B$2862,A1108)</f>
        <v>3</v>
      </c>
      <c r="I1108" s="2"/>
      <c r="J1108" s="2" t="s">
        <v>24148</v>
      </c>
      <c r="K1108" s="4"/>
    </row>
    <row r="1109" customFormat="false" ht="23.85" hidden="false" customHeight="false" outlineLevel="0" collapsed="false">
      <c r="A1109" s="4" t="s">
        <v>1416</v>
      </c>
      <c r="B1109" s="4" t="s">
        <v>1419</v>
      </c>
      <c r="C1109" s="4" t="s">
        <v>257</v>
      </c>
      <c r="D1109" s="4" t="s">
        <v>21862</v>
      </c>
      <c r="E1109" s="4" t="s">
        <v>1337</v>
      </c>
      <c r="F1109" s="4" t="s">
        <v>21441</v>
      </c>
      <c r="G1109" s="4" t="s">
        <v>24149</v>
      </c>
      <c r="H1109" s="4" t="n">
        <f aca="false">COUNTIF(Albums!$B$2:$B$2862,A1109)</f>
        <v>5</v>
      </c>
      <c r="I1109" s="2"/>
      <c r="J1109" s="2" t="s">
        <v>24150</v>
      </c>
      <c r="K1109" s="4"/>
    </row>
    <row r="1110" customFormat="false" ht="23.85" hidden="false" customHeight="false" outlineLevel="0" collapsed="false">
      <c r="A1110" s="4" t="s">
        <v>1163</v>
      </c>
      <c r="B1110" s="4" t="s">
        <v>91</v>
      </c>
      <c r="C1110" s="4" t="s">
        <v>90</v>
      </c>
      <c r="D1110" s="4" t="s">
        <v>22408</v>
      </c>
      <c r="E1110" s="4" t="s">
        <v>1166</v>
      </c>
      <c r="F1110" s="4" t="s">
        <v>21441</v>
      </c>
      <c r="G1110" s="4" t="s">
        <v>24151</v>
      </c>
      <c r="H1110" s="4" t="n">
        <f aca="false">COUNTIF(Albums!$B$2:$B$2862,A1110)</f>
        <v>10</v>
      </c>
      <c r="I1110" s="2" t="s">
        <v>87</v>
      </c>
      <c r="J1110" s="2" t="s">
        <v>24152</v>
      </c>
      <c r="K1110" s="4" t="s">
        <v>53</v>
      </c>
    </row>
    <row r="1111" customFormat="false" ht="23.85" hidden="false" customHeight="false" outlineLevel="0" collapsed="false">
      <c r="A1111" s="4" t="s">
        <v>12245</v>
      </c>
      <c r="B1111" s="4" t="s">
        <v>12247</v>
      </c>
      <c r="C1111" s="4" t="s">
        <v>152</v>
      </c>
      <c r="D1111" s="4" t="s">
        <v>23404</v>
      </c>
      <c r="E1111" s="4" t="s">
        <v>12189</v>
      </c>
      <c r="F1111" s="4" t="s">
        <v>21433</v>
      </c>
      <c r="G1111" s="4" t="s">
        <v>24153</v>
      </c>
      <c r="H1111" s="4" t="n">
        <f aca="false">COUNTIF(Albums!$B$2:$B$2862,A1111)</f>
        <v>3</v>
      </c>
      <c r="I1111" s="2"/>
      <c r="J1111" s="2" t="s">
        <v>24154</v>
      </c>
      <c r="K1111" s="4"/>
    </row>
    <row r="1112" customFormat="false" ht="23.85" hidden="false" customHeight="false" outlineLevel="0" collapsed="false">
      <c r="A1112" s="4" t="s">
        <v>2570</v>
      </c>
      <c r="B1112" s="4" t="s">
        <v>2572</v>
      </c>
      <c r="C1112" s="4" t="s">
        <v>90</v>
      </c>
      <c r="D1112" s="4" t="s">
        <v>21463</v>
      </c>
      <c r="E1112" s="4" t="s">
        <v>1337</v>
      </c>
      <c r="F1112" s="4" t="s">
        <v>21441</v>
      </c>
      <c r="G1112" s="4" t="s">
        <v>2569</v>
      </c>
      <c r="H1112" s="4" t="n">
        <f aca="false">COUNTIF(Albums!$B$2:$B$2862,A1112)</f>
        <v>1</v>
      </c>
      <c r="I1112" s="2" t="s">
        <v>24155</v>
      </c>
      <c r="J1112" s="2" t="s">
        <v>24156</v>
      </c>
      <c r="K1112" s="4"/>
    </row>
    <row r="1113" customFormat="false" ht="23.85" hidden="false" customHeight="false" outlineLevel="0" collapsed="false">
      <c r="A1113" s="4" t="s">
        <v>19346</v>
      </c>
      <c r="B1113" s="4" t="s">
        <v>19348</v>
      </c>
      <c r="C1113" s="4" t="s">
        <v>193</v>
      </c>
      <c r="D1113" s="4" t="s">
        <v>22324</v>
      </c>
      <c r="E1113" s="4" t="s">
        <v>19163</v>
      </c>
      <c r="F1113" s="4" t="s">
        <v>21433</v>
      </c>
      <c r="G1113" s="4" t="s">
        <v>19345</v>
      </c>
      <c r="H1113" s="4" t="n">
        <f aca="false">COUNTIF(Albums!$B$2:$B$2862,A1113)</f>
        <v>1</v>
      </c>
      <c r="I1113" s="2"/>
      <c r="J1113" s="2" t="s">
        <v>24157</v>
      </c>
      <c r="K1113" s="4"/>
    </row>
    <row r="1114" customFormat="false" ht="23.85" hidden="false" customHeight="false" outlineLevel="0" collapsed="false">
      <c r="A1114" s="4" t="s">
        <v>21029</v>
      </c>
      <c r="B1114" s="4" t="s">
        <v>9934</v>
      </c>
      <c r="C1114" s="4" t="s">
        <v>163</v>
      </c>
      <c r="D1114" s="4" t="s">
        <v>24158</v>
      </c>
      <c r="E1114" s="4" t="s">
        <v>21031</v>
      </c>
      <c r="F1114" s="4" t="s">
        <v>21454</v>
      </c>
      <c r="G1114" s="4" t="s">
        <v>24159</v>
      </c>
      <c r="H1114" s="4" t="n">
        <f aca="false">COUNTIF(Albums!$B$2:$B$2862,A1114)</f>
        <v>4</v>
      </c>
      <c r="I1114" s="2"/>
      <c r="J1114" s="2" t="s">
        <v>24160</v>
      </c>
      <c r="K1114" s="4"/>
    </row>
    <row r="1115" customFormat="false" ht="23.85" hidden="false" customHeight="false" outlineLevel="0" collapsed="false">
      <c r="A1115" s="4" t="s">
        <v>11120</v>
      </c>
      <c r="B1115" s="4" t="s">
        <v>4621</v>
      </c>
      <c r="C1115" s="4" t="s">
        <v>90</v>
      </c>
      <c r="D1115" s="4" t="s">
        <v>23833</v>
      </c>
      <c r="E1115" s="4" t="s">
        <v>10842</v>
      </c>
      <c r="F1115" s="4" t="s">
        <v>21433</v>
      </c>
      <c r="G1115" s="4" t="s">
        <v>24161</v>
      </c>
      <c r="H1115" s="4" t="n">
        <f aca="false">COUNTIF(Albums!$B$2:$B$2862,A1115)</f>
        <v>3</v>
      </c>
      <c r="I1115" s="2"/>
      <c r="J1115" s="2" t="s">
        <v>24162</v>
      </c>
      <c r="K1115" s="4" t="s">
        <v>53</v>
      </c>
    </row>
    <row r="1116" customFormat="false" ht="23.85" hidden="false" customHeight="false" outlineLevel="0" collapsed="false">
      <c r="A1116" s="4" t="s">
        <v>9897</v>
      </c>
      <c r="B1116" s="4" t="s">
        <v>9900</v>
      </c>
      <c r="C1116" s="4" t="s">
        <v>45</v>
      </c>
      <c r="D1116" s="4" t="s">
        <v>21962</v>
      </c>
      <c r="E1116" s="4" t="s">
        <v>9830</v>
      </c>
      <c r="F1116" s="4" t="s">
        <v>21433</v>
      </c>
      <c r="G1116" s="4" t="s">
        <v>24163</v>
      </c>
      <c r="H1116" s="4" t="n">
        <f aca="false">COUNTIF(Albums!$B$2:$B$2862,A1116)</f>
        <v>2</v>
      </c>
      <c r="I1116" s="2"/>
      <c r="J1116" s="2" t="s">
        <v>24164</v>
      </c>
      <c r="K1116" s="4"/>
    </row>
    <row r="1117" customFormat="false" ht="23.85" hidden="false" customHeight="false" outlineLevel="0" collapsed="false">
      <c r="A1117" s="4" t="s">
        <v>3045</v>
      </c>
      <c r="B1117" s="4" t="s">
        <v>61</v>
      </c>
      <c r="C1117" s="4" t="s">
        <v>45</v>
      </c>
      <c r="D1117" s="4" t="s">
        <v>21573</v>
      </c>
      <c r="E1117" s="4" t="s">
        <v>2736</v>
      </c>
      <c r="F1117" s="4" t="s">
        <v>21441</v>
      </c>
      <c r="G1117" s="4" t="s">
        <v>24165</v>
      </c>
      <c r="H1117" s="4" t="n">
        <f aca="false">COUNTIF(Albums!$B$2:$B$2862,A1117)</f>
        <v>3</v>
      </c>
      <c r="I1117" s="2"/>
      <c r="J1117" s="2" t="s">
        <v>24166</v>
      </c>
      <c r="K1117" s="4"/>
    </row>
    <row r="1118" customFormat="false" ht="23.85" hidden="false" customHeight="false" outlineLevel="0" collapsed="false">
      <c r="A1118" s="4" t="s">
        <v>9594</v>
      </c>
      <c r="B1118" s="4" t="s">
        <v>164</v>
      </c>
      <c r="C1118" s="4" t="s">
        <v>163</v>
      </c>
      <c r="D1118" s="4" t="s">
        <v>23663</v>
      </c>
      <c r="E1118" s="4" t="s">
        <v>8845</v>
      </c>
      <c r="F1118" s="4" t="s">
        <v>21433</v>
      </c>
      <c r="G1118" s="4" t="s">
        <v>24167</v>
      </c>
      <c r="H1118" s="4" t="n">
        <f aca="false">COUNTIF(Albums!$B$2:$B$2862,A1118)</f>
        <v>2</v>
      </c>
      <c r="I1118" s="2"/>
      <c r="J1118" s="2" t="s">
        <v>24168</v>
      </c>
      <c r="K1118" s="4"/>
    </row>
    <row r="1119" customFormat="false" ht="23.85" hidden="false" customHeight="false" outlineLevel="0" collapsed="false">
      <c r="A1119" s="4" t="s">
        <v>332</v>
      </c>
      <c r="B1119" s="4" t="s">
        <v>4900</v>
      </c>
      <c r="C1119" s="4" t="s">
        <v>152</v>
      </c>
      <c r="D1119" s="4" t="s">
        <v>22419</v>
      </c>
      <c r="E1119" s="4" t="s">
        <v>3992</v>
      </c>
      <c r="F1119" s="4" t="s">
        <v>21441</v>
      </c>
      <c r="G1119" s="4" t="s">
        <v>24169</v>
      </c>
      <c r="H1119" s="4" t="n">
        <f aca="false">COUNTIF(Albums!$B$2:$B$2862,A1119)</f>
        <v>2</v>
      </c>
      <c r="I1119" s="2"/>
      <c r="J1119" s="2" t="s">
        <v>24170</v>
      </c>
      <c r="K1119" s="4"/>
    </row>
    <row r="1120" customFormat="false" ht="23.85" hidden="false" customHeight="false" outlineLevel="0" collapsed="false">
      <c r="A1120" s="4" t="s">
        <v>5465</v>
      </c>
      <c r="B1120" s="4" t="s">
        <v>153</v>
      </c>
      <c r="C1120" s="4" t="s">
        <v>152</v>
      </c>
      <c r="D1120" s="4" t="s">
        <v>23709</v>
      </c>
      <c r="E1120" s="4" t="s">
        <v>5429</v>
      </c>
      <c r="F1120" s="4" t="s">
        <v>21441</v>
      </c>
      <c r="G1120" s="4" t="s">
        <v>24171</v>
      </c>
      <c r="H1120" s="4" t="n">
        <f aca="false">COUNTIF(Albums!$B$2:$B$2862,A1120)</f>
        <v>4</v>
      </c>
      <c r="I1120" s="2"/>
      <c r="J1120" s="2" t="s">
        <v>24172</v>
      </c>
      <c r="K1120" s="4"/>
    </row>
    <row r="1121" customFormat="false" ht="23.85" hidden="false" customHeight="false" outlineLevel="0" collapsed="false">
      <c r="A1121" s="4" t="s">
        <v>7625</v>
      </c>
      <c r="B1121" s="4" t="s">
        <v>61</v>
      </c>
      <c r="C1121" s="4" t="s">
        <v>45</v>
      </c>
      <c r="D1121" s="4" t="s">
        <v>24173</v>
      </c>
      <c r="E1121" s="4" t="s">
        <v>7609</v>
      </c>
      <c r="F1121" s="4" t="s">
        <v>21433</v>
      </c>
      <c r="G1121" s="4" t="s">
        <v>24174</v>
      </c>
      <c r="H1121" s="4" t="n">
        <f aca="false">COUNTIF(Albums!$B$2:$B$2862,A1121)</f>
        <v>14</v>
      </c>
      <c r="I1121" s="2" t="s">
        <v>10906</v>
      </c>
      <c r="J1121" s="2" t="s">
        <v>24175</v>
      </c>
      <c r="K1121" s="4" t="s">
        <v>53</v>
      </c>
    </row>
    <row r="1122" customFormat="false" ht="23.85" hidden="false" customHeight="false" outlineLevel="0" collapsed="false">
      <c r="A1122" s="4" t="s">
        <v>3525</v>
      </c>
      <c r="B1122" s="4" t="s">
        <v>153</v>
      </c>
      <c r="C1122" s="4" t="s">
        <v>152</v>
      </c>
      <c r="D1122" s="4" t="s">
        <v>21650</v>
      </c>
      <c r="E1122" s="4" t="s">
        <v>2736</v>
      </c>
      <c r="F1122" s="4" t="s">
        <v>21441</v>
      </c>
      <c r="G1122" s="4" t="s">
        <v>3524</v>
      </c>
      <c r="H1122" s="4" t="n">
        <f aca="false">COUNTIF(Albums!$B$2:$B$2862,A1122)</f>
        <v>1</v>
      </c>
      <c r="I1122" s="2"/>
      <c r="J1122" s="2" t="s">
        <v>24176</v>
      </c>
      <c r="K1122" s="4"/>
    </row>
    <row r="1123" customFormat="false" ht="23.85" hidden="false" customHeight="false" outlineLevel="0" collapsed="false">
      <c r="A1123" s="4" t="s">
        <v>2325</v>
      </c>
      <c r="B1123" s="4" t="s">
        <v>2328</v>
      </c>
      <c r="C1123" s="4" t="s">
        <v>152</v>
      </c>
      <c r="D1123" s="4" t="s">
        <v>21440</v>
      </c>
      <c r="E1123" s="4" t="s">
        <v>1337</v>
      </c>
      <c r="F1123" s="4" t="s">
        <v>21441</v>
      </c>
      <c r="G1123" s="4" t="s">
        <v>2324</v>
      </c>
      <c r="H1123" s="4" t="n">
        <f aca="false">COUNTIF(Albums!$B$2:$B$2862,A1123)</f>
        <v>1</v>
      </c>
      <c r="I1123" s="2"/>
      <c r="J1123" s="2" t="s">
        <v>24177</v>
      </c>
      <c r="K1123" s="4"/>
    </row>
    <row r="1124" customFormat="false" ht="23.85" hidden="false" customHeight="false" outlineLevel="0" collapsed="false">
      <c r="A1124" s="4" t="s">
        <v>498</v>
      </c>
      <c r="B1124" s="4" t="s">
        <v>153</v>
      </c>
      <c r="C1124" s="4" t="s">
        <v>152</v>
      </c>
      <c r="D1124" s="4" t="s">
        <v>23709</v>
      </c>
      <c r="E1124" s="4" t="s">
        <v>2736</v>
      </c>
      <c r="F1124" s="4" t="s">
        <v>21441</v>
      </c>
      <c r="G1124" s="4" t="s">
        <v>24178</v>
      </c>
      <c r="H1124" s="4" t="n">
        <f aca="false">COUNTIF(Albums!$B$2:$B$2862,A1124)</f>
        <v>6</v>
      </c>
      <c r="I1124" s="2" t="s">
        <v>2761</v>
      </c>
      <c r="J1124" s="2" t="s">
        <v>24179</v>
      </c>
      <c r="K1124" s="4"/>
    </row>
    <row r="1125" customFormat="false" ht="23.85" hidden="false" customHeight="false" outlineLevel="0" collapsed="false">
      <c r="A1125" s="4" t="s">
        <v>7788</v>
      </c>
      <c r="B1125" s="4" t="s">
        <v>5431</v>
      </c>
      <c r="C1125" s="4" t="s">
        <v>152</v>
      </c>
      <c r="D1125" s="4" t="s">
        <v>21497</v>
      </c>
      <c r="E1125" s="4" t="s">
        <v>7609</v>
      </c>
      <c r="F1125" s="4" t="s">
        <v>21433</v>
      </c>
      <c r="G1125" s="4" t="s">
        <v>7787</v>
      </c>
      <c r="H1125" s="4" t="n">
        <f aca="false">COUNTIF(Albums!$B$2:$B$2862,A1125)</f>
        <v>1</v>
      </c>
      <c r="I1125" s="2"/>
      <c r="J1125" s="2" t="s">
        <v>24180</v>
      </c>
      <c r="K1125" s="4"/>
    </row>
    <row r="1126" customFormat="false" ht="23.85" hidden="false" customHeight="false" outlineLevel="0" collapsed="false">
      <c r="A1126" s="4" t="s">
        <v>9016</v>
      </c>
      <c r="B1126" s="4" t="s">
        <v>9019</v>
      </c>
      <c r="C1126" s="4" t="s">
        <v>45</v>
      </c>
      <c r="D1126" s="4" t="s">
        <v>22338</v>
      </c>
      <c r="E1126" s="4" t="s">
        <v>8845</v>
      </c>
      <c r="F1126" s="4" t="s">
        <v>21433</v>
      </c>
      <c r="G1126" s="4" t="s">
        <v>24181</v>
      </c>
      <c r="H1126" s="4" t="n">
        <f aca="false">COUNTIF(Albums!$B$2:$B$2862,A1126)</f>
        <v>3</v>
      </c>
      <c r="I1126" s="2"/>
      <c r="J1126" s="2" t="s">
        <v>24182</v>
      </c>
      <c r="K1126" s="4"/>
    </row>
    <row r="1127" customFormat="false" ht="23.85" hidden="false" customHeight="false" outlineLevel="0" collapsed="false">
      <c r="A1127" s="4" t="s">
        <v>10643</v>
      </c>
      <c r="B1127" s="4" t="s">
        <v>289</v>
      </c>
      <c r="C1127" s="4" t="s">
        <v>193</v>
      </c>
      <c r="D1127" s="4" t="s">
        <v>24183</v>
      </c>
      <c r="E1127" s="4" t="s">
        <v>10455</v>
      </c>
      <c r="F1127" s="4" t="s">
        <v>21433</v>
      </c>
      <c r="G1127" s="4" t="s">
        <v>24184</v>
      </c>
      <c r="H1127" s="4" t="n">
        <f aca="false">COUNTIF(Albums!$B$2:$B$2862,A1127)</f>
        <v>5</v>
      </c>
      <c r="I1127" s="2"/>
      <c r="J1127" s="2" t="s">
        <v>24185</v>
      </c>
      <c r="K1127" s="4"/>
    </row>
    <row r="1128" customFormat="false" ht="23.85" hidden="false" customHeight="false" outlineLevel="0" collapsed="false">
      <c r="A1128" s="4" t="s">
        <v>10044</v>
      </c>
      <c r="B1128" s="4" t="s">
        <v>715</v>
      </c>
      <c r="C1128" s="4" t="s">
        <v>193</v>
      </c>
      <c r="D1128" s="4" t="s">
        <v>22408</v>
      </c>
      <c r="E1128" s="4" t="s">
        <v>9830</v>
      </c>
      <c r="F1128" s="4" t="s">
        <v>21433</v>
      </c>
      <c r="G1128" s="4" t="s">
        <v>24186</v>
      </c>
      <c r="H1128" s="4" t="n">
        <f aca="false">COUNTIF(Albums!$B$2:$B$2862,A1128)</f>
        <v>4</v>
      </c>
      <c r="I1128" s="2"/>
      <c r="J1128" s="2" t="s">
        <v>24187</v>
      </c>
      <c r="K1128" s="4"/>
    </row>
    <row r="1129" customFormat="false" ht="23.85" hidden="false" customHeight="false" outlineLevel="0" collapsed="false">
      <c r="A1129" s="4" t="s">
        <v>17446</v>
      </c>
      <c r="B1129" s="4" t="s">
        <v>164</v>
      </c>
      <c r="C1129" s="4" t="s">
        <v>163</v>
      </c>
      <c r="D1129" s="4" t="s">
        <v>23002</v>
      </c>
      <c r="E1129" s="4" t="s">
        <v>17406</v>
      </c>
      <c r="F1129" s="4" t="s">
        <v>21433</v>
      </c>
      <c r="G1129" s="4" t="s">
        <v>24188</v>
      </c>
      <c r="H1129" s="4" t="n">
        <f aca="false">COUNTIF(Albums!$B$2:$B$2862,A1129)</f>
        <v>8</v>
      </c>
      <c r="I1129" s="2"/>
      <c r="J1129" s="2" t="s">
        <v>24189</v>
      </c>
      <c r="K1129" s="4"/>
    </row>
    <row r="1130" customFormat="false" ht="23.85" hidden="false" customHeight="false" outlineLevel="0" collapsed="false">
      <c r="A1130" s="4" t="s">
        <v>17849</v>
      </c>
      <c r="B1130" s="4" t="s">
        <v>164</v>
      </c>
      <c r="C1130" s="4" t="s">
        <v>163</v>
      </c>
      <c r="D1130" s="4" t="s">
        <v>21585</v>
      </c>
      <c r="E1130" s="4" t="s">
        <v>17776</v>
      </c>
      <c r="F1130" s="4" t="s">
        <v>21433</v>
      </c>
      <c r="G1130" s="4" t="s">
        <v>17848</v>
      </c>
      <c r="H1130" s="4" t="n">
        <f aca="false">COUNTIF(Albums!$B$2:$B$2862,A1130)</f>
        <v>1</v>
      </c>
      <c r="I1130" s="2"/>
      <c r="J1130" s="2" t="s">
        <v>24190</v>
      </c>
      <c r="K1130" s="4"/>
    </row>
    <row r="1131" customFormat="false" ht="23.85" hidden="false" customHeight="false" outlineLevel="0" collapsed="false">
      <c r="A1131" s="4" t="s">
        <v>6244</v>
      </c>
      <c r="B1131" s="4" t="s">
        <v>6131</v>
      </c>
      <c r="C1131" s="4" t="s">
        <v>163</v>
      </c>
      <c r="D1131" s="4" t="s">
        <v>24191</v>
      </c>
      <c r="E1131" s="4" t="s">
        <v>6130</v>
      </c>
      <c r="F1131" s="4" t="s">
        <v>21433</v>
      </c>
      <c r="G1131" s="4" t="s">
        <v>24192</v>
      </c>
      <c r="H1131" s="4" t="n">
        <f aca="false">COUNTIF(Albums!$B$2:$B$2862,A1131)</f>
        <v>7</v>
      </c>
      <c r="I1131" s="2" t="s">
        <v>24193</v>
      </c>
      <c r="J1131" s="2" t="s">
        <v>24194</v>
      </c>
      <c r="K1131" s="4" t="s">
        <v>53</v>
      </c>
    </row>
    <row r="1132" customFormat="false" ht="23.85" hidden="false" customHeight="false" outlineLevel="0" collapsed="false">
      <c r="A1132" s="4" t="s">
        <v>2579</v>
      </c>
      <c r="B1132" s="4" t="s">
        <v>2582</v>
      </c>
      <c r="C1132" s="4" t="s">
        <v>152</v>
      </c>
      <c r="D1132" s="4" t="s">
        <v>21463</v>
      </c>
      <c r="E1132" s="4" t="s">
        <v>1337</v>
      </c>
      <c r="F1132" s="4" t="s">
        <v>21441</v>
      </c>
      <c r="G1132" s="4" t="s">
        <v>2578</v>
      </c>
      <c r="H1132" s="4" t="n">
        <f aca="false">COUNTIF(Albums!$B$2:$B$2862,A1132)</f>
        <v>1</v>
      </c>
      <c r="I1132" s="2"/>
      <c r="J1132" s="2" t="s">
        <v>24195</v>
      </c>
      <c r="K1132" s="4"/>
    </row>
    <row r="1133" customFormat="false" ht="23.85" hidden="false" customHeight="false" outlineLevel="0" collapsed="false">
      <c r="A1133" s="4" t="s">
        <v>6678</v>
      </c>
      <c r="B1133" s="4" t="s">
        <v>530</v>
      </c>
      <c r="C1133" s="4" t="s">
        <v>193</v>
      </c>
      <c r="D1133" s="4" t="s">
        <v>21566</v>
      </c>
      <c r="E1133" s="4" t="s">
        <v>6478</v>
      </c>
      <c r="F1133" s="4" t="s">
        <v>21433</v>
      </c>
      <c r="G1133" s="4" t="s">
        <v>6677</v>
      </c>
      <c r="H1133" s="4" t="n">
        <f aca="false">COUNTIF(Albums!$B$2:$B$2862,A1133)</f>
        <v>1</v>
      </c>
      <c r="I1133" s="2"/>
      <c r="J1133" s="2" t="s">
        <v>24196</v>
      </c>
      <c r="K1133" s="4" t="s">
        <v>53</v>
      </c>
    </row>
    <row r="1134" customFormat="false" ht="23.85" hidden="false" customHeight="false" outlineLevel="0" collapsed="false">
      <c r="A1134" s="4" t="s">
        <v>20278</v>
      </c>
      <c r="B1134" s="4" t="s">
        <v>20281</v>
      </c>
      <c r="C1134" s="4" t="s">
        <v>193</v>
      </c>
      <c r="D1134" s="4" t="s">
        <v>21440</v>
      </c>
      <c r="E1134" s="4" t="s">
        <v>20181</v>
      </c>
      <c r="F1134" s="4" t="s">
        <v>21454</v>
      </c>
      <c r="G1134" s="4" t="s">
        <v>20277</v>
      </c>
      <c r="H1134" s="4" t="n">
        <f aca="false">COUNTIF(Albums!$B$2:$B$2862,A1134)</f>
        <v>1</v>
      </c>
      <c r="I1134" s="2"/>
      <c r="J1134" s="2" t="s">
        <v>24197</v>
      </c>
      <c r="K1134" s="4"/>
    </row>
    <row r="1135" customFormat="false" ht="23.85" hidden="false" customHeight="false" outlineLevel="0" collapsed="false">
      <c r="A1135" s="4" t="s">
        <v>1502</v>
      </c>
      <c r="B1135" s="4" t="s">
        <v>1505</v>
      </c>
      <c r="C1135" s="4" t="s">
        <v>152</v>
      </c>
      <c r="D1135" s="4" t="s">
        <v>22331</v>
      </c>
      <c r="E1135" s="4" t="s">
        <v>1337</v>
      </c>
      <c r="F1135" s="4" t="s">
        <v>21441</v>
      </c>
      <c r="G1135" s="4" t="s">
        <v>24198</v>
      </c>
      <c r="H1135" s="4" t="n">
        <f aca="false">COUNTIF(Albums!$B$2:$B$2862,A1135)</f>
        <v>3</v>
      </c>
      <c r="I1135" s="2"/>
      <c r="J1135" s="2" t="s">
        <v>24199</v>
      </c>
      <c r="K1135" s="4" t="s">
        <v>53</v>
      </c>
    </row>
    <row r="1136" customFormat="false" ht="23.85" hidden="false" customHeight="false" outlineLevel="0" collapsed="false">
      <c r="A1136" s="4" t="s">
        <v>14824</v>
      </c>
      <c r="B1136" s="4" t="s">
        <v>14826</v>
      </c>
      <c r="C1136" s="4" t="s">
        <v>193</v>
      </c>
      <c r="D1136" s="4" t="s">
        <v>21936</v>
      </c>
      <c r="E1136" s="4" t="s">
        <v>14457</v>
      </c>
      <c r="F1136" s="4" t="s">
        <v>21433</v>
      </c>
      <c r="G1136" s="4" t="s">
        <v>14823</v>
      </c>
      <c r="H1136" s="4" t="n">
        <f aca="false">COUNTIF(Albums!$B$2:$B$2862,A1136)</f>
        <v>1</v>
      </c>
      <c r="I1136" s="2" t="s">
        <v>24200</v>
      </c>
      <c r="J1136" s="2" t="s">
        <v>24201</v>
      </c>
      <c r="K1136" s="4"/>
    </row>
    <row r="1137" customFormat="false" ht="23.85" hidden="false" customHeight="false" outlineLevel="0" collapsed="false">
      <c r="A1137" s="4" t="s">
        <v>13029</v>
      </c>
      <c r="B1137" s="4" t="s">
        <v>13031</v>
      </c>
      <c r="C1137" s="4" t="s">
        <v>193</v>
      </c>
      <c r="D1137" s="4" t="s">
        <v>22535</v>
      </c>
      <c r="E1137" s="4" t="s">
        <v>12707</v>
      </c>
      <c r="F1137" s="4" t="s">
        <v>21433</v>
      </c>
      <c r="G1137" s="4" t="s">
        <v>13028</v>
      </c>
      <c r="H1137" s="4" t="n">
        <f aca="false">COUNTIF(Albums!$B$2:$B$2862,A1137)</f>
        <v>1</v>
      </c>
      <c r="I1137" s="2"/>
      <c r="J1137" s="2" t="s">
        <v>24202</v>
      </c>
      <c r="K1137" s="4"/>
    </row>
    <row r="1138" customFormat="false" ht="23.85" hidden="false" customHeight="false" outlineLevel="0" collapsed="false">
      <c r="A1138" s="4" t="s">
        <v>14466</v>
      </c>
      <c r="B1138" s="4" t="s">
        <v>1528</v>
      </c>
      <c r="C1138" s="4" t="s">
        <v>603</v>
      </c>
      <c r="D1138" s="4" t="s">
        <v>23494</v>
      </c>
      <c r="E1138" s="4" t="s">
        <v>14457</v>
      </c>
      <c r="F1138" s="4" t="s">
        <v>21433</v>
      </c>
      <c r="G1138" s="4" t="s">
        <v>24203</v>
      </c>
      <c r="H1138" s="4" t="n">
        <f aca="false">COUNTIF(Albums!$B$2:$B$2862,A1138)</f>
        <v>3</v>
      </c>
      <c r="I1138" s="2"/>
      <c r="J1138" s="2" t="s">
        <v>24204</v>
      </c>
      <c r="K1138" s="4"/>
    </row>
    <row r="1139" customFormat="false" ht="23.85" hidden="false" customHeight="false" outlineLevel="0" collapsed="false">
      <c r="A1139" s="4" t="s">
        <v>20927</v>
      </c>
      <c r="B1139" s="4" t="s">
        <v>852</v>
      </c>
      <c r="C1139" s="4" t="s">
        <v>257</v>
      </c>
      <c r="D1139" s="4" t="s">
        <v>23732</v>
      </c>
      <c r="E1139" s="4" t="s">
        <v>20929</v>
      </c>
      <c r="F1139" s="4" t="s">
        <v>21454</v>
      </c>
      <c r="G1139" s="4" t="s">
        <v>24205</v>
      </c>
      <c r="H1139" s="4" t="n">
        <f aca="false">COUNTIF(Albums!$B$2:$B$2862,A1139)</f>
        <v>3</v>
      </c>
      <c r="I1139" s="2"/>
      <c r="J1139" s="2" t="s">
        <v>24206</v>
      </c>
      <c r="K1139" s="4"/>
    </row>
    <row r="1140" customFormat="false" ht="23.85" hidden="false" customHeight="false" outlineLevel="0" collapsed="false">
      <c r="A1140" s="4" t="s">
        <v>5133</v>
      </c>
      <c r="B1140" s="4" t="s">
        <v>5135</v>
      </c>
      <c r="C1140" s="4" t="s">
        <v>45</v>
      </c>
      <c r="D1140" s="4" t="s">
        <v>21788</v>
      </c>
      <c r="E1140" s="4" t="s">
        <v>3992</v>
      </c>
      <c r="F1140" s="4" t="s">
        <v>21441</v>
      </c>
      <c r="G1140" s="4" t="s">
        <v>24207</v>
      </c>
      <c r="H1140" s="4" t="n">
        <f aca="false">COUNTIF(Albums!$B$2:$B$2862,A1140)</f>
        <v>2</v>
      </c>
      <c r="I1140" s="2"/>
      <c r="J1140" s="2" t="s">
        <v>24208</v>
      </c>
      <c r="K1140" s="4" t="s">
        <v>53</v>
      </c>
    </row>
    <row r="1141" customFormat="false" ht="23.85" hidden="false" customHeight="false" outlineLevel="0" collapsed="false">
      <c r="A1141" s="4" t="s">
        <v>2743</v>
      </c>
      <c r="B1141" s="4" t="s">
        <v>549</v>
      </c>
      <c r="C1141" s="4" t="s">
        <v>152</v>
      </c>
      <c r="D1141" s="4" t="s">
        <v>22100</v>
      </c>
      <c r="E1141" s="4" t="s">
        <v>2736</v>
      </c>
      <c r="F1141" s="4" t="s">
        <v>21441</v>
      </c>
      <c r="G1141" s="4" t="s">
        <v>24209</v>
      </c>
      <c r="H1141" s="4" t="n">
        <f aca="false">COUNTIF(Albums!$B$2:$B$2862,A1141)</f>
        <v>11</v>
      </c>
      <c r="I1141" s="2" t="s">
        <v>24210</v>
      </c>
      <c r="J1141" s="2" t="s">
        <v>24211</v>
      </c>
      <c r="K1141" s="4"/>
    </row>
    <row r="1142" customFormat="false" ht="23.85" hidden="false" customHeight="false" outlineLevel="0" collapsed="false">
      <c r="A1142" s="4" t="s">
        <v>19905</v>
      </c>
      <c r="B1142" s="4" t="s">
        <v>19909</v>
      </c>
      <c r="C1142" s="4" t="s">
        <v>163</v>
      </c>
      <c r="D1142" s="4" t="s">
        <v>24212</v>
      </c>
      <c r="E1142" s="4" t="s">
        <v>19908</v>
      </c>
      <c r="F1142" s="4" t="s">
        <v>21433</v>
      </c>
      <c r="G1142" s="4" t="s">
        <v>24213</v>
      </c>
      <c r="H1142" s="4" t="n">
        <f aca="false">COUNTIF(Albums!$B$2:$B$2862,A1142)</f>
        <v>2</v>
      </c>
      <c r="I1142" s="2"/>
      <c r="J1142" s="2" t="s">
        <v>24214</v>
      </c>
      <c r="K1142" s="4"/>
    </row>
    <row r="1143" customFormat="false" ht="23.85" hidden="false" customHeight="false" outlineLevel="0" collapsed="false">
      <c r="A1143" s="4" t="s">
        <v>11876</v>
      </c>
      <c r="B1143" s="4" t="s">
        <v>11879</v>
      </c>
      <c r="C1143" s="4" t="s">
        <v>152</v>
      </c>
      <c r="D1143" s="4" t="s">
        <v>24215</v>
      </c>
      <c r="E1143" s="4" t="s">
        <v>11433</v>
      </c>
      <c r="F1143" s="4" t="s">
        <v>21433</v>
      </c>
      <c r="G1143" s="4" t="s">
        <v>24216</v>
      </c>
      <c r="H1143" s="4" t="n">
        <f aca="false">COUNTIF(Albums!$B$2:$B$2862,A1143)</f>
        <v>2</v>
      </c>
      <c r="I1143" s="2"/>
      <c r="J1143" s="2" t="s">
        <v>24217</v>
      </c>
      <c r="K1143" s="4"/>
    </row>
    <row r="1144" customFormat="false" ht="23.85" hidden="false" customHeight="false" outlineLevel="0" collapsed="false">
      <c r="A1144" s="4" t="s">
        <v>20371</v>
      </c>
      <c r="B1144" s="4" t="s">
        <v>20374</v>
      </c>
      <c r="C1144" s="4" t="s">
        <v>163</v>
      </c>
      <c r="D1144" s="4" t="s">
        <v>21440</v>
      </c>
      <c r="E1144" s="4" t="s">
        <v>20291</v>
      </c>
      <c r="F1144" s="4" t="s">
        <v>21454</v>
      </c>
      <c r="G1144" s="4" t="s">
        <v>20370</v>
      </c>
      <c r="H1144" s="4" t="n">
        <f aca="false">COUNTIF(Albums!$B$2:$B$2862,A1144)</f>
        <v>1</v>
      </c>
      <c r="I1144" s="2" t="s">
        <v>20346</v>
      </c>
      <c r="J1144" s="2" t="s">
        <v>24218</v>
      </c>
      <c r="K1144" s="4"/>
    </row>
    <row r="1145" customFormat="false" ht="23.85" hidden="false" customHeight="false" outlineLevel="0" collapsed="false">
      <c r="A1145" s="4" t="s">
        <v>18665</v>
      </c>
      <c r="B1145" s="4" t="s">
        <v>18480</v>
      </c>
      <c r="C1145" s="4" t="s">
        <v>603</v>
      </c>
      <c r="D1145" s="4" t="s">
        <v>24219</v>
      </c>
      <c r="E1145" s="4" t="s">
        <v>18471</v>
      </c>
      <c r="F1145" s="4" t="s">
        <v>21433</v>
      </c>
      <c r="G1145" s="4" t="s">
        <v>18664</v>
      </c>
      <c r="H1145" s="4" t="n">
        <f aca="false">COUNTIF(Albums!$B$2:$B$2862,A1145)</f>
        <v>1</v>
      </c>
      <c r="I1145" s="2"/>
      <c r="J1145" s="2" t="s">
        <v>24220</v>
      </c>
      <c r="K1145" s="4"/>
    </row>
    <row r="1146" customFormat="false" ht="23.85" hidden="false" customHeight="false" outlineLevel="0" collapsed="false">
      <c r="A1146" s="4" t="s">
        <v>13822</v>
      </c>
      <c r="B1146" s="4" t="s">
        <v>1205</v>
      </c>
      <c r="C1146" s="4" t="s">
        <v>603</v>
      </c>
      <c r="D1146" s="4" t="s">
        <v>24221</v>
      </c>
      <c r="E1146" s="4" t="s">
        <v>13813</v>
      </c>
      <c r="F1146" s="4" t="s">
        <v>21433</v>
      </c>
      <c r="G1146" s="4" t="s">
        <v>24222</v>
      </c>
      <c r="H1146" s="4" t="n">
        <f aca="false">COUNTIF(Albums!$B$2:$B$2862,A1146)</f>
        <v>5</v>
      </c>
      <c r="I1146" s="2" t="s">
        <v>24223</v>
      </c>
      <c r="J1146" s="2" t="s">
        <v>24224</v>
      </c>
      <c r="K1146" s="4"/>
    </row>
    <row r="1147" customFormat="false" ht="23.85" hidden="false" customHeight="false" outlineLevel="0" collapsed="false">
      <c r="A1147" s="4" t="s">
        <v>10775</v>
      </c>
      <c r="B1147" s="4" t="s">
        <v>10777</v>
      </c>
      <c r="C1147" s="4" t="s">
        <v>193</v>
      </c>
      <c r="D1147" s="4" t="s">
        <v>21619</v>
      </c>
      <c r="E1147" s="4" t="s">
        <v>10455</v>
      </c>
      <c r="F1147" s="4" t="s">
        <v>21433</v>
      </c>
      <c r="G1147" s="4" t="s">
        <v>24225</v>
      </c>
      <c r="H1147" s="4" t="n">
        <f aca="false">COUNTIF(Albums!$B$2:$B$2862,A1147)</f>
        <v>2</v>
      </c>
      <c r="I1147" s="2"/>
      <c r="J1147" s="2" t="s">
        <v>24226</v>
      </c>
      <c r="K1147" s="4"/>
    </row>
    <row r="1148" customFormat="false" ht="23.85" hidden="false" customHeight="false" outlineLevel="0" collapsed="false">
      <c r="A1148" s="4" t="s">
        <v>11610</v>
      </c>
      <c r="B1148" s="4" t="s">
        <v>6520</v>
      </c>
      <c r="C1148" s="4" t="s">
        <v>152</v>
      </c>
      <c r="D1148" s="4" t="s">
        <v>24227</v>
      </c>
      <c r="E1148" s="4" t="s">
        <v>11433</v>
      </c>
      <c r="F1148" s="4" t="s">
        <v>21433</v>
      </c>
      <c r="G1148" s="4" t="s">
        <v>24228</v>
      </c>
      <c r="H1148" s="4" t="n">
        <f aca="false">COUNTIF(Albums!$B$2:$B$2862,A1148)</f>
        <v>7</v>
      </c>
      <c r="I1148" s="2" t="s">
        <v>14454</v>
      </c>
      <c r="J1148" s="2" t="s">
        <v>24229</v>
      </c>
      <c r="K1148" s="4"/>
    </row>
    <row r="1149" customFormat="false" ht="23.85" hidden="false" customHeight="false" outlineLevel="0" collapsed="false">
      <c r="A1149" s="4" t="s">
        <v>20346</v>
      </c>
      <c r="B1149" s="4" t="s">
        <v>20349</v>
      </c>
      <c r="C1149" s="4" t="s">
        <v>163</v>
      </c>
      <c r="D1149" s="4" t="s">
        <v>22446</v>
      </c>
      <c r="E1149" s="4" t="s">
        <v>20291</v>
      </c>
      <c r="F1149" s="4" t="s">
        <v>21454</v>
      </c>
      <c r="G1149" s="4" t="s">
        <v>24230</v>
      </c>
      <c r="H1149" s="4" t="n">
        <f aca="false">COUNTIF(Albums!$B$2:$B$2862,A1149)</f>
        <v>2</v>
      </c>
      <c r="I1149" s="2"/>
      <c r="J1149" s="2" t="s">
        <v>24231</v>
      </c>
      <c r="K1149" s="4"/>
    </row>
    <row r="1150" customFormat="false" ht="23.85" hidden="false" customHeight="false" outlineLevel="0" collapsed="false">
      <c r="A1150" s="4" t="s">
        <v>10420</v>
      </c>
      <c r="B1150" s="4" t="s">
        <v>10423</v>
      </c>
      <c r="C1150" s="4" t="s">
        <v>603</v>
      </c>
      <c r="D1150" s="4" t="s">
        <v>21440</v>
      </c>
      <c r="E1150" s="4" t="s">
        <v>9830</v>
      </c>
      <c r="F1150" s="4" t="s">
        <v>21433</v>
      </c>
      <c r="G1150" s="4" t="s">
        <v>10419</v>
      </c>
      <c r="H1150" s="4" t="n">
        <f aca="false">COUNTIF(Albums!$B$2:$B$2862,A1150)</f>
        <v>1</v>
      </c>
      <c r="I1150" s="2"/>
      <c r="J1150" s="2" t="s">
        <v>24232</v>
      </c>
      <c r="K1150" s="4"/>
    </row>
    <row r="1151" customFormat="false" ht="23.85" hidden="false" customHeight="false" outlineLevel="0" collapsed="false">
      <c r="A1151" s="4" t="s">
        <v>9998</v>
      </c>
      <c r="B1151" s="4" t="s">
        <v>549</v>
      </c>
      <c r="C1151" s="4" t="s">
        <v>152</v>
      </c>
      <c r="D1151" s="4" t="s">
        <v>22861</v>
      </c>
      <c r="E1151" s="4" t="s">
        <v>9830</v>
      </c>
      <c r="F1151" s="4" t="s">
        <v>21433</v>
      </c>
      <c r="G1151" s="4" t="s">
        <v>24233</v>
      </c>
      <c r="H1151" s="4" t="n">
        <f aca="false">COUNTIF(Albums!$B$2:$B$2862,A1151)</f>
        <v>2</v>
      </c>
      <c r="I1151" s="2"/>
      <c r="J1151" s="2" t="s">
        <v>24234</v>
      </c>
      <c r="K1151" s="4"/>
    </row>
    <row r="1152" customFormat="false" ht="23.85" hidden="false" customHeight="false" outlineLevel="0" collapsed="false">
      <c r="A1152" s="4" t="s">
        <v>4907</v>
      </c>
      <c r="B1152" s="4" t="s">
        <v>289</v>
      </c>
      <c r="C1152" s="4" t="s">
        <v>193</v>
      </c>
      <c r="D1152" s="4" t="s">
        <v>21817</v>
      </c>
      <c r="E1152" s="4" t="s">
        <v>3992</v>
      </c>
      <c r="F1152" s="4" t="s">
        <v>21441</v>
      </c>
      <c r="G1152" s="4" t="s">
        <v>24235</v>
      </c>
      <c r="H1152" s="4" t="n">
        <f aca="false">COUNTIF(Albums!$B$2:$B$2862,A1152)</f>
        <v>2</v>
      </c>
      <c r="I1152" s="2"/>
      <c r="J1152" s="2" t="s">
        <v>24236</v>
      </c>
      <c r="K1152" s="4"/>
    </row>
    <row r="1153" customFormat="false" ht="23.85" hidden="false" customHeight="false" outlineLevel="0" collapsed="false">
      <c r="A1153" s="4" t="s">
        <v>19300</v>
      </c>
      <c r="B1153" s="4" t="s">
        <v>16132</v>
      </c>
      <c r="C1153" s="4" t="s">
        <v>193</v>
      </c>
      <c r="D1153" s="4" t="s">
        <v>21831</v>
      </c>
      <c r="E1153" s="4" t="s">
        <v>19163</v>
      </c>
      <c r="F1153" s="4" t="s">
        <v>21433</v>
      </c>
      <c r="G1153" s="4" t="s">
        <v>19299</v>
      </c>
      <c r="H1153" s="4" t="n">
        <f aca="false">COUNTIF(Albums!$B$2:$B$2862,A1153)</f>
        <v>1</v>
      </c>
      <c r="I1153" s="2"/>
      <c r="J1153" s="2" t="s">
        <v>24237</v>
      </c>
      <c r="K1153" s="4"/>
    </row>
  </sheetData>
  <autoFilter ref="A1:K1153"/>
  <dataValidations count="1">
    <dataValidation allowBlank="true" errorStyle="stop" operator="between" showDropDown="false" showErrorMessage="true" showInputMessage="false" sqref="C2:C2153" type="list">
      <formula1>Lists!$B$2:$B$12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9"/>
    <col collapsed="false" customWidth="true" hidden="false" outlineLevel="0" max="4" min="4" style="0" width="12"/>
    <col collapsed="false" customWidth="true" hidden="false" outlineLevel="0" max="5" min="5" style="0" width="70"/>
    <col collapsed="false" customWidth="true" hidden="false" outlineLevel="0" max="7" min="6" style="0" width="16"/>
    <col collapsed="false" customWidth="true" hidden="false" outlineLevel="0" max="8" min="8" style="0" width="30"/>
    <col collapsed="false" customWidth="true" hidden="false" outlineLevel="0" max="9" min="9" style="0" width="36"/>
    <col collapsed="false" customWidth="true" hidden="false" outlineLevel="0" max="12" min="10" style="0" width="10"/>
  </cols>
  <sheetData>
    <row r="1" customFormat="false" ht="23.85" hidden="false" customHeight="false" outlineLevel="0" collapsed="false">
      <c r="A1" s="3" t="s">
        <v>10</v>
      </c>
      <c r="B1" s="3" t="s">
        <v>24238</v>
      </c>
      <c r="C1" s="3" t="s">
        <v>17</v>
      </c>
      <c r="D1" s="3" t="s">
        <v>24239</v>
      </c>
      <c r="E1" s="3" t="s">
        <v>24240</v>
      </c>
      <c r="F1" s="3" t="s">
        <v>24241</v>
      </c>
      <c r="G1" s="3" t="s">
        <v>24242</v>
      </c>
      <c r="H1" s="3" t="s">
        <v>24243</v>
      </c>
      <c r="I1" s="3" t="s">
        <v>24244</v>
      </c>
      <c r="J1" s="3" t="s">
        <v>24245</v>
      </c>
      <c r="K1" s="3" t="s">
        <v>110</v>
      </c>
      <c r="L1" s="3" t="s">
        <v>30</v>
      </c>
    </row>
    <row r="2" customFormat="false" ht="23.85" hidden="false" customHeight="false" outlineLevel="0" collapsed="false">
      <c r="A2" s="4" t="s">
        <v>705</v>
      </c>
      <c r="B2" s="4" t="s">
        <v>24246</v>
      </c>
      <c r="C2" s="4" t="s">
        <v>21441</v>
      </c>
      <c r="D2" s="4" t="s">
        <v>24247</v>
      </c>
      <c r="E2" s="2" t="s">
        <v>24248</v>
      </c>
      <c r="F2" s="4" t="s">
        <v>24249</v>
      </c>
      <c r="G2" s="4"/>
      <c r="H2" s="2" t="s">
        <v>24250</v>
      </c>
      <c r="I2" s="2" t="s">
        <v>24251</v>
      </c>
      <c r="J2" s="4" t="n">
        <f aca="false">COUNTIF(Albums!$I$2:$I$2862,A2&amp;" *")</f>
        <v>50</v>
      </c>
      <c r="K2" s="4" t="n">
        <f aca="false">COUNTIFS(Albums!$I$2:$I$2862,A2&amp;" *",Albums!$T$2:$T$2862,"Essential")</f>
        <v>13</v>
      </c>
      <c r="L2" s="4" t="n">
        <f aca="false">COUNTIFS(Albums!$I$2:$I$2862,A2&amp;" *",Albums!$U$2:$U$2862,"Y")</f>
        <v>2</v>
      </c>
    </row>
    <row r="3" customFormat="false" ht="23.85" hidden="false" customHeight="false" outlineLevel="0" collapsed="false">
      <c r="A3" s="4" t="s">
        <v>323</v>
      </c>
      <c r="B3" s="4" t="s">
        <v>24252</v>
      </c>
      <c r="C3" s="4" t="s">
        <v>21441</v>
      </c>
      <c r="D3" s="4" t="s">
        <v>24247</v>
      </c>
      <c r="E3" s="2" t="s">
        <v>24253</v>
      </c>
      <c r="F3" s="4" t="s">
        <v>24254</v>
      </c>
      <c r="G3" s="4"/>
      <c r="H3" s="2" t="s">
        <v>24255</v>
      </c>
      <c r="I3" s="2" t="s">
        <v>24256</v>
      </c>
      <c r="J3" s="4" t="n">
        <f aca="false">COUNTIF(Albums!$I$2:$I$2862,A3&amp;" *")</f>
        <v>39</v>
      </c>
      <c r="K3" s="4" t="n">
        <f aca="false">COUNTIFS(Albums!$I$2:$I$2862,A3&amp;" *",Albums!$T$2:$T$2862,"Essential")</f>
        <v>4</v>
      </c>
      <c r="L3" s="4" t="n">
        <f aca="false">COUNTIFS(Albums!$I$2:$I$2862,A3&amp;" *",Albums!$U$2:$U$2862,"Y")</f>
        <v>1</v>
      </c>
    </row>
    <row r="4" customFormat="false" ht="23.85" hidden="false" customHeight="false" outlineLevel="0" collapsed="false">
      <c r="A4" s="4" t="s">
        <v>1354</v>
      </c>
      <c r="B4" s="4" t="s">
        <v>24257</v>
      </c>
      <c r="C4" s="4" t="s">
        <v>21441</v>
      </c>
      <c r="D4" s="4" t="s">
        <v>24247</v>
      </c>
      <c r="E4" s="2" t="s">
        <v>24258</v>
      </c>
      <c r="F4" s="4" t="s">
        <v>24259</v>
      </c>
      <c r="G4" s="4"/>
      <c r="H4" s="2"/>
      <c r="I4" s="2" t="s">
        <v>24260</v>
      </c>
      <c r="J4" s="4" t="n">
        <f aca="false">COUNTIF(Albums!$I$2:$I$2862,A4&amp;" *")</f>
        <v>35</v>
      </c>
      <c r="K4" s="4" t="n">
        <f aca="false">COUNTIFS(Albums!$I$2:$I$2862,A4&amp;" *",Albums!$T$2:$T$2862,"Essential")</f>
        <v>7</v>
      </c>
      <c r="L4" s="4" t="n">
        <f aca="false">COUNTIFS(Albums!$I$2:$I$2862,A4&amp;" *",Albums!$U$2:$U$2862,"Y")</f>
        <v>1</v>
      </c>
    </row>
    <row r="5" customFormat="false" ht="23.85" hidden="false" customHeight="false" outlineLevel="0" collapsed="false">
      <c r="A5" s="4" t="s">
        <v>566</v>
      </c>
      <c r="B5" s="4" t="s">
        <v>24261</v>
      </c>
      <c r="C5" s="4" t="s">
        <v>21441</v>
      </c>
      <c r="D5" s="4" t="s">
        <v>24262</v>
      </c>
      <c r="E5" s="2" t="s">
        <v>24263</v>
      </c>
      <c r="F5" s="4" t="s">
        <v>24264</v>
      </c>
      <c r="G5" s="4"/>
      <c r="H5" s="2" t="s">
        <v>92</v>
      </c>
      <c r="I5" s="2" t="s">
        <v>24265</v>
      </c>
      <c r="J5" s="4" t="n">
        <f aca="false">COUNTIF(Albums!$I$2:$I$2862,A5&amp;" *")</f>
        <v>21</v>
      </c>
      <c r="K5" s="4" t="n">
        <f aca="false">COUNTIFS(Albums!$I$2:$I$2862,A5&amp;" *",Albums!$T$2:$T$2862,"Essential")</f>
        <v>5</v>
      </c>
      <c r="L5" s="4" t="n">
        <f aca="false">COUNTIFS(Albums!$I$2:$I$2862,A5&amp;" *",Albums!$U$2:$U$2862,"Y")</f>
        <v>2</v>
      </c>
    </row>
    <row r="6" customFormat="false" ht="23.85" hidden="false" customHeight="false" outlineLevel="0" collapsed="false">
      <c r="A6" s="4" t="s">
        <v>399</v>
      </c>
      <c r="B6" s="4" t="s">
        <v>24266</v>
      </c>
      <c r="C6" s="4" t="s">
        <v>21441</v>
      </c>
      <c r="D6" s="4" t="s">
        <v>24247</v>
      </c>
      <c r="E6" s="2" t="s">
        <v>24267</v>
      </c>
      <c r="F6" s="4" t="s">
        <v>24268</v>
      </c>
      <c r="G6" s="4"/>
      <c r="H6" s="2" t="s">
        <v>24269</v>
      </c>
      <c r="I6" s="2" t="s">
        <v>24270</v>
      </c>
      <c r="J6" s="4" t="n">
        <f aca="false">COUNTIF(Albums!$I$2:$I$2862,A6&amp;" *")</f>
        <v>176</v>
      </c>
      <c r="K6" s="4" t="n">
        <f aca="false">COUNTIFS(Albums!$I$2:$I$2862,A6&amp;" *",Albums!$T$2:$T$2862,"Essential")</f>
        <v>32</v>
      </c>
      <c r="L6" s="4" t="n">
        <f aca="false">COUNTIFS(Albums!$I$2:$I$2862,A6&amp;" *",Albums!$U$2:$U$2862,"Y")</f>
        <v>2</v>
      </c>
    </row>
    <row r="7" customFormat="false" ht="23.85" hidden="false" customHeight="false" outlineLevel="0" collapsed="false">
      <c r="A7" s="4" t="s">
        <v>648</v>
      </c>
      <c r="B7" s="4" t="s">
        <v>24271</v>
      </c>
      <c r="C7" s="4" t="s">
        <v>21441</v>
      </c>
      <c r="D7" s="4" t="s">
        <v>24272</v>
      </c>
      <c r="E7" s="2" t="s">
        <v>24273</v>
      </c>
      <c r="F7" s="4" t="s">
        <v>24274</v>
      </c>
      <c r="G7" s="4"/>
      <c r="H7" s="2" t="s">
        <v>24275</v>
      </c>
      <c r="I7" s="2" t="s">
        <v>24276</v>
      </c>
      <c r="J7" s="4" t="n">
        <f aca="false">COUNTIF(Albums!$I$2:$I$2862,A7&amp;" *")</f>
        <v>170</v>
      </c>
      <c r="K7" s="4" t="n">
        <f aca="false">COUNTIFS(Albums!$I$2:$I$2862,A7&amp;" *",Albums!$T$2:$T$2862,"Essential")</f>
        <v>21</v>
      </c>
      <c r="L7" s="4" t="n">
        <f aca="false">COUNTIFS(Albums!$I$2:$I$2862,A7&amp;" *",Albums!$U$2:$U$2862,"Y")</f>
        <v>2</v>
      </c>
    </row>
    <row r="8" customFormat="false" ht="23.85" hidden="false" customHeight="false" outlineLevel="0" collapsed="false">
      <c r="A8" s="4" t="s">
        <v>151</v>
      </c>
      <c r="B8" s="4" t="s">
        <v>24277</v>
      </c>
      <c r="C8" s="4" t="s">
        <v>21441</v>
      </c>
      <c r="D8" s="4" t="s">
        <v>24278</v>
      </c>
      <c r="E8" s="2" t="s">
        <v>24279</v>
      </c>
      <c r="F8" s="4" t="s">
        <v>24280</v>
      </c>
      <c r="G8" s="4"/>
      <c r="H8" s="2" t="s">
        <v>24281</v>
      </c>
      <c r="I8" s="2" t="s">
        <v>24282</v>
      </c>
      <c r="J8" s="4" t="n">
        <f aca="false">COUNTIF(Albums!$I$2:$I$2862,A8&amp;" *")</f>
        <v>190</v>
      </c>
      <c r="K8" s="4" t="n">
        <f aca="false">COUNTIFS(Albums!$I$2:$I$2862,A8&amp;" *",Albums!$T$2:$T$2862,"Essential")</f>
        <v>37</v>
      </c>
      <c r="L8" s="4" t="n">
        <f aca="false">COUNTIFS(Albums!$I$2:$I$2862,A8&amp;" *",Albums!$U$2:$U$2862,"Y")</f>
        <v>2</v>
      </c>
    </row>
    <row r="9" customFormat="false" ht="23.85" hidden="false" customHeight="false" outlineLevel="0" collapsed="false">
      <c r="A9" s="4" t="s">
        <v>267</v>
      </c>
      <c r="B9" s="4" t="s">
        <v>24283</v>
      </c>
      <c r="C9" s="4" t="s">
        <v>21441</v>
      </c>
      <c r="D9" s="4" t="s">
        <v>24247</v>
      </c>
      <c r="E9" s="2" t="s">
        <v>24284</v>
      </c>
      <c r="F9" s="4" t="s">
        <v>24285</v>
      </c>
      <c r="G9" s="4"/>
      <c r="H9" s="2" t="s">
        <v>24286</v>
      </c>
      <c r="I9" s="2" t="s">
        <v>24287</v>
      </c>
      <c r="J9" s="4" t="n">
        <f aca="false">COUNTIF(Albums!$I$2:$I$2862,A9&amp;" *")</f>
        <v>58</v>
      </c>
      <c r="K9" s="4" t="n">
        <f aca="false">COUNTIFS(Albums!$I$2:$I$2862,A9&amp;" *",Albums!$T$2:$T$2862,"Essential")</f>
        <v>5</v>
      </c>
      <c r="L9" s="4" t="n">
        <f aca="false">COUNTIFS(Albums!$I$2:$I$2862,A9&amp;" *",Albums!$U$2:$U$2862,"Y")</f>
        <v>2</v>
      </c>
    </row>
    <row r="10" customFormat="false" ht="23.85" hidden="false" customHeight="false" outlineLevel="0" collapsed="false">
      <c r="A10" s="4" t="s">
        <v>450</v>
      </c>
      <c r="B10" s="4" t="s">
        <v>24288</v>
      </c>
      <c r="C10" s="4" t="s">
        <v>21441</v>
      </c>
      <c r="D10" s="4" t="s">
        <v>24289</v>
      </c>
      <c r="E10" s="2" t="s">
        <v>24290</v>
      </c>
      <c r="F10" s="4" t="s">
        <v>24291</v>
      </c>
      <c r="G10" s="4"/>
      <c r="H10" s="2" t="s">
        <v>92</v>
      </c>
      <c r="I10" s="2" t="s">
        <v>24292</v>
      </c>
      <c r="J10" s="4" t="n">
        <f aca="false">COUNTIF(Albums!$I$2:$I$2862,A10&amp;" *")</f>
        <v>30</v>
      </c>
      <c r="K10" s="4" t="n">
        <f aca="false">COUNTIFS(Albums!$I$2:$I$2862,A10&amp;" *",Albums!$T$2:$T$2862,"Essential")</f>
        <v>8</v>
      </c>
      <c r="L10" s="4" t="n">
        <f aca="false">COUNTIFS(Albums!$I$2:$I$2862,A10&amp;" *",Albums!$U$2:$U$2862,"Y")</f>
        <v>2</v>
      </c>
    </row>
    <row r="11" customFormat="false" ht="23.85" hidden="false" customHeight="false" outlineLevel="0" collapsed="false">
      <c r="A11" s="4" t="s">
        <v>3140</v>
      </c>
      <c r="B11" s="4" t="s">
        <v>24293</v>
      </c>
      <c r="C11" s="4" t="s">
        <v>21433</v>
      </c>
      <c r="D11" s="4" t="s">
        <v>24294</v>
      </c>
      <c r="E11" s="2" t="s">
        <v>24295</v>
      </c>
      <c r="F11" s="4" t="s">
        <v>24296</v>
      </c>
      <c r="G11" s="4" t="s">
        <v>24297</v>
      </c>
      <c r="H11" s="2" t="s">
        <v>6132</v>
      </c>
      <c r="I11" s="2" t="s">
        <v>24298</v>
      </c>
      <c r="J11" s="4" t="n">
        <f aca="false">COUNTIF(Albums!$I$2:$I$2862,A11&amp;" *")</f>
        <v>46</v>
      </c>
      <c r="K11" s="4" t="n">
        <f aca="false">COUNTIFS(Albums!$I$2:$I$2862,A11&amp;" *",Albums!$T$2:$T$2862,"Essential")</f>
        <v>11</v>
      </c>
      <c r="L11" s="4" t="n">
        <f aca="false">COUNTIFS(Albums!$I$2:$I$2862,A11&amp;" *",Albums!$U$2:$U$2862,"Y")</f>
        <v>2</v>
      </c>
    </row>
    <row r="12" customFormat="false" ht="23.85" hidden="false" customHeight="false" outlineLevel="0" collapsed="false">
      <c r="A12" s="4" t="s">
        <v>584</v>
      </c>
      <c r="B12" s="4" t="s">
        <v>24299</v>
      </c>
      <c r="C12" s="4" t="s">
        <v>21433</v>
      </c>
      <c r="D12" s="4" t="s">
        <v>24300</v>
      </c>
      <c r="E12" s="2" t="s">
        <v>24301</v>
      </c>
      <c r="F12" s="4" t="s">
        <v>24302</v>
      </c>
      <c r="G12" s="4" t="s">
        <v>24303</v>
      </c>
      <c r="H12" s="2" t="s">
        <v>24304</v>
      </c>
      <c r="I12" s="2" t="s">
        <v>24305</v>
      </c>
      <c r="J12" s="4" t="n">
        <f aca="false">COUNTIF(Albums!$I$2:$I$2862,A12&amp;" *")</f>
        <v>81</v>
      </c>
      <c r="K12" s="4" t="n">
        <f aca="false">COUNTIFS(Albums!$I$2:$I$2862,A12&amp;" *",Albums!$T$2:$T$2862,"Essential")</f>
        <v>19</v>
      </c>
      <c r="L12" s="4" t="n">
        <f aca="false">COUNTIFS(Albums!$I$2:$I$2862,A12&amp;" *",Albums!$U$2:$U$2862,"Y")</f>
        <v>2</v>
      </c>
    </row>
    <row r="13" customFormat="false" ht="23.85" hidden="false" customHeight="false" outlineLevel="0" collapsed="false">
      <c r="A13" s="4" t="s">
        <v>10123</v>
      </c>
      <c r="B13" s="4" t="s">
        <v>24306</v>
      </c>
      <c r="C13" s="4" t="s">
        <v>21433</v>
      </c>
      <c r="D13" s="4" t="s">
        <v>24307</v>
      </c>
      <c r="E13" s="2" t="s">
        <v>24308</v>
      </c>
      <c r="F13" s="4" t="s">
        <v>24309</v>
      </c>
      <c r="G13" s="4" t="s">
        <v>24310</v>
      </c>
      <c r="H13" s="2" t="s">
        <v>24311</v>
      </c>
      <c r="I13" s="2" t="s">
        <v>24312</v>
      </c>
      <c r="J13" s="4" t="n">
        <f aca="false">COUNTIF(Albums!$I$2:$I$2862,A13&amp;" *")</f>
        <v>85</v>
      </c>
      <c r="K13" s="4" t="n">
        <f aca="false">COUNTIFS(Albums!$I$2:$I$2862,A13&amp;" *",Albums!$T$2:$T$2862,"Essential")</f>
        <v>6</v>
      </c>
      <c r="L13" s="4" t="n">
        <f aca="false">COUNTIFS(Albums!$I$2:$I$2862,A13&amp;" *",Albums!$U$2:$U$2862,"Y")</f>
        <v>2</v>
      </c>
    </row>
    <row r="14" customFormat="false" ht="23.85" hidden="false" customHeight="false" outlineLevel="0" collapsed="false">
      <c r="A14" s="4" t="s">
        <v>2778</v>
      </c>
      <c r="B14" s="4" t="s">
        <v>24313</v>
      </c>
      <c r="C14" s="4" t="s">
        <v>21433</v>
      </c>
      <c r="D14" s="4" t="s">
        <v>24314</v>
      </c>
      <c r="E14" s="2" t="s">
        <v>24315</v>
      </c>
      <c r="F14" s="4" t="s">
        <v>24316</v>
      </c>
      <c r="G14" s="4" t="s">
        <v>24317</v>
      </c>
      <c r="H14" s="2" t="s">
        <v>24318</v>
      </c>
      <c r="I14" s="2" t="s">
        <v>24319</v>
      </c>
      <c r="J14" s="4" t="n">
        <f aca="false">COUNTIF(Albums!$I$2:$I$2862,A14&amp;" *")</f>
        <v>107</v>
      </c>
      <c r="K14" s="4" t="n">
        <f aca="false">COUNTIFS(Albums!$I$2:$I$2862,A14&amp;" *",Albums!$T$2:$T$2862,"Essential")</f>
        <v>25</v>
      </c>
      <c r="L14" s="4" t="n">
        <f aca="false">COUNTIFS(Albums!$I$2:$I$2862,A14&amp;" *",Albums!$U$2:$U$2862,"Y")</f>
        <v>2</v>
      </c>
    </row>
    <row r="15" customFormat="false" ht="23.85" hidden="false" customHeight="false" outlineLevel="0" collapsed="false">
      <c r="A15" s="4" t="s">
        <v>2964</v>
      </c>
      <c r="B15" s="4" t="s">
        <v>24320</v>
      </c>
      <c r="C15" s="4" t="s">
        <v>21433</v>
      </c>
      <c r="D15" s="4" t="s">
        <v>24307</v>
      </c>
      <c r="E15" s="2" t="s">
        <v>24321</v>
      </c>
      <c r="F15" s="4" t="s">
        <v>24322</v>
      </c>
      <c r="G15" s="4" t="s">
        <v>24323</v>
      </c>
      <c r="H15" s="2" t="s">
        <v>118</v>
      </c>
      <c r="I15" s="2" t="s">
        <v>24324</v>
      </c>
      <c r="J15" s="4" t="n">
        <f aca="false">COUNTIF(Albums!$I$2:$I$2862,A15&amp;" *")</f>
        <v>70</v>
      </c>
      <c r="K15" s="4" t="n">
        <f aca="false">COUNTIFS(Albums!$I$2:$I$2862,A15&amp;" *",Albums!$T$2:$T$2862,"Essential")</f>
        <v>26</v>
      </c>
      <c r="L15" s="4" t="n">
        <f aca="false">COUNTIFS(Albums!$I$2:$I$2862,A15&amp;" *",Albums!$U$2:$U$2862,"Y")</f>
        <v>2</v>
      </c>
    </row>
    <row r="16" customFormat="false" ht="23.85" hidden="false" customHeight="false" outlineLevel="0" collapsed="false">
      <c r="A16" s="4" t="s">
        <v>3075</v>
      </c>
      <c r="B16" s="4" t="s">
        <v>24325</v>
      </c>
      <c r="C16" s="4" t="s">
        <v>21433</v>
      </c>
      <c r="D16" s="4" t="s">
        <v>24326</v>
      </c>
      <c r="E16" s="2" t="s">
        <v>24327</v>
      </c>
      <c r="F16" s="4" t="s">
        <v>24328</v>
      </c>
      <c r="G16" s="4" t="s">
        <v>24329</v>
      </c>
      <c r="H16" s="2" t="s">
        <v>24330</v>
      </c>
      <c r="I16" s="2" t="s">
        <v>24331</v>
      </c>
      <c r="J16" s="4" t="n">
        <f aca="false">COUNTIF(Albums!$I$2:$I$2862,A16&amp;" *")</f>
        <v>143</v>
      </c>
      <c r="K16" s="4" t="n">
        <f aca="false">COUNTIFS(Albums!$I$2:$I$2862,A16&amp;" *",Albums!$T$2:$T$2862,"Essential")</f>
        <v>32</v>
      </c>
      <c r="L16" s="4" t="n">
        <f aca="false">COUNTIFS(Albums!$I$2:$I$2862,A16&amp;" *",Albums!$U$2:$U$2862,"Y")</f>
        <v>2</v>
      </c>
    </row>
    <row r="17" customFormat="false" ht="35.05" hidden="false" customHeight="false" outlineLevel="0" collapsed="false">
      <c r="A17" s="4" t="s">
        <v>7442</v>
      </c>
      <c r="B17" s="4" t="s">
        <v>24332</v>
      </c>
      <c r="C17" s="4" t="s">
        <v>21433</v>
      </c>
      <c r="D17" s="4" t="s">
        <v>24289</v>
      </c>
      <c r="E17" s="2" t="s">
        <v>24333</v>
      </c>
      <c r="F17" s="4" t="s">
        <v>24334</v>
      </c>
      <c r="G17" s="4" t="s">
        <v>24335</v>
      </c>
      <c r="H17" s="2"/>
      <c r="I17" s="2" t="s">
        <v>24336</v>
      </c>
      <c r="J17" s="4" t="n">
        <f aca="false">COUNTIF(Albums!$I$2:$I$2862,A17&amp;" *")</f>
        <v>95</v>
      </c>
      <c r="K17" s="4" t="n">
        <f aca="false">COUNTIFS(Albums!$I$2:$I$2862,A17&amp;" *",Albums!$T$2:$T$2862,"Essential")</f>
        <v>27</v>
      </c>
      <c r="L17" s="4" t="n">
        <f aca="false">COUNTIFS(Albums!$I$2:$I$2862,A17&amp;" *",Albums!$U$2:$U$2862,"Y")</f>
        <v>2</v>
      </c>
    </row>
    <row r="18" customFormat="false" ht="23.85" hidden="false" customHeight="false" outlineLevel="0" collapsed="false">
      <c r="A18" s="4" t="s">
        <v>2199</v>
      </c>
      <c r="B18" s="4" t="s">
        <v>24337</v>
      </c>
      <c r="C18" s="4" t="s">
        <v>21433</v>
      </c>
      <c r="D18" s="4" t="s">
        <v>24338</v>
      </c>
      <c r="E18" s="2" t="s">
        <v>24339</v>
      </c>
      <c r="F18" s="4" t="s">
        <v>24340</v>
      </c>
      <c r="G18" s="4" t="s">
        <v>24341</v>
      </c>
      <c r="H18" s="2" t="s">
        <v>24342</v>
      </c>
      <c r="I18" s="2" t="s">
        <v>24343</v>
      </c>
      <c r="J18" s="4" t="n">
        <f aca="false">COUNTIF(Albums!$I$2:$I$2862,A18&amp;" *")</f>
        <v>52</v>
      </c>
      <c r="K18" s="4" t="n">
        <f aca="false">COUNTIFS(Albums!$I$2:$I$2862,A18&amp;" *",Albums!$T$2:$T$2862,"Essential")</f>
        <v>19</v>
      </c>
      <c r="L18" s="4" t="n">
        <f aca="false">COUNTIFS(Albums!$I$2:$I$2862,A18&amp;" *",Albums!$U$2:$U$2862,"Y")</f>
        <v>2</v>
      </c>
    </row>
    <row r="19" customFormat="false" ht="23.85" hidden="false" customHeight="false" outlineLevel="0" collapsed="false">
      <c r="A19" s="4" t="s">
        <v>12717</v>
      </c>
      <c r="B19" s="4" t="s">
        <v>24344</v>
      </c>
      <c r="C19" s="4" t="s">
        <v>21433</v>
      </c>
      <c r="D19" s="4" t="s">
        <v>24345</v>
      </c>
      <c r="E19" s="2" t="s">
        <v>24346</v>
      </c>
      <c r="F19" s="4" t="s">
        <v>24347</v>
      </c>
      <c r="G19" s="4" t="s">
        <v>24348</v>
      </c>
      <c r="H19" s="2" t="s">
        <v>24349</v>
      </c>
      <c r="I19" s="2" t="s">
        <v>24350</v>
      </c>
      <c r="J19" s="4" t="n">
        <f aca="false">COUNTIF(Albums!$I$2:$I$2862,A19&amp;" *")</f>
        <v>84</v>
      </c>
      <c r="K19" s="4" t="n">
        <f aca="false">COUNTIFS(Albums!$I$2:$I$2862,A19&amp;" *",Albums!$T$2:$T$2862,"Essential")</f>
        <v>24</v>
      </c>
      <c r="L19" s="4" t="n">
        <f aca="false">COUNTIFS(Albums!$I$2:$I$2862,A19&amp;" *",Albums!$U$2:$U$2862,"Y")</f>
        <v>2</v>
      </c>
    </row>
    <row r="20" customFormat="false" ht="23.85" hidden="false" customHeight="false" outlineLevel="0" collapsed="false">
      <c r="A20" s="4" t="s">
        <v>12351</v>
      </c>
      <c r="B20" s="4" t="s">
        <v>24351</v>
      </c>
      <c r="C20" s="4" t="s">
        <v>21433</v>
      </c>
      <c r="D20" s="4" t="s">
        <v>24352</v>
      </c>
      <c r="E20" s="2" t="s">
        <v>24353</v>
      </c>
      <c r="F20" s="4" t="s">
        <v>24354</v>
      </c>
      <c r="G20" s="4" t="s">
        <v>24355</v>
      </c>
      <c r="H20" s="2" t="s">
        <v>24356</v>
      </c>
      <c r="I20" s="2" t="s">
        <v>24357</v>
      </c>
      <c r="J20" s="4" t="n">
        <f aca="false">COUNTIF(Albums!$I$2:$I$2862,A20&amp;" *")</f>
        <v>101</v>
      </c>
      <c r="K20" s="4" t="n">
        <f aca="false">COUNTIFS(Albums!$I$2:$I$2862,A20&amp;" *",Albums!$T$2:$T$2862,"Essential")</f>
        <v>21</v>
      </c>
      <c r="L20" s="4" t="n">
        <f aca="false">COUNTIFS(Albums!$I$2:$I$2862,A20&amp;" *",Albums!$U$2:$U$2862,"Y")</f>
        <v>2</v>
      </c>
    </row>
    <row r="21" customFormat="false" ht="23.85" hidden="false" customHeight="false" outlineLevel="0" collapsed="false">
      <c r="A21" s="4" t="s">
        <v>2746</v>
      </c>
      <c r="B21" s="4" t="s">
        <v>24358</v>
      </c>
      <c r="C21" s="4" t="s">
        <v>21433</v>
      </c>
      <c r="D21" s="4" t="s">
        <v>24359</v>
      </c>
      <c r="E21" s="2" t="s">
        <v>24360</v>
      </c>
      <c r="F21" s="4" t="s">
        <v>24361</v>
      </c>
      <c r="G21" s="4" t="s">
        <v>24362</v>
      </c>
      <c r="H21" s="2" t="s">
        <v>24363</v>
      </c>
      <c r="I21" s="2" t="s">
        <v>24364</v>
      </c>
      <c r="J21" s="4" t="n">
        <f aca="false">COUNTIF(Albums!$I$2:$I$2862,A21&amp;" *")</f>
        <v>68</v>
      </c>
      <c r="K21" s="4" t="n">
        <f aca="false">COUNTIFS(Albums!$I$2:$I$2862,A21&amp;" *",Albums!$T$2:$T$2862,"Essential")</f>
        <v>24</v>
      </c>
      <c r="L21" s="4" t="n">
        <f aca="false">COUNTIFS(Albums!$I$2:$I$2862,A21&amp;" *",Albums!$U$2:$U$2862,"Y")</f>
        <v>2</v>
      </c>
    </row>
    <row r="22" customFormat="false" ht="23.85" hidden="false" customHeight="false" outlineLevel="0" collapsed="false">
      <c r="A22" s="4" t="s">
        <v>5475</v>
      </c>
      <c r="B22" s="4" t="s">
        <v>24365</v>
      </c>
      <c r="C22" s="4" t="s">
        <v>21433</v>
      </c>
      <c r="D22" s="4" t="s">
        <v>24366</v>
      </c>
      <c r="E22" s="2" t="s">
        <v>24367</v>
      </c>
      <c r="F22" s="4" t="s">
        <v>24368</v>
      </c>
      <c r="G22" s="4" t="s">
        <v>24369</v>
      </c>
      <c r="H22" s="2" t="s">
        <v>24370</v>
      </c>
      <c r="I22" s="2" t="s">
        <v>24371</v>
      </c>
      <c r="J22" s="4" t="n">
        <f aca="false">COUNTIF(Albums!$I$2:$I$2862,A22&amp;" *")</f>
        <v>73</v>
      </c>
      <c r="K22" s="4" t="n">
        <f aca="false">COUNTIFS(Albums!$I$2:$I$2862,A22&amp;" *",Albums!$T$2:$T$2862,"Essential")</f>
        <v>21</v>
      </c>
      <c r="L22" s="4" t="n">
        <f aca="false">COUNTIFS(Albums!$I$2:$I$2862,A22&amp;" *",Albums!$U$2:$U$2862,"Y")</f>
        <v>2</v>
      </c>
    </row>
    <row r="23" customFormat="false" ht="23.85" hidden="false" customHeight="false" outlineLevel="0" collapsed="false">
      <c r="A23" s="4" t="s">
        <v>17990</v>
      </c>
      <c r="B23" s="4" t="s">
        <v>24372</v>
      </c>
      <c r="C23" s="4" t="s">
        <v>21433</v>
      </c>
      <c r="D23" s="4" t="s">
        <v>24373</v>
      </c>
      <c r="E23" s="2" t="s">
        <v>24374</v>
      </c>
      <c r="F23" s="4" t="s">
        <v>24375</v>
      </c>
      <c r="G23" s="4" t="s">
        <v>24376</v>
      </c>
      <c r="H23" s="2" t="s">
        <v>24377</v>
      </c>
      <c r="I23" s="2" t="s">
        <v>24378</v>
      </c>
      <c r="J23" s="4" t="n">
        <f aca="false">COUNTIF(Albums!$I$2:$I$2862,A23&amp;" *")</f>
        <v>73</v>
      </c>
      <c r="K23" s="4" t="n">
        <f aca="false">COUNTIFS(Albums!$I$2:$I$2862,A23&amp;" *",Albums!$T$2:$T$2862,"Essential")</f>
        <v>31</v>
      </c>
      <c r="L23" s="4" t="n">
        <f aca="false">COUNTIFS(Albums!$I$2:$I$2862,A23&amp;" *",Albums!$U$2:$U$2862,"Y")</f>
        <v>2</v>
      </c>
    </row>
    <row r="24" customFormat="false" ht="23.85" hidden="false" customHeight="false" outlineLevel="0" collapsed="false">
      <c r="A24" s="4" t="s">
        <v>13273</v>
      </c>
      <c r="B24" s="4" t="s">
        <v>24379</v>
      </c>
      <c r="C24" s="4" t="s">
        <v>21433</v>
      </c>
      <c r="D24" s="4" t="s">
        <v>24380</v>
      </c>
      <c r="E24" s="2" t="s">
        <v>24381</v>
      </c>
      <c r="F24" s="4" t="s">
        <v>24382</v>
      </c>
      <c r="G24" s="4" t="s">
        <v>24383</v>
      </c>
      <c r="H24" s="2" t="s">
        <v>24384</v>
      </c>
      <c r="I24" s="2" t="s">
        <v>24385</v>
      </c>
      <c r="J24" s="4" t="n">
        <f aca="false">COUNTIF(Albums!$I$2:$I$2862,A24&amp;" *")</f>
        <v>49</v>
      </c>
      <c r="K24" s="4" t="n">
        <f aca="false">COUNTIFS(Albums!$I$2:$I$2862,A24&amp;" *",Albums!$T$2:$T$2862,"Essential")</f>
        <v>16</v>
      </c>
      <c r="L24" s="4" t="n">
        <f aca="false">COUNTIFS(Albums!$I$2:$I$2862,A24&amp;" *",Albums!$U$2:$U$2862,"Y")</f>
        <v>2</v>
      </c>
    </row>
    <row r="25" customFormat="false" ht="23.85" hidden="false" customHeight="false" outlineLevel="0" collapsed="false">
      <c r="A25" s="4" t="s">
        <v>24386</v>
      </c>
      <c r="B25" s="4" t="s">
        <v>14187</v>
      </c>
      <c r="C25" s="4" t="s">
        <v>21433</v>
      </c>
      <c r="D25" s="4" t="s">
        <v>24387</v>
      </c>
      <c r="E25" s="2" t="s">
        <v>24388</v>
      </c>
      <c r="F25" s="4" t="s">
        <v>24389</v>
      </c>
      <c r="G25" s="4" t="s">
        <v>24390</v>
      </c>
      <c r="H25" s="2" t="s">
        <v>14187</v>
      </c>
      <c r="I25" s="2" t="s">
        <v>24391</v>
      </c>
      <c r="J25" s="4" t="n">
        <f aca="false">COUNTIF(Albums!$I$2:$I$2862,A25&amp;" *")</f>
        <v>34</v>
      </c>
      <c r="K25" s="4" t="n">
        <f aca="false">COUNTIFS(Albums!$I$2:$I$2862,A25&amp;" *",Albums!$T$2:$T$2862,"Essential")</f>
        <v>9</v>
      </c>
      <c r="L25" s="4" t="n">
        <f aca="false">COUNTIFS(Albums!$I$2:$I$2862,A25&amp;" *",Albums!$U$2:$U$2862,"Y")</f>
        <v>2</v>
      </c>
    </row>
    <row r="26" customFormat="false" ht="23.85" hidden="false" customHeight="false" outlineLevel="0" collapsed="false">
      <c r="A26" s="4" t="s">
        <v>12204</v>
      </c>
      <c r="B26" s="4" t="s">
        <v>24392</v>
      </c>
      <c r="C26" s="4" t="s">
        <v>21433</v>
      </c>
      <c r="D26" s="4" t="s">
        <v>24393</v>
      </c>
      <c r="E26" s="2" t="s">
        <v>24394</v>
      </c>
      <c r="F26" s="4" t="s">
        <v>24395</v>
      </c>
      <c r="G26" s="4" t="s">
        <v>24396</v>
      </c>
      <c r="H26" s="2" t="s">
        <v>24397</v>
      </c>
      <c r="I26" s="2" t="s">
        <v>24398</v>
      </c>
      <c r="J26" s="4" t="n">
        <f aca="false">COUNTIF(Albums!$I$2:$I$2862,A26&amp;" *")</f>
        <v>102</v>
      </c>
      <c r="K26" s="4" t="n">
        <f aca="false">COUNTIFS(Albums!$I$2:$I$2862,A26&amp;" *",Albums!$T$2:$T$2862,"Essential")</f>
        <v>30</v>
      </c>
      <c r="L26" s="4" t="n">
        <f aca="false">COUNTIFS(Albums!$I$2:$I$2862,A26&amp;" *",Albums!$U$2:$U$2862,"Y")</f>
        <v>2</v>
      </c>
    </row>
    <row r="27" customFormat="false" ht="23.85" hidden="false" customHeight="false" outlineLevel="0" collapsed="false">
      <c r="A27" s="4" t="s">
        <v>12132</v>
      </c>
      <c r="B27" s="4" t="s">
        <v>24399</v>
      </c>
      <c r="C27" s="4" t="s">
        <v>21433</v>
      </c>
      <c r="D27" s="4" t="s">
        <v>24400</v>
      </c>
      <c r="E27" s="2" t="s">
        <v>24401</v>
      </c>
      <c r="F27" s="4" t="s">
        <v>24402</v>
      </c>
      <c r="G27" s="4" t="s">
        <v>24403</v>
      </c>
      <c r="H27" s="2" t="s">
        <v>24404</v>
      </c>
      <c r="I27" s="2" t="s">
        <v>24405</v>
      </c>
      <c r="J27" s="4" t="n">
        <f aca="false">COUNTIF(Albums!$I$2:$I$2862,A27&amp;" *")</f>
        <v>60</v>
      </c>
      <c r="K27" s="4" t="n">
        <f aca="false">COUNTIFS(Albums!$I$2:$I$2862,A27&amp;" *",Albums!$T$2:$T$2862,"Essential")</f>
        <v>20</v>
      </c>
      <c r="L27" s="4" t="n">
        <f aca="false">COUNTIFS(Albums!$I$2:$I$2862,A27&amp;" *",Albums!$U$2:$U$2862,"Y")</f>
        <v>2</v>
      </c>
    </row>
    <row r="28" customFormat="false" ht="23.85" hidden="false" customHeight="false" outlineLevel="0" collapsed="false">
      <c r="A28" s="4" t="s">
        <v>24406</v>
      </c>
      <c r="B28" s="4" t="s">
        <v>24407</v>
      </c>
      <c r="C28" s="4" t="s">
        <v>21433</v>
      </c>
      <c r="D28" s="4" t="s">
        <v>24408</v>
      </c>
      <c r="E28" s="2" t="s">
        <v>24409</v>
      </c>
      <c r="F28" s="4" t="s">
        <v>24410</v>
      </c>
      <c r="G28" s="4" t="s">
        <v>24411</v>
      </c>
      <c r="H28" s="2" t="s">
        <v>24412</v>
      </c>
      <c r="I28" s="2" t="s">
        <v>24413</v>
      </c>
      <c r="J28" s="4" t="n">
        <f aca="false">COUNTIF(Albums!$I$2:$I$2862,A28&amp;" *")</f>
        <v>53</v>
      </c>
      <c r="K28" s="4" t="n">
        <f aca="false">COUNTIFS(Albums!$I$2:$I$2862,A28&amp;" *",Albums!$T$2:$T$2862,"Essential")</f>
        <v>16</v>
      </c>
      <c r="L28" s="4" t="n">
        <f aca="false">COUNTIFS(Albums!$I$2:$I$2862,A28&amp;" *",Albums!$U$2:$U$2862,"Y")</f>
        <v>2</v>
      </c>
    </row>
    <row r="29" customFormat="false" ht="23.85" hidden="false" customHeight="false" outlineLevel="0" collapsed="false">
      <c r="A29" s="4" t="s">
        <v>13551</v>
      </c>
      <c r="B29" s="4" t="s">
        <v>24414</v>
      </c>
      <c r="C29" s="4" t="s">
        <v>21433</v>
      </c>
      <c r="D29" s="4" t="s">
        <v>24415</v>
      </c>
      <c r="E29" s="2" t="s">
        <v>24416</v>
      </c>
      <c r="F29" s="4" t="s">
        <v>24417</v>
      </c>
      <c r="G29" s="4" t="s">
        <v>24418</v>
      </c>
      <c r="H29" s="2" t="s">
        <v>16071</v>
      </c>
      <c r="I29" s="2" t="s">
        <v>24419</v>
      </c>
      <c r="J29" s="4" t="n">
        <f aca="false">COUNTIF(Albums!$I$2:$I$2862,A29&amp;" *")</f>
        <v>40</v>
      </c>
      <c r="K29" s="4" t="n">
        <f aca="false">COUNTIFS(Albums!$I$2:$I$2862,A29&amp;" *",Albums!$T$2:$T$2862,"Essential")</f>
        <v>13</v>
      </c>
      <c r="L29" s="4" t="n">
        <f aca="false">COUNTIFS(Albums!$I$2:$I$2862,A29&amp;" *",Albums!$U$2:$U$2862,"Y")</f>
        <v>2</v>
      </c>
    </row>
    <row r="30" customFormat="false" ht="23.85" hidden="false" customHeight="false" outlineLevel="0" collapsed="false">
      <c r="A30" s="4" t="s">
        <v>6262</v>
      </c>
      <c r="B30" s="4" t="s">
        <v>24420</v>
      </c>
      <c r="C30" s="4" t="s">
        <v>21433</v>
      </c>
      <c r="D30" s="4" t="s">
        <v>24421</v>
      </c>
      <c r="E30" s="2" t="s">
        <v>24422</v>
      </c>
      <c r="F30" s="4" t="s">
        <v>24423</v>
      </c>
      <c r="G30" s="4" t="s">
        <v>24424</v>
      </c>
      <c r="H30" s="2" t="s">
        <v>2811</v>
      </c>
      <c r="I30" s="2" t="s">
        <v>24425</v>
      </c>
      <c r="J30" s="4" t="n">
        <f aca="false">COUNTIF(Albums!$I$2:$I$2862,A30&amp;" *")</f>
        <v>65</v>
      </c>
      <c r="K30" s="4" t="n">
        <f aca="false">COUNTIFS(Albums!$I$2:$I$2862,A30&amp;" *",Albums!$T$2:$T$2862,"Essential")</f>
        <v>9</v>
      </c>
      <c r="L30" s="4" t="n">
        <f aca="false">COUNTIFS(Albums!$I$2:$I$2862,A30&amp;" *",Albums!$U$2:$U$2862,"Y")</f>
        <v>2</v>
      </c>
    </row>
    <row r="31" customFormat="false" ht="23.85" hidden="false" customHeight="false" outlineLevel="0" collapsed="false">
      <c r="A31" s="4" t="s">
        <v>16168</v>
      </c>
      <c r="B31" s="4" t="s">
        <v>24426</v>
      </c>
      <c r="C31" s="4" t="s">
        <v>21433</v>
      </c>
      <c r="D31" s="4" t="s">
        <v>24427</v>
      </c>
      <c r="E31" s="2" t="s">
        <v>24428</v>
      </c>
      <c r="F31" s="4" t="s">
        <v>24429</v>
      </c>
      <c r="G31" s="4" t="s">
        <v>24430</v>
      </c>
      <c r="H31" s="2" t="s">
        <v>16989</v>
      </c>
      <c r="I31" s="2" t="s">
        <v>24431</v>
      </c>
      <c r="J31" s="4" t="n">
        <f aca="false">COUNTIF(Albums!$I$2:$I$2862,A31&amp;" *")</f>
        <v>55</v>
      </c>
      <c r="K31" s="4" t="n">
        <f aca="false">COUNTIFS(Albums!$I$2:$I$2862,A31&amp;" *",Albums!$T$2:$T$2862,"Essential")</f>
        <v>14</v>
      </c>
      <c r="L31" s="4" t="n">
        <f aca="false">COUNTIFS(Albums!$I$2:$I$2862,A31&amp;" *",Albums!$U$2:$U$2862,"Y")</f>
        <v>2</v>
      </c>
    </row>
    <row r="32" customFormat="false" ht="23.85" hidden="false" customHeight="false" outlineLevel="0" collapsed="false">
      <c r="A32" s="4" t="s">
        <v>20067</v>
      </c>
      <c r="B32" s="4" t="s">
        <v>24432</v>
      </c>
      <c r="C32" s="4" t="s">
        <v>21433</v>
      </c>
      <c r="D32" s="4" t="s">
        <v>24433</v>
      </c>
      <c r="E32" s="2" t="s">
        <v>24434</v>
      </c>
      <c r="F32" s="4" t="s">
        <v>24340</v>
      </c>
      <c r="G32" s="4" t="s">
        <v>24435</v>
      </c>
      <c r="H32" s="2" t="s">
        <v>24436</v>
      </c>
      <c r="I32" s="2" t="s">
        <v>24437</v>
      </c>
      <c r="J32" s="4" t="n">
        <f aca="false">COUNTIF(Albums!$I$2:$I$2862,A32&amp;" *")</f>
        <v>35</v>
      </c>
      <c r="K32" s="4" t="n">
        <f aca="false">COUNTIFS(Albums!$I$2:$I$2862,A32&amp;" *",Albums!$T$2:$T$2862,"Essential")</f>
        <v>17</v>
      </c>
      <c r="L32" s="4" t="n">
        <f aca="false">COUNTIFS(Albums!$I$2:$I$2862,A32&amp;" *",Albums!$U$2:$U$2862,"Y")</f>
        <v>2</v>
      </c>
    </row>
    <row r="33" customFormat="false" ht="23.85" hidden="false" customHeight="false" outlineLevel="0" collapsed="false">
      <c r="A33" s="4" t="s">
        <v>24438</v>
      </c>
      <c r="B33" s="4" t="s">
        <v>24439</v>
      </c>
      <c r="C33" s="4" t="s">
        <v>21433</v>
      </c>
      <c r="D33" s="4" t="s">
        <v>24440</v>
      </c>
      <c r="E33" s="2" t="s">
        <v>24441</v>
      </c>
      <c r="F33" s="4" t="s">
        <v>24442</v>
      </c>
      <c r="G33" s="4" t="s">
        <v>24443</v>
      </c>
      <c r="H33" s="2" t="s">
        <v>24444</v>
      </c>
      <c r="I33" s="2" t="s">
        <v>24445</v>
      </c>
      <c r="J33" s="4" t="n">
        <f aca="false">COUNTIF(Albums!$I$2:$I$2862,A33&amp;" *")</f>
        <v>51</v>
      </c>
      <c r="K33" s="4" t="n">
        <f aca="false">COUNTIFS(Albums!$I$2:$I$2862,A33&amp;" *",Albums!$T$2:$T$2862,"Essential")</f>
        <v>20</v>
      </c>
      <c r="L33" s="4" t="n">
        <f aca="false">COUNTIFS(Albums!$I$2:$I$2862,A33&amp;" *",Albums!$U$2:$U$2862,"Y")</f>
        <v>2</v>
      </c>
    </row>
    <row r="34" customFormat="false" ht="23.85" hidden="false" customHeight="false" outlineLevel="0" collapsed="false">
      <c r="A34" s="4" t="s">
        <v>13377</v>
      </c>
      <c r="B34" s="4" t="s">
        <v>24446</v>
      </c>
      <c r="C34" s="4" t="s">
        <v>21433</v>
      </c>
      <c r="D34" s="4" t="s">
        <v>24447</v>
      </c>
      <c r="E34" s="2" t="s">
        <v>24448</v>
      </c>
      <c r="F34" s="4" t="s">
        <v>24449</v>
      </c>
      <c r="G34" s="4" t="s">
        <v>24450</v>
      </c>
      <c r="H34" s="2" t="s">
        <v>24451</v>
      </c>
      <c r="I34" s="2" t="s">
        <v>24452</v>
      </c>
      <c r="J34" s="4" t="n">
        <f aca="false">COUNTIF(Albums!$I$2:$I$2862,A34&amp;" *")</f>
        <v>46</v>
      </c>
      <c r="K34" s="4" t="n">
        <f aca="false">COUNTIFS(Albums!$I$2:$I$2862,A34&amp;" *",Albums!$T$2:$T$2862,"Essential")</f>
        <v>24</v>
      </c>
      <c r="L34" s="4" t="n">
        <f aca="false">COUNTIFS(Albums!$I$2:$I$2862,A34&amp;" *",Albums!$U$2:$U$2862,"Y")</f>
        <v>2</v>
      </c>
    </row>
    <row r="35" customFormat="false" ht="23.85" hidden="false" customHeight="false" outlineLevel="0" collapsed="false">
      <c r="A35" s="4" t="s">
        <v>19357</v>
      </c>
      <c r="B35" s="4" t="s">
        <v>24453</v>
      </c>
      <c r="C35" s="4" t="s">
        <v>21433</v>
      </c>
      <c r="D35" s="4" t="s">
        <v>24454</v>
      </c>
      <c r="E35" s="2" t="s">
        <v>24455</v>
      </c>
      <c r="F35" s="4" t="s">
        <v>24456</v>
      </c>
      <c r="G35" s="4" t="s">
        <v>24457</v>
      </c>
      <c r="H35" s="2" t="s">
        <v>24458</v>
      </c>
      <c r="I35" s="2" t="s">
        <v>24459</v>
      </c>
      <c r="J35" s="4" t="n">
        <f aca="false">COUNTIF(Albums!$I$2:$I$2862,A35&amp;" *")</f>
        <v>48</v>
      </c>
      <c r="K35" s="4" t="n">
        <f aca="false">COUNTIFS(Albums!$I$2:$I$2862,A35&amp;" *",Albums!$T$2:$T$2862,"Essential")</f>
        <v>22</v>
      </c>
      <c r="L35" s="4" t="n">
        <f aca="false">COUNTIFS(Albums!$I$2:$I$2862,A35&amp;" *",Albums!$U$2:$U$2862,"Y")</f>
        <v>2</v>
      </c>
    </row>
    <row r="36" customFormat="false" ht="23.85" hidden="false" customHeight="false" outlineLevel="0" collapsed="false">
      <c r="A36" s="4" t="s">
        <v>8895</v>
      </c>
      <c r="B36" s="4" t="s">
        <v>24460</v>
      </c>
      <c r="C36" s="4" t="s">
        <v>21433</v>
      </c>
      <c r="D36" s="4" t="s">
        <v>24461</v>
      </c>
      <c r="E36" s="2" t="s">
        <v>24462</v>
      </c>
      <c r="F36" s="4" t="s">
        <v>24340</v>
      </c>
      <c r="G36" s="4" t="s">
        <v>24463</v>
      </c>
      <c r="H36" s="2" t="s">
        <v>18481</v>
      </c>
      <c r="I36" s="2" t="s">
        <v>24464</v>
      </c>
      <c r="J36" s="4" t="n">
        <f aca="false">COUNTIF(Albums!$I$2:$I$2862,A36&amp;" *")</f>
        <v>72</v>
      </c>
      <c r="K36" s="4" t="n">
        <f aca="false">COUNTIFS(Albums!$I$2:$I$2862,A36&amp;" *",Albums!$T$2:$T$2862,"Essential")</f>
        <v>30</v>
      </c>
      <c r="L36" s="4" t="n">
        <f aca="false">COUNTIFS(Albums!$I$2:$I$2862,A36&amp;" *",Albums!$U$2:$U$2862,"Y")</f>
        <v>2</v>
      </c>
    </row>
    <row r="37" customFormat="false" ht="23.85" hidden="false" customHeight="false" outlineLevel="0" collapsed="false">
      <c r="A37" s="4" t="s">
        <v>24465</v>
      </c>
      <c r="B37" s="4" t="s">
        <v>24466</v>
      </c>
      <c r="C37" s="4" t="s">
        <v>21433</v>
      </c>
      <c r="D37" s="4" t="s">
        <v>24467</v>
      </c>
      <c r="E37" s="2" t="s">
        <v>24468</v>
      </c>
      <c r="F37" s="4" t="s">
        <v>24469</v>
      </c>
      <c r="G37" s="4" t="s">
        <v>24470</v>
      </c>
      <c r="H37" s="2"/>
      <c r="I37" s="2" t="s">
        <v>24471</v>
      </c>
      <c r="J37" s="4" t="n">
        <f aca="false">COUNTIF(Albums!$I$2:$I$2862,A37&amp;" *")</f>
        <v>23</v>
      </c>
      <c r="K37" s="4" t="n">
        <f aca="false">COUNTIFS(Albums!$I$2:$I$2862,A37&amp;" *",Albums!$T$2:$T$2862,"Essential")</f>
        <v>10</v>
      </c>
      <c r="L37" s="4" t="n">
        <f aca="false">COUNTIFS(Albums!$I$2:$I$2862,A37&amp;" *",Albums!$U$2:$U$2862,"Y")</f>
        <v>2</v>
      </c>
    </row>
    <row r="38" customFormat="false" ht="23.85" hidden="false" customHeight="false" outlineLevel="0" collapsed="false">
      <c r="A38" s="4" t="s">
        <v>17576</v>
      </c>
      <c r="B38" s="4" t="s">
        <v>24472</v>
      </c>
      <c r="C38" s="4" t="s">
        <v>21433</v>
      </c>
      <c r="D38" s="4" t="s">
        <v>24473</v>
      </c>
      <c r="E38" s="2" t="s">
        <v>24474</v>
      </c>
      <c r="F38" s="4" t="s">
        <v>24475</v>
      </c>
      <c r="G38" s="4" t="s">
        <v>24476</v>
      </c>
      <c r="H38" s="2" t="s">
        <v>24477</v>
      </c>
      <c r="I38" s="2" t="s">
        <v>24478</v>
      </c>
      <c r="J38" s="4" t="n">
        <f aca="false">COUNTIF(Albums!$I$2:$I$2862,A38&amp;" *")</f>
        <v>40</v>
      </c>
      <c r="K38" s="4" t="n">
        <f aca="false">COUNTIFS(Albums!$I$2:$I$2862,A38&amp;" *",Albums!$T$2:$T$2862,"Essential")</f>
        <v>14</v>
      </c>
      <c r="L38" s="4" t="n">
        <f aca="false">COUNTIFS(Albums!$I$2:$I$2862,A38&amp;" *",Albums!$U$2:$U$2862,"Y")</f>
        <v>2</v>
      </c>
    </row>
    <row r="39" customFormat="false" ht="23.85" hidden="false" customHeight="false" outlineLevel="0" collapsed="false">
      <c r="A39" s="4" t="s">
        <v>24479</v>
      </c>
      <c r="B39" s="4" t="s">
        <v>24480</v>
      </c>
      <c r="C39" s="4" t="s">
        <v>21433</v>
      </c>
      <c r="D39" s="4" t="s">
        <v>24481</v>
      </c>
      <c r="E39" s="2" t="s">
        <v>24482</v>
      </c>
      <c r="F39" s="4"/>
      <c r="G39" s="4" t="s">
        <v>24483</v>
      </c>
      <c r="H39" s="2" t="s">
        <v>24484</v>
      </c>
      <c r="I39" s="2" t="s">
        <v>24485</v>
      </c>
      <c r="J39" s="4" t="n">
        <f aca="false">COUNTIF(Albums!$I$2:$I$2862,A39&amp;" *")</f>
        <v>29</v>
      </c>
      <c r="K39" s="4" t="n">
        <f aca="false">COUNTIFS(Albums!$I$2:$I$2862,A39&amp;" *",Albums!$T$2:$T$2862,"Essential")</f>
        <v>12</v>
      </c>
      <c r="L39" s="4" t="n">
        <f aca="false">COUNTIFS(Albums!$I$2:$I$2862,A39&amp;" *",Albums!$U$2:$U$2862,"Y")</f>
        <v>2</v>
      </c>
    </row>
    <row r="40" customFormat="false" ht="23.85" hidden="false" customHeight="false" outlineLevel="0" collapsed="false">
      <c r="A40" s="4" t="s">
        <v>6656</v>
      </c>
      <c r="B40" s="4" t="s">
        <v>24486</v>
      </c>
      <c r="C40" s="4" t="s">
        <v>21433</v>
      </c>
      <c r="D40" s="4" t="s">
        <v>24487</v>
      </c>
      <c r="E40" s="2" t="s">
        <v>24488</v>
      </c>
      <c r="F40" s="4" t="s">
        <v>24340</v>
      </c>
      <c r="G40" s="4" t="s">
        <v>24489</v>
      </c>
      <c r="H40" s="2" t="s">
        <v>19682</v>
      </c>
      <c r="I40" s="2" t="s">
        <v>24490</v>
      </c>
      <c r="J40" s="4" t="n">
        <f aca="false">COUNTIF(Albums!$I$2:$I$2862,A40&amp;" *")</f>
        <v>29</v>
      </c>
      <c r="K40" s="4" t="n">
        <f aca="false">COUNTIFS(Albums!$I$2:$I$2862,A40&amp;" *",Albums!$T$2:$T$2862,"Essential")</f>
        <v>15</v>
      </c>
      <c r="L40" s="4" t="n">
        <f aca="false">COUNTIFS(Albums!$I$2:$I$2862,A40&amp;" *",Albums!$U$2:$U$2862,"Y")</f>
        <v>2</v>
      </c>
    </row>
    <row r="41" customFormat="false" ht="35.05" hidden="false" customHeight="false" outlineLevel="0" collapsed="false">
      <c r="A41" s="4" t="s">
        <v>24340</v>
      </c>
      <c r="B41" s="4" t="s">
        <v>16830</v>
      </c>
      <c r="C41" s="4" t="s">
        <v>21433</v>
      </c>
      <c r="D41" s="4" t="s">
        <v>24491</v>
      </c>
      <c r="E41" s="2" t="s">
        <v>24492</v>
      </c>
      <c r="F41" s="4"/>
      <c r="G41" s="4" t="s">
        <v>24493</v>
      </c>
      <c r="H41" s="2" t="s">
        <v>24494</v>
      </c>
      <c r="I41" s="2" t="s">
        <v>24495</v>
      </c>
      <c r="J41" s="4" t="n">
        <f aca="false">COUNTIF(Albums!$I$2:$I$2862,A41&amp;" *")</f>
        <v>33</v>
      </c>
      <c r="K41" s="4" t="n">
        <f aca="false">COUNTIFS(Albums!$I$2:$I$2862,A41&amp;" *",Albums!$T$2:$T$2862,"Essential")</f>
        <v>26</v>
      </c>
      <c r="L41" s="4" t="n">
        <f aca="false">COUNTIFS(Albums!$I$2:$I$2862,A41&amp;" *",Albums!$U$2:$U$2862,"Y")</f>
        <v>2</v>
      </c>
    </row>
    <row r="42" customFormat="false" ht="23.85" hidden="false" customHeight="false" outlineLevel="0" collapsed="false">
      <c r="A42" s="4" t="s">
        <v>9910</v>
      </c>
      <c r="B42" s="4" t="s">
        <v>24496</v>
      </c>
      <c r="C42" s="4" t="s">
        <v>21454</v>
      </c>
      <c r="D42" s="4" t="s">
        <v>24497</v>
      </c>
      <c r="E42" s="2" t="s">
        <v>24498</v>
      </c>
      <c r="F42" s="4" t="s">
        <v>24499</v>
      </c>
      <c r="G42" s="4" t="s">
        <v>24500</v>
      </c>
      <c r="H42" s="2"/>
      <c r="I42" s="2" t="s">
        <v>24501</v>
      </c>
      <c r="J42" s="4" t="n">
        <f aca="false">COUNTIF(Albums!$I$2:$I$2862,A42&amp;" *")</f>
        <v>12</v>
      </c>
      <c r="K42" s="4" t="n">
        <f aca="false">COUNTIFS(Albums!$I$2:$I$2862,A42&amp;" *",Albums!$T$2:$T$2862,"Essential")</f>
        <v>9</v>
      </c>
      <c r="L42" s="4" t="n">
        <f aca="false">COUNTIFS(Albums!$I$2:$I$2862,A42&amp;" *",Albums!$U$2:$U$2862,"Y")</f>
        <v>1</v>
      </c>
    </row>
    <row r="43" customFormat="false" ht="23.85" hidden="false" customHeight="false" outlineLevel="0" collapsed="false">
      <c r="A43" s="4" t="s">
        <v>9084</v>
      </c>
      <c r="B43" s="4" t="s">
        <v>24502</v>
      </c>
      <c r="C43" s="4" t="s">
        <v>21454</v>
      </c>
      <c r="D43" s="4" t="s">
        <v>24503</v>
      </c>
      <c r="E43" s="2" t="s">
        <v>24504</v>
      </c>
      <c r="F43" s="4" t="s">
        <v>24505</v>
      </c>
      <c r="G43" s="4"/>
      <c r="H43" s="2" t="s">
        <v>20293</v>
      </c>
      <c r="I43" s="2" t="s">
        <v>24506</v>
      </c>
      <c r="J43" s="4" t="n">
        <f aca="false">COUNTIF(Albums!$I$2:$I$2862,A43&amp;" *")</f>
        <v>10</v>
      </c>
      <c r="K43" s="4" t="n">
        <f aca="false">COUNTIFS(Albums!$I$2:$I$2862,A43&amp;" *",Albums!$T$2:$T$2862,"Essential")</f>
        <v>6</v>
      </c>
      <c r="L43" s="4" t="n">
        <f aca="false">COUNTIFS(Albums!$I$2:$I$2862,A43&amp;" *",Albums!$U$2:$U$2862,"Y")</f>
        <v>2</v>
      </c>
    </row>
    <row r="44" customFormat="false" ht="23.85" hidden="false" customHeight="false" outlineLevel="0" collapsed="false">
      <c r="A44" s="4" t="s">
        <v>24507</v>
      </c>
      <c r="B44" s="4" t="s">
        <v>24508</v>
      </c>
      <c r="C44" s="4" t="s">
        <v>21454</v>
      </c>
      <c r="D44" s="4" t="s">
        <v>24509</v>
      </c>
      <c r="E44" s="2" t="s">
        <v>24510</v>
      </c>
      <c r="F44" s="4" t="s">
        <v>24511</v>
      </c>
      <c r="G44" s="4"/>
      <c r="H44" s="2"/>
      <c r="I44" s="2" t="s">
        <v>24512</v>
      </c>
      <c r="J44" s="4" t="n">
        <f aca="false">COUNTIF(Albums!$I$2:$I$2862,A44&amp;" *")</f>
        <v>9</v>
      </c>
      <c r="K44" s="4" t="n">
        <f aca="false">COUNTIFS(Albums!$I$2:$I$2862,A44&amp;" *",Albums!$T$2:$T$2862,"Essential")</f>
        <v>5</v>
      </c>
      <c r="L44" s="4" t="n">
        <f aca="false">COUNTIFS(Albums!$I$2:$I$2862,A44&amp;" *",Albums!$U$2:$U$2862,"Y")</f>
        <v>1</v>
      </c>
    </row>
    <row r="45" customFormat="false" ht="23.85" hidden="false" customHeight="false" outlineLevel="0" collapsed="false">
      <c r="A45" s="4" t="s">
        <v>10133</v>
      </c>
      <c r="B45" s="4" t="s">
        <v>24513</v>
      </c>
      <c r="C45" s="4" t="s">
        <v>21454</v>
      </c>
      <c r="D45" s="4" t="s">
        <v>24514</v>
      </c>
      <c r="E45" s="2" t="s">
        <v>24515</v>
      </c>
      <c r="F45" s="4" t="s">
        <v>24340</v>
      </c>
      <c r="G45" s="4" t="s">
        <v>24507</v>
      </c>
      <c r="H45" s="2"/>
      <c r="I45" s="2" t="s">
        <v>24516</v>
      </c>
      <c r="J45" s="4" t="n">
        <f aca="false">COUNTIF(Albums!$I$2:$I$2862,A45&amp;" *")</f>
        <v>8</v>
      </c>
      <c r="K45" s="4" t="n">
        <f aca="false">COUNTIFS(Albums!$I$2:$I$2862,A45&amp;" *",Albums!$T$2:$T$2862,"Essential")</f>
        <v>6</v>
      </c>
      <c r="L45" s="4" t="n">
        <f aca="false">COUNTIFS(Albums!$I$2:$I$2862,A45&amp;" *",Albums!$U$2:$U$2862,"Y")</f>
        <v>1</v>
      </c>
    </row>
    <row r="46" customFormat="false" ht="23.85" hidden="false" customHeight="false" outlineLevel="0" collapsed="false">
      <c r="A46" s="4" t="s">
        <v>24517</v>
      </c>
      <c r="B46" s="4" t="s">
        <v>24518</v>
      </c>
      <c r="C46" s="4" t="s">
        <v>21454</v>
      </c>
      <c r="D46" s="4" t="s">
        <v>24519</v>
      </c>
      <c r="E46" s="2" t="s">
        <v>24520</v>
      </c>
      <c r="F46" s="4" t="s">
        <v>24521</v>
      </c>
      <c r="G46" s="4"/>
      <c r="H46" s="2"/>
      <c r="I46" s="2" t="s">
        <v>24522</v>
      </c>
      <c r="J46" s="4" t="n">
        <f aca="false">COUNTIF(Albums!$I$2:$I$2862,A46&amp;" *")</f>
        <v>12</v>
      </c>
      <c r="K46" s="4" t="n">
        <f aca="false">COUNTIFS(Albums!$I$2:$I$2862,A46&amp;" *",Albums!$T$2:$T$2862,"Essential")</f>
        <v>7</v>
      </c>
      <c r="L46" s="4" t="n">
        <f aca="false">COUNTIFS(Albums!$I$2:$I$2862,A46&amp;" *",Albums!$U$2:$U$2862,"Y")</f>
        <v>1</v>
      </c>
    </row>
    <row r="47" customFormat="false" ht="15" hidden="false" customHeight="false" outlineLevel="0" collapsed="false">
      <c r="A47" s="4" t="s">
        <v>24523</v>
      </c>
      <c r="B47" s="4" t="s">
        <v>24524</v>
      </c>
      <c r="C47" s="4" t="s">
        <v>21454</v>
      </c>
      <c r="D47" s="4" t="s">
        <v>24525</v>
      </c>
      <c r="E47" s="2" t="s">
        <v>24526</v>
      </c>
      <c r="F47" s="4" t="s">
        <v>24527</v>
      </c>
      <c r="G47" s="4" t="s">
        <v>450</v>
      </c>
      <c r="H47" s="2"/>
      <c r="I47" s="2" t="s">
        <v>24528</v>
      </c>
      <c r="J47" s="4" t="n">
        <f aca="false">COUNTIF(Albums!$I$2:$I$2862,A47&amp;" *")</f>
        <v>8</v>
      </c>
      <c r="K47" s="4" t="n">
        <f aca="false">COUNTIFS(Albums!$I$2:$I$2862,A47&amp;" *",Albums!$T$2:$T$2862,"Essential")</f>
        <v>4</v>
      </c>
      <c r="L47" s="4" t="n">
        <f aca="false">COUNTIFS(Albums!$I$2:$I$2862,A47&amp;" *",Albums!$U$2:$U$2862,"Y")</f>
        <v>1</v>
      </c>
    </row>
    <row r="48" customFormat="false" ht="15" hidden="false" customHeight="false" outlineLevel="0" collapsed="false">
      <c r="A48" s="4" t="s">
        <v>17318</v>
      </c>
      <c r="B48" s="4" t="s">
        <v>324</v>
      </c>
      <c r="C48" s="4" t="s">
        <v>21454</v>
      </c>
      <c r="D48" s="4" t="s">
        <v>24529</v>
      </c>
      <c r="E48" s="2" t="s">
        <v>24530</v>
      </c>
      <c r="F48" s="4" t="s">
        <v>24531</v>
      </c>
      <c r="G48" s="4"/>
      <c r="H48" s="2"/>
      <c r="I48" s="2" t="s">
        <v>24532</v>
      </c>
      <c r="J48" s="4" t="n">
        <f aca="false">COUNTIF(Albums!$I$2:$I$2862,A48&amp;" *")</f>
        <v>9</v>
      </c>
      <c r="K48" s="4" t="n">
        <f aca="false">COUNTIFS(Albums!$I$2:$I$2862,A48&amp;" *",Albums!$T$2:$T$2862,"Essential")</f>
        <v>5</v>
      </c>
      <c r="L48" s="4" t="n">
        <f aca="false">COUNTIFS(Albums!$I$2:$I$2862,A48&amp;" *",Albums!$U$2:$U$2862,"Y")</f>
        <v>1</v>
      </c>
    </row>
    <row r="49" customFormat="false" ht="15" hidden="false" customHeight="false" outlineLevel="0" collapsed="false">
      <c r="A49" s="4" t="s">
        <v>24533</v>
      </c>
      <c r="B49" s="4" t="s">
        <v>24534</v>
      </c>
      <c r="C49" s="4" t="s">
        <v>21454</v>
      </c>
      <c r="D49" s="4" t="s">
        <v>24535</v>
      </c>
      <c r="E49" s="2" t="s">
        <v>24536</v>
      </c>
      <c r="F49" s="4" t="s">
        <v>24537</v>
      </c>
      <c r="G49" s="4"/>
      <c r="H49" s="2" t="s">
        <v>4316</v>
      </c>
      <c r="I49" s="2" t="s">
        <v>24538</v>
      </c>
      <c r="J49" s="4" t="n">
        <f aca="false">COUNTIF(Albums!$I$2:$I$2862,A49&amp;" *")</f>
        <v>9</v>
      </c>
      <c r="K49" s="4" t="n">
        <f aca="false">COUNTIFS(Albums!$I$2:$I$2862,A49&amp;" *",Albums!$T$2:$T$2862,"Essential")</f>
        <v>4</v>
      </c>
      <c r="L49" s="4" t="n">
        <f aca="false">COUNTIFS(Albums!$I$2:$I$2862,A49&amp;" *",Albums!$U$2:$U$2862,"Y")</f>
        <v>1</v>
      </c>
    </row>
    <row r="50" customFormat="false" ht="23.85" hidden="false" customHeight="false" outlineLevel="0" collapsed="false">
      <c r="A50" s="4" t="s">
        <v>4950</v>
      </c>
      <c r="B50" s="4" t="s">
        <v>24539</v>
      </c>
      <c r="C50" s="4" t="s">
        <v>21454</v>
      </c>
      <c r="D50" s="4" t="s">
        <v>22727</v>
      </c>
      <c r="E50" s="2" t="s">
        <v>24540</v>
      </c>
      <c r="F50" s="4" t="s">
        <v>24479</v>
      </c>
      <c r="G50" s="4" t="s">
        <v>24541</v>
      </c>
      <c r="H50" s="2"/>
      <c r="I50" s="2" t="s">
        <v>24542</v>
      </c>
      <c r="J50" s="4" t="n">
        <f aca="false">COUNTIF(Albums!$I$2:$I$2862,A50&amp;" *")</f>
        <v>14</v>
      </c>
      <c r="K50" s="4" t="n">
        <f aca="false">COUNTIFS(Albums!$I$2:$I$2862,A50&amp;" *",Albums!$T$2:$T$2862,"Essential")</f>
        <v>4</v>
      </c>
      <c r="L50" s="4" t="n">
        <f aca="false">COUNTIFS(Albums!$I$2:$I$2862,A50&amp;" *",Albums!$U$2:$U$2862,"Y")</f>
        <v>1</v>
      </c>
    </row>
    <row r="51" customFormat="false" ht="23.85" hidden="false" customHeight="false" outlineLevel="0" collapsed="false">
      <c r="A51" s="4" t="s">
        <v>15307</v>
      </c>
      <c r="B51" s="4" t="s">
        <v>24543</v>
      </c>
      <c r="C51" s="4" t="s">
        <v>21454</v>
      </c>
      <c r="D51" s="4" t="s">
        <v>24544</v>
      </c>
      <c r="E51" s="2" t="s">
        <v>24545</v>
      </c>
      <c r="F51" s="4" t="s">
        <v>24546</v>
      </c>
      <c r="G51" s="4"/>
      <c r="H51" s="2" t="s">
        <v>24547</v>
      </c>
      <c r="I51" s="2" t="s">
        <v>24548</v>
      </c>
      <c r="J51" s="4" t="n">
        <f aca="false">COUNTIF(Albums!$I$2:$I$2862,A51&amp;" *")</f>
        <v>14</v>
      </c>
      <c r="K51" s="4" t="n">
        <f aca="false">COUNTIFS(Albums!$I$2:$I$2862,A51&amp;" *",Albums!$T$2:$T$2862,"Essential")</f>
        <v>4</v>
      </c>
      <c r="L51" s="4" t="n">
        <f aca="false">COUNTIFS(Albums!$I$2:$I$2862,A51&amp;" *",Albums!$U$2:$U$2862,"Y")</f>
        <v>1</v>
      </c>
    </row>
    <row r="52" customFormat="false" ht="23.85" hidden="false" customHeight="false" outlineLevel="0" collapsed="false">
      <c r="A52" s="4" t="s">
        <v>24549</v>
      </c>
      <c r="B52" s="4" t="s">
        <v>24550</v>
      </c>
      <c r="C52" s="4" t="s">
        <v>21454</v>
      </c>
      <c r="D52" s="4" t="s">
        <v>24272</v>
      </c>
      <c r="E52" s="2" t="s">
        <v>24551</v>
      </c>
      <c r="F52" s="4" t="s">
        <v>17576</v>
      </c>
      <c r="G52" s="4"/>
      <c r="H52" s="2"/>
      <c r="I52" s="2" t="s">
        <v>24552</v>
      </c>
      <c r="J52" s="4" t="n">
        <f aca="false">COUNTIF(Albums!$I$2:$I$2862,A52&amp;" *")</f>
        <v>13</v>
      </c>
      <c r="K52" s="4" t="n">
        <f aca="false">COUNTIFS(Albums!$I$2:$I$2862,A52&amp;" *",Albums!$T$2:$T$2862,"Essential")</f>
        <v>4</v>
      </c>
      <c r="L52" s="4" t="n">
        <f aca="false">COUNTIFS(Albums!$I$2:$I$2862,A52&amp;" *",Albums!$U$2:$U$2862,"Y")</f>
        <v>1</v>
      </c>
    </row>
    <row r="53" customFormat="false" ht="23.85" hidden="false" customHeight="false" outlineLevel="0" collapsed="false">
      <c r="A53" s="4" t="s">
        <v>24500</v>
      </c>
      <c r="B53" s="4" t="s">
        <v>24553</v>
      </c>
      <c r="C53" s="4" t="s">
        <v>21454</v>
      </c>
      <c r="D53" s="4" t="s">
        <v>24554</v>
      </c>
      <c r="E53" s="2" t="s">
        <v>24555</v>
      </c>
      <c r="F53" s="4" t="s">
        <v>24556</v>
      </c>
      <c r="G53" s="4"/>
      <c r="H53" s="2"/>
      <c r="I53" s="2" t="s">
        <v>24557</v>
      </c>
      <c r="J53" s="4" t="n">
        <f aca="false">COUNTIF(Albums!$I$2:$I$2862,A53&amp;" *")</f>
        <v>10</v>
      </c>
      <c r="K53" s="4" t="n">
        <f aca="false">COUNTIFS(Albums!$I$2:$I$2862,A53&amp;" *",Albums!$T$2:$T$2862,"Essential")</f>
        <v>4</v>
      </c>
      <c r="L53" s="4" t="n">
        <f aca="false">COUNTIFS(Albums!$I$2:$I$2862,A53&amp;" *",Albums!$U$2:$U$2862,"Y")</f>
        <v>2</v>
      </c>
    </row>
    <row r="54" customFormat="false" ht="23.85" hidden="false" customHeight="false" outlineLevel="0" collapsed="false">
      <c r="A54" s="4" t="s">
        <v>3913</v>
      </c>
      <c r="B54" s="4" t="s">
        <v>24558</v>
      </c>
      <c r="C54" s="4" t="s">
        <v>21454</v>
      </c>
      <c r="D54" s="4" t="s">
        <v>22371</v>
      </c>
      <c r="E54" s="2" t="s">
        <v>24559</v>
      </c>
      <c r="F54" s="4" t="s">
        <v>24560</v>
      </c>
      <c r="G54" s="4" t="s">
        <v>648</v>
      </c>
      <c r="H54" s="2" t="s">
        <v>2811</v>
      </c>
      <c r="I54" s="2" t="s">
        <v>24561</v>
      </c>
      <c r="J54" s="4" t="n">
        <f aca="false">COUNTIF(Albums!$I$2:$I$2862,A54&amp;" *")</f>
        <v>12</v>
      </c>
      <c r="K54" s="4" t="n">
        <f aca="false">COUNTIFS(Albums!$I$2:$I$2862,A54&amp;" *",Albums!$T$2:$T$2862,"Essential")</f>
        <v>6</v>
      </c>
      <c r="L54" s="4" t="n">
        <f aca="false">COUNTIFS(Albums!$I$2:$I$2862,A54&amp;" *",Albums!$U$2:$U$2862,"Y")</f>
        <v>1</v>
      </c>
    </row>
    <row r="55" customFormat="false" ht="23.85" hidden="false" customHeight="false" outlineLevel="0" collapsed="false">
      <c r="A55" s="4" t="s">
        <v>2973</v>
      </c>
      <c r="B55" s="4" t="s">
        <v>24562</v>
      </c>
      <c r="C55" s="4" t="s">
        <v>21454</v>
      </c>
      <c r="D55" s="4" t="s">
        <v>24563</v>
      </c>
      <c r="E55" s="2" t="s">
        <v>24564</v>
      </c>
      <c r="F55" s="4" t="s">
        <v>24479</v>
      </c>
      <c r="G55" s="4" t="s">
        <v>24565</v>
      </c>
      <c r="H55" s="2" t="s">
        <v>24566</v>
      </c>
      <c r="I55" s="2" t="s">
        <v>24567</v>
      </c>
      <c r="J55" s="4" t="n">
        <f aca="false">COUNTIF(Albums!$I$2:$I$2862,A55&amp;" *")</f>
        <v>10</v>
      </c>
      <c r="K55" s="4" t="n">
        <f aca="false">COUNTIFS(Albums!$I$2:$I$2862,A55&amp;" *",Albums!$T$2:$T$2862,"Essential")</f>
        <v>4</v>
      </c>
      <c r="L55" s="4" t="n">
        <f aca="false">COUNTIFS(Albums!$I$2:$I$2862,A55&amp;" *",Albums!$U$2:$U$2862,"Y")</f>
        <v>1</v>
      </c>
    </row>
  </sheetData>
  <autoFilter ref="A1:L55"/>
  <dataValidations count="1">
    <dataValidation allowBlank="true" errorStyle="stop" operator="between" showDropDown="false" showErrorMessage="true" showInputMessage="false" sqref="C2:C1055" type="list">
      <formula1>"Core,V,Context"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2"/>
    <col collapsed="false" customWidth="true" hidden="false" outlineLevel="0" max="4" min="4" style="0" width="30"/>
    <col collapsed="false" customWidth="true" hidden="false" outlineLevel="0" max="5" min="5" style="0" width="44"/>
    <col collapsed="false" customWidth="true" hidden="false" outlineLevel="0" max="6" min="6" style="0" width="60"/>
    <col collapsed="false" customWidth="true" hidden="false" outlineLevel="0" max="7" min="7" style="0" width="10"/>
  </cols>
  <sheetData>
    <row r="1" customFormat="false" ht="23.85" hidden="false" customHeight="false" outlineLevel="0" collapsed="false">
      <c r="A1" s="3" t="s">
        <v>23</v>
      </c>
      <c r="B1" s="3" t="s">
        <v>24568</v>
      </c>
      <c r="C1" s="3" t="s">
        <v>9696</v>
      </c>
      <c r="D1" s="3" t="s">
        <v>24244</v>
      </c>
      <c r="E1" s="3" t="s">
        <v>24569</v>
      </c>
      <c r="F1" s="3" t="s">
        <v>24570</v>
      </c>
      <c r="G1" s="3" t="s">
        <v>24571</v>
      </c>
    </row>
    <row r="2" customFormat="false" ht="23.85" hidden="false" customHeight="false" outlineLevel="0" collapsed="false">
      <c r="A2" s="4" t="s">
        <v>92</v>
      </c>
      <c r="B2" s="4" t="s">
        <v>91</v>
      </c>
      <c r="C2" s="4" t="s">
        <v>24572</v>
      </c>
      <c r="D2" s="2" t="s">
        <v>24573</v>
      </c>
      <c r="E2" s="2" t="s">
        <v>24574</v>
      </c>
      <c r="F2" s="2" t="s">
        <v>24575</v>
      </c>
      <c r="G2" s="4" t="n">
        <f aca="false">COUNTIF(Albums!$N$2:$N$2862,A2)</f>
        <v>29</v>
      </c>
    </row>
    <row r="3" customFormat="false" ht="23.85" hidden="false" customHeight="false" outlineLevel="0" collapsed="false">
      <c r="A3" s="4" t="s">
        <v>2914</v>
      </c>
      <c r="B3" s="4" t="s">
        <v>24576</v>
      </c>
      <c r="C3" s="4" t="s">
        <v>24577</v>
      </c>
      <c r="D3" s="2" t="s">
        <v>24578</v>
      </c>
      <c r="E3" s="2" t="s">
        <v>24579</v>
      </c>
      <c r="F3" s="2" t="s">
        <v>24580</v>
      </c>
      <c r="G3" s="4" t="n">
        <f aca="false">COUNTIF(Albums!$N$2:$N$2862,A3)</f>
        <v>40</v>
      </c>
    </row>
    <row r="4" customFormat="false" ht="15" hidden="false" customHeight="false" outlineLevel="0" collapsed="false">
      <c r="A4" s="4" t="s">
        <v>4622</v>
      </c>
      <c r="B4" s="4" t="s">
        <v>4621</v>
      </c>
      <c r="C4" s="4" t="s">
        <v>24525</v>
      </c>
      <c r="D4" s="2" t="s">
        <v>24581</v>
      </c>
      <c r="E4" s="2" t="s">
        <v>24582</v>
      </c>
      <c r="F4" s="2" t="s">
        <v>24583</v>
      </c>
      <c r="G4" s="4" t="n">
        <f aca="false">COUNTIF(Albums!$N$2:$N$2862,A4)</f>
        <v>8</v>
      </c>
    </row>
    <row r="5" customFormat="false" ht="15" hidden="false" customHeight="false" outlineLevel="0" collapsed="false">
      <c r="A5" s="4" t="s">
        <v>174</v>
      </c>
      <c r="B5" s="4" t="s">
        <v>175</v>
      </c>
      <c r="C5" s="4" t="s">
        <v>24584</v>
      </c>
      <c r="D5" s="2" t="s">
        <v>24585</v>
      </c>
      <c r="E5" s="2" t="s">
        <v>24586</v>
      </c>
      <c r="F5" s="2" t="s">
        <v>24587</v>
      </c>
      <c r="G5" s="4" t="n">
        <f aca="false">COUNTIF(Albums!$N$2:$N$2862,A5)</f>
        <v>14</v>
      </c>
    </row>
    <row r="6" customFormat="false" ht="23.85" hidden="false" customHeight="false" outlineLevel="0" collapsed="false">
      <c r="A6" s="4" t="s">
        <v>531</v>
      </c>
      <c r="B6" s="4" t="s">
        <v>24588</v>
      </c>
      <c r="C6" s="4" t="s">
        <v>24589</v>
      </c>
      <c r="D6" s="2" t="s">
        <v>24590</v>
      </c>
      <c r="E6" s="2" t="s">
        <v>24591</v>
      </c>
      <c r="F6" s="2" t="s">
        <v>24592</v>
      </c>
      <c r="G6" s="4" t="n">
        <f aca="false">COUNTIF(Albums!$N$2:$N$2862,A6)</f>
        <v>26</v>
      </c>
    </row>
    <row r="7" customFormat="false" ht="23.85" hidden="false" customHeight="false" outlineLevel="0" collapsed="false">
      <c r="A7" s="4" t="s">
        <v>10860</v>
      </c>
      <c r="B7" s="4" t="s">
        <v>61</v>
      </c>
      <c r="C7" s="4" t="s">
        <v>24593</v>
      </c>
      <c r="D7" s="2" t="s">
        <v>24594</v>
      </c>
      <c r="E7" s="2" t="s">
        <v>24595</v>
      </c>
      <c r="F7" s="2" t="s">
        <v>24596</v>
      </c>
      <c r="G7" s="4" t="n">
        <f aca="false">COUNTIF(Albums!$N$2:$N$2862,A7)</f>
        <v>27</v>
      </c>
    </row>
    <row r="8" customFormat="false" ht="23.85" hidden="false" customHeight="false" outlineLevel="0" collapsed="false">
      <c r="A8" s="4" t="s">
        <v>1919</v>
      </c>
      <c r="B8" s="4" t="s">
        <v>61</v>
      </c>
      <c r="C8" s="4" t="s">
        <v>24584</v>
      </c>
      <c r="D8" s="2" t="s">
        <v>24597</v>
      </c>
      <c r="E8" s="2" t="s">
        <v>24598</v>
      </c>
      <c r="F8" s="2" t="s">
        <v>24599</v>
      </c>
      <c r="G8" s="4" t="n">
        <f aca="false">COUNTIF(Albums!$N$2:$N$2862,A8)</f>
        <v>22</v>
      </c>
    </row>
    <row r="9" customFormat="false" ht="23.85" hidden="false" customHeight="false" outlineLevel="0" collapsed="false">
      <c r="A9" s="4" t="s">
        <v>18254</v>
      </c>
      <c r="B9" s="4" t="s">
        <v>61</v>
      </c>
      <c r="C9" s="4" t="s">
        <v>24600</v>
      </c>
      <c r="D9" s="2" t="s">
        <v>24601</v>
      </c>
      <c r="E9" s="2" t="s">
        <v>24602</v>
      </c>
      <c r="F9" s="2" t="s">
        <v>24603</v>
      </c>
      <c r="G9" s="4" t="n">
        <f aca="false">COUNTIF(Albums!$N$2:$N$2862,A9)</f>
        <v>10</v>
      </c>
    </row>
    <row r="10" customFormat="false" ht="15" hidden="false" customHeight="false" outlineLevel="0" collapsed="false">
      <c r="A10" s="4" t="s">
        <v>585</v>
      </c>
      <c r="B10" s="4" t="s">
        <v>61</v>
      </c>
      <c r="C10" s="4" t="s">
        <v>24300</v>
      </c>
      <c r="D10" s="2" t="s">
        <v>24604</v>
      </c>
      <c r="E10" s="2" t="s">
        <v>24605</v>
      </c>
      <c r="F10" s="2" t="s">
        <v>24606</v>
      </c>
      <c r="G10" s="4" t="n">
        <f aca="false">COUNTIF(Albums!$N$2:$N$2862,A10)</f>
        <v>25</v>
      </c>
    </row>
    <row r="11" customFormat="false" ht="23.85" hidden="false" customHeight="false" outlineLevel="0" collapsed="false">
      <c r="A11" s="4" t="s">
        <v>118</v>
      </c>
      <c r="B11" s="4" t="s">
        <v>117</v>
      </c>
      <c r="C11" s="4" t="s">
        <v>24554</v>
      </c>
      <c r="D11" s="2" t="s">
        <v>24607</v>
      </c>
      <c r="E11" s="2" t="s">
        <v>24608</v>
      </c>
      <c r="F11" s="2" t="s">
        <v>24609</v>
      </c>
      <c r="G11" s="4" t="n">
        <f aca="false">COUNTIF(Albums!$N$2:$N$2862,A11)</f>
        <v>38</v>
      </c>
    </row>
    <row r="12" customFormat="false" ht="15" hidden="false" customHeight="false" outlineLevel="0" collapsed="false">
      <c r="A12" s="4" t="s">
        <v>10583</v>
      </c>
      <c r="B12" s="4" t="s">
        <v>117</v>
      </c>
      <c r="C12" s="4" t="s">
        <v>24610</v>
      </c>
      <c r="D12" s="2" t="s">
        <v>24611</v>
      </c>
      <c r="E12" s="2" t="s">
        <v>24612</v>
      </c>
      <c r="F12" s="2" t="s">
        <v>24613</v>
      </c>
      <c r="G12" s="4" t="n">
        <f aca="false">COUNTIF(Albums!$N$2:$N$2862,A12)</f>
        <v>6</v>
      </c>
    </row>
    <row r="13" customFormat="false" ht="23.85" hidden="false" customHeight="false" outlineLevel="0" collapsed="false">
      <c r="A13" s="4" t="s">
        <v>7068</v>
      </c>
      <c r="B13" s="4" t="s">
        <v>2974</v>
      </c>
      <c r="C13" s="4" t="s">
        <v>24614</v>
      </c>
      <c r="D13" s="2" t="s">
        <v>24615</v>
      </c>
      <c r="E13" s="2" t="s">
        <v>24616</v>
      </c>
      <c r="F13" s="2" t="s">
        <v>24617</v>
      </c>
      <c r="G13" s="4" t="n">
        <f aca="false">COUNTIF(Albums!$N$2:$N$2862,A13)</f>
        <v>39</v>
      </c>
    </row>
    <row r="14" customFormat="false" ht="23.85" hidden="false" customHeight="false" outlineLevel="0" collapsed="false">
      <c r="A14" s="4" t="s">
        <v>12015</v>
      </c>
      <c r="B14" s="4" t="s">
        <v>24618</v>
      </c>
      <c r="C14" s="4" t="s">
        <v>24593</v>
      </c>
      <c r="D14" s="2" t="s">
        <v>24619</v>
      </c>
      <c r="E14" s="2" t="s">
        <v>24620</v>
      </c>
      <c r="F14" s="2" t="s">
        <v>24621</v>
      </c>
      <c r="G14" s="4" t="n">
        <f aca="false">COUNTIF(Albums!$N$2:$N$2862,A14)</f>
        <v>13</v>
      </c>
    </row>
    <row r="15" customFormat="false" ht="23.85" hidden="false" customHeight="false" outlineLevel="0" collapsed="false">
      <c r="A15" s="4" t="s">
        <v>5477</v>
      </c>
      <c r="B15" s="4" t="s">
        <v>1338</v>
      </c>
      <c r="C15" s="4" t="s">
        <v>24622</v>
      </c>
      <c r="D15" s="2" t="s">
        <v>24623</v>
      </c>
      <c r="E15" s="2" t="s">
        <v>24624</v>
      </c>
      <c r="F15" s="2" t="s">
        <v>24625</v>
      </c>
      <c r="G15" s="4" t="n">
        <f aca="false">COUNTIF(Albums!$N$2:$N$2862,A15)</f>
        <v>38</v>
      </c>
    </row>
    <row r="16" customFormat="false" ht="15" hidden="false" customHeight="false" outlineLevel="0" collapsed="false">
      <c r="A16" s="4" t="s">
        <v>10910</v>
      </c>
      <c r="B16" s="4" t="s">
        <v>24626</v>
      </c>
      <c r="C16" s="4" t="s">
        <v>24627</v>
      </c>
      <c r="D16" s="2" t="s">
        <v>24628</v>
      </c>
      <c r="E16" s="2" t="s">
        <v>24629</v>
      </c>
      <c r="F16" s="2" t="s">
        <v>24630</v>
      </c>
      <c r="G16" s="4" t="n">
        <f aca="false">COUNTIF(Albums!$N$2:$N$2862,A16)</f>
        <v>13</v>
      </c>
    </row>
    <row r="17" customFormat="false" ht="15" hidden="false" customHeight="false" outlineLevel="0" collapsed="false">
      <c r="A17" s="4" t="s">
        <v>6132</v>
      </c>
      <c r="B17" s="4" t="s">
        <v>6131</v>
      </c>
      <c r="C17" s="4" t="s">
        <v>24503</v>
      </c>
      <c r="D17" s="2" t="s">
        <v>24631</v>
      </c>
      <c r="E17" s="2" t="s">
        <v>24632</v>
      </c>
      <c r="F17" s="2" t="s">
        <v>24633</v>
      </c>
      <c r="G17" s="4" t="n">
        <f aca="false">COUNTIF(Albums!$N$2:$N$2862,A17)</f>
        <v>25</v>
      </c>
    </row>
    <row r="18" customFormat="false" ht="23.85" hidden="false" customHeight="false" outlineLevel="0" collapsed="false">
      <c r="A18" s="4" t="s">
        <v>2389</v>
      </c>
      <c r="B18" s="4" t="s">
        <v>164</v>
      </c>
      <c r="C18" s="4" t="s">
        <v>24634</v>
      </c>
      <c r="D18" s="2" t="s">
        <v>24635</v>
      </c>
      <c r="E18" s="2" t="s">
        <v>24636</v>
      </c>
      <c r="F18" s="2" t="s">
        <v>24637</v>
      </c>
      <c r="G18" s="4" t="n">
        <f aca="false">COUNTIF(Albums!$N$2:$N$2862,A18)</f>
        <v>36</v>
      </c>
    </row>
    <row r="19" customFormat="false" ht="23.85" hidden="false" customHeight="false" outlineLevel="0" collapsed="false">
      <c r="A19" s="4" t="s">
        <v>16071</v>
      </c>
      <c r="B19" s="4" t="s">
        <v>11021</v>
      </c>
      <c r="C19" s="4" t="s">
        <v>24638</v>
      </c>
      <c r="D19" s="2"/>
      <c r="E19" s="2" t="s">
        <v>24639</v>
      </c>
      <c r="F19" s="2" t="s">
        <v>24640</v>
      </c>
      <c r="G19" s="4" t="n">
        <f aca="false">COUNTIF(Albums!$N$2:$N$2862,A19)</f>
        <v>10</v>
      </c>
    </row>
    <row r="20" customFormat="false" ht="15" hidden="false" customHeight="false" outlineLevel="0" collapsed="false">
      <c r="A20" s="4" t="s">
        <v>17785</v>
      </c>
      <c r="B20" s="4" t="s">
        <v>16132</v>
      </c>
      <c r="C20" s="4" t="s">
        <v>24641</v>
      </c>
      <c r="D20" s="2"/>
      <c r="E20" s="2" t="s">
        <v>24642</v>
      </c>
      <c r="F20" s="2" t="s">
        <v>24643</v>
      </c>
      <c r="G20" s="4" t="n">
        <f aca="false">COUNTIF(Albums!$N$2:$N$2862,A20)</f>
        <v>9</v>
      </c>
    </row>
    <row r="21" customFormat="false" ht="23.85" hidden="false" customHeight="false" outlineLevel="0" collapsed="false">
      <c r="A21" s="4" t="s">
        <v>18481</v>
      </c>
      <c r="B21" s="4" t="s">
        <v>18480</v>
      </c>
      <c r="C21" s="4" t="s">
        <v>24644</v>
      </c>
      <c r="D21" s="2" t="s">
        <v>17187</v>
      </c>
      <c r="E21" s="2" t="s">
        <v>24645</v>
      </c>
      <c r="F21" s="2" t="s">
        <v>24646</v>
      </c>
      <c r="G21" s="4" t="n">
        <f aca="false">COUNTIF(Albums!$N$2:$N$2862,A21)</f>
        <v>24</v>
      </c>
    </row>
    <row r="22" customFormat="false" ht="23.85" hidden="false" customHeight="false" outlineLevel="0" collapsed="false">
      <c r="A22" s="4" t="s">
        <v>3184</v>
      </c>
      <c r="B22" s="4" t="s">
        <v>289</v>
      </c>
      <c r="C22" s="4" t="s">
        <v>24647</v>
      </c>
      <c r="D22" s="2" t="s">
        <v>24648</v>
      </c>
      <c r="E22" s="2" t="s">
        <v>24649</v>
      </c>
      <c r="F22" s="2" t="s">
        <v>24650</v>
      </c>
      <c r="G22" s="4" t="n">
        <f aca="false">COUNTIF(Albums!$N$2:$N$2862,A22)</f>
        <v>22</v>
      </c>
    </row>
    <row r="23" customFormat="false" ht="23.85" hidden="false" customHeight="false" outlineLevel="0" collapsed="false">
      <c r="A23" s="4" t="s">
        <v>13815</v>
      </c>
      <c r="B23" s="4" t="s">
        <v>1205</v>
      </c>
      <c r="C23" s="4" t="s">
        <v>23608</v>
      </c>
      <c r="D23" s="2" t="s">
        <v>24651</v>
      </c>
      <c r="E23" s="2" t="s">
        <v>24652</v>
      </c>
      <c r="F23" s="2" t="s">
        <v>24653</v>
      </c>
      <c r="G23" s="4" t="n">
        <f aca="false">COUNTIF(Albums!$N$2:$N$2862,A23)</f>
        <v>31</v>
      </c>
    </row>
    <row r="24" customFormat="false" ht="23.85" hidden="false" customHeight="false" outlineLevel="0" collapsed="false">
      <c r="A24" s="4" t="s">
        <v>14187</v>
      </c>
      <c r="B24" s="4" t="s">
        <v>1205</v>
      </c>
      <c r="C24" s="4" t="s">
        <v>24387</v>
      </c>
      <c r="D24" s="2" t="s">
        <v>24654</v>
      </c>
      <c r="E24" s="2" t="s">
        <v>24655</v>
      </c>
      <c r="F24" s="2" t="s">
        <v>24656</v>
      </c>
      <c r="G24" s="4" t="n">
        <f aca="false">COUNTIF(Albums!$N$2:$N$2862,A24)</f>
        <v>34</v>
      </c>
    </row>
    <row r="25" customFormat="false" ht="15" hidden="false" customHeight="false" outlineLevel="0" collapsed="false">
      <c r="A25" s="4" t="s">
        <v>14469</v>
      </c>
      <c r="B25" s="4" t="s">
        <v>24657</v>
      </c>
      <c r="C25" s="4" t="s">
        <v>24658</v>
      </c>
      <c r="D25" s="2" t="s">
        <v>14393</v>
      </c>
      <c r="E25" s="2" t="s">
        <v>24659</v>
      </c>
      <c r="F25" s="2" t="s">
        <v>24660</v>
      </c>
      <c r="G25" s="4" t="n">
        <f aca="false">COUNTIF(Albums!$N$2:$N$2862,A25)</f>
        <v>27</v>
      </c>
    </row>
    <row r="26" customFormat="false" ht="23.85" hidden="false" customHeight="false" outlineLevel="0" collapsed="false">
      <c r="A26" s="4" t="s">
        <v>2811</v>
      </c>
      <c r="B26" s="4" t="s">
        <v>1205</v>
      </c>
      <c r="C26" s="4" t="s">
        <v>24661</v>
      </c>
      <c r="D26" s="2" t="s">
        <v>24662</v>
      </c>
      <c r="E26" s="2" t="s">
        <v>24663</v>
      </c>
      <c r="F26" s="2" t="s">
        <v>24664</v>
      </c>
      <c r="G26" s="4" t="n">
        <f aca="false">COUNTIF(Albums!$N$2:$N$2862,A26)</f>
        <v>17</v>
      </c>
    </row>
    <row r="27" customFormat="false" ht="23.85" hidden="false" customHeight="false" outlineLevel="0" collapsed="false">
      <c r="A27" s="4" t="s">
        <v>5432</v>
      </c>
      <c r="B27" s="4" t="s">
        <v>5431</v>
      </c>
      <c r="C27" s="4" t="s">
        <v>24665</v>
      </c>
      <c r="D27" s="2" t="s">
        <v>24666</v>
      </c>
      <c r="E27" s="2" t="s">
        <v>24667</v>
      </c>
      <c r="F27" s="2" t="s">
        <v>24668</v>
      </c>
      <c r="G27" s="4" t="n">
        <f aca="false">COUNTIF(Albums!$N$2:$N$2862,A27)</f>
        <v>29</v>
      </c>
    </row>
    <row r="28" customFormat="false" ht="15" hidden="false" customHeight="false" outlineLevel="0" collapsed="false">
      <c r="A28" s="4" t="s">
        <v>12224</v>
      </c>
      <c r="B28" s="4" t="s">
        <v>24669</v>
      </c>
      <c r="C28" s="4" t="s">
        <v>24359</v>
      </c>
      <c r="D28" s="2" t="s">
        <v>24670</v>
      </c>
      <c r="E28" s="2" t="s">
        <v>24671</v>
      </c>
      <c r="F28" s="2" t="s">
        <v>24672</v>
      </c>
      <c r="G28" s="4" t="n">
        <f aca="false">COUNTIF(Albums!$N$2:$N$2862,A28)</f>
        <v>17</v>
      </c>
    </row>
    <row r="29" customFormat="false" ht="15" hidden="false" customHeight="false" outlineLevel="0" collapsed="false">
      <c r="A29" s="4" t="s">
        <v>14459</v>
      </c>
      <c r="B29" s="4" t="s">
        <v>6520</v>
      </c>
      <c r="C29" s="4" t="s">
        <v>24673</v>
      </c>
      <c r="D29" s="2" t="s">
        <v>24674</v>
      </c>
      <c r="E29" s="2" t="s">
        <v>24675</v>
      </c>
      <c r="F29" s="2" t="s">
        <v>24676</v>
      </c>
      <c r="G29" s="4" t="n">
        <f aca="false">COUNTIF(Albums!$N$2:$N$2862,A29)</f>
        <v>7</v>
      </c>
    </row>
    <row r="30" customFormat="false" ht="15" hidden="false" customHeight="false" outlineLevel="0" collapsed="false">
      <c r="A30" s="4" t="s">
        <v>12280</v>
      </c>
      <c r="B30" s="4" t="s">
        <v>12279</v>
      </c>
      <c r="C30" s="4" t="s">
        <v>24627</v>
      </c>
      <c r="D30" s="2" t="s">
        <v>24677</v>
      </c>
      <c r="E30" s="2" t="s">
        <v>12276</v>
      </c>
      <c r="F30" s="2" t="s">
        <v>24678</v>
      </c>
      <c r="G30" s="4" t="n">
        <f aca="false">COUNTIF(Albums!$N$2:$N$2862,A30)</f>
        <v>10</v>
      </c>
    </row>
    <row r="31" customFormat="false" ht="23.85" hidden="false" customHeight="false" outlineLevel="0" collapsed="false">
      <c r="A31" s="4" t="s">
        <v>11653</v>
      </c>
      <c r="B31" s="4" t="s">
        <v>24679</v>
      </c>
      <c r="C31" s="4" t="s">
        <v>24680</v>
      </c>
      <c r="D31" s="2" t="s">
        <v>24681</v>
      </c>
      <c r="E31" s="2" t="s">
        <v>24682</v>
      </c>
      <c r="F31" s="2" t="s">
        <v>24683</v>
      </c>
      <c r="G31" s="4" t="n">
        <f aca="false">COUNTIF(Albums!$N$2:$N$2862,A31)</f>
        <v>11</v>
      </c>
    </row>
    <row r="32" customFormat="false" ht="23.85" hidden="false" customHeight="false" outlineLevel="0" collapsed="false">
      <c r="A32" s="4" t="s">
        <v>4316</v>
      </c>
      <c r="B32" s="4" t="s">
        <v>1777</v>
      </c>
      <c r="C32" s="4" t="s">
        <v>24684</v>
      </c>
      <c r="D32" s="2" t="s">
        <v>24685</v>
      </c>
      <c r="E32" s="2" t="s">
        <v>24686</v>
      </c>
      <c r="F32" s="2" t="s">
        <v>24687</v>
      </c>
      <c r="G32" s="4" t="n">
        <f aca="false">COUNTIF(Albums!$N$2:$N$2862,A32)</f>
        <v>12</v>
      </c>
    </row>
    <row r="33" customFormat="false" ht="15" hidden="false" customHeight="false" outlineLevel="0" collapsed="false">
      <c r="A33" s="4" t="s">
        <v>11520</v>
      </c>
      <c r="B33" s="4" t="s">
        <v>9150</v>
      </c>
      <c r="C33" s="4" t="s">
        <v>24300</v>
      </c>
      <c r="D33" s="2" t="s">
        <v>24688</v>
      </c>
      <c r="E33" s="2" t="s">
        <v>24689</v>
      </c>
      <c r="F33" s="2" t="s">
        <v>24690</v>
      </c>
      <c r="G33" s="4" t="n">
        <f aca="false">COUNTIF(Albums!$N$2:$N$2862,A33)</f>
        <v>7</v>
      </c>
    </row>
    <row r="34" customFormat="false" ht="23.85" hidden="false" customHeight="false" outlineLevel="0" collapsed="false">
      <c r="A34" s="4" t="s">
        <v>8949</v>
      </c>
      <c r="B34" s="4" t="s">
        <v>1528</v>
      </c>
      <c r="C34" s="4" t="s">
        <v>24300</v>
      </c>
      <c r="D34" s="2" t="s">
        <v>24691</v>
      </c>
      <c r="E34" s="2" t="s">
        <v>24692</v>
      </c>
      <c r="F34" s="2" t="s">
        <v>24693</v>
      </c>
      <c r="G34" s="4" t="n">
        <f aca="false">COUNTIF(Albums!$N$2:$N$2862,A34)</f>
        <v>11</v>
      </c>
    </row>
    <row r="35" customFormat="false" ht="23.85" hidden="false" customHeight="false" outlineLevel="0" collapsed="false">
      <c r="A35" s="4" t="s">
        <v>12708</v>
      </c>
      <c r="B35" s="4" t="s">
        <v>24694</v>
      </c>
      <c r="C35" s="4" t="s">
        <v>24514</v>
      </c>
      <c r="D35" s="2" t="s">
        <v>24695</v>
      </c>
      <c r="E35" s="2" t="s">
        <v>24696</v>
      </c>
      <c r="F35" s="2" t="s">
        <v>24697</v>
      </c>
      <c r="G35" s="4" t="n">
        <f aca="false">COUNTIF(Albums!$N$2:$N$2862,A35)</f>
        <v>15</v>
      </c>
    </row>
    <row r="36" customFormat="false" ht="15" hidden="false" customHeight="false" outlineLevel="0" collapsed="false">
      <c r="A36" s="4" t="s">
        <v>4871</v>
      </c>
      <c r="B36" s="4" t="s">
        <v>194</v>
      </c>
      <c r="C36" s="4" t="s">
        <v>24503</v>
      </c>
      <c r="D36" s="2" t="s">
        <v>24698</v>
      </c>
      <c r="E36" s="2" t="s">
        <v>24699</v>
      </c>
      <c r="F36" s="2" t="s">
        <v>24700</v>
      </c>
      <c r="G36" s="4" t="n">
        <f aca="false">COUNTIF(Albums!$N$2:$N$2862,A36)</f>
        <v>15</v>
      </c>
    </row>
    <row r="37" customFormat="false" ht="15" hidden="false" customHeight="false" outlineLevel="0" collapsed="false">
      <c r="A37" s="4" t="s">
        <v>7103</v>
      </c>
      <c r="B37" s="4" t="s">
        <v>7102</v>
      </c>
      <c r="C37" s="4" t="s">
        <v>24701</v>
      </c>
      <c r="D37" s="2" t="s">
        <v>24702</v>
      </c>
      <c r="E37" s="2" t="s">
        <v>24703</v>
      </c>
      <c r="F37" s="2" t="s">
        <v>24704</v>
      </c>
      <c r="G37" s="4" t="n">
        <f aca="false">COUNTIF(Albums!$N$2:$N$2862,A37)</f>
        <v>21</v>
      </c>
    </row>
    <row r="38" customFormat="false" ht="23.85" hidden="false" customHeight="false" outlineLevel="0" collapsed="false">
      <c r="A38" s="4" t="s">
        <v>7263</v>
      </c>
      <c r="B38" s="4" t="s">
        <v>24705</v>
      </c>
      <c r="C38" s="4" t="s">
        <v>24706</v>
      </c>
      <c r="D38" s="2" t="s">
        <v>24707</v>
      </c>
      <c r="E38" s="2" t="s">
        <v>24708</v>
      </c>
      <c r="F38" s="2" t="s">
        <v>24709</v>
      </c>
      <c r="G38" s="4" t="n">
        <f aca="false">COUNTIF(Albums!$N$2:$N$2862,A38)</f>
        <v>7</v>
      </c>
    </row>
    <row r="39" customFormat="false" ht="23.85" hidden="false" customHeight="false" outlineLevel="0" collapsed="false">
      <c r="A39" s="4" t="s">
        <v>19165</v>
      </c>
      <c r="B39" s="4" t="s">
        <v>24710</v>
      </c>
      <c r="C39" s="4" t="s">
        <v>24473</v>
      </c>
      <c r="D39" s="2" t="s">
        <v>24711</v>
      </c>
      <c r="E39" s="2" t="s">
        <v>24712</v>
      </c>
      <c r="F39" s="2" t="s">
        <v>24713</v>
      </c>
      <c r="G39" s="4" t="n">
        <f aca="false">COUNTIF(Albums!$N$2:$N$2862,A39)</f>
        <v>24</v>
      </c>
    </row>
    <row r="40" customFormat="false" ht="15" hidden="false" customHeight="false" outlineLevel="0" collapsed="false">
      <c r="A40" s="4" t="s">
        <v>16989</v>
      </c>
      <c r="B40" s="4" t="s">
        <v>17310</v>
      </c>
      <c r="C40" s="4" t="s">
        <v>24714</v>
      </c>
      <c r="D40" s="2" t="s">
        <v>24715</v>
      </c>
      <c r="E40" s="2" t="s">
        <v>24716</v>
      </c>
      <c r="F40" s="2" t="s">
        <v>24717</v>
      </c>
      <c r="G40" s="4" t="n">
        <f aca="false">COUNTIF(Albums!$N$2:$N$2862,A40)</f>
        <v>9</v>
      </c>
    </row>
    <row r="41" customFormat="false" ht="23.85" hidden="false" customHeight="false" outlineLevel="0" collapsed="false">
      <c r="A41" s="4" t="s">
        <v>17156</v>
      </c>
      <c r="B41" s="4" t="s">
        <v>153</v>
      </c>
      <c r="C41" s="4" t="s">
        <v>24718</v>
      </c>
      <c r="D41" s="2" t="s">
        <v>24719</v>
      </c>
      <c r="E41" s="2" t="s">
        <v>24720</v>
      </c>
      <c r="F41" s="2" t="s">
        <v>24721</v>
      </c>
      <c r="G41" s="4" t="n">
        <f aca="false">COUNTIF(Albums!$N$2:$N$2862,A41)</f>
        <v>10</v>
      </c>
    </row>
    <row r="42" customFormat="false" ht="23.85" hidden="false" customHeight="false" outlineLevel="0" collapsed="false">
      <c r="A42" s="4" t="s">
        <v>14590</v>
      </c>
      <c r="B42" s="4" t="s">
        <v>153</v>
      </c>
      <c r="C42" s="4" t="s">
        <v>24600</v>
      </c>
      <c r="D42" s="2" t="s">
        <v>24722</v>
      </c>
      <c r="E42" s="2" t="s">
        <v>24723</v>
      </c>
      <c r="F42" s="2" t="s">
        <v>24724</v>
      </c>
      <c r="G42" s="4" t="n">
        <f aca="false">COUNTIF(Albums!$N$2:$N$2862,A42)</f>
        <v>14</v>
      </c>
    </row>
    <row r="43" customFormat="false" ht="23.85" hidden="false" customHeight="false" outlineLevel="0" collapsed="false">
      <c r="A43" s="4" t="s">
        <v>19682</v>
      </c>
      <c r="B43" s="4" t="s">
        <v>852</v>
      </c>
      <c r="C43" s="4" t="s">
        <v>24641</v>
      </c>
      <c r="D43" s="2" t="s">
        <v>24725</v>
      </c>
      <c r="E43" s="2" t="s">
        <v>24726</v>
      </c>
      <c r="F43" s="2" t="s">
        <v>24727</v>
      </c>
      <c r="G43" s="4" t="n">
        <f aca="false">COUNTIF(Albums!$N$2:$N$2862,A43)</f>
        <v>17</v>
      </c>
    </row>
    <row r="44" customFormat="false" ht="15" hidden="false" customHeight="false" outlineLevel="0" collapsed="false">
      <c r="A44" s="4" t="s">
        <v>15636</v>
      </c>
      <c r="B44" s="4" t="s">
        <v>15635</v>
      </c>
      <c r="C44" s="4" t="s">
        <v>24408</v>
      </c>
      <c r="D44" s="2" t="s">
        <v>15633</v>
      </c>
      <c r="E44" s="2" t="s">
        <v>24728</v>
      </c>
      <c r="F44" s="2" t="s">
        <v>24729</v>
      </c>
      <c r="G44" s="4" t="n">
        <f aca="false">COUNTIF(Albums!$N$2:$N$2862,A44)</f>
        <v>30</v>
      </c>
    </row>
    <row r="45" customFormat="false" ht="15" hidden="false" customHeight="false" outlineLevel="0" collapsed="false">
      <c r="A45" s="4" t="s">
        <v>4733</v>
      </c>
      <c r="B45" s="4" t="s">
        <v>4732</v>
      </c>
      <c r="C45" s="4" t="s">
        <v>24544</v>
      </c>
      <c r="D45" s="2" t="s">
        <v>24730</v>
      </c>
      <c r="E45" s="2" t="s">
        <v>24731</v>
      </c>
      <c r="F45" s="2" t="s">
        <v>24732</v>
      </c>
      <c r="G45" s="4" t="n">
        <f aca="false">COUNTIF(Albums!$N$2:$N$2862,A45)</f>
        <v>11</v>
      </c>
    </row>
    <row r="46" customFormat="false" ht="23.85" hidden="false" customHeight="false" outlineLevel="0" collapsed="false">
      <c r="A46" s="4" t="s">
        <v>4037</v>
      </c>
      <c r="B46" s="4" t="s">
        <v>777</v>
      </c>
      <c r="C46" s="4" t="s">
        <v>24278</v>
      </c>
      <c r="D46" s="2" t="s">
        <v>24733</v>
      </c>
      <c r="E46" s="2" t="s">
        <v>24734</v>
      </c>
      <c r="F46" s="2" t="s">
        <v>24735</v>
      </c>
      <c r="G46" s="4" t="n">
        <f aca="false">COUNTIF(Albums!$N$2:$N$2862,A46)</f>
        <v>4</v>
      </c>
    </row>
    <row r="47" customFormat="false" ht="15" hidden="false" customHeight="false" outlineLevel="0" collapsed="false">
      <c r="A47" s="4" t="s">
        <v>7640</v>
      </c>
      <c r="B47" s="4" t="s">
        <v>279</v>
      </c>
      <c r="C47" s="4" t="s">
        <v>24503</v>
      </c>
      <c r="D47" s="2" t="s">
        <v>1353</v>
      </c>
      <c r="E47" s="2" t="s">
        <v>24736</v>
      </c>
      <c r="F47" s="2" t="s">
        <v>24737</v>
      </c>
      <c r="G47" s="4" t="n">
        <f aca="false">COUNTIF(Albums!$N$2:$N$2862,A47)</f>
        <v>6</v>
      </c>
    </row>
    <row r="48" customFormat="false" ht="15" hidden="false" customHeight="false" outlineLevel="0" collapsed="false">
      <c r="A48" s="4" t="s">
        <v>10454</v>
      </c>
      <c r="B48" s="4" t="s">
        <v>24738</v>
      </c>
      <c r="C48" s="4" t="s">
        <v>24739</v>
      </c>
      <c r="D48" s="2" t="s">
        <v>10454</v>
      </c>
      <c r="E48" s="2" t="s">
        <v>24740</v>
      </c>
      <c r="F48" s="2" t="s">
        <v>24741</v>
      </c>
      <c r="G48" s="4" t="n">
        <f aca="false">COUNTIF(Albums!$N$2:$N$2862,A48)</f>
        <v>10</v>
      </c>
    </row>
    <row r="49" customFormat="false" ht="15" hidden="false" customHeight="false" outlineLevel="0" collapsed="false">
      <c r="A49" s="4" t="s">
        <v>15507</v>
      </c>
      <c r="B49" s="4" t="s">
        <v>6657</v>
      </c>
      <c r="C49" s="4" t="s">
        <v>24742</v>
      </c>
      <c r="D49" s="2" t="s">
        <v>24743</v>
      </c>
      <c r="E49" s="2" t="s">
        <v>24744</v>
      </c>
      <c r="F49" s="2" t="s">
        <v>24745</v>
      </c>
      <c r="G49" s="4" t="n">
        <f aca="false">COUNTIF(Albums!$N$2:$N$2862,A49)</f>
        <v>6</v>
      </c>
    </row>
    <row r="50" customFormat="false" ht="15" hidden="false" customHeight="false" outlineLevel="0" collapsed="false">
      <c r="A50" s="4" t="s">
        <v>14051</v>
      </c>
      <c r="B50" s="4" t="s">
        <v>14050</v>
      </c>
      <c r="C50" s="4" t="s">
        <v>24746</v>
      </c>
      <c r="D50" s="2" t="s">
        <v>24747</v>
      </c>
      <c r="E50" s="2" t="s">
        <v>24748</v>
      </c>
      <c r="F50" s="2" t="s">
        <v>24749</v>
      </c>
      <c r="G50" s="4" t="n">
        <f aca="false">COUNTIF(Albums!$N$2:$N$2862,A50)</f>
        <v>5</v>
      </c>
    </row>
    <row r="51" customFormat="false" ht="23.85" hidden="false" customHeight="false" outlineLevel="0" collapsed="false">
      <c r="A51" s="4" t="s">
        <v>20293</v>
      </c>
      <c r="B51" s="4" t="s">
        <v>20374</v>
      </c>
      <c r="C51" s="4" t="s">
        <v>24300</v>
      </c>
      <c r="D51" s="2"/>
      <c r="E51" s="2" t="s">
        <v>24750</v>
      </c>
      <c r="F51" s="2" t="s">
        <v>24751</v>
      </c>
      <c r="G51" s="4" t="n">
        <f aca="false">COUNTIF(Albums!$N$2:$N$2862,A51)</f>
        <v>4</v>
      </c>
    </row>
    <row r="52" customFormat="false" ht="15" hidden="false" customHeight="false" outlineLevel="0" collapsed="false">
      <c r="A52" s="4" t="s">
        <v>1386</v>
      </c>
      <c r="B52" s="4" t="s">
        <v>346</v>
      </c>
      <c r="C52" s="4" t="s">
        <v>24503</v>
      </c>
      <c r="D52" s="2" t="s">
        <v>24752</v>
      </c>
      <c r="E52" s="2" t="s">
        <v>24753</v>
      </c>
      <c r="F52" s="2" t="s">
        <v>24754</v>
      </c>
      <c r="G52" s="4" t="n">
        <f aca="false">COUNTIF(Albums!$N$2:$N$2862,A52)</f>
        <v>16</v>
      </c>
    </row>
    <row r="53" customFormat="false" ht="23.85" hidden="false" customHeight="false" outlineLevel="0" collapsed="false">
      <c r="A53" s="4" t="s">
        <v>2684</v>
      </c>
      <c r="B53" s="4" t="s">
        <v>549</v>
      </c>
      <c r="C53" s="4" t="s">
        <v>24589</v>
      </c>
      <c r="D53" s="2" t="s">
        <v>24755</v>
      </c>
      <c r="E53" s="2" t="s">
        <v>24756</v>
      </c>
      <c r="F53" s="2" t="s">
        <v>24757</v>
      </c>
      <c r="G53" s="4" t="n">
        <f aca="false">COUNTIF(Albums!$N$2:$N$2862,A53)</f>
        <v>12</v>
      </c>
    </row>
  </sheetData>
  <autoFilter ref="A1:G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2"/>
    <col collapsed="false" customWidth="true" hidden="false" outlineLevel="0" max="4" min="4" style="0" width="30"/>
    <col collapsed="false" customWidth="true" hidden="false" outlineLevel="0" max="5" min="5" style="0" width="70"/>
    <col collapsed="false" customWidth="true" hidden="false" outlineLevel="0" max="6" min="6" style="0" width="9"/>
    <col collapsed="false" customWidth="true" hidden="false" outlineLevel="0" max="7" min="7" style="0" width="10"/>
  </cols>
  <sheetData>
    <row r="1" customFormat="false" ht="23.85" hidden="false" customHeight="false" outlineLevel="0" collapsed="false">
      <c r="A1" s="3" t="s">
        <v>15</v>
      </c>
      <c r="B1" s="3" t="s">
        <v>22</v>
      </c>
      <c r="C1" s="3" t="s">
        <v>24758</v>
      </c>
      <c r="D1" s="3" t="s">
        <v>24759</v>
      </c>
      <c r="E1" s="3" t="s">
        <v>24760</v>
      </c>
      <c r="F1" s="3" t="s">
        <v>32</v>
      </c>
      <c r="G1" s="3" t="s">
        <v>21429</v>
      </c>
    </row>
    <row r="2" customFormat="false" ht="15" hidden="false" customHeight="false" outlineLevel="0" collapsed="false">
      <c r="A2" s="4" t="s">
        <v>898</v>
      </c>
      <c r="B2" s="4" t="s">
        <v>706</v>
      </c>
      <c r="C2" s="4" t="s">
        <v>24577</v>
      </c>
      <c r="D2" s="2" t="s">
        <v>24761</v>
      </c>
      <c r="E2" s="2" t="s">
        <v>24762</v>
      </c>
      <c r="F2" s="4" t="s">
        <v>53</v>
      </c>
      <c r="G2" s="4" t="n">
        <f aca="false">COUNTIF(Albums!$F$2:$F$2862,A2&amp;"*")</f>
        <v>47</v>
      </c>
    </row>
    <row r="3" customFormat="false" ht="23.85" hidden="false" customHeight="false" outlineLevel="0" collapsed="false">
      <c r="A3" s="4" t="s">
        <v>127</v>
      </c>
      <c r="B3" s="4" t="s">
        <v>91</v>
      </c>
      <c r="C3" s="4"/>
      <c r="D3" s="2" t="s">
        <v>24763</v>
      </c>
      <c r="E3" s="2" t="s">
        <v>24764</v>
      </c>
      <c r="F3" s="4" t="s">
        <v>53</v>
      </c>
      <c r="G3" s="4" t="n">
        <f aca="false">COUNTIF(Albums!$F$2:$F$2862,A3&amp;"*")</f>
        <v>19</v>
      </c>
    </row>
    <row r="4" customFormat="false" ht="15" hidden="false" customHeight="false" outlineLevel="0" collapsed="false">
      <c r="A4" s="4" t="s">
        <v>934</v>
      </c>
      <c r="B4" s="4" t="s">
        <v>5405</v>
      </c>
      <c r="C4" s="4" t="s">
        <v>24765</v>
      </c>
      <c r="D4" s="2" t="s">
        <v>24766</v>
      </c>
      <c r="E4" s="2" t="s">
        <v>24767</v>
      </c>
      <c r="F4" s="4" t="s">
        <v>53</v>
      </c>
      <c r="G4" s="4" t="n">
        <f aca="false">COUNTIF(Albums!$F$2:$F$2862,A4&amp;"*")</f>
        <v>29</v>
      </c>
    </row>
    <row r="5" customFormat="false" ht="23.85" hidden="false" customHeight="false" outlineLevel="0" collapsed="false">
      <c r="A5" s="4" t="s">
        <v>1776</v>
      </c>
      <c r="B5" s="4" t="s">
        <v>925</v>
      </c>
      <c r="C5" s="4"/>
      <c r="D5" s="2" t="s">
        <v>24768</v>
      </c>
      <c r="E5" s="2" t="s">
        <v>24769</v>
      </c>
      <c r="F5" s="4" t="s">
        <v>53</v>
      </c>
      <c r="G5" s="4" t="n">
        <f aca="false">COUNTIF(Albums!$F$2:$F$2862,A5&amp;"*")</f>
        <v>14</v>
      </c>
    </row>
    <row r="6" customFormat="false" ht="15" hidden="false" customHeight="false" outlineLevel="0" collapsed="false">
      <c r="A6" s="4" t="s">
        <v>529</v>
      </c>
      <c r="B6" s="4" t="s">
        <v>530</v>
      </c>
      <c r="C6" s="4"/>
      <c r="D6" s="2" t="s">
        <v>24770</v>
      </c>
      <c r="E6" s="2" t="s">
        <v>24771</v>
      </c>
      <c r="F6" s="4" t="s">
        <v>53</v>
      </c>
      <c r="G6" s="4" t="n">
        <f aca="false">COUNTIF(Albums!$F$2:$F$2862,A6&amp;"*")</f>
        <v>8</v>
      </c>
    </row>
    <row r="7" customFormat="false" ht="23.85" hidden="false" customHeight="false" outlineLevel="0" collapsed="false">
      <c r="A7" s="4" t="s">
        <v>3874</v>
      </c>
      <c r="B7" s="4" t="s">
        <v>10486</v>
      </c>
      <c r="C7" s="4"/>
      <c r="D7" s="2" t="s">
        <v>24772</v>
      </c>
      <c r="E7" s="2" t="s">
        <v>24773</v>
      </c>
      <c r="F7" s="4" t="s">
        <v>53</v>
      </c>
      <c r="G7" s="4" t="n">
        <f aca="false">COUNTIF(Albums!$F$2:$F$2862,A7&amp;"*")</f>
        <v>2</v>
      </c>
    </row>
    <row r="8" customFormat="false" ht="15" hidden="false" customHeight="false" outlineLevel="0" collapsed="false">
      <c r="A8" s="4" t="s">
        <v>162</v>
      </c>
      <c r="B8" s="4" t="s">
        <v>2389</v>
      </c>
      <c r="C8" s="4"/>
      <c r="D8" s="2" t="s">
        <v>24774</v>
      </c>
      <c r="E8" s="2" t="s">
        <v>24775</v>
      </c>
      <c r="F8" s="4" t="s">
        <v>53</v>
      </c>
      <c r="G8" s="4" t="n">
        <f aca="false">COUNTIF(Albums!$F$2:$F$2862,A8&amp;"*")</f>
        <v>23</v>
      </c>
    </row>
    <row r="9" customFormat="false" ht="15" hidden="false" customHeight="false" outlineLevel="0" collapsed="false">
      <c r="A9" s="4" t="s">
        <v>24776</v>
      </c>
      <c r="B9" s="4" t="s">
        <v>24777</v>
      </c>
      <c r="C9" s="4"/>
      <c r="D9" s="2"/>
      <c r="E9" s="2" t="s">
        <v>24778</v>
      </c>
      <c r="F9" s="4" t="s">
        <v>53</v>
      </c>
      <c r="G9" s="4" t="n">
        <f aca="false">COUNTIF(Albums!$F$2:$F$2862,A9&amp;"*")</f>
        <v>2</v>
      </c>
    </row>
    <row r="10" customFormat="false" ht="15" hidden="false" customHeight="false" outlineLevel="0" collapsed="false">
      <c r="A10" s="4" t="s">
        <v>334</v>
      </c>
      <c r="B10" s="4" t="s">
        <v>24777</v>
      </c>
      <c r="C10" s="4"/>
      <c r="D10" s="2" t="s">
        <v>24779</v>
      </c>
      <c r="E10" s="2" t="s">
        <v>24780</v>
      </c>
      <c r="F10" s="4" t="s">
        <v>53</v>
      </c>
      <c r="G10" s="4" t="n">
        <f aca="false">COUNTIF(Albums!$F$2:$F$2862,A10&amp;"*")</f>
        <v>10</v>
      </c>
    </row>
    <row r="11" customFormat="false" ht="15" hidden="false" customHeight="false" outlineLevel="0" collapsed="false">
      <c r="A11" s="4" t="s">
        <v>150</v>
      </c>
      <c r="B11" s="4" t="s">
        <v>116</v>
      </c>
      <c r="C11" s="4"/>
      <c r="D11" s="2" t="s">
        <v>24781</v>
      </c>
      <c r="E11" s="2" t="s">
        <v>24782</v>
      </c>
      <c r="F11" s="4" t="s">
        <v>53</v>
      </c>
      <c r="G11" s="4" t="n">
        <f aca="false">COUNTIF(Albums!$F$2:$F$2862,A11&amp;"*")</f>
        <v>18</v>
      </c>
    </row>
    <row r="12" customFormat="false" ht="23.85" hidden="false" customHeight="false" outlineLevel="0" collapsed="false">
      <c r="A12" s="4" t="s">
        <v>583</v>
      </c>
      <c r="B12" s="4" t="s">
        <v>2532</v>
      </c>
      <c r="C12" s="4" t="s">
        <v>24300</v>
      </c>
      <c r="D12" s="2" t="s">
        <v>24783</v>
      </c>
      <c r="E12" s="2" t="s">
        <v>24784</v>
      </c>
      <c r="F12" s="4" t="s">
        <v>53</v>
      </c>
      <c r="G12" s="4" t="n">
        <f aca="false">COUNTIF(Albums!$F$2:$F$2862,A12&amp;"*")</f>
        <v>74</v>
      </c>
    </row>
    <row r="13" customFormat="false" ht="23.85" hidden="false" customHeight="false" outlineLevel="0" collapsed="false">
      <c r="A13" s="4" t="s">
        <v>24594</v>
      </c>
      <c r="B13" s="4" t="s">
        <v>2532</v>
      </c>
      <c r="C13" s="4" t="s">
        <v>24525</v>
      </c>
      <c r="D13" s="2"/>
      <c r="E13" s="2" t="s">
        <v>24785</v>
      </c>
      <c r="F13" s="4" t="s">
        <v>53</v>
      </c>
      <c r="G13" s="4" t="n">
        <f aca="false">COUNTIF(Albums!$F$2:$F$2862,A13&amp;"*")</f>
        <v>47</v>
      </c>
    </row>
    <row r="14" customFormat="false" ht="23.85" hidden="false" customHeight="false" outlineLevel="0" collapsed="false">
      <c r="A14" s="4" t="s">
        <v>14393</v>
      </c>
      <c r="B14" s="4" t="s">
        <v>24657</v>
      </c>
      <c r="C14" s="4" t="s">
        <v>24665</v>
      </c>
      <c r="D14" s="2" t="s">
        <v>24786</v>
      </c>
      <c r="E14" s="2" t="s">
        <v>24787</v>
      </c>
      <c r="F14" s="4" t="s">
        <v>53</v>
      </c>
      <c r="G14" s="4" t="n">
        <f aca="false">COUNTIF(Albums!$F$2:$F$2862,A14&amp;"*")</f>
        <v>28</v>
      </c>
    </row>
    <row r="15" customFormat="false" ht="15" hidden="false" customHeight="false" outlineLevel="0" collapsed="false">
      <c r="A15" s="4" t="s">
        <v>24788</v>
      </c>
      <c r="B15" s="4" t="s">
        <v>5477</v>
      </c>
      <c r="C15" s="4" t="s">
        <v>24544</v>
      </c>
      <c r="D15" s="2"/>
      <c r="E15" s="2" t="s">
        <v>24789</v>
      </c>
      <c r="F15" s="4" t="s">
        <v>53</v>
      </c>
      <c r="G15" s="4" t="n">
        <f aca="false">COUNTIF(Albums!$F$2:$F$2862,A15&amp;"*")</f>
        <v>8</v>
      </c>
    </row>
    <row r="16" customFormat="false" ht="15" hidden="false" customHeight="false" outlineLevel="0" collapsed="false">
      <c r="A16" s="4" t="s">
        <v>15633</v>
      </c>
      <c r="B16" s="4" t="s">
        <v>24790</v>
      </c>
      <c r="C16" s="4" t="s">
        <v>24791</v>
      </c>
      <c r="D16" s="2" t="s">
        <v>24792</v>
      </c>
      <c r="E16" s="2" t="s">
        <v>24793</v>
      </c>
      <c r="F16" s="4" t="s">
        <v>53</v>
      </c>
      <c r="G16" s="4" t="n">
        <f aca="false">COUNTIF(Albums!$F$2:$F$2862,A16&amp;"*")</f>
        <v>31</v>
      </c>
    </row>
    <row r="17" customFormat="false" ht="15" hidden="false" customHeight="false" outlineLevel="0" collapsed="false">
      <c r="A17" s="4" t="s">
        <v>3039</v>
      </c>
      <c r="B17" s="4" t="s">
        <v>19664</v>
      </c>
      <c r="C17" s="4" t="s">
        <v>24577</v>
      </c>
      <c r="D17" s="2" t="s">
        <v>24794</v>
      </c>
      <c r="E17" s="2" t="s">
        <v>24795</v>
      </c>
      <c r="F17" s="4"/>
      <c r="G17" s="4" t="n">
        <f aca="false">COUNTIF(Albums!$F$2:$F$2862,A17&amp;"*")</f>
        <v>55</v>
      </c>
    </row>
    <row r="18" customFormat="false" ht="15" hidden="false" customHeight="false" outlineLevel="0" collapsed="false">
      <c r="A18" s="4" t="s">
        <v>519</v>
      </c>
      <c r="B18" s="4" t="s">
        <v>4316</v>
      </c>
      <c r="C18" s="4" t="s">
        <v>24796</v>
      </c>
      <c r="D18" s="2" t="s">
        <v>24797</v>
      </c>
      <c r="E18" s="2" t="s">
        <v>24798</v>
      </c>
      <c r="F18" s="4"/>
      <c r="G18" s="4" t="n">
        <f aca="false">COUNTIF(Albums!$F$2:$F$2862,A18&amp;"*")</f>
        <v>59</v>
      </c>
    </row>
    <row r="19" customFormat="false" ht="15" hidden="false" customHeight="false" outlineLevel="0" collapsed="false">
      <c r="A19" s="4" t="s">
        <v>1624</v>
      </c>
      <c r="B19" s="4" t="s">
        <v>7292</v>
      </c>
      <c r="C19" s="4" t="s">
        <v>24307</v>
      </c>
      <c r="D19" s="2" t="s">
        <v>24799</v>
      </c>
      <c r="E19" s="2" t="s">
        <v>24800</v>
      </c>
      <c r="F19" s="4"/>
      <c r="G19" s="4" t="n">
        <f aca="false">COUNTIF(Albums!$F$2:$F$2862,A19&amp;"*")</f>
        <v>28</v>
      </c>
    </row>
    <row r="20" customFormat="false" ht="15" hidden="false" customHeight="false" outlineLevel="0" collapsed="false">
      <c r="A20" s="4" t="s">
        <v>2413</v>
      </c>
      <c r="B20" s="4" t="s">
        <v>7292</v>
      </c>
      <c r="C20" s="4" t="s">
        <v>24307</v>
      </c>
      <c r="D20" s="2" t="s">
        <v>24801</v>
      </c>
      <c r="E20" s="2" t="s">
        <v>24802</v>
      </c>
      <c r="F20" s="4"/>
      <c r="G20" s="4" t="n">
        <f aca="false">COUNTIF(Albums!$F$2:$F$2862,A20&amp;"*")</f>
        <v>20</v>
      </c>
    </row>
    <row r="21" customFormat="false" ht="15" hidden="false" customHeight="false" outlineLevel="0" collapsed="false">
      <c r="A21" s="4" t="s">
        <v>1297</v>
      </c>
      <c r="B21" s="4" t="s">
        <v>7292</v>
      </c>
      <c r="C21" s="4" t="s">
        <v>24803</v>
      </c>
      <c r="D21" s="2" t="s">
        <v>24804</v>
      </c>
      <c r="E21" s="2" t="s">
        <v>24805</v>
      </c>
      <c r="F21" s="4"/>
      <c r="G21" s="4" t="n">
        <f aca="false">COUNTIF(Albums!$F$2:$F$2862,A21&amp;"*")</f>
        <v>19</v>
      </c>
    </row>
    <row r="22" customFormat="false" ht="15" hidden="false" customHeight="false" outlineLevel="0" collapsed="false">
      <c r="A22" s="4" t="s">
        <v>1353</v>
      </c>
      <c r="B22" s="4" t="s">
        <v>279</v>
      </c>
      <c r="C22" s="4" t="s">
        <v>24806</v>
      </c>
      <c r="D22" s="2" t="s">
        <v>24807</v>
      </c>
      <c r="E22" s="2" t="s">
        <v>24808</v>
      </c>
      <c r="F22" s="4"/>
      <c r="G22" s="4" t="n">
        <f aca="false">COUNTIF(Albums!$F$2:$F$2862,A22&amp;"*")</f>
        <v>17</v>
      </c>
    </row>
    <row r="23" customFormat="false" ht="15" hidden="false" customHeight="false" outlineLevel="0" collapsed="false">
      <c r="A23" s="4" t="s">
        <v>971</v>
      </c>
      <c r="B23" s="4" t="s">
        <v>24809</v>
      </c>
      <c r="C23" s="4" t="s">
        <v>24614</v>
      </c>
      <c r="D23" s="2" t="s">
        <v>24810</v>
      </c>
      <c r="E23" s="2" t="s">
        <v>24811</v>
      </c>
      <c r="F23" s="4"/>
      <c r="G23" s="4" t="n">
        <f aca="false">COUNTIF(Albums!$F$2:$F$2862,A23&amp;"*")</f>
        <v>36</v>
      </c>
    </row>
    <row r="24" customFormat="false" ht="15" hidden="false" customHeight="false" outlineLevel="0" collapsed="false">
      <c r="A24" s="4" t="s">
        <v>3254</v>
      </c>
      <c r="B24" s="4" t="s">
        <v>2532</v>
      </c>
      <c r="C24" s="4" t="s">
        <v>24812</v>
      </c>
      <c r="D24" s="2" t="s">
        <v>24813</v>
      </c>
      <c r="E24" s="2" t="s">
        <v>24814</v>
      </c>
      <c r="F24" s="4"/>
      <c r="G24" s="4" t="n">
        <f aca="false">COUNTIF(Albums!$F$2:$F$2862,A24&amp;"*")</f>
        <v>24</v>
      </c>
    </row>
    <row r="25" customFormat="false" ht="15" hidden="false" customHeight="false" outlineLevel="0" collapsed="false">
      <c r="A25" s="4" t="s">
        <v>2745</v>
      </c>
      <c r="B25" s="4" t="s">
        <v>24777</v>
      </c>
      <c r="C25" s="4" t="s">
        <v>24589</v>
      </c>
      <c r="D25" s="2" t="s">
        <v>24772</v>
      </c>
      <c r="E25" s="2" t="s">
        <v>24815</v>
      </c>
      <c r="F25" s="4"/>
      <c r="G25" s="4" t="n">
        <f aca="false">COUNTIF(Albums!$F$2:$F$2862,A25&amp;"*")</f>
        <v>17</v>
      </c>
    </row>
    <row r="26" customFormat="false" ht="15" hidden="false" customHeight="false" outlineLevel="0" collapsed="false">
      <c r="A26" s="4" t="s">
        <v>5927</v>
      </c>
      <c r="B26" s="4" t="s">
        <v>5432</v>
      </c>
      <c r="C26" s="4" t="s">
        <v>24816</v>
      </c>
      <c r="D26" s="2" t="s">
        <v>24817</v>
      </c>
      <c r="E26" s="2" t="s">
        <v>24818</v>
      </c>
      <c r="F26" s="4"/>
      <c r="G26" s="4" t="n">
        <f aca="false">COUNTIF(Albums!$F$2:$F$2862,A26&amp;"*")</f>
        <v>13</v>
      </c>
    </row>
    <row r="27" customFormat="false" ht="15" hidden="false" customHeight="false" outlineLevel="0" collapsed="false">
      <c r="A27" s="4" t="s">
        <v>408</v>
      </c>
      <c r="B27" s="4" t="s">
        <v>2532</v>
      </c>
      <c r="C27" s="4"/>
      <c r="D27" s="2" t="s">
        <v>24819</v>
      </c>
      <c r="E27" s="2" t="s">
        <v>24820</v>
      </c>
      <c r="F27" s="4"/>
      <c r="G27" s="4" t="n">
        <f aca="false">COUNTIF(Albums!$F$2:$F$2862,A27&amp;"*")</f>
        <v>12</v>
      </c>
    </row>
    <row r="28" customFormat="false" ht="15" hidden="false" customHeight="false" outlineLevel="0" collapsed="false">
      <c r="A28" s="4" t="s">
        <v>647</v>
      </c>
      <c r="B28" s="4"/>
      <c r="C28" s="4"/>
      <c r="D28" s="2" t="s">
        <v>24821</v>
      </c>
      <c r="E28" s="2" t="s">
        <v>24822</v>
      </c>
      <c r="F28" s="4"/>
      <c r="G28" s="4" t="n">
        <f aca="false">COUNTIF(Albums!$F$2:$F$2862,A28&amp;"*")</f>
        <v>11</v>
      </c>
    </row>
    <row r="29" customFormat="false" ht="15" hidden="false" customHeight="false" outlineLevel="0" collapsed="false">
      <c r="A29" s="4" t="s">
        <v>1378</v>
      </c>
      <c r="B29" s="4" t="s">
        <v>530</v>
      </c>
      <c r="C29" s="4"/>
      <c r="D29" s="2" t="s">
        <v>24823</v>
      </c>
      <c r="E29" s="2" t="s">
        <v>24824</v>
      </c>
      <c r="F29" s="4"/>
      <c r="G29" s="4" t="n">
        <f aca="false">COUNTIF(Albums!$F$2:$F$2862,A29&amp;"*")</f>
        <v>12</v>
      </c>
    </row>
    <row r="30" customFormat="false" ht="15" hidden="false" customHeight="false" outlineLevel="0" collapsed="false">
      <c r="A30" s="4" t="s">
        <v>24825</v>
      </c>
      <c r="B30" s="4" t="s">
        <v>24826</v>
      </c>
      <c r="C30" s="4" t="s">
        <v>24326</v>
      </c>
      <c r="D30" s="2"/>
      <c r="E30" s="2" t="s">
        <v>24827</v>
      </c>
      <c r="F30" s="4"/>
      <c r="G30" s="4" t="n">
        <f aca="false">COUNTIF(Albums!$F$2:$F$2862,A30&amp;"*")</f>
        <v>43</v>
      </c>
    </row>
    <row r="31" customFormat="false" ht="15" hidden="false" customHeight="false" outlineLevel="0" collapsed="false">
      <c r="A31" s="4" t="s">
        <v>986</v>
      </c>
      <c r="B31" s="4" t="s">
        <v>24828</v>
      </c>
      <c r="C31" s="4" t="s">
        <v>24829</v>
      </c>
      <c r="D31" s="2" t="s">
        <v>24830</v>
      </c>
      <c r="E31" s="2" t="s">
        <v>24831</v>
      </c>
      <c r="F31" s="4"/>
      <c r="G31" s="4" t="n">
        <f aca="false">COUNTIF(Albums!$F$2:$F$2862,A31&amp;"*")</f>
        <v>12</v>
      </c>
    </row>
    <row r="32" customFormat="false" ht="15" hidden="false" customHeight="false" outlineLevel="0" collapsed="false">
      <c r="A32" s="4" t="s">
        <v>24832</v>
      </c>
      <c r="B32" s="4" t="s">
        <v>3184</v>
      </c>
      <c r="C32" s="4" t="s">
        <v>24509</v>
      </c>
      <c r="D32" s="2"/>
      <c r="E32" s="2" t="s">
        <v>24833</v>
      </c>
      <c r="F32" s="4"/>
      <c r="G32" s="4" t="n">
        <f aca="false">COUNTIF(Albums!$F$2:$F$2862,A32&amp;"*")</f>
        <v>14</v>
      </c>
    </row>
    <row r="33" customFormat="false" ht="23.85" hidden="false" customHeight="false" outlineLevel="0" collapsed="false">
      <c r="A33" s="4" t="s">
        <v>7253</v>
      </c>
      <c r="B33" s="4"/>
      <c r="C33" s="4"/>
      <c r="D33" s="2" t="s">
        <v>24834</v>
      </c>
      <c r="E33" s="2" t="s">
        <v>24835</v>
      </c>
      <c r="F33" s="4"/>
      <c r="G33" s="4" t="n">
        <f aca="false">COUNTIF(Albums!$F$2:$F$2862,A33&amp;"*")</f>
        <v>10</v>
      </c>
    </row>
    <row r="34" customFormat="false" ht="15" hidden="false" customHeight="false" outlineLevel="0" collapsed="false">
      <c r="A34" s="4" t="s">
        <v>256</v>
      </c>
      <c r="B34" s="4" t="s">
        <v>24809</v>
      </c>
      <c r="C34" s="4"/>
      <c r="D34" s="2" t="s">
        <v>24836</v>
      </c>
      <c r="E34" s="2" t="s">
        <v>24837</v>
      </c>
      <c r="F34" s="4"/>
      <c r="G34" s="4" t="n">
        <f aca="false">COUNTIF(Albums!$F$2:$F$2862,A34&amp;"*")</f>
        <v>7</v>
      </c>
    </row>
    <row r="35" customFormat="false" ht="15" hidden="false" customHeight="false" outlineLevel="0" collapsed="false">
      <c r="A35" s="4" t="s">
        <v>10454</v>
      </c>
      <c r="B35" s="4" t="s">
        <v>10503</v>
      </c>
      <c r="C35" s="4" t="s">
        <v>24338</v>
      </c>
      <c r="D35" s="2" t="s">
        <v>24838</v>
      </c>
      <c r="E35" s="2" t="s">
        <v>24839</v>
      </c>
      <c r="F35" s="4"/>
      <c r="G35" s="4" t="n">
        <f aca="false">COUNTIF(Albums!$F$2:$F$2862,A35&amp;"*")</f>
        <v>9</v>
      </c>
    </row>
    <row r="36" customFormat="false" ht="15" hidden="false" customHeight="false" outlineLevel="0" collapsed="false">
      <c r="A36" s="4" t="s">
        <v>24840</v>
      </c>
      <c r="B36" s="4" t="s">
        <v>19164</v>
      </c>
      <c r="C36" s="4" t="s">
        <v>24841</v>
      </c>
      <c r="D36" s="2"/>
      <c r="E36" s="2" t="s">
        <v>24842</v>
      </c>
      <c r="F36" s="4"/>
      <c r="G36" s="4" t="n">
        <f aca="false">COUNTIF(Albums!$F$2:$F$2862,A36&amp;"*")</f>
        <v>15</v>
      </c>
    </row>
    <row r="37" customFormat="false" ht="15" hidden="false" customHeight="false" outlineLevel="0" collapsed="false">
      <c r="A37" s="4" t="s">
        <v>14204</v>
      </c>
      <c r="B37" s="4" t="s">
        <v>5405</v>
      </c>
      <c r="C37" s="4" t="s">
        <v>24665</v>
      </c>
      <c r="D37" s="2" t="s">
        <v>24843</v>
      </c>
      <c r="E37" s="2" t="s">
        <v>24844</v>
      </c>
      <c r="F37" s="4"/>
      <c r="G37" s="4" t="n">
        <f aca="false">COUNTIF(Albums!$F$2:$F$2862,A37&amp;"*")</f>
        <v>12</v>
      </c>
    </row>
    <row r="38" customFormat="false" ht="15" hidden="false" customHeight="false" outlineLevel="0" collapsed="false">
      <c r="A38" s="4" t="s">
        <v>10219</v>
      </c>
      <c r="B38" s="4"/>
      <c r="C38" s="4"/>
      <c r="D38" s="2" t="s">
        <v>24845</v>
      </c>
      <c r="E38" s="2" t="s">
        <v>24846</v>
      </c>
      <c r="F38" s="4"/>
      <c r="G38" s="4" t="n">
        <f aca="false">COUNTIF(Albums!$F$2:$F$2862,A38&amp;"*")</f>
        <v>5</v>
      </c>
    </row>
    <row r="39" customFormat="false" ht="15" hidden="false" customHeight="false" outlineLevel="0" collapsed="false">
      <c r="A39" s="4" t="s">
        <v>602</v>
      </c>
      <c r="B39" s="4" t="s">
        <v>3184</v>
      </c>
      <c r="C39" s="4" t="s">
        <v>24791</v>
      </c>
      <c r="D39" s="2" t="s">
        <v>24847</v>
      </c>
      <c r="E39" s="2" t="s">
        <v>24848</v>
      </c>
      <c r="F39" s="4"/>
      <c r="G39" s="4" t="n">
        <f aca="false">COUNTIF(Albums!$F$2:$F$2862,A39&amp;"*")</f>
        <v>12</v>
      </c>
    </row>
  </sheetData>
  <autoFilter ref="A1:G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70"/>
    <col collapsed="false" customWidth="true" hidden="false" outlineLevel="0" max="4" min="4" style="0" width="10"/>
  </cols>
  <sheetData>
    <row r="1" customFormat="false" ht="23.85" hidden="false" customHeight="false" outlineLevel="0" collapsed="false">
      <c r="A1" s="3" t="s">
        <v>24849</v>
      </c>
      <c r="B1" s="3" t="s">
        <v>24850</v>
      </c>
      <c r="C1" s="3" t="s">
        <v>24240</v>
      </c>
      <c r="D1" s="3" t="s">
        <v>24851</v>
      </c>
    </row>
    <row r="2" customFormat="false" ht="15" hidden="false" customHeight="false" outlineLevel="0" collapsed="false">
      <c r="A2" s="4" t="s">
        <v>24852</v>
      </c>
      <c r="B2" s="4" t="s">
        <v>24853</v>
      </c>
      <c r="C2" s="2" t="s">
        <v>24854</v>
      </c>
      <c r="D2" s="4" t="n">
        <f aca="false">COUNTIF(Albums!$O$2:$O$2862,"*"&amp;B2&amp;"*")</f>
        <v>462</v>
      </c>
    </row>
    <row r="3" customFormat="false" ht="15" hidden="false" customHeight="false" outlineLevel="0" collapsed="false">
      <c r="A3" s="4" t="s">
        <v>24852</v>
      </c>
      <c r="B3" s="4" t="s">
        <v>24855</v>
      </c>
      <c r="C3" s="2" t="s">
        <v>24856</v>
      </c>
      <c r="D3" s="4" t="n">
        <f aca="false">COUNTIF(Albums!$O$2:$O$2862,"*"&amp;B3&amp;"*")</f>
        <v>190</v>
      </c>
    </row>
    <row r="4" customFormat="false" ht="15" hidden="false" customHeight="false" outlineLevel="0" collapsed="false">
      <c r="A4" s="4" t="s">
        <v>24852</v>
      </c>
      <c r="B4" s="4" t="s">
        <v>24857</v>
      </c>
      <c r="C4" s="2" t="s">
        <v>24858</v>
      </c>
      <c r="D4" s="4" t="n">
        <f aca="false">COUNTIF(Albums!$O$2:$O$2862,"*"&amp;B4&amp;"*")</f>
        <v>93</v>
      </c>
    </row>
    <row r="5" customFormat="false" ht="15" hidden="false" customHeight="false" outlineLevel="0" collapsed="false">
      <c r="A5" s="4" t="s">
        <v>24852</v>
      </c>
      <c r="B5" s="4" t="s">
        <v>24859</v>
      </c>
      <c r="C5" s="2" t="s">
        <v>24860</v>
      </c>
      <c r="D5" s="4" t="n">
        <f aca="false">COUNTIF(Albums!$O$2:$O$2862,"*"&amp;B5&amp;"*")</f>
        <v>47</v>
      </c>
    </row>
    <row r="6" customFormat="false" ht="15" hidden="false" customHeight="false" outlineLevel="0" collapsed="false">
      <c r="A6" s="4" t="s">
        <v>24852</v>
      </c>
      <c r="B6" s="4" t="s">
        <v>24861</v>
      </c>
      <c r="C6" s="2" t="s">
        <v>24862</v>
      </c>
      <c r="D6" s="4" t="n">
        <f aca="false">COUNTIF(Albums!$O$2:$O$2862,"*"&amp;B6&amp;"*")</f>
        <v>108</v>
      </c>
    </row>
    <row r="7" customFormat="false" ht="15" hidden="false" customHeight="false" outlineLevel="0" collapsed="false">
      <c r="A7" s="4" t="s">
        <v>24852</v>
      </c>
      <c r="B7" s="4" t="s">
        <v>24863</v>
      </c>
      <c r="C7" s="2" t="s">
        <v>24864</v>
      </c>
      <c r="D7" s="4" t="n">
        <f aca="false">COUNTIF(Albums!$O$2:$O$2862,"*"&amp;B7&amp;"*")</f>
        <v>84</v>
      </c>
    </row>
    <row r="8" customFormat="false" ht="15" hidden="false" customHeight="false" outlineLevel="0" collapsed="false">
      <c r="A8" s="4" t="s">
        <v>24852</v>
      </c>
      <c r="B8" s="4" t="s">
        <v>24865</v>
      </c>
      <c r="C8" s="2" t="s">
        <v>24866</v>
      </c>
      <c r="D8" s="4" t="n">
        <f aca="false">COUNTIF(Albums!$O$2:$O$2862,"*"&amp;B8&amp;"*")</f>
        <v>133</v>
      </c>
    </row>
    <row r="9" customFormat="false" ht="15" hidden="false" customHeight="false" outlineLevel="0" collapsed="false">
      <c r="A9" s="4" t="s">
        <v>24852</v>
      </c>
      <c r="B9" s="4" t="s">
        <v>24867</v>
      </c>
      <c r="C9" s="2" t="s">
        <v>24868</v>
      </c>
      <c r="D9" s="4" t="n">
        <f aca="false">COUNTIF(Albums!$O$2:$O$2862,"*"&amp;B9&amp;"*")</f>
        <v>115</v>
      </c>
    </row>
    <row r="10" customFormat="false" ht="15" hidden="false" customHeight="false" outlineLevel="0" collapsed="false">
      <c r="A10" s="4" t="s">
        <v>24852</v>
      </c>
      <c r="B10" s="4" t="s">
        <v>24869</v>
      </c>
      <c r="C10" s="2" t="s">
        <v>24870</v>
      </c>
      <c r="D10" s="4" t="n">
        <f aca="false">COUNTIF(Albums!$O$2:$O$2862,"*"&amp;B10&amp;"*")</f>
        <v>186</v>
      </c>
    </row>
    <row r="11" customFormat="false" ht="15" hidden="false" customHeight="false" outlineLevel="0" collapsed="false">
      <c r="A11" s="4" t="s">
        <v>24852</v>
      </c>
      <c r="B11" s="4" t="s">
        <v>24871</v>
      </c>
      <c r="C11" s="2" t="s">
        <v>24872</v>
      </c>
      <c r="D11" s="4" t="n">
        <f aca="false">COUNTIF(Albums!$O$2:$O$2862,"*"&amp;B11&amp;"*")</f>
        <v>83</v>
      </c>
    </row>
    <row r="12" customFormat="false" ht="15" hidden="false" customHeight="false" outlineLevel="0" collapsed="false">
      <c r="A12" s="4" t="s">
        <v>24852</v>
      </c>
      <c r="B12" s="4" t="s">
        <v>24873</v>
      </c>
      <c r="C12" s="2" t="s">
        <v>24874</v>
      </c>
      <c r="D12" s="4" t="n">
        <f aca="false">COUNTIF(Albums!$O$2:$O$2862,"*"&amp;B12&amp;"*")</f>
        <v>138</v>
      </c>
    </row>
    <row r="13" customFormat="false" ht="15" hidden="false" customHeight="false" outlineLevel="0" collapsed="false">
      <c r="A13" s="4" t="s">
        <v>24852</v>
      </c>
      <c r="B13" s="4" t="s">
        <v>24875</v>
      </c>
      <c r="C13" s="2" t="s">
        <v>24876</v>
      </c>
      <c r="D13" s="4" t="n">
        <f aca="false">COUNTIF(Albums!$O$2:$O$2862,"*"&amp;B13&amp;"*")</f>
        <v>685</v>
      </c>
    </row>
    <row r="14" customFormat="false" ht="15" hidden="false" customHeight="false" outlineLevel="0" collapsed="false">
      <c r="A14" s="4" t="s">
        <v>5254</v>
      </c>
      <c r="B14" s="4" t="s">
        <v>24877</v>
      </c>
      <c r="C14" s="2" t="s">
        <v>24878</v>
      </c>
      <c r="D14" s="4" t="n">
        <f aca="false">COUNTIF(Albums!$O$2:$O$2862,"*"&amp;B14&amp;"*")</f>
        <v>114</v>
      </c>
    </row>
    <row r="15" customFormat="false" ht="15" hidden="false" customHeight="false" outlineLevel="0" collapsed="false">
      <c r="A15" s="4" t="s">
        <v>5254</v>
      </c>
      <c r="B15" s="4" t="s">
        <v>24879</v>
      </c>
      <c r="C15" s="2" t="s">
        <v>24880</v>
      </c>
      <c r="D15" s="4" t="n">
        <f aca="false">COUNTIF(Albums!$O$2:$O$2862,"*"&amp;B15&amp;"*")</f>
        <v>198</v>
      </c>
    </row>
    <row r="16" customFormat="false" ht="15" hidden="false" customHeight="false" outlineLevel="0" collapsed="false">
      <c r="A16" s="4" t="s">
        <v>5254</v>
      </c>
      <c r="B16" s="4" t="s">
        <v>24881</v>
      </c>
      <c r="C16" s="2" t="s">
        <v>24882</v>
      </c>
      <c r="D16" s="4" t="n">
        <f aca="false">COUNTIF(Albums!$O$2:$O$2862,"*"&amp;B16&amp;"*")</f>
        <v>421</v>
      </c>
    </row>
    <row r="17" customFormat="false" ht="15" hidden="false" customHeight="false" outlineLevel="0" collapsed="false">
      <c r="A17" s="4" t="s">
        <v>5254</v>
      </c>
      <c r="B17" s="4" t="s">
        <v>24883</v>
      </c>
      <c r="C17" s="2" t="s">
        <v>24884</v>
      </c>
      <c r="D17" s="4" t="n">
        <f aca="false">COUNTIF(Albums!$O$2:$O$2862,"*"&amp;B17&amp;"*")</f>
        <v>340</v>
      </c>
    </row>
    <row r="18" customFormat="false" ht="15" hidden="false" customHeight="false" outlineLevel="0" collapsed="false">
      <c r="A18" s="4" t="s">
        <v>5254</v>
      </c>
      <c r="B18" s="4" t="s">
        <v>24885</v>
      </c>
      <c r="C18" s="2" t="s">
        <v>24886</v>
      </c>
      <c r="D18" s="4" t="n">
        <f aca="false">COUNTIF(Albums!$O$2:$O$2862,"*"&amp;B18&amp;"*")</f>
        <v>180</v>
      </c>
    </row>
    <row r="19" customFormat="false" ht="15" hidden="false" customHeight="false" outlineLevel="0" collapsed="false">
      <c r="A19" s="4" t="s">
        <v>5254</v>
      </c>
      <c r="B19" s="4" t="s">
        <v>24887</v>
      </c>
      <c r="C19" s="2" t="s">
        <v>24888</v>
      </c>
      <c r="D19" s="4" t="n">
        <f aca="false">COUNTIF(Albums!$O$2:$O$2862,"*"&amp;B19&amp;"*")</f>
        <v>321</v>
      </c>
    </row>
    <row r="20" customFormat="false" ht="15" hidden="false" customHeight="false" outlineLevel="0" collapsed="false">
      <c r="A20" s="4" t="s">
        <v>5254</v>
      </c>
      <c r="B20" s="4" t="s">
        <v>24889</v>
      </c>
      <c r="C20" s="2" t="s">
        <v>24890</v>
      </c>
      <c r="D20" s="4" t="n">
        <f aca="false">COUNTIF(Albums!$O$2:$O$2862,"*"&amp;B20&amp;"*")</f>
        <v>184</v>
      </c>
    </row>
    <row r="21" customFormat="false" ht="15" hidden="false" customHeight="false" outlineLevel="0" collapsed="false">
      <c r="A21" s="4" t="s">
        <v>24891</v>
      </c>
      <c r="B21" s="4" t="s">
        <v>24892</v>
      </c>
      <c r="C21" s="2" t="s">
        <v>24893</v>
      </c>
      <c r="D21" s="4" t="n">
        <f aca="false">COUNTIF(Albums!$O$2:$O$2862,"*"&amp;B21&amp;"*")</f>
        <v>384</v>
      </c>
    </row>
    <row r="22" customFormat="false" ht="15" hidden="false" customHeight="false" outlineLevel="0" collapsed="false">
      <c r="A22" s="4" t="s">
        <v>24891</v>
      </c>
      <c r="B22" s="4" t="s">
        <v>24894</v>
      </c>
      <c r="C22" s="2" t="s">
        <v>24895</v>
      </c>
      <c r="D22" s="4" t="n">
        <f aca="false">COUNTIF(Albums!$O$2:$O$2862,"*"&amp;B22&amp;"*")</f>
        <v>1209</v>
      </c>
    </row>
    <row r="23" customFormat="false" ht="15" hidden="false" customHeight="false" outlineLevel="0" collapsed="false">
      <c r="A23" s="4" t="s">
        <v>24891</v>
      </c>
      <c r="B23" s="4" t="s">
        <v>24896</v>
      </c>
      <c r="C23" s="2" t="s">
        <v>24897</v>
      </c>
      <c r="D23" s="4" t="n">
        <f aca="false">COUNTIF(Albums!$O$2:$O$2862,"*"&amp;B23&amp;"*")</f>
        <v>231</v>
      </c>
    </row>
    <row r="24" customFormat="false" ht="15" hidden="false" customHeight="false" outlineLevel="0" collapsed="false">
      <c r="A24" s="4" t="s">
        <v>24891</v>
      </c>
      <c r="B24" s="4" t="s">
        <v>24898</v>
      </c>
      <c r="C24" s="2" t="s">
        <v>24899</v>
      </c>
      <c r="D24" s="4" t="n">
        <f aca="false">COUNTIF(Albums!$O$2:$O$2862,"*"&amp;B24&amp;"*")</f>
        <v>302</v>
      </c>
    </row>
    <row r="25" customFormat="false" ht="15" hidden="false" customHeight="false" outlineLevel="0" collapsed="false">
      <c r="A25" s="4" t="s">
        <v>24891</v>
      </c>
      <c r="B25" s="4" t="s">
        <v>24900</v>
      </c>
      <c r="C25" s="2" t="s">
        <v>24901</v>
      </c>
      <c r="D25" s="4" t="n">
        <f aca="false">COUNTIF(Albums!$O$2:$O$2862,"*"&amp;B25&amp;"*")</f>
        <v>455</v>
      </c>
    </row>
    <row r="26" customFormat="false" ht="15" hidden="false" customHeight="false" outlineLevel="0" collapsed="false">
      <c r="A26" s="4" t="s">
        <v>24891</v>
      </c>
      <c r="B26" s="4" t="s">
        <v>24902</v>
      </c>
      <c r="C26" s="2" t="s">
        <v>24903</v>
      </c>
      <c r="D26" s="4" t="n">
        <f aca="false">COUNTIF(Albums!$O$2:$O$2862,"*"&amp;B26&amp;"*")</f>
        <v>80</v>
      </c>
    </row>
    <row r="27" customFormat="false" ht="15" hidden="false" customHeight="false" outlineLevel="0" collapsed="false">
      <c r="A27" s="4" t="s">
        <v>24891</v>
      </c>
      <c r="B27" s="4" t="s">
        <v>24904</v>
      </c>
      <c r="C27" s="2" t="s">
        <v>24905</v>
      </c>
      <c r="D27" s="4" t="n">
        <f aca="false">COUNTIF(Albums!$O$2:$O$2862,"*"&amp;B27&amp;"*")</f>
        <v>810</v>
      </c>
    </row>
    <row r="28" customFormat="false" ht="15" hidden="false" customHeight="false" outlineLevel="0" collapsed="false">
      <c r="A28" s="4" t="s">
        <v>24891</v>
      </c>
      <c r="B28" s="4" t="s">
        <v>24906</v>
      </c>
      <c r="C28" s="2" t="s">
        <v>24907</v>
      </c>
      <c r="D28" s="4" t="n">
        <f aca="false">COUNTIF(Albums!$O$2:$O$2862,"*"&amp;B28&amp;"*")</f>
        <v>186</v>
      </c>
    </row>
    <row r="29" customFormat="false" ht="15" hidden="false" customHeight="false" outlineLevel="0" collapsed="false">
      <c r="A29" s="4" t="s">
        <v>24908</v>
      </c>
      <c r="B29" s="4" t="s">
        <v>24909</v>
      </c>
      <c r="C29" s="2" t="s">
        <v>24910</v>
      </c>
      <c r="D29" s="4" t="n">
        <f aca="false">COUNTIF(Albums!$O$2:$O$2862,"*"&amp;B29&amp;"*")</f>
        <v>326</v>
      </c>
    </row>
    <row r="30" customFormat="false" ht="15" hidden="false" customHeight="false" outlineLevel="0" collapsed="false">
      <c r="A30" s="4" t="s">
        <v>24908</v>
      </c>
      <c r="B30" s="4" t="s">
        <v>24911</v>
      </c>
      <c r="C30" s="2" t="s">
        <v>24912</v>
      </c>
      <c r="D30" s="4" t="n">
        <f aca="false">COUNTIF(Albums!$O$2:$O$2862,"*"&amp;B30&amp;"*")</f>
        <v>1431</v>
      </c>
    </row>
    <row r="31" customFormat="false" ht="15" hidden="false" customHeight="false" outlineLevel="0" collapsed="false">
      <c r="A31" s="4" t="s">
        <v>24908</v>
      </c>
      <c r="B31" s="4" t="s">
        <v>24913</v>
      </c>
      <c r="C31" s="2" t="s">
        <v>24914</v>
      </c>
      <c r="D31" s="4" t="n">
        <f aca="false">COUNTIF(Albums!$O$2:$O$2862,"*"&amp;B31&amp;"*")</f>
        <v>105</v>
      </c>
    </row>
    <row r="32" customFormat="false" ht="15" hidden="false" customHeight="false" outlineLevel="0" collapsed="false">
      <c r="A32" s="4" t="s">
        <v>24908</v>
      </c>
      <c r="B32" s="4" t="s">
        <v>24915</v>
      </c>
      <c r="C32" s="2" t="s">
        <v>24916</v>
      </c>
      <c r="D32" s="4" t="n">
        <f aca="false">COUNTIF(Albums!$O$2:$O$2862,"*"&amp;B32&amp;"*")</f>
        <v>333</v>
      </c>
    </row>
    <row r="33" customFormat="false" ht="15" hidden="false" customHeight="false" outlineLevel="0" collapsed="false">
      <c r="A33" s="4" t="s">
        <v>24908</v>
      </c>
      <c r="B33" s="4" t="s">
        <v>24917</v>
      </c>
      <c r="C33" s="2" t="s">
        <v>24918</v>
      </c>
      <c r="D33" s="4" t="n">
        <f aca="false">COUNTIF(Albums!$O$2:$O$2862,"*"&amp;B33&amp;"*")</f>
        <v>20</v>
      </c>
    </row>
    <row r="34" customFormat="false" ht="15" hidden="false" customHeight="false" outlineLevel="0" collapsed="false">
      <c r="A34" s="4" t="s">
        <v>24908</v>
      </c>
      <c r="B34" s="4" t="s">
        <v>24919</v>
      </c>
      <c r="C34" s="2" t="s">
        <v>24920</v>
      </c>
      <c r="D34" s="4" t="n">
        <f aca="false">COUNTIF(Albums!$O$2:$O$2862,"*"&amp;B34&amp;"*")</f>
        <v>109</v>
      </c>
    </row>
    <row r="35" customFormat="false" ht="15" hidden="false" customHeight="false" outlineLevel="0" collapsed="false">
      <c r="A35" s="4" t="s">
        <v>24908</v>
      </c>
      <c r="B35" s="4" t="s">
        <v>24921</v>
      </c>
      <c r="C35" s="2" t="s">
        <v>24922</v>
      </c>
      <c r="D35" s="4" t="n">
        <f aca="false">COUNTIF(Albums!$O$2:$O$2862,"*"&amp;B35&amp;"*")</f>
        <v>484</v>
      </c>
    </row>
    <row r="36" customFormat="false" ht="15" hidden="false" customHeight="false" outlineLevel="0" collapsed="false">
      <c r="A36" s="4" t="s">
        <v>24908</v>
      </c>
      <c r="B36" s="4" t="s">
        <v>24923</v>
      </c>
      <c r="C36" s="2" t="s">
        <v>24924</v>
      </c>
      <c r="D36" s="4" t="n">
        <f aca="false">COUNTIF(Albums!$O$2:$O$2862,"*"&amp;B36&amp;"*")</f>
        <v>156</v>
      </c>
    </row>
    <row r="37" customFormat="false" ht="15" hidden="false" customHeight="false" outlineLevel="0" collapsed="false">
      <c r="A37" s="4" t="s">
        <v>24908</v>
      </c>
      <c r="B37" s="4" t="s">
        <v>24925</v>
      </c>
      <c r="C37" s="2" t="s">
        <v>24926</v>
      </c>
      <c r="D37" s="4" t="n">
        <f aca="false">COUNTIF(Albums!$O$2:$O$2862,"*"&amp;B37&amp;"*")</f>
        <v>326</v>
      </c>
    </row>
    <row r="38" customFormat="false" ht="15" hidden="false" customHeight="false" outlineLevel="0" collapsed="false">
      <c r="A38" s="4" t="s">
        <v>24908</v>
      </c>
      <c r="B38" s="4" t="s">
        <v>24927</v>
      </c>
      <c r="C38" s="2" t="s">
        <v>24928</v>
      </c>
      <c r="D38" s="4" t="n">
        <f aca="false">COUNTIF(Albums!$O$2:$O$2862,"*"&amp;B38&amp;"*")</f>
        <v>173</v>
      </c>
    </row>
    <row r="39" customFormat="false" ht="15" hidden="false" customHeight="false" outlineLevel="0" collapsed="false">
      <c r="A39" s="4" t="s">
        <v>24908</v>
      </c>
      <c r="B39" s="4" t="s">
        <v>24929</v>
      </c>
      <c r="C39" s="2" t="s">
        <v>24930</v>
      </c>
      <c r="D39" s="4" t="n">
        <f aca="false">COUNTIF(Albums!$O$2:$O$2862,"*"&amp;B39&amp;"*")</f>
        <v>248</v>
      </c>
    </row>
    <row r="40" customFormat="false" ht="15" hidden="false" customHeight="false" outlineLevel="0" collapsed="false">
      <c r="A40" s="4" t="s">
        <v>24931</v>
      </c>
      <c r="B40" s="4" t="s">
        <v>24932</v>
      </c>
      <c r="C40" s="2" t="s">
        <v>24933</v>
      </c>
      <c r="D40" s="4" t="n">
        <f aca="false">COUNTIF(Albums!$O$2:$O$2862,"*"&amp;B40&amp;"*")</f>
        <v>333</v>
      </c>
    </row>
    <row r="41" customFormat="false" ht="15" hidden="false" customHeight="false" outlineLevel="0" collapsed="false">
      <c r="A41" s="4" t="s">
        <v>24931</v>
      </c>
      <c r="B41" s="4" t="s">
        <v>24934</v>
      </c>
      <c r="C41" s="2" t="s">
        <v>24935</v>
      </c>
      <c r="D41" s="4" t="n">
        <f aca="false">COUNTIF(Albums!$O$2:$O$2862,"*"&amp;B41&amp;"*")</f>
        <v>75</v>
      </c>
    </row>
    <row r="42" customFormat="false" ht="15" hidden="false" customHeight="false" outlineLevel="0" collapsed="false">
      <c r="A42" s="4" t="s">
        <v>24931</v>
      </c>
      <c r="B42" s="4" t="s">
        <v>24936</v>
      </c>
      <c r="C42" s="2" t="s">
        <v>24937</v>
      </c>
      <c r="D42" s="4" t="n">
        <f aca="false">COUNTIF(Albums!$O$2:$O$2862,"*"&amp;B42&amp;"*")</f>
        <v>61</v>
      </c>
    </row>
    <row r="43" customFormat="false" ht="15" hidden="false" customHeight="false" outlineLevel="0" collapsed="false">
      <c r="A43" s="4" t="s">
        <v>24931</v>
      </c>
      <c r="B43" s="4" t="s">
        <v>24938</v>
      </c>
      <c r="C43" s="2" t="s">
        <v>24939</v>
      </c>
      <c r="D43" s="4" t="n">
        <f aca="false">COUNTIF(Albums!$O$2:$O$2862,"*"&amp;B43&amp;"*")</f>
        <v>118</v>
      </c>
    </row>
    <row r="44" customFormat="false" ht="15" hidden="false" customHeight="false" outlineLevel="0" collapsed="false">
      <c r="A44" s="4" t="s">
        <v>24931</v>
      </c>
      <c r="B44" s="4" t="s">
        <v>24940</v>
      </c>
      <c r="C44" s="2" t="s">
        <v>24941</v>
      </c>
      <c r="D44" s="4" t="n">
        <f aca="false">COUNTIF(Albums!$O$2:$O$2862,"*"&amp;B44&amp;"*")</f>
        <v>151</v>
      </c>
    </row>
    <row r="45" customFormat="false" ht="15" hidden="false" customHeight="false" outlineLevel="0" collapsed="false">
      <c r="A45" s="4" t="s">
        <v>24942</v>
      </c>
      <c r="B45" s="4" t="s">
        <v>24943</v>
      </c>
      <c r="C45" s="2" t="s">
        <v>24944</v>
      </c>
      <c r="D45" s="4" t="n">
        <f aca="false">COUNTIF(Albums!$O$2:$O$2862,"*"&amp;B45&amp;"*")</f>
        <v>230</v>
      </c>
    </row>
    <row r="46" customFormat="false" ht="15" hidden="false" customHeight="false" outlineLevel="0" collapsed="false">
      <c r="A46" s="4" t="s">
        <v>24942</v>
      </c>
      <c r="B46" s="4" t="s">
        <v>24945</v>
      </c>
      <c r="C46" s="2" t="s">
        <v>24946</v>
      </c>
      <c r="D46" s="4" t="n">
        <f aca="false">COUNTIF(Albums!$O$2:$O$2862,"*"&amp;B46&amp;"*")</f>
        <v>70</v>
      </c>
    </row>
    <row r="47" customFormat="false" ht="15" hidden="false" customHeight="false" outlineLevel="0" collapsed="false">
      <c r="A47" s="4" t="s">
        <v>24942</v>
      </c>
      <c r="B47" s="4" t="s">
        <v>24947</v>
      </c>
      <c r="C47" s="2" t="s">
        <v>24948</v>
      </c>
      <c r="D47" s="4" t="n">
        <f aca="false">COUNTIF(Albums!$O$2:$O$2862,"*"&amp;B47&amp;"*")</f>
        <v>425</v>
      </c>
    </row>
    <row r="48" customFormat="false" ht="15" hidden="false" customHeight="false" outlineLevel="0" collapsed="false">
      <c r="A48" s="4" t="s">
        <v>24942</v>
      </c>
      <c r="B48" s="4" t="s">
        <v>24949</v>
      </c>
      <c r="C48" s="2" t="s">
        <v>24950</v>
      </c>
      <c r="D48" s="4" t="n">
        <f aca="false">COUNTIF(Albums!$O$2:$O$2862,"*"&amp;B48&amp;"*")</f>
        <v>708</v>
      </c>
    </row>
    <row r="49" customFormat="false" ht="15" hidden="false" customHeight="false" outlineLevel="0" collapsed="false">
      <c r="A49" s="4" t="s">
        <v>24942</v>
      </c>
      <c r="B49" s="4" t="s">
        <v>24951</v>
      </c>
      <c r="C49" s="2" t="s">
        <v>24952</v>
      </c>
      <c r="D49" s="4" t="n">
        <f aca="false">COUNTIF(Albums!$O$2:$O$2862,"*"&amp;B49&amp;"*")</f>
        <v>279</v>
      </c>
    </row>
    <row r="50" customFormat="false" ht="15" hidden="false" customHeight="false" outlineLevel="0" collapsed="false">
      <c r="A50" s="4" t="s">
        <v>24942</v>
      </c>
      <c r="B50" s="4" t="s">
        <v>24953</v>
      </c>
      <c r="C50" s="2" t="s">
        <v>24954</v>
      </c>
      <c r="D50" s="4" t="n">
        <f aca="false">COUNTIF(Albums!$O$2:$O$2862,"*"&amp;B50&amp;"*")</f>
        <v>377</v>
      </c>
    </row>
    <row r="51" customFormat="false" ht="15" hidden="false" customHeight="false" outlineLevel="0" collapsed="false">
      <c r="A51" s="4" t="s">
        <v>24942</v>
      </c>
      <c r="B51" s="4" t="s">
        <v>24955</v>
      </c>
      <c r="C51" s="2" t="s">
        <v>24956</v>
      </c>
      <c r="D51" s="4" t="n">
        <f aca="false">COUNTIF(Albums!$O$2:$O$2862,"*"&amp;B51&amp;"*")</f>
        <v>100</v>
      </c>
    </row>
  </sheetData>
  <autoFilter ref="A1:D51"/>
  <dataValidations count="1">
    <dataValidation allowBlank="true" errorStyle="stop" operator="between" showDropDown="false" showErrorMessage="true" showInputMessage="false" sqref="A2:A1051" type="list">
      <formula1>"Instruments,Guitar,Voice,Writing,Production,Mood"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6"/>
    <col collapsed="false" customWidth="true" hidden="false" outlineLevel="0" max="3" min="3" style="0" width="9"/>
    <col collapsed="false" customWidth="true" hidden="false" outlineLevel="0" max="4" min="4" style="0" width="24"/>
    <col collapsed="false" customWidth="true" hidden="false" outlineLevel="0" max="5" min="5" style="0" width="30"/>
    <col collapsed="false" customWidth="true" hidden="false" outlineLevel="0" max="6" min="6" style="0" width="7"/>
    <col collapsed="false" customWidth="true" hidden="false" outlineLevel="0" max="7" min="7" style="0" width="30"/>
    <col collapsed="false" customWidth="true" hidden="false" outlineLevel="0" max="8" min="8" style="0" width="80"/>
  </cols>
  <sheetData>
    <row r="1" customFormat="false" ht="15" hidden="false" customHeight="false" outlineLevel="0" collapsed="false">
      <c r="A1" s="3" t="s">
        <v>24957</v>
      </c>
      <c r="B1" s="3" t="s">
        <v>24958</v>
      </c>
      <c r="C1" s="3" t="s">
        <v>24959</v>
      </c>
      <c r="D1" s="3" t="s">
        <v>11</v>
      </c>
      <c r="E1" s="3" t="s">
        <v>12</v>
      </c>
      <c r="F1" s="3" t="s">
        <v>13</v>
      </c>
      <c r="G1" s="3" t="s">
        <v>24238</v>
      </c>
      <c r="H1" s="3" t="s">
        <v>24960</v>
      </c>
    </row>
    <row r="2" customFormat="false" ht="23.85" hidden="false" customHeight="false" outlineLevel="0" collapsed="false">
      <c r="A2" s="4" t="s">
        <v>24961</v>
      </c>
      <c r="B2" s="4" t="n">
        <v>1</v>
      </c>
      <c r="C2" s="4" t="s">
        <v>313</v>
      </c>
      <c r="D2" s="4" t="str">
        <f aca="false">IFERROR(INDEX(Albums!$B$2:$B$2862,MATCH(C2,Albums!$A$2:$A$2862,0)),"?")</f>
        <v>MJ Lenderman</v>
      </c>
      <c r="E2" s="4" t="str">
        <f aca="false">IFERROR(INDEX(Albums!$C$2:$C$2862,MATCH(C2,Albums!$A$2:$A$2862,0)),"?")</f>
        <v>Manning Fireworks</v>
      </c>
      <c r="F2" s="4" t="n">
        <f aca="false">IFERROR(INDEX(Albums!$D$2:$D$2862,MATCH(C2,Albums!$A$2:$A$2862,0)),"?")</f>
        <v>2024</v>
      </c>
      <c r="G2" s="4" t="str">
        <f aca="false">IFERROR(INDEX(Albums!$I$2:$I$2862,MATCH(C2,Albums!$A$2:$A$2862,0)),"?")</f>
        <v>C1 Indie twang / yallternative</v>
      </c>
      <c r="H2" s="2" t="s">
        <v>24962</v>
      </c>
    </row>
    <row r="3" customFormat="false" ht="23.85" hidden="false" customHeight="false" outlineLevel="0" collapsed="false">
      <c r="A3" s="4" t="s">
        <v>24961</v>
      </c>
      <c r="B3" s="4" t="n">
        <v>2</v>
      </c>
      <c r="C3" s="4" t="s">
        <v>182</v>
      </c>
      <c r="D3" s="4" t="str">
        <f aca="false">IFERROR(INDEX(Albums!$B$2:$B$2862,MATCH(C3,Albums!$A$2:$A$2862,0)),"?")</f>
        <v>MJ Lenderman</v>
      </c>
      <c r="E3" s="4" t="str">
        <f aca="false">IFERROR(INDEX(Albums!$C$2:$C$2862,MATCH(C3,Albums!$A$2:$A$2862,0)),"?")</f>
        <v>Boat Songs</v>
      </c>
      <c r="F3" s="4" t="n">
        <f aca="false">IFERROR(INDEX(Albums!$D$2:$D$2862,MATCH(C3,Albums!$A$2:$A$2862,0)),"?")</f>
        <v>2022</v>
      </c>
      <c r="G3" s="4" t="str">
        <f aca="false">IFERROR(INDEX(Albums!$I$2:$I$2862,MATCH(C3,Albums!$A$2:$A$2862,0)),"?")</f>
        <v>C1 Indie twang / yallternative</v>
      </c>
      <c r="H3" s="2" t="s">
        <v>24963</v>
      </c>
    </row>
    <row r="4" customFormat="false" ht="23.85" hidden="false" customHeight="false" outlineLevel="0" collapsed="false">
      <c r="A4" s="4" t="s">
        <v>24961</v>
      </c>
      <c r="B4" s="4" t="n">
        <v>3</v>
      </c>
      <c r="C4" s="4" t="s">
        <v>6391</v>
      </c>
      <c r="D4" s="4" t="str">
        <f aca="false">IFERROR(INDEX(Albums!$B$2:$B$2862,MATCH(C4,Albums!$A$2:$A$2862,0)),"?")</f>
        <v>Arbouretum</v>
      </c>
      <c r="E4" s="4" t="str">
        <f aca="false">IFERROR(INDEX(Albums!$C$2:$C$2862,MATCH(C4,Albums!$A$2:$A$2862,0)),"?")</f>
        <v>The Gathering</v>
      </c>
      <c r="F4" s="4" t="n">
        <f aca="false">IFERROR(INDEX(Albums!$D$2:$D$2862,MATCH(C4,Albums!$A$2:$A$2862,0)),"?")</f>
        <v>2011</v>
      </c>
      <c r="G4" s="4" t="str">
        <f aca="false">IFERROR(INDEX(Albums!$I$2:$I$2862,MATCH(C4,Albums!$A$2:$A$2862,0)),"?")</f>
        <v>V1 Molina and the Magnolia circle</v>
      </c>
      <c r="H4" s="2" t="s">
        <v>24964</v>
      </c>
    </row>
    <row r="5" customFormat="false" ht="15" hidden="false" customHeight="false" outlineLevel="0" collapsed="false">
      <c r="A5" s="4" t="s">
        <v>24961</v>
      </c>
      <c r="B5" s="4" t="n">
        <v>4</v>
      </c>
      <c r="C5" s="4" t="s">
        <v>7815</v>
      </c>
      <c r="D5" s="4" t="str">
        <f aca="false">IFERROR(INDEX(Albums!$B$2:$B$2862,MATCH(C5,Albums!$A$2:$A$2862,0)),"?")</f>
        <v>Wilco</v>
      </c>
      <c r="E5" s="4" t="str">
        <f aca="false">IFERROR(INDEX(Albums!$C$2:$C$2862,MATCH(C5,Albums!$A$2:$A$2862,0)),"?")</f>
        <v>A Ghost Is Born</v>
      </c>
      <c r="F5" s="4" t="n">
        <f aca="false">IFERROR(INDEX(Albums!$D$2:$D$2862,MATCH(C5,Albums!$A$2:$A$2862,0)),"?")</f>
        <v>2004</v>
      </c>
      <c r="G5" s="4" t="str">
        <f aca="false">IFERROR(INDEX(Albums!$I$2:$I$2862,MATCH(C5,Albums!$A$2:$A$2862,0)),"?")</f>
        <v>V4 Roots-inflected 2000s indie</v>
      </c>
      <c r="H5" s="2" t="s">
        <v>24965</v>
      </c>
    </row>
    <row r="6" customFormat="false" ht="23.85" hidden="false" customHeight="false" outlineLevel="0" collapsed="false">
      <c r="A6" s="4" t="s">
        <v>24961</v>
      </c>
      <c r="B6" s="4" t="n">
        <v>5</v>
      </c>
      <c r="C6" s="4" t="s">
        <v>6260</v>
      </c>
      <c r="D6" s="4" t="str">
        <f aca="false">IFERROR(INDEX(Albums!$B$2:$B$2862,MATCH(C6,Albums!$A$2:$A$2862,0)),"?")</f>
        <v>Songs: Ohia</v>
      </c>
      <c r="E6" s="4" t="str">
        <f aca="false">IFERROR(INDEX(Albums!$C$2:$C$2862,MATCH(C6,Albums!$A$2:$A$2862,0)),"?")</f>
        <v>The Magnolia Electric Co.</v>
      </c>
      <c r="F6" s="4" t="n">
        <f aca="false">IFERROR(INDEX(Albums!$D$2:$D$2862,MATCH(C6,Albums!$A$2:$A$2862,0)),"?")</f>
        <v>2003</v>
      </c>
      <c r="G6" s="4" t="str">
        <f aca="false">IFERROR(INDEX(Albums!$I$2:$I$2862,MATCH(C6,Albums!$A$2:$A$2862,0)),"?")</f>
        <v>V1 Molina and the Magnolia circle</v>
      </c>
      <c r="H6" s="2" t="s">
        <v>24966</v>
      </c>
    </row>
    <row r="7" customFormat="false" ht="23.85" hidden="false" customHeight="false" outlineLevel="0" collapsed="false">
      <c r="A7" s="4" t="s">
        <v>24961</v>
      </c>
      <c r="B7" s="4" t="n">
        <v>6</v>
      </c>
      <c r="C7" s="4" t="s">
        <v>16560</v>
      </c>
      <c r="D7" s="4" t="str">
        <f aca="false">IFERROR(INDEX(Albums!$B$2:$B$2862,MATCH(C7,Albums!$A$2:$A$2862,0)),"?")</f>
        <v>Neil Young and Crazy Horse</v>
      </c>
      <c r="E7" s="4" t="str">
        <f aca="false">IFERROR(INDEX(Albums!$C$2:$C$2862,MATCH(C7,Albums!$A$2:$A$2862,0)),"?")</f>
        <v>Ragged Glory</v>
      </c>
      <c r="F7" s="4" t="n">
        <f aca="false">IFERROR(INDEX(Albums!$D$2:$D$2862,MATCH(C7,Albums!$A$2:$A$2862,0)),"?")</f>
        <v>1990</v>
      </c>
      <c r="G7" s="4" t="str">
        <f aca="false">IFERROR(INDEX(Albums!$I$2:$I$2862,MATCH(C7,Albums!$A$2:$A$2862,0)),"?")</f>
        <v>V20 Neil Young and the Crazy Horse universe</v>
      </c>
      <c r="H7" s="2" t="s">
        <v>24967</v>
      </c>
    </row>
    <row r="8" customFormat="false" ht="23.85" hidden="false" customHeight="false" outlineLevel="0" collapsed="false">
      <c r="A8" s="4" t="s">
        <v>24961</v>
      </c>
      <c r="B8" s="4" t="n">
        <v>7</v>
      </c>
      <c r="C8" s="4" t="s">
        <v>14855</v>
      </c>
      <c r="D8" s="4" t="str">
        <f aca="false">IFERROR(INDEX(Albums!$B$2:$B$2862,MATCH(C8,Albums!$A$2:$A$2862,0)),"?")</f>
        <v>Dinosaur Jr.</v>
      </c>
      <c r="E8" s="4" t="str">
        <f aca="false">IFERROR(INDEX(Albums!$C$2:$C$2862,MATCH(C8,Albums!$A$2:$A$2862,0)),"?")</f>
        <v>You're Living All Over Me</v>
      </c>
      <c r="F8" s="4" t="n">
        <f aca="false">IFERROR(INDEX(Albums!$D$2:$D$2862,MATCH(C8,Albums!$A$2:$A$2862,0)),"?")</f>
        <v>1987</v>
      </c>
      <c r="G8" s="4" t="str">
        <f aca="false">IFERROR(INDEX(Albums!$I$2:$I$2862,MATCH(C8,Albums!$A$2:$A$2862,0)),"?")</f>
        <v>V16 American underground and college rock</v>
      </c>
      <c r="H8" s="2" t="s">
        <v>24968</v>
      </c>
    </row>
    <row r="9" customFormat="false" ht="23.85" hidden="false" customHeight="false" outlineLevel="0" collapsed="false">
      <c r="A9" s="4" t="s">
        <v>24961</v>
      </c>
      <c r="B9" s="4" t="n">
        <v>8</v>
      </c>
      <c r="C9" s="4" t="s">
        <v>16485</v>
      </c>
      <c r="D9" s="4" t="str">
        <f aca="false">IFERROR(INDEX(Albums!$B$2:$B$2862,MATCH(C9,Albums!$A$2:$A$2862,0)),"?")</f>
        <v>Neil Young and Crazy Horse</v>
      </c>
      <c r="E9" s="4" t="str">
        <f aca="false">IFERROR(INDEX(Albums!$C$2:$C$2862,MATCH(C9,Albums!$A$2:$A$2862,0)),"?")</f>
        <v>Rust Never Sleeps</v>
      </c>
      <c r="F9" s="4" t="n">
        <f aca="false">IFERROR(INDEX(Albums!$D$2:$D$2862,MATCH(C9,Albums!$A$2:$A$2862,0)),"?")</f>
        <v>1979</v>
      </c>
      <c r="G9" s="4" t="str">
        <f aca="false">IFERROR(INDEX(Albums!$I$2:$I$2862,MATCH(C9,Albums!$A$2:$A$2862,0)),"?")</f>
        <v>V20 Neil Young and the Crazy Horse universe</v>
      </c>
      <c r="H9" s="2" t="s">
        <v>24969</v>
      </c>
    </row>
    <row r="10" customFormat="false" ht="23.85" hidden="false" customHeight="false" outlineLevel="0" collapsed="false">
      <c r="A10" s="4" t="s">
        <v>24961</v>
      </c>
      <c r="B10" s="4" t="n">
        <v>9</v>
      </c>
      <c r="C10" s="4" t="s">
        <v>16446</v>
      </c>
      <c r="D10" s="4" t="str">
        <f aca="false">IFERROR(INDEX(Albums!$B$2:$B$2862,MATCH(C10,Albums!$A$2:$A$2862,0)),"?")</f>
        <v>Neil Young and Crazy Horse</v>
      </c>
      <c r="E10" s="4" t="str">
        <f aca="false">IFERROR(INDEX(Albums!$C$2:$C$2862,MATCH(C10,Albums!$A$2:$A$2862,0)),"?")</f>
        <v>Zuma</v>
      </c>
      <c r="F10" s="4" t="n">
        <f aca="false">IFERROR(INDEX(Albums!$D$2:$D$2862,MATCH(C10,Albums!$A$2:$A$2862,0)),"?")</f>
        <v>1975</v>
      </c>
      <c r="G10" s="4" t="str">
        <f aca="false">IFERROR(INDEX(Albums!$I$2:$I$2862,MATCH(C10,Albums!$A$2:$A$2862,0)),"?")</f>
        <v>V20 Neil Young and the Crazy Horse universe</v>
      </c>
      <c r="H10" s="2" t="s">
        <v>24970</v>
      </c>
    </row>
    <row r="11" customFormat="false" ht="23.85" hidden="false" customHeight="false" outlineLevel="0" collapsed="false">
      <c r="A11" s="4" t="s">
        <v>24961</v>
      </c>
      <c r="B11" s="4" t="n">
        <v>10</v>
      </c>
      <c r="C11" s="4" t="s">
        <v>16438</v>
      </c>
      <c r="D11" s="4" t="str">
        <f aca="false">IFERROR(INDEX(Albums!$B$2:$B$2862,MATCH(C11,Albums!$A$2:$A$2862,0)),"?")</f>
        <v>Neil Young and Crazy Horse</v>
      </c>
      <c r="E11" s="4" t="str">
        <f aca="false">IFERROR(INDEX(Albums!$C$2:$C$2862,MATCH(C11,Albums!$A$2:$A$2862,0)),"?")</f>
        <v>Tonight's the Night</v>
      </c>
      <c r="F11" s="4" t="n">
        <f aca="false">IFERROR(INDEX(Albums!$D$2:$D$2862,MATCH(C11,Albums!$A$2:$A$2862,0)),"?")</f>
        <v>1975</v>
      </c>
      <c r="G11" s="4" t="str">
        <f aca="false">IFERROR(INDEX(Albums!$I$2:$I$2862,MATCH(C11,Albums!$A$2:$A$2862,0)),"?")</f>
        <v>V20 Neil Young and the Crazy Horse universe</v>
      </c>
      <c r="H11" s="2" t="s">
        <v>24971</v>
      </c>
    </row>
    <row r="12" customFormat="false" ht="23.85" hidden="false" customHeight="false" outlineLevel="0" collapsed="false">
      <c r="A12" s="4" t="s">
        <v>24961</v>
      </c>
      <c r="B12" s="4" t="n">
        <v>11</v>
      </c>
      <c r="C12" s="4" t="s">
        <v>16392</v>
      </c>
      <c r="D12" s="4" t="str">
        <f aca="false">IFERROR(INDEX(Albums!$B$2:$B$2862,MATCH(C12,Albums!$A$2:$A$2862,0)),"?")</f>
        <v>Crazy Horse</v>
      </c>
      <c r="E12" s="4" t="str">
        <f aca="false">IFERROR(INDEX(Albums!$C$2:$C$2862,MATCH(C12,Albums!$A$2:$A$2862,0)),"?")</f>
        <v>Crazy Horse</v>
      </c>
      <c r="F12" s="4" t="n">
        <f aca="false">IFERROR(INDEX(Albums!$D$2:$D$2862,MATCH(C12,Albums!$A$2:$A$2862,0)),"?")</f>
        <v>1971</v>
      </c>
      <c r="G12" s="4" t="str">
        <f aca="false">IFERROR(INDEX(Albums!$I$2:$I$2862,MATCH(C12,Albums!$A$2:$A$2862,0)),"?")</f>
        <v>V20 Neil Young and the Crazy Horse universe</v>
      </c>
      <c r="H12" s="2" t="s">
        <v>24972</v>
      </c>
    </row>
    <row r="13" customFormat="false" ht="23.85" hidden="false" customHeight="false" outlineLevel="0" collapsed="false">
      <c r="A13" s="4" t="s">
        <v>24961</v>
      </c>
      <c r="B13" s="4" t="n">
        <v>12</v>
      </c>
      <c r="C13" s="4" t="s">
        <v>16371</v>
      </c>
      <c r="D13" s="4" t="str">
        <f aca="false">IFERROR(INDEX(Albums!$B$2:$B$2862,MATCH(C13,Albums!$A$2:$A$2862,0)),"?")</f>
        <v>Neil Young</v>
      </c>
      <c r="E13" s="4" t="str">
        <f aca="false">IFERROR(INDEX(Albums!$C$2:$C$2862,MATCH(C13,Albums!$A$2:$A$2862,0)),"?")</f>
        <v>Everybody Knows This Is Nowhere</v>
      </c>
      <c r="F13" s="4" t="n">
        <f aca="false">IFERROR(INDEX(Albums!$D$2:$D$2862,MATCH(C13,Albums!$A$2:$A$2862,0)),"?")</f>
        <v>1969</v>
      </c>
      <c r="G13" s="4" t="str">
        <f aca="false">IFERROR(INDEX(Albums!$I$2:$I$2862,MATCH(C13,Albums!$A$2:$A$2862,0)),"?")</f>
        <v>V20 Neil Young and the Crazy Horse universe</v>
      </c>
      <c r="H13" s="2" t="s">
        <v>24973</v>
      </c>
    </row>
    <row r="14" customFormat="false" ht="15" hidden="false" customHeight="false" outlineLevel="0" collapsed="false">
      <c r="A14" s="4" t="s">
        <v>24961</v>
      </c>
      <c r="B14" s="4" t="n">
        <v>13</v>
      </c>
      <c r="C14" s="4" t="s">
        <v>16350</v>
      </c>
      <c r="D14" s="4" t="str">
        <f aca="false">IFERROR(INDEX(Albums!$B$2:$B$2862,MATCH(C14,Albums!$A$2:$A$2862,0)),"?")</f>
        <v>Buffalo Springfield</v>
      </c>
      <c r="E14" s="4" t="str">
        <f aca="false">IFERROR(INDEX(Albums!$C$2:$C$2862,MATCH(C14,Albums!$A$2:$A$2862,0)),"?")</f>
        <v>Buffalo Springfield Again</v>
      </c>
      <c r="F14" s="4" t="n">
        <f aca="false">IFERROR(INDEX(Albums!$D$2:$D$2862,MATCH(C14,Albums!$A$2:$A$2862,0)),"?")</f>
        <v>1967</v>
      </c>
      <c r="G14" s="4" t="str">
        <f aca="false">IFERROR(INDEX(Albums!$I$2:$I$2862,MATCH(C14,Albums!$A$2:$A$2862,0)),"?")</f>
        <v>V20 Neil Young and the Crazy Horse universe</v>
      </c>
      <c r="H14" s="2" t="s">
        <v>24974</v>
      </c>
    </row>
    <row r="15" customFormat="false" ht="23.85" hidden="false" customHeight="false" outlineLevel="0" collapsed="false">
      <c r="A15" s="4" t="s">
        <v>24975</v>
      </c>
      <c r="B15" s="4" t="n">
        <v>1</v>
      </c>
      <c r="C15" s="4" t="s">
        <v>1295</v>
      </c>
      <c r="D15" s="4" t="str">
        <f aca="false">IFERROR(INDEX(Albums!$B$2:$B$2862,MATCH(C15,Albums!$A$2:$A$2862,0)),"?")</f>
        <v>Wednesday</v>
      </c>
      <c r="E15" s="4" t="str">
        <f aca="false">IFERROR(INDEX(Albums!$C$2:$C$2862,MATCH(C15,Albums!$A$2:$A$2862,0)),"?")</f>
        <v>Rat Saw God</v>
      </c>
      <c r="F15" s="4" t="n">
        <f aca="false">IFERROR(INDEX(Albums!$D$2:$D$2862,MATCH(C15,Albums!$A$2:$A$2862,0)),"?")</f>
        <v>2023</v>
      </c>
      <c r="G15" s="4" t="str">
        <f aca="false">IFERROR(INDEX(Albums!$I$2:$I$2862,MATCH(C15,Albums!$A$2:$A$2862,0)),"?")</f>
        <v>C4 Countrygaze and loud twang</v>
      </c>
      <c r="H15" s="2" t="s">
        <v>24976</v>
      </c>
    </row>
    <row r="16" customFormat="false" ht="23.85" hidden="false" customHeight="false" outlineLevel="0" collapsed="false">
      <c r="A16" s="4" t="s">
        <v>24975</v>
      </c>
      <c r="B16" s="4" t="n">
        <v>2</v>
      </c>
      <c r="C16" s="4" t="s">
        <v>1254</v>
      </c>
      <c r="D16" s="4" t="str">
        <f aca="false">IFERROR(INDEX(Albums!$B$2:$B$2862,MATCH(C16,Albums!$A$2:$A$2862,0)),"?")</f>
        <v>Wednesday</v>
      </c>
      <c r="E16" s="4" t="str">
        <f aca="false">IFERROR(INDEX(Albums!$C$2:$C$2862,MATCH(C16,Albums!$A$2:$A$2862,0)),"?")</f>
        <v>Mowing the Leaves Instead of Piling 'em Up</v>
      </c>
      <c r="F16" s="4" t="n">
        <f aca="false">IFERROR(INDEX(Albums!$D$2:$D$2862,MATCH(C16,Albums!$A$2:$A$2862,0)),"?")</f>
        <v>2022</v>
      </c>
      <c r="G16" s="4" t="str">
        <f aca="false">IFERROR(INDEX(Albums!$I$2:$I$2862,MATCH(C16,Albums!$A$2:$A$2862,0)),"?")</f>
        <v>C4 Countrygaze and loud twang</v>
      </c>
      <c r="H16" s="2" t="s">
        <v>24977</v>
      </c>
    </row>
    <row r="17" customFormat="false" ht="23.85" hidden="false" customHeight="false" outlineLevel="0" collapsed="false">
      <c r="A17" s="4" t="s">
        <v>24975</v>
      </c>
      <c r="B17" s="4" t="n">
        <v>3</v>
      </c>
      <c r="C17" s="4" t="s">
        <v>1230</v>
      </c>
      <c r="D17" s="4" t="str">
        <f aca="false">IFERROR(INDEX(Albums!$B$2:$B$2862,MATCH(C17,Albums!$A$2:$A$2862,0)),"?")</f>
        <v>Wednesday</v>
      </c>
      <c r="E17" s="4" t="str">
        <f aca="false">IFERROR(INDEX(Albums!$C$2:$C$2862,MATCH(C17,Albums!$A$2:$A$2862,0)),"?")</f>
        <v>Twin Plagues</v>
      </c>
      <c r="F17" s="4" t="n">
        <f aca="false">IFERROR(INDEX(Albums!$D$2:$D$2862,MATCH(C17,Albums!$A$2:$A$2862,0)),"?")</f>
        <v>2021</v>
      </c>
      <c r="G17" s="4" t="str">
        <f aca="false">IFERROR(INDEX(Albums!$I$2:$I$2862,MATCH(C17,Albums!$A$2:$A$2862,0)),"?")</f>
        <v>C4 Countrygaze and loud twang</v>
      </c>
      <c r="H17" s="2" t="s">
        <v>24978</v>
      </c>
    </row>
    <row r="18" customFormat="false" ht="15" hidden="false" customHeight="false" outlineLevel="0" collapsed="false">
      <c r="A18" s="4" t="s">
        <v>24975</v>
      </c>
      <c r="B18" s="4" t="n">
        <v>4</v>
      </c>
      <c r="C18" s="4" t="s">
        <v>7145</v>
      </c>
      <c r="D18" s="4" t="str">
        <f aca="false">IFERROR(INDEX(Albums!$B$2:$B$2862,MATCH(C18,Albums!$A$2:$A$2862,0)),"?")</f>
        <v>Drive-By Truckers</v>
      </c>
      <c r="E18" s="4" t="str">
        <f aca="false">IFERROR(INDEX(Albums!$C$2:$C$2862,MATCH(C18,Albums!$A$2:$A$2862,0)),"?")</f>
        <v>Decoration Day</v>
      </c>
      <c r="F18" s="4" t="n">
        <f aca="false">IFERROR(INDEX(Albums!$D$2:$D$2862,MATCH(C18,Albums!$A$2:$A$2862,0)),"?")</f>
        <v>2003</v>
      </c>
      <c r="G18" s="4" t="str">
        <f aca="false">IFERROR(INDEX(Albums!$I$2:$I$2862,MATCH(C18,Albums!$A$2:$A$2862,0)),"?")</f>
        <v>V3 Southern storytelling rock</v>
      </c>
      <c r="H18" s="2" t="s">
        <v>24979</v>
      </c>
    </row>
    <row r="19" customFormat="false" ht="23.85" hidden="false" customHeight="false" outlineLevel="0" collapsed="false">
      <c r="A19" s="4" t="s">
        <v>24975</v>
      </c>
      <c r="B19" s="4" t="n">
        <v>5</v>
      </c>
      <c r="C19" s="4" t="s">
        <v>7093</v>
      </c>
      <c r="D19" s="4" t="str">
        <f aca="false">IFERROR(INDEX(Albums!$B$2:$B$2862,MATCH(C19,Albums!$A$2:$A$2862,0)),"?")</f>
        <v>Drive-By Truckers</v>
      </c>
      <c r="E19" s="4" t="str">
        <f aca="false">IFERROR(INDEX(Albums!$C$2:$C$2862,MATCH(C19,Albums!$A$2:$A$2862,0)),"?")</f>
        <v>Southern Rock Opera</v>
      </c>
      <c r="F19" s="4" t="n">
        <f aca="false">IFERROR(INDEX(Albums!$D$2:$D$2862,MATCH(C19,Albums!$A$2:$A$2862,0)),"?")</f>
        <v>2001</v>
      </c>
      <c r="G19" s="4" t="str">
        <f aca="false">IFERROR(INDEX(Albums!$I$2:$I$2862,MATCH(C19,Albums!$A$2:$A$2862,0)),"?")</f>
        <v>V3 Southern storytelling rock</v>
      </c>
      <c r="H19" s="2" t="s">
        <v>24980</v>
      </c>
    </row>
    <row r="20" customFormat="false" ht="23.85" hidden="false" customHeight="false" outlineLevel="0" collapsed="false">
      <c r="A20" s="4" t="s">
        <v>24975</v>
      </c>
      <c r="B20" s="4" t="n">
        <v>6</v>
      </c>
      <c r="C20" s="4" t="s">
        <v>19414</v>
      </c>
      <c r="D20" s="4" t="str">
        <f aca="false">IFERROR(INDEX(Albums!$B$2:$B$2862,MATCH(C20,Albums!$A$2:$A$2862,0)),"?")</f>
        <v>Lynyrd Skynyrd</v>
      </c>
      <c r="E20" s="4" t="str">
        <f aca="false">IFERROR(INDEX(Albums!$C$2:$C$2862,MATCH(C20,Albums!$A$2:$A$2862,0)),"?")</f>
        <v>Street Survivors</v>
      </c>
      <c r="F20" s="4" t="n">
        <f aca="false">IFERROR(INDEX(Albums!$D$2:$D$2862,MATCH(C20,Albums!$A$2:$A$2862,0)),"?")</f>
        <v>1977</v>
      </c>
      <c r="G20" s="4" t="str">
        <f aca="false">IFERROR(INDEX(Albums!$I$2:$I$2862,MATCH(C20,Albums!$A$2:$A$2862,0)),"?")</f>
        <v>V28 Southern rock and country soul</v>
      </c>
      <c r="H20" s="2" t="s">
        <v>24981</v>
      </c>
    </row>
    <row r="21" customFormat="false" ht="15" hidden="false" customHeight="false" outlineLevel="0" collapsed="false">
      <c r="A21" s="4" t="s">
        <v>24975</v>
      </c>
      <c r="B21" s="4" t="n">
        <v>7</v>
      </c>
      <c r="C21" s="4" t="s">
        <v>18887</v>
      </c>
      <c r="D21" s="4" t="str">
        <f aca="false">IFERROR(INDEX(Albums!$B$2:$B$2862,MATCH(C21,Albums!$A$2:$A$2862,0)),"?")</f>
        <v>Gary Stewart</v>
      </c>
      <c r="E21" s="4" t="str">
        <f aca="false">IFERROR(INDEX(Albums!$C$2:$C$2862,MATCH(C21,Albums!$A$2:$A$2862,0)),"?")</f>
        <v>Out of Hand</v>
      </c>
      <c r="F21" s="4" t="n">
        <f aca="false">IFERROR(INDEX(Albums!$D$2:$D$2862,MATCH(C21,Albums!$A$2:$A$2862,0)),"?")</f>
        <v>1975</v>
      </c>
      <c r="G21" s="4" t="str">
        <f aca="false">IFERROR(INDEX(Albums!$I$2:$I$2862,MATCH(C21,Albums!$A$2:$A$2862,0)),"?")</f>
        <v>V26 Honky-tonk, Bakersfield, and hard country</v>
      </c>
      <c r="H21" s="2" t="s">
        <v>24982</v>
      </c>
    </row>
    <row r="22" customFormat="false" ht="15" hidden="false" customHeight="false" outlineLevel="0" collapsed="false">
      <c r="A22" s="4" t="s">
        <v>24975</v>
      </c>
      <c r="B22" s="4" t="n">
        <v>8</v>
      </c>
      <c r="C22" s="4" t="s">
        <v>19331</v>
      </c>
      <c r="D22" s="4" t="str">
        <f aca="false">IFERROR(INDEX(Albums!$B$2:$B$2862,MATCH(C22,Albums!$A$2:$A$2862,0)),"?")</f>
        <v>Lynyrd Skynyrd</v>
      </c>
      <c r="E22" s="4" t="str">
        <f aca="false">IFERROR(INDEX(Albums!$C$2:$C$2862,MATCH(C22,Albums!$A$2:$A$2862,0)),"?")</f>
        <v>Second Helping</v>
      </c>
      <c r="F22" s="4" t="n">
        <f aca="false">IFERROR(INDEX(Albums!$D$2:$D$2862,MATCH(C22,Albums!$A$2:$A$2862,0)),"?")</f>
        <v>1974</v>
      </c>
      <c r="G22" s="4" t="str">
        <f aca="false">IFERROR(INDEX(Albums!$I$2:$I$2862,MATCH(C22,Albums!$A$2:$A$2862,0)),"?")</f>
        <v>V28 Southern rock and country soul</v>
      </c>
      <c r="H22" s="2" t="s">
        <v>24983</v>
      </c>
    </row>
    <row r="23" customFormat="false" ht="15" hidden="false" customHeight="false" outlineLevel="0" collapsed="false">
      <c r="A23" s="4" t="s">
        <v>24975</v>
      </c>
      <c r="B23" s="4" t="n">
        <v>9</v>
      </c>
      <c r="C23" s="4" t="s">
        <v>19282</v>
      </c>
      <c r="D23" s="4" t="str">
        <f aca="false">IFERROR(INDEX(Albums!$B$2:$B$2862,MATCH(C23,Albums!$A$2:$A$2862,0)),"?")</f>
        <v>Lynyrd Skynyrd</v>
      </c>
      <c r="E23" s="4" t="str">
        <f aca="false">IFERROR(INDEX(Albums!$C$2:$C$2862,MATCH(C23,Albums!$A$2:$A$2862,0)),"?")</f>
        <v>(Pronounced 'Lĕh-'nérd 'Skin-'nérd)</v>
      </c>
      <c r="F23" s="4" t="n">
        <f aca="false">IFERROR(INDEX(Albums!$D$2:$D$2862,MATCH(C23,Albums!$A$2:$A$2862,0)),"?")</f>
        <v>1973</v>
      </c>
      <c r="G23" s="4" t="str">
        <f aca="false">IFERROR(INDEX(Albums!$I$2:$I$2862,MATCH(C23,Albums!$A$2:$A$2862,0)),"?")</f>
        <v>V28 Southern rock and country soul</v>
      </c>
      <c r="H23" s="2" t="s">
        <v>24984</v>
      </c>
    </row>
    <row r="24" customFormat="false" ht="15" hidden="false" customHeight="false" outlineLevel="0" collapsed="false">
      <c r="A24" s="4" t="s">
        <v>24975</v>
      </c>
      <c r="B24" s="4" t="n">
        <v>10</v>
      </c>
      <c r="C24" s="4" t="s">
        <v>19216</v>
      </c>
      <c r="D24" s="4" t="str">
        <f aca="false">IFERROR(INDEX(Albums!$B$2:$B$2862,MATCH(C24,Albums!$A$2:$A$2862,0)),"?")</f>
        <v>The Allman Brothers Band</v>
      </c>
      <c r="E24" s="4" t="str">
        <f aca="false">IFERROR(INDEX(Albums!$C$2:$C$2862,MATCH(C24,Albums!$A$2:$A$2862,0)),"?")</f>
        <v>At Fillmore East</v>
      </c>
      <c r="F24" s="4" t="n">
        <f aca="false">IFERROR(INDEX(Albums!$D$2:$D$2862,MATCH(C24,Albums!$A$2:$A$2862,0)),"?")</f>
        <v>1971</v>
      </c>
      <c r="G24" s="4" t="str">
        <f aca="false">IFERROR(INDEX(Albums!$I$2:$I$2862,MATCH(C24,Albums!$A$2:$A$2862,0)),"?")</f>
        <v>V28 Southern rock and country soul</v>
      </c>
      <c r="H24" s="2" t="s">
        <v>24985</v>
      </c>
    </row>
    <row r="25" customFormat="false" ht="23.85" hidden="false" customHeight="false" outlineLevel="0" collapsed="false">
      <c r="A25" s="4" t="s">
        <v>24975</v>
      </c>
      <c r="B25" s="4" t="n">
        <v>11</v>
      </c>
      <c r="C25" s="4" t="s">
        <v>19160</v>
      </c>
      <c r="D25" s="4" t="str">
        <f aca="false">IFERROR(INDEX(Albums!$B$2:$B$2862,MATCH(C25,Albums!$A$2:$A$2862,0)),"?")</f>
        <v>The Allman Brothers Band</v>
      </c>
      <c r="E25" s="4" t="str">
        <f aca="false">IFERROR(INDEX(Albums!$C$2:$C$2862,MATCH(C25,Albums!$A$2:$A$2862,0)),"?")</f>
        <v>The Allman Brothers Band</v>
      </c>
      <c r="F25" s="4" t="n">
        <f aca="false">IFERROR(INDEX(Albums!$D$2:$D$2862,MATCH(C25,Albums!$A$2:$A$2862,0)),"?")</f>
        <v>1969</v>
      </c>
      <c r="G25" s="4" t="str">
        <f aca="false">IFERROR(INDEX(Albums!$I$2:$I$2862,MATCH(C25,Albums!$A$2:$A$2862,0)),"?")</f>
        <v>V28 Southern rock and country soul</v>
      </c>
      <c r="H25" s="2" t="s">
        <v>24986</v>
      </c>
    </row>
    <row r="26" customFormat="false" ht="15" hidden="false" customHeight="false" outlineLevel="0" collapsed="false">
      <c r="A26" s="4" t="s">
        <v>24975</v>
      </c>
      <c r="B26" s="4" t="n">
        <v>12</v>
      </c>
      <c r="C26" s="4" t="s">
        <v>17194</v>
      </c>
      <c r="D26" s="4" t="str">
        <f aca="false">IFERROR(INDEX(Albums!$B$2:$B$2862,MATCH(C26,Albums!$A$2:$A$2862,0)),"?")</f>
        <v>The Band</v>
      </c>
      <c r="E26" s="4" t="str">
        <f aca="false">IFERROR(INDEX(Albums!$C$2:$C$2862,MATCH(C26,Albums!$A$2:$A$2862,0)),"?")</f>
        <v>The Band</v>
      </c>
      <c r="F26" s="4" t="n">
        <f aca="false">IFERROR(INDEX(Albums!$D$2:$D$2862,MATCH(C26,Albums!$A$2:$A$2862,0)),"?")</f>
        <v>1969</v>
      </c>
      <c r="G26" s="4" t="str">
        <f aca="false">IFERROR(INDEX(Albums!$I$2:$I$2862,MATCH(C26,Albums!$A$2:$A$2862,0)),"?")</f>
        <v>V22 Dylan and The Band</v>
      </c>
      <c r="H26" s="2" t="s">
        <v>24987</v>
      </c>
    </row>
    <row r="27" customFormat="false" ht="23.85" hidden="false" customHeight="false" outlineLevel="0" collapsed="false">
      <c r="A27" s="4" t="s">
        <v>24988</v>
      </c>
      <c r="B27" s="4" t="n">
        <v>1</v>
      </c>
      <c r="C27" s="4" t="s">
        <v>2316</v>
      </c>
      <c r="D27" s="4" t="str">
        <f aca="false">IFERROR(INDEX(Albums!$B$2:$B$2862,MATCH(C27,Albums!$A$2:$A$2862,0)),"?")</f>
        <v>villagerrr</v>
      </c>
      <c r="E27" s="4" t="str">
        <f aca="false">IFERROR(INDEX(Albums!$C$2:$C$2862,MATCH(C27,Albums!$A$2:$A$2862,0)),"?")</f>
        <v>Tear Your Heart Out</v>
      </c>
      <c r="F27" s="4" t="n">
        <f aca="false">IFERROR(INDEX(Albums!$D$2:$D$2862,MATCH(C27,Albums!$A$2:$A$2862,0)),"?")</f>
        <v>2024</v>
      </c>
      <c r="G27" s="4" t="str">
        <f aca="false">IFERROR(INDEX(Albums!$I$2:$I$2862,MATCH(C27,Albums!$A$2:$A$2862,0)),"?")</f>
        <v>C5 Twangy indie folk</v>
      </c>
      <c r="H27" s="2" t="s">
        <v>24989</v>
      </c>
    </row>
    <row r="28" customFormat="false" ht="15" hidden="false" customHeight="false" outlineLevel="0" collapsed="false">
      <c r="A28" s="4" t="s">
        <v>24988</v>
      </c>
      <c r="B28" s="4" t="n">
        <v>2</v>
      </c>
      <c r="C28" s="4" t="s">
        <v>1948</v>
      </c>
      <c r="D28" s="4" t="str">
        <f aca="false">IFERROR(INDEX(Albums!$B$2:$B$2862,MATCH(C28,Albums!$A$2:$A$2862,0)),"?")</f>
        <v>villagerrr</v>
      </c>
      <c r="E28" s="4" t="str">
        <f aca="false">IFERROR(INDEX(Albums!$C$2:$C$2862,MATCH(C28,Albums!$A$2:$A$2862,0)),"?")</f>
        <v>OHIOAN</v>
      </c>
      <c r="F28" s="4" t="n">
        <f aca="false">IFERROR(INDEX(Albums!$D$2:$D$2862,MATCH(C28,Albums!$A$2:$A$2862,0)),"?")</f>
        <v>2022</v>
      </c>
      <c r="G28" s="4" t="str">
        <f aca="false">IFERROR(INDEX(Albums!$I$2:$I$2862,MATCH(C28,Albums!$A$2:$A$2862,0)),"?")</f>
        <v>C5 Twangy indie folk</v>
      </c>
      <c r="H28" s="2" t="s">
        <v>24990</v>
      </c>
    </row>
    <row r="29" customFormat="false" ht="23.85" hidden="false" customHeight="false" outlineLevel="0" collapsed="false">
      <c r="A29" s="4" t="s">
        <v>24988</v>
      </c>
      <c r="B29" s="4" t="n">
        <v>3</v>
      </c>
      <c r="C29" s="4" t="s">
        <v>1940</v>
      </c>
      <c r="D29" s="4" t="str">
        <f aca="false">IFERROR(INDEX(Albums!$B$2:$B$2862,MATCH(C29,Albums!$A$2:$A$2862,0)),"?")</f>
        <v>villagerrr</v>
      </c>
      <c r="E29" s="4" t="str">
        <f aca="false">IFERROR(INDEX(Albums!$C$2:$C$2862,MATCH(C29,Albums!$A$2:$A$2862,0)),"?")</f>
        <v>Like Leaves</v>
      </c>
      <c r="F29" s="4" t="n">
        <f aca="false">IFERROR(INDEX(Albums!$D$2:$D$2862,MATCH(C29,Albums!$A$2:$A$2862,0)),"?")</f>
        <v>2022</v>
      </c>
      <c r="G29" s="4" t="str">
        <f aca="false">IFERROR(INDEX(Albums!$I$2:$I$2862,MATCH(C29,Albums!$A$2:$A$2862,0)),"?")</f>
        <v>C5 Twangy indie folk</v>
      </c>
      <c r="H29" s="2" t="s">
        <v>24991</v>
      </c>
    </row>
    <row r="30" customFormat="false" ht="23.85" hidden="false" customHeight="false" outlineLevel="0" collapsed="false">
      <c r="A30" s="4" t="s">
        <v>24988</v>
      </c>
      <c r="B30" s="4" t="n">
        <v>4</v>
      </c>
      <c r="C30" s="4" t="s">
        <v>6236</v>
      </c>
      <c r="D30" s="4" t="str">
        <f aca="false">IFERROR(INDEX(Albums!$B$2:$B$2862,MATCH(C30,Albums!$A$2:$A$2862,0)),"?")</f>
        <v>Songs: Ohia</v>
      </c>
      <c r="E30" s="4" t="str">
        <f aca="false">IFERROR(INDEX(Albums!$C$2:$C$2862,MATCH(C30,Albums!$A$2:$A$2862,0)),"?")</f>
        <v>Didn't It Rain</v>
      </c>
      <c r="F30" s="4" t="n">
        <f aca="false">IFERROR(INDEX(Albums!$D$2:$D$2862,MATCH(C30,Albums!$A$2:$A$2862,0)),"?")</f>
        <v>2002</v>
      </c>
      <c r="G30" s="4" t="str">
        <f aca="false">IFERROR(INDEX(Albums!$I$2:$I$2862,MATCH(C30,Albums!$A$2:$A$2862,0)),"?")</f>
        <v>V1 Molina and the Magnolia circle</v>
      </c>
      <c r="H30" s="2" t="s">
        <v>24992</v>
      </c>
    </row>
    <row r="31" customFormat="false" ht="23.85" hidden="false" customHeight="false" outlineLevel="0" collapsed="false">
      <c r="A31" s="4" t="s">
        <v>24988</v>
      </c>
      <c r="B31" s="4" t="n">
        <v>5</v>
      </c>
      <c r="C31" s="4" t="s">
        <v>12675</v>
      </c>
      <c r="D31" s="4" t="str">
        <f aca="false">IFERROR(INDEX(Albums!$B$2:$B$2862,MATCH(C31,Albums!$A$2:$A$2862,0)),"?")</f>
        <v>The Mountain Goats</v>
      </c>
      <c r="E31" s="4" t="str">
        <f aca="false">IFERROR(INDEX(Albums!$C$2:$C$2862,MATCH(C31,Albums!$A$2:$A$2862,0)),"?")</f>
        <v>All Hail West Texas</v>
      </c>
      <c r="F31" s="4" t="n">
        <f aca="false">IFERROR(INDEX(Albums!$D$2:$D$2862,MATCH(C31,Albums!$A$2:$A$2862,0)),"?")</f>
        <v>2002</v>
      </c>
      <c r="G31" s="4" t="str">
        <f aca="false">IFERROR(INDEX(Albums!$I$2:$I$2862,MATCH(C31,Albums!$A$2:$A$2862,0)),"?")</f>
        <v>V11 Lo-fi and home taping</v>
      </c>
      <c r="H31" s="2" t="s">
        <v>24993</v>
      </c>
    </row>
    <row r="32" customFormat="false" ht="23.85" hidden="false" customHeight="false" outlineLevel="0" collapsed="false">
      <c r="A32" s="4" t="s">
        <v>24988</v>
      </c>
      <c r="B32" s="4" t="n">
        <v>6</v>
      </c>
      <c r="C32" s="4" t="s">
        <v>12412</v>
      </c>
      <c r="D32" s="4" t="str">
        <f aca="false">IFERROR(INDEX(Albums!$B$2:$B$2862,MATCH(C32,Albums!$A$2:$A$2862,0)),"?")</f>
        <v>Elliott Smith</v>
      </c>
      <c r="E32" s="4" t="str">
        <f aca="false">IFERROR(INDEX(Albums!$C$2:$C$2862,MATCH(C32,Albums!$A$2:$A$2862,0)),"?")</f>
        <v>Elliott Smith</v>
      </c>
      <c r="F32" s="4" t="n">
        <f aca="false">IFERROR(INDEX(Albums!$D$2:$D$2862,MATCH(C32,Albums!$A$2:$A$2862,0)),"?")</f>
        <v>1995</v>
      </c>
      <c r="G32" s="4" t="str">
        <f aca="false">IFERROR(INDEX(Albums!$I$2:$I$2862,MATCH(C32,Albums!$A$2:$A$2862,0)),"?")</f>
        <v>V11 Lo-fi and home taping</v>
      </c>
      <c r="H32" s="2" t="s">
        <v>24994</v>
      </c>
    </row>
    <row r="33" customFormat="false" ht="23.85" hidden="false" customHeight="false" outlineLevel="0" collapsed="false">
      <c r="A33" s="4" t="s">
        <v>24988</v>
      </c>
      <c r="B33" s="4" t="n">
        <v>7</v>
      </c>
      <c r="C33" s="4" t="s">
        <v>12366</v>
      </c>
      <c r="D33" s="4" t="str">
        <f aca="false">IFERROR(INDEX(Albums!$B$2:$B$2862,MATCH(C33,Albums!$A$2:$A$2862,0)),"?")</f>
        <v>Guided by Voices</v>
      </c>
      <c r="E33" s="4" t="str">
        <f aca="false">IFERROR(INDEX(Albums!$C$2:$C$2862,MATCH(C33,Albums!$A$2:$A$2862,0)),"?")</f>
        <v>Bee Thousand</v>
      </c>
      <c r="F33" s="4" t="n">
        <f aca="false">IFERROR(INDEX(Albums!$D$2:$D$2862,MATCH(C33,Albums!$A$2:$A$2862,0)),"?")</f>
        <v>1994</v>
      </c>
      <c r="G33" s="4" t="str">
        <f aca="false">IFERROR(INDEX(Albums!$I$2:$I$2862,MATCH(C33,Albums!$A$2:$A$2862,0)),"?")</f>
        <v>V11 Lo-fi and home taping</v>
      </c>
      <c r="H33" s="2" t="s">
        <v>24995</v>
      </c>
    </row>
    <row r="34" customFormat="false" ht="23.85" hidden="false" customHeight="false" outlineLevel="0" collapsed="false">
      <c r="A34" s="4" t="s">
        <v>24988</v>
      </c>
      <c r="B34" s="4" t="n">
        <v>8</v>
      </c>
      <c r="C34" s="4" t="s">
        <v>12253</v>
      </c>
      <c r="D34" s="4" t="str">
        <f aca="false">IFERROR(INDEX(Albums!$B$2:$B$2862,MATCH(C34,Albums!$A$2:$A$2862,0)),"?")</f>
        <v>Sebadoh</v>
      </c>
      <c r="E34" s="4" t="str">
        <f aca="false">IFERROR(INDEX(Albums!$C$2:$C$2862,MATCH(C34,Albums!$A$2:$A$2862,0)),"?")</f>
        <v>III</v>
      </c>
      <c r="F34" s="4" t="n">
        <f aca="false">IFERROR(INDEX(Albums!$D$2:$D$2862,MATCH(C34,Albums!$A$2:$A$2862,0)),"?")</f>
        <v>1991</v>
      </c>
      <c r="G34" s="4" t="str">
        <f aca="false">IFERROR(INDEX(Albums!$I$2:$I$2862,MATCH(C34,Albums!$A$2:$A$2862,0)),"?")</f>
        <v>V11 Lo-fi and home taping</v>
      </c>
      <c r="H34" s="2" t="s">
        <v>24996</v>
      </c>
    </row>
    <row r="35" customFormat="false" ht="15" hidden="false" customHeight="false" outlineLevel="0" collapsed="false">
      <c r="A35" s="4" t="s">
        <v>24988</v>
      </c>
      <c r="B35" s="4" t="n">
        <v>9</v>
      </c>
      <c r="C35" s="4" t="s">
        <v>12186</v>
      </c>
      <c r="D35" s="4" t="str">
        <f aca="false">IFERROR(INDEX(Albums!$B$2:$B$2862,MATCH(C35,Albums!$A$2:$A$2862,0)),"?")</f>
        <v>Daniel Johnston</v>
      </c>
      <c r="E35" s="4" t="str">
        <f aca="false">IFERROR(INDEX(Albums!$C$2:$C$2862,MATCH(C35,Albums!$A$2:$A$2862,0)),"?")</f>
        <v>Hi, How Are You</v>
      </c>
      <c r="F35" s="4" t="n">
        <f aca="false">IFERROR(INDEX(Albums!$D$2:$D$2862,MATCH(C35,Albums!$A$2:$A$2862,0)),"?")</f>
        <v>1983</v>
      </c>
      <c r="G35" s="4" t="str">
        <f aca="false">IFERROR(INDEX(Albums!$I$2:$I$2862,MATCH(C35,Albums!$A$2:$A$2862,0)),"?")</f>
        <v>V11 Lo-fi and home taping</v>
      </c>
      <c r="H35" s="2" t="s">
        <v>24997</v>
      </c>
    </row>
    <row r="36" customFormat="false" ht="15" hidden="false" customHeight="false" outlineLevel="0" collapsed="false">
      <c r="A36" s="4" t="s">
        <v>24988</v>
      </c>
      <c r="B36" s="4" t="n">
        <v>10</v>
      </c>
      <c r="C36" s="4" t="s">
        <v>19606</v>
      </c>
      <c r="D36" s="4" t="str">
        <f aca="false">IFERROR(INDEX(Albums!$B$2:$B$2862,MATCH(C36,Albums!$A$2:$A$2862,0)),"?")</f>
        <v>The Modern Lovers</v>
      </c>
      <c r="E36" s="4" t="str">
        <f aca="false">IFERROR(INDEX(Albums!$C$2:$C$2862,MATCH(C36,Albums!$A$2:$A$2862,0)),"?")</f>
        <v>The Modern Lovers</v>
      </c>
      <c r="F36" s="4" t="n">
        <f aca="false">IFERROR(INDEX(Albums!$D$2:$D$2862,MATCH(C36,Albums!$A$2:$A$2862,0)),"?")</f>
        <v>1976</v>
      </c>
      <c r="G36" s="4" t="str">
        <f aca="false">IFERROR(INDEX(Albums!$I$2:$I$2862,MATCH(C36,Albums!$A$2:$A$2862,0)),"?")</f>
        <v>V29 Velvet Underground and proto-indie</v>
      </c>
      <c r="H36" s="2" t="s">
        <v>24998</v>
      </c>
    </row>
    <row r="37" customFormat="false" ht="23.85" hidden="false" customHeight="false" outlineLevel="0" collapsed="false">
      <c r="A37" s="4" t="s">
        <v>24988</v>
      </c>
      <c r="B37" s="4" t="n">
        <v>11</v>
      </c>
      <c r="C37" s="4" t="s">
        <v>19504</v>
      </c>
      <c r="D37" s="4" t="str">
        <f aca="false">IFERROR(INDEX(Albums!$B$2:$B$2862,MATCH(C37,Albums!$A$2:$A$2862,0)),"?")</f>
        <v>The Velvet Underground</v>
      </c>
      <c r="E37" s="4" t="str">
        <f aca="false">IFERROR(INDEX(Albums!$C$2:$C$2862,MATCH(C37,Albums!$A$2:$A$2862,0)),"?")</f>
        <v>The Velvet Underground</v>
      </c>
      <c r="F37" s="4" t="n">
        <f aca="false">IFERROR(INDEX(Albums!$D$2:$D$2862,MATCH(C37,Albums!$A$2:$A$2862,0)),"?")</f>
        <v>1969</v>
      </c>
      <c r="G37" s="4" t="str">
        <f aca="false">IFERROR(INDEX(Albums!$I$2:$I$2862,MATCH(C37,Albums!$A$2:$A$2862,0)),"?")</f>
        <v>V29 Velvet Underground and proto-indie</v>
      </c>
      <c r="H37" s="2" t="s">
        <v>24999</v>
      </c>
    </row>
    <row r="38" customFormat="false" ht="23.85" hidden="false" customHeight="false" outlineLevel="0" collapsed="false">
      <c r="A38" s="4" t="s">
        <v>25000</v>
      </c>
      <c r="B38" s="4" t="n">
        <v>1</v>
      </c>
      <c r="C38" s="4" t="s">
        <v>1822</v>
      </c>
      <c r="D38" s="4" t="str">
        <f aca="false">IFERROR(INDEX(Albums!$B$2:$B$2862,MATCH(C38,Albums!$A$2:$A$2862,0)),"?")</f>
        <v>Big Thief</v>
      </c>
      <c r="E38" s="4" t="str">
        <f aca="false">IFERROR(INDEX(Albums!$C$2:$C$2862,MATCH(C38,Albums!$A$2:$A$2862,0)),"?")</f>
        <v>Dragon New Warm Mountain I Believe in You</v>
      </c>
      <c r="F38" s="4" t="n">
        <f aca="false">IFERROR(INDEX(Albums!$D$2:$D$2862,MATCH(C38,Albums!$A$2:$A$2862,0)),"?")</f>
        <v>2022</v>
      </c>
      <c r="G38" s="4" t="str">
        <f aca="false">IFERROR(INDEX(Albums!$I$2:$I$2862,MATCH(C38,Albums!$A$2:$A$2862,0)),"?")</f>
        <v>C5 Twangy indie folk</v>
      </c>
      <c r="H38" s="2" t="s">
        <v>25001</v>
      </c>
    </row>
    <row r="39" customFormat="false" ht="15" hidden="false" customHeight="false" outlineLevel="0" collapsed="false">
      <c r="A39" s="4" t="s">
        <v>25000</v>
      </c>
      <c r="B39" s="4" t="n">
        <v>2</v>
      </c>
      <c r="C39" s="4" t="s">
        <v>1648</v>
      </c>
      <c r="D39" s="4" t="str">
        <f aca="false">IFERROR(INDEX(Albums!$B$2:$B$2862,MATCH(C39,Albums!$A$2:$A$2862,0)),"?")</f>
        <v>Adrianne Lenker</v>
      </c>
      <c r="E39" s="4" t="str">
        <f aca="false">IFERROR(INDEX(Albums!$C$2:$C$2862,MATCH(C39,Albums!$A$2:$A$2862,0)),"?")</f>
        <v>songs</v>
      </c>
      <c r="F39" s="4" t="n">
        <f aca="false">IFERROR(INDEX(Albums!$D$2:$D$2862,MATCH(C39,Albums!$A$2:$A$2862,0)),"?")</f>
        <v>2020</v>
      </c>
      <c r="G39" s="4" t="str">
        <f aca="false">IFERROR(INDEX(Albums!$I$2:$I$2862,MATCH(C39,Albums!$A$2:$A$2862,0)),"?")</f>
        <v>C5 Twangy indie folk</v>
      </c>
      <c r="H39" s="2" t="s">
        <v>25002</v>
      </c>
    </row>
    <row r="40" customFormat="false" ht="15" hidden="false" customHeight="false" outlineLevel="0" collapsed="false">
      <c r="A40" s="4" t="s">
        <v>25000</v>
      </c>
      <c r="B40" s="4" t="n">
        <v>3</v>
      </c>
      <c r="C40" s="4" t="s">
        <v>1560</v>
      </c>
      <c r="D40" s="4" t="str">
        <f aca="false">IFERROR(INDEX(Albums!$B$2:$B$2862,MATCH(C40,Albums!$A$2:$A$2862,0)),"?")</f>
        <v>Big Thief</v>
      </c>
      <c r="E40" s="4" t="str">
        <f aca="false">IFERROR(INDEX(Albums!$C$2:$C$2862,MATCH(C40,Albums!$A$2:$A$2862,0)),"?")</f>
        <v>U.F.O.F.</v>
      </c>
      <c r="F40" s="4" t="n">
        <f aca="false">IFERROR(INDEX(Albums!$D$2:$D$2862,MATCH(C40,Albums!$A$2:$A$2862,0)),"?")</f>
        <v>2019</v>
      </c>
      <c r="G40" s="4" t="str">
        <f aca="false">IFERROR(INDEX(Albums!$I$2:$I$2862,MATCH(C40,Albums!$A$2:$A$2862,0)),"?")</f>
        <v>C5 Twangy indie folk</v>
      </c>
      <c r="H40" s="2" t="s">
        <v>25003</v>
      </c>
    </row>
    <row r="41" customFormat="false" ht="15" hidden="false" customHeight="false" outlineLevel="0" collapsed="false">
      <c r="A41" s="4" t="s">
        <v>25000</v>
      </c>
      <c r="B41" s="4" t="n">
        <v>4</v>
      </c>
      <c r="C41" s="4" t="s">
        <v>1461</v>
      </c>
      <c r="D41" s="4" t="str">
        <f aca="false">IFERROR(INDEX(Albums!$B$2:$B$2862,MATCH(C41,Albums!$A$2:$A$2862,0)),"?")</f>
        <v>Big Thief</v>
      </c>
      <c r="E41" s="4" t="str">
        <f aca="false">IFERROR(INDEX(Albums!$C$2:$C$2862,MATCH(C41,Albums!$A$2:$A$2862,0)),"?")</f>
        <v>Capacity</v>
      </c>
      <c r="F41" s="4" t="n">
        <f aca="false">IFERROR(INDEX(Albums!$D$2:$D$2862,MATCH(C41,Albums!$A$2:$A$2862,0)),"?")</f>
        <v>2017</v>
      </c>
      <c r="G41" s="4" t="str">
        <f aca="false">IFERROR(INDEX(Albums!$I$2:$I$2862,MATCH(C41,Albums!$A$2:$A$2862,0)),"?")</f>
        <v>C5 Twangy indie folk</v>
      </c>
      <c r="H41" s="2" t="s">
        <v>25004</v>
      </c>
    </row>
    <row r="42" customFormat="false" ht="15" hidden="false" customHeight="false" outlineLevel="0" collapsed="false">
      <c r="A42" s="4" t="s">
        <v>25000</v>
      </c>
      <c r="B42" s="4" t="n">
        <v>5</v>
      </c>
      <c r="C42" s="4" t="s">
        <v>1425</v>
      </c>
      <c r="D42" s="4" t="str">
        <f aca="false">IFERROR(INDEX(Albums!$B$2:$B$2862,MATCH(C42,Albums!$A$2:$A$2862,0)),"?")</f>
        <v>Big Thief</v>
      </c>
      <c r="E42" s="4" t="str">
        <f aca="false">IFERROR(INDEX(Albums!$C$2:$C$2862,MATCH(C42,Albums!$A$2:$A$2862,0)),"?")</f>
        <v>Masterpiece</v>
      </c>
      <c r="F42" s="4" t="n">
        <f aca="false">IFERROR(INDEX(Albums!$D$2:$D$2862,MATCH(C42,Albums!$A$2:$A$2862,0)),"?")</f>
        <v>2016</v>
      </c>
      <c r="G42" s="4" t="str">
        <f aca="false">IFERROR(INDEX(Albums!$I$2:$I$2862,MATCH(C42,Albums!$A$2:$A$2862,0)),"?")</f>
        <v>C5 Twangy indie folk</v>
      </c>
      <c r="H42" s="2" t="s">
        <v>25005</v>
      </c>
    </row>
    <row r="43" customFormat="false" ht="15" hidden="false" customHeight="false" outlineLevel="0" collapsed="false">
      <c r="A43" s="4" t="s">
        <v>25000</v>
      </c>
      <c r="B43" s="4" t="n">
        <v>6</v>
      </c>
      <c r="C43" s="4" t="s">
        <v>8368</v>
      </c>
      <c r="D43" s="4" t="str">
        <f aca="false">IFERROR(INDEX(Albums!$B$2:$B$2862,MATCH(C43,Albums!$A$2:$A$2862,0)),"?")</f>
        <v>Gillian Welch</v>
      </c>
      <c r="E43" s="4" t="str">
        <f aca="false">IFERROR(INDEX(Albums!$C$2:$C$2862,MATCH(C43,Albums!$A$2:$A$2862,0)),"?")</f>
        <v>Time (The Revelator)</v>
      </c>
      <c r="F43" s="4" t="n">
        <f aca="false">IFERROR(INDEX(Albums!$D$2:$D$2862,MATCH(C43,Albums!$A$2:$A$2862,0)),"?")</f>
        <v>2001</v>
      </c>
      <c r="G43" s="4" t="str">
        <f aca="false">IFERROR(INDEX(Albums!$I$2:$I$2862,MATCH(C43,Albums!$A$2:$A$2862,0)),"?")</f>
        <v>V5 Rootsy indie folk</v>
      </c>
      <c r="H43" s="2" t="s">
        <v>25006</v>
      </c>
    </row>
    <row r="44" customFormat="false" ht="15" hidden="false" customHeight="false" outlineLevel="0" collapsed="false">
      <c r="A44" s="4" t="s">
        <v>25000</v>
      </c>
      <c r="B44" s="4" t="n">
        <v>7</v>
      </c>
      <c r="C44" s="4" t="s">
        <v>8353</v>
      </c>
      <c r="D44" s="4" t="str">
        <f aca="false">IFERROR(INDEX(Albums!$B$2:$B$2862,MATCH(C44,Albums!$A$2:$A$2862,0)),"?")</f>
        <v>Gillian Welch</v>
      </c>
      <c r="E44" s="4" t="str">
        <f aca="false">IFERROR(INDEX(Albums!$C$2:$C$2862,MATCH(C44,Albums!$A$2:$A$2862,0)),"?")</f>
        <v>Hell Among the Yearlings</v>
      </c>
      <c r="F44" s="4" t="n">
        <f aca="false">IFERROR(INDEX(Albums!$D$2:$D$2862,MATCH(C44,Albums!$A$2:$A$2862,0)),"?")</f>
        <v>1998</v>
      </c>
      <c r="G44" s="4" t="str">
        <f aca="false">IFERROR(INDEX(Albums!$I$2:$I$2862,MATCH(C44,Albums!$A$2:$A$2862,0)),"?")</f>
        <v>V5 Rootsy indie folk</v>
      </c>
      <c r="H44" s="2" t="s">
        <v>25007</v>
      </c>
    </row>
    <row r="45" customFormat="false" ht="15" hidden="false" customHeight="false" outlineLevel="0" collapsed="false">
      <c r="A45" s="4" t="s">
        <v>25000</v>
      </c>
      <c r="B45" s="4" t="n">
        <v>8</v>
      </c>
      <c r="C45" s="4" t="s">
        <v>8343</v>
      </c>
      <c r="D45" s="4" t="str">
        <f aca="false">IFERROR(INDEX(Albums!$B$2:$B$2862,MATCH(C45,Albums!$A$2:$A$2862,0)),"?")</f>
        <v>Gillian Welch</v>
      </c>
      <c r="E45" s="4" t="str">
        <f aca="false">IFERROR(INDEX(Albums!$C$2:$C$2862,MATCH(C45,Albums!$A$2:$A$2862,0)),"?")</f>
        <v>Revival</v>
      </c>
      <c r="F45" s="4" t="n">
        <f aca="false">IFERROR(INDEX(Albums!$D$2:$D$2862,MATCH(C45,Albums!$A$2:$A$2862,0)),"?")</f>
        <v>1996</v>
      </c>
      <c r="G45" s="4" t="str">
        <f aca="false">IFERROR(INDEX(Albums!$I$2:$I$2862,MATCH(C45,Albums!$A$2:$A$2862,0)),"?")</f>
        <v>V5 Rootsy indie folk</v>
      </c>
      <c r="H45" s="2" t="s">
        <v>25008</v>
      </c>
    </row>
    <row r="46" customFormat="false" ht="23.85" hidden="false" customHeight="false" outlineLevel="0" collapsed="false">
      <c r="A46" s="4" t="s">
        <v>25000</v>
      </c>
      <c r="B46" s="4" t="n">
        <v>9</v>
      </c>
      <c r="C46" s="4" t="s">
        <v>17801</v>
      </c>
      <c r="D46" s="4" t="str">
        <f aca="false">IFERROR(INDEX(Albums!$B$2:$B$2862,MATCH(C46,Albums!$A$2:$A$2862,0)),"?")</f>
        <v>Townes Van Zandt</v>
      </c>
      <c r="E46" s="4" t="str">
        <f aca="false">IFERROR(INDEX(Albums!$C$2:$C$2862,MATCH(C46,Albums!$A$2:$A$2862,0)),"?")</f>
        <v>Our Mother the Mountain</v>
      </c>
      <c r="F46" s="4" t="n">
        <f aca="false">IFERROR(INDEX(Albums!$D$2:$D$2862,MATCH(C46,Albums!$A$2:$A$2862,0)),"?")</f>
        <v>1969</v>
      </c>
      <c r="G46" s="4" t="str">
        <f aca="false">IFERROR(INDEX(Albums!$I$2:$I$2862,MATCH(C46,Albums!$A$2:$A$2862,0)),"?")</f>
        <v>V24 Texas songwriters and progressive country</v>
      </c>
      <c r="H46" s="2" t="s">
        <v>25009</v>
      </c>
    </row>
    <row r="47" customFormat="false" ht="23.85" hidden="false" customHeight="false" outlineLevel="0" collapsed="false">
      <c r="A47" s="4" t="s">
        <v>25000</v>
      </c>
      <c r="B47" s="4" t="n">
        <v>10</v>
      </c>
      <c r="C47" s="4" t="s">
        <v>20083</v>
      </c>
      <c r="D47" s="4" t="str">
        <f aca="false">IFERROR(INDEX(Albums!$B$2:$B$2862,MATCH(C47,Albums!$A$2:$A$2862,0)),"?")</f>
        <v>Bob Dylan</v>
      </c>
      <c r="E47" s="4" t="str">
        <f aca="false">IFERROR(INDEX(Albums!$C$2:$C$2862,MATCH(C47,Albums!$A$2:$A$2862,0)),"?")</f>
        <v>The Freewheelin' Bob Dylan</v>
      </c>
      <c r="F47" s="4" t="n">
        <f aca="false">IFERROR(INDEX(Albums!$D$2:$D$2862,MATCH(C47,Albums!$A$2:$A$2862,0)),"?")</f>
        <v>1963</v>
      </c>
      <c r="G47" s="4" t="str">
        <f aca="false">IFERROR(INDEX(Albums!$I$2:$I$2862,MATCH(C47,Albums!$A$2:$A$2862,0)),"?")</f>
        <v>R1 Roots</v>
      </c>
      <c r="H47" s="2" t="s">
        <v>25010</v>
      </c>
    </row>
    <row r="48" customFormat="false" ht="15" hidden="false" customHeight="false" outlineLevel="0" collapsed="false">
      <c r="A48" s="4" t="s">
        <v>25000</v>
      </c>
      <c r="B48" s="4" t="n">
        <v>11</v>
      </c>
      <c r="C48" s="4" t="s">
        <v>19924</v>
      </c>
      <c r="D48" s="4" t="str">
        <f aca="false">IFERROR(INDEX(Albums!$B$2:$B$2862,MATCH(C48,Albums!$A$2:$A$2862,0)),"?")</f>
        <v>Various Artists</v>
      </c>
      <c r="E48" s="4" t="str">
        <f aca="false">IFERROR(INDEX(Albums!$C$2:$C$2862,MATCH(C48,Albums!$A$2:$A$2862,0)),"?")</f>
        <v>Anthology of American Folk Music</v>
      </c>
      <c r="F48" s="4" t="n">
        <f aca="false">IFERROR(INDEX(Albums!$D$2:$D$2862,MATCH(C48,Albums!$A$2:$A$2862,0)),"?")</f>
        <v>1952</v>
      </c>
      <c r="G48" s="4" t="str">
        <f aca="false">IFERROR(INDEX(Albums!$I$2:$I$2862,MATCH(C48,Albums!$A$2:$A$2862,0)),"?")</f>
        <v>R1 Roots</v>
      </c>
      <c r="H48" s="2" t="s">
        <v>25011</v>
      </c>
    </row>
    <row r="49" customFormat="false" ht="15" hidden="false" customHeight="false" outlineLevel="0" collapsed="false">
      <c r="A49" s="4" t="s">
        <v>25000</v>
      </c>
      <c r="B49" s="4" t="n">
        <v>12</v>
      </c>
      <c r="C49" s="4" t="s">
        <v>19904</v>
      </c>
      <c r="D49" s="4" t="str">
        <f aca="false">IFERROR(INDEX(Albums!$B$2:$B$2862,MATCH(C49,Albums!$A$2:$A$2862,0)),"?")</f>
        <v>Woody Guthrie</v>
      </c>
      <c r="E49" s="4" t="str">
        <f aca="false">IFERROR(INDEX(Albums!$C$2:$C$2862,MATCH(C49,Albums!$A$2:$A$2862,0)),"?")</f>
        <v>Dust Bowl Ballads</v>
      </c>
      <c r="F49" s="4" t="n">
        <f aca="false">IFERROR(INDEX(Albums!$D$2:$D$2862,MATCH(C49,Albums!$A$2:$A$2862,0)),"?")</f>
        <v>1940</v>
      </c>
      <c r="G49" s="4" t="str">
        <f aca="false">IFERROR(INDEX(Albums!$I$2:$I$2862,MATCH(C49,Albums!$A$2:$A$2862,0)),"?")</f>
        <v>R1 Roots</v>
      </c>
      <c r="H49" s="2" t="s">
        <v>25012</v>
      </c>
    </row>
    <row r="50" customFormat="false" ht="15" hidden="false" customHeight="false" outlineLevel="0" collapsed="false">
      <c r="A50" s="4" t="s">
        <v>25013</v>
      </c>
      <c r="B50" s="4" t="n">
        <v>1</v>
      </c>
      <c r="C50" s="4" t="s">
        <v>379</v>
      </c>
      <c r="D50" s="4" t="str">
        <f aca="false">IFERROR(INDEX(Albums!$B$2:$B$2862,MATCH(C50,Albums!$A$2:$A$2862,0)),"?")</f>
        <v>Greg Freeman</v>
      </c>
      <c r="E50" s="4" t="str">
        <f aca="false">IFERROR(INDEX(Albums!$C$2:$C$2862,MATCH(C50,Albums!$A$2:$A$2862,0)),"?")</f>
        <v>Burnover</v>
      </c>
      <c r="F50" s="4" t="n">
        <f aca="false">IFERROR(INDEX(Albums!$D$2:$D$2862,MATCH(C50,Albums!$A$2:$A$2862,0)),"?")</f>
        <v>2025</v>
      </c>
      <c r="G50" s="4" t="str">
        <f aca="false">IFERROR(INDEX(Albums!$I$2:$I$2862,MATCH(C50,Albums!$A$2:$A$2862,0)),"?")</f>
        <v>C1 Indie twang / yallternative</v>
      </c>
      <c r="H50" s="2" t="s">
        <v>25014</v>
      </c>
    </row>
    <row r="51" customFormat="false" ht="23.85" hidden="false" customHeight="false" outlineLevel="0" collapsed="false">
      <c r="A51" s="4" t="s">
        <v>25013</v>
      </c>
      <c r="B51" s="4" t="n">
        <v>2</v>
      </c>
      <c r="C51" s="4" t="s">
        <v>2247</v>
      </c>
      <c r="D51" s="4" t="str">
        <f aca="false">IFERROR(INDEX(Albums!$B$2:$B$2862,MATCH(C51,Albums!$A$2:$A$2862,0)),"?")</f>
        <v>Lily Seabird</v>
      </c>
      <c r="E51" s="4" t="str">
        <f aca="false">IFERROR(INDEX(Albums!$C$2:$C$2862,MATCH(C51,Albums!$A$2:$A$2862,0)),"?")</f>
        <v>Alas</v>
      </c>
      <c r="F51" s="4" t="n">
        <f aca="false">IFERROR(INDEX(Albums!$D$2:$D$2862,MATCH(C51,Albums!$A$2:$A$2862,0)),"?")</f>
        <v>2024</v>
      </c>
      <c r="G51" s="4" t="str">
        <f aca="false">IFERROR(INDEX(Albums!$I$2:$I$2862,MATCH(C51,Albums!$A$2:$A$2862,0)),"?")</f>
        <v>C5 Twangy indie folk</v>
      </c>
      <c r="H51" s="2" t="s">
        <v>25015</v>
      </c>
    </row>
    <row r="52" customFormat="false" ht="15" hidden="false" customHeight="false" outlineLevel="0" collapsed="false">
      <c r="A52" s="4" t="s">
        <v>25013</v>
      </c>
      <c r="B52" s="4" t="n">
        <v>3</v>
      </c>
      <c r="C52" s="4" t="s">
        <v>218</v>
      </c>
      <c r="D52" s="4" t="str">
        <f aca="false">IFERROR(INDEX(Albums!$B$2:$B$2862,MATCH(C52,Albums!$A$2:$A$2862,0)),"?")</f>
        <v>Florry</v>
      </c>
      <c r="E52" s="4" t="str">
        <f aca="false">IFERROR(INDEX(Albums!$C$2:$C$2862,MATCH(C52,Albums!$A$2:$A$2862,0)),"?")</f>
        <v>The Holey Bible</v>
      </c>
      <c r="F52" s="4" t="n">
        <f aca="false">IFERROR(INDEX(Albums!$D$2:$D$2862,MATCH(C52,Albums!$A$2:$A$2862,0)),"?")</f>
        <v>2023</v>
      </c>
      <c r="G52" s="4" t="str">
        <f aca="false">IFERROR(INDEX(Albums!$I$2:$I$2862,MATCH(C52,Albums!$A$2:$A$2862,0)),"?")</f>
        <v>C1 Indie twang / yallternative</v>
      </c>
      <c r="H52" s="2" t="s">
        <v>25016</v>
      </c>
    </row>
    <row r="53" customFormat="false" ht="15" hidden="false" customHeight="false" outlineLevel="0" collapsed="false">
      <c r="A53" s="4" t="s">
        <v>25013</v>
      </c>
      <c r="B53" s="4" t="n">
        <v>4</v>
      </c>
      <c r="C53" s="4" t="s">
        <v>171</v>
      </c>
      <c r="D53" s="4" t="str">
        <f aca="false">IFERROR(INDEX(Albums!$B$2:$B$2862,MATCH(C53,Albums!$A$2:$A$2862,0)),"?")</f>
        <v>Greg Freeman</v>
      </c>
      <c r="E53" s="4" t="str">
        <f aca="false">IFERROR(INDEX(Albums!$C$2:$C$2862,MATCH(C53,Albums!$A$2:$A$2862,0)),"?")</f>
        <v>I Looked Out</v>
      </c>
      <c r="F53" s="4" t="n">
        <f aca="false">IFERROR(INDEX(Albums!$D$2:$D$2862,MATCH(C53,Albums!$A$2:$A$2862,0)),"?")</f>
        <v>2022</v>
      </c>
      <c r="G53" s="4" t="str">
        <f aca="false">IFERROR(INDEX(Albums!$I$2:$I$2862,MATCH(C53,Albums!$A$2:$A$2862,0)),"?")</f>
        <v>C1 Indie twang / yallternative</v>
      </c>
      <c r="H53" s="2" t="s">
        <v>25017</v>
      </c>
    </row>
    <row r="54" customFormat="false" ht="15" hidden="false" customHeight="false" outlineLevel="0" collapsed="false">
      <c r="A54" s="4" t="s">
        <v>25013</v>
      </c>
      <c r="B54" s="4" t="n">
        <v>5</v>
      </c>
      <c r="C54" s="4" t="s">
        <v>9411</v>
      </c>
      <c r="D54" s="4" t="str">
        <f aca="false">IFERROR(INDEX(Albums!$B$2:$B$2862,MATCH(C54,Albums!$A$2:$A$2862,0)),"?")</f>
        <v>Lydia Loveless</v>
      </c>
      <c r="E54" s="4" t="str">
        <f aca="false">IFERROR(INDEX(Albums!$C$2:$C$2862,MATCH(C54,Albums!$A$2:$A$2862,0)),"?")</f>
        <v>Indestructible Machine</v>
      </c>
      <c r="F54" s="4" t="n">
        <f aca="false">IFERROR(INDEX(Albums!$D$2:$D$2862,MATCH(C54,Albums!$A$2:$A$2862,0)),"?")</f>
        <v>2011</v>
      </c>
      <c r="G54" s="4" t="str">
        <f aca="false">IFERROR(INDEX(Albums!$I$2:$I$2862,MATCH(C54,Albums!$A$2:$A$2862,0)),"?")</f>
        <v>V6 2000s–2010s alt-country</v>
      </c>
      <c r="H54" s="2" t="s">
        <v>25018</v>
      </c>
    </row>
    <row r="55" customFormat="false" ht="15" hidden="false" customHeight="false" outlineLevel="0" collapsed="false">
      <c r="A55" s="4" t="s">
        <v>25013</v>
      </c>
      <c r="B55" s="4" t="n">
        <v>6</v>
      </c>
      <c r="C55" s="4" t="s">
        <v>11256</v>
      </c>
      <c r="D55" s="4" t="str">
        <f aca="false">IFERROR(INDEX(Albums!$B$2:$B$2862,MATCH(C55,Albums!$A$2:$A$2862,0)),"?")</f>
        <v>Whiskeytown</v>
      </c>
      <c r="E55" s="4" t="str">
        <f aca="false">IFERROR(INDEX(Albums!$C$2:$C$2862,MATCH(C55,Albums!$A$2:$A$2862,0)),"?")</f>
        <v>Strangers Almanac</v>
      </c>
      <c r="F55" s="4" t="n">
        <f aca="false">IFERROR(INDEX(Albums!$D$2:$D$2862,MATCH(C55,Albums!$A$2:$A$2862,0)),"?")</f>
        <v>1997</v>
      </c>
      <c r="G55" s="4" t="str">
        <f aca="false">IFERROR(INDEX(Albums!$I$2:$I$2862,MATCH(C55,Albums!$A$2:$A$2862,0)),"?")</f>
        <v>V9 No Depression and insurgent country</v>
      </c>
      <c r="H55" s="2" t="s">
        <v>25019</v>
      </c>
    </row>
    <row r="56" customFormat="false" ht="15" hidden="false" customHeight="false" outlineLevel="0" collapsed="false">
      <c r="A56" s="4" t="s">
        <v>25013</v>
      </c>
      <c r="B56" s="4" t="n">
        <v>7</v>
      </c>
      <c r="C56" s="4" t="s">
        <v>11080</v>
      </c>
      <c r="D56" s="4" t="str">
        <f aca="false">IFERROR(INDEX(Albums!$B$2:$B$2862,MATCH(C56,Albums!$A$2:$A$2862,0)),"?")</f>
        <v>Old 97's</v>
      </c>
      <c r="E56" s="4" t="str">
        <f aca="false">IFERROR(INDEX(Albums!$C$2:$C$2862,MATCH(C56,Albums!$A$2:$A$2862,0)),"?")</f>
        <v>Wreck Your Life</v>
      </c>
      <c r="F56" s="4" t="n">
        <f aca="false">IFERROR(INDEX(Albums!$D$2:$D$2862,MATCH(C56,Albums!$A$2:$A$2862,0)),"?")</f>
        <v>1995</v>
      </c>
      <c r="G56" s="4" t="str">
        <f aca="false">IFERROR(INDEX(Albums!$I$2:$I$2862,MATCH(C56,Albums!$A$2:$A$2862,0)),"?")</f>
        <v>V9 No Depression and insurgent country</v>
      </c>
      <c r="H56" s="2" t="s">
        <v>25020</v>
      </c>
    </row>
    <row r="57" customFormat="false" ht="15" hidden="false" customHeight="false" outlineLevel="0" collapsed="false">
      <c r="A57" s="4" t="s">
        <v>25013</v>
      </c>
      <c r="B57" s="4" t="n">
        <v>8</v>
      </c>
      <c r="C57" s="4" t="s">
        <v>10982</v>
      </c>
      <c r="D57" s="4" t="str">
        <f aca="false">IFERROR(INDEX(Albums!$B$2:$B$2862,MATCH(C57,Albums!$A$2:$A$2862,0)),"?")</f>
        <v>Uncle Tupelo</v>
      </c>
      <c r="E57" s="4" t="str">
        <f aca="false">IFERROR(INDEX(Albums!$C$2:$C$2862,MATCH(C57,Albums!$A$2:$A$2862,0)),"?")</f>
        <v>Anodyne</v>
      </c>
      <c r="F57" s="4" t="n">
        <f aca="false">IFERROR(INDEX(Albums!$D$2:$D$2862,MATCH(C57,Albums!$A$2:$A$2862,0)),"?")</f>
        <v>1993</v>
      </c>
      <c r="G57" s="4" t="str">
        <f aca="false">IFERROR(INDEX(Albums!$I$2:$I$2862,MATCH(C57,Albums!$A$2:$A$2862,0)),"?")</f>
        <v>V9 No Depression and insurgent country</v>
      </c>
      <c r="H57" s="2" t="s">
        <v>25021</v>
      </c>
    </row>
    <row r="58" customFormat="false" ht="15" hidden="false" customHeight="false" outlineLevel="0" collapsed="false">
      <c r="A58" s="4" t="s">
        <v>25013</v>
      </c>
      <c r="B58" s="4" t="n">
        <v>9</v>
      </c>
      <c r="C58" s="4" t="s">
        <v>10905</v>
      </c>
      <c r="D58" s="4" t="str">
        <f aca="false">IFERROR(INDEX(Albums!$B$2:$B$2862,MATCH(C58,Albums!$A$2:$A$2862,0)),"?")</f>
        <v>Uncle Tupelo</v>
      </c>
      <c r="E58" s="4" t="str">
        <f aca="false">IFERROR(INDEX(Albums!$C$2:$C$2862,MATCH(C58,Albums!$A$2:$A$2862,0)),"?")</f>
        <v>No Depression</v>
      </c>
      <c r="F58" s="4" t="n">
        <f aca="false">IFERROR(INDEX(Albums!$D$2:$D$2862,MATCH(C58,Albums!$A$2:$A$2862,0)),"?")</f>
        <v>1990</v>
      </c>
      <c r="G58" s="4" t="str">
        <f aca="false">IFERROR(INDEX(Albums!$I$2:$I$2862,MATCH(C58,Albums!$A$2:$A$2862,0)),"?")</f>
        <v>V9 No Depression and insurgent country</v>
      </c>
      <c r="H58" s="2" t="s">
        <v>25022</v>
      </c>
    </row>
    <row r="59" customFormat="false" ht="15" hidden="false" customHeight="false" outlineLevel="0" collapsed="false">
      <c r="A59" s="4" t="s">
        <v>25013</v>
      </c>
      <c r="B59" s="4" t="n">
        <v>10</v>
      </c>
      <c r="C59" s="4" t="s">
        <v>14686</v>
      </c>
      <c r="D59" s="4" t="str">
        <f aca="false">IFERROR(INDEX(Albums!$B$2:$B$2862,MATCH(C59,Albums!$A$2:$A$2862,0)),"?")</f>
        <v>Hüsker Dü</v>
      </c>
      <c r="E59" s="4" t="str">
        <f aca="false">IFERROR(INDEX(Albums!$C$2:$C$2862,MATCH(C59,Albums!$A$2:$A$2862,0)),"?")</f>
        <v>New Day Rising</v>
      </c>
      <c r="F59" s="4" t="n">
        <f aca="false">IFERROR(INDEX(Albums!$D$2:$D$2862,MATCH(C59,Albums!$A$2:$A$2862,0)),"?")</f>
        <v>1985</v>
      </c>
      <c r="G59" s="4" t="str">
        <f aca="false">IFERROR(INDEX(Albums!$I$2:$I$2862,MATCH(C59,Albums!$A$2:$A$2862,0)),"?")</f>
        <v>V16 American underground and college rock</v>
      </c>
      <c r="H59" s="2" t="s">
        <v>25023</v>
      </c>
    </row>
    <row r="60" customFormat="false" ht="23.85" hidden="false" customHeight="false" outlineLevel="0" collapsed="false">
      <c r="A60" s="4" t="s">
        <v>25013</v>
      </c>
      <c r="B60" s="4" t="n">
        <v>11</v>
      </c>
      <c r="C60" s="4" t="s">
        <v>14710</v>
      </c>
      <c r="D60" s="4" t="str">
        <f aca="false">IFERROR(INDEX(Albums!$B$2:$B$2862,MATCH(C60,Albums!$A$2:$A$2862,0)),"?")</f>
        <v>The Replacements</v>
      </c>
      <c r="E60" s="4" t="str">
        <f aca="false">IFERROR(INDEX(Albums!$C$2:$C$2862,MATCH(C60,Albums!$A$2:$A$2862,0)),"?")</f>
        <v>Tim</v>
      </c>
      <c r="F60" s="4" t="n">
        <f aca="false">IFERROR(INDEX(Albums!$D$2:$D$2862,MATCH(C60,Albums!$A$2:$A$2862,0)),"?")</f>
        <v>1985</v>
      </c>
      <c r="G60" s="4" t="str">
        <f aca="false">IFERROR(INDEX(Albums!$I$2:$I$2862,MATCH(C60,Albums!$A$2:$A$2862,0)),"?")</f>
        <v>V16 American underground and college rock</v>
      </c>
      <c r="H60" s="2" t="s">
        <v>25024</v>
      </c>
    </row>
    <row r="61" customFormat="false" ht="23.85" hidden="false" customHeight="false" outlineLevel="0" collapsed="false">
      <c r="A61" s="4" t="s">
        <v>25013</v>
      </c>
      <c r="B61" s="4" t="n">
        <v>12</v>
      </c>
      <c r="C61" s="4" t="s">
        <v>14031</v>
      </c>
      <c r="D61" s="4" t="str">
        <f aca="false">IFERROR(INDEX(Albums!$B$2:$B$2862,MATCH(C61,Albums!$A$2:$A$2862,0)),"?")</f>
        <v>The Knitters</v>
      </c>
      <c r="E61" s="4" t="str">
        <f aca="false">IFERROR(INDEX(Albums!$C$2:$C$2862,MATCH(C61,Albums!$A$2:$A$2862,0)),"?")</f>
        <v>Poor Little Critter on the Road</v>
      </c>
      <c r="F61" s="4" t="n">
        <f aca="false">IFERROR(INDEX(Albums!$D$2:$D$2862,MATCH(C61,Albums!$A$2:$A$2862,0)),"?")</f>
        <v>1985</v>
      </c>
      <c r="G61" s="4" t="str">
        <f aca="false">IFERROR(INDEX(Albums!$I$2:$I$2862,MATCH(C61,Albums!$A$2:$A$2862,0)),"?")</f>
        <v>V14 Cowpunk and LA roots punk</v>
      </c>
      <c r="H61" s="2" t="s">
        <v>25025</v>
      </c>
    </row>
    <row r="62" customFormat="false" ht="15" hidden="false" customHeight="false" outlineLevel="0" collapsed="false">
      <c r="A62" s="4" t="s">
        <v>25013</v>
      </c>
      <c r="B62" s="4" t="n">
        <v>13</v>
      </c>
      <c r="C62" s="4" t="s">
        <v>13914</v>
      </c>
      <c r="D62" s="4" t="str">
        <f aca="false">IFERROR(INDEX(Albums!$B$2:$B$2862,MATCH(C62,Albums!$A$2:$A$2862,0)),"?")</f>
        <v>Jason &amp; the Scorchers</v>
      </c>
      <c r="E62" s="4" t="str">
        <f aca="false">IFERROR(INDEX(Albums!$C$2:$C$2862,MATCH(C62,Albums!$A$2:$A$2862,0)),"?")</f>
        <v>Fervor</v>
      </c>
      <c r="F62" s="4" t="n">
        <f aca="false">IFERROR(INDEX(Albums!$D$2:$D$2862,MATCH(C62,Albums!$A$2:$A$2862,0)),"?")</f>
        <v>1983</v>
      </c>
      <c r="G62" s="4" t="str">
        <f aca="false">IFERROR(INDEX(Albums!$I$2:$I$2862,MATCH(C62,Albums!$A$2:$A$2862,0)),"?")</f>
        <v>V14 Cowpunk and LA roots punk</v>
      </c>
      <c r="H62" s="2" t="s">
        <v>25026</v>
      </c>
    </row>
    <row r="63" customFormat="false" ht="23.85" hidden="false" customHeight="false" outlineLevel="0" collapsed="false">
      <c r="A63" s="4" t="s">
        <v>25013</v>
      </c>
      <c r="B63" s="4" t="n">
        <v>14</v>
      </c>
      <c r="C63" s="4" t="s">
        <v>17169</v>
      </c>
      <c r="D63" s="4" t="str">
        <f aca="false">IFERROR(INDEX(Albums!$B$2:$B$2862,MATCH(C63,Albums!$A$2:$A$2862,0)),"?")</f>
        <v>Bob Dylan</v>
      </c>
      <c r="E63" s="4" t="str">
        <f aca="false">IFERROR(INDEX(Albums!$C$2:$C$2862,MATCH(C63,Albums!$A$2:$A$2862,0)),"?")</f>
        <v>Blonde on Blonde</v>
      </c>
      <c r="F63" s="4" t="n">
        <f aca="false">IFERROR(INDEX(Albums!$D$2:$D$2862,MATCH(C63,Albums!$A$2:$A$2862,0)),"?")</f>
        <v>1966</v>
      </c>
      <c r="G63" s="4" t="str">
        <f aca="false">IFERROR(INDEX(Albums!$I$2:$I$2862,MATCH(C63,Albums!$A$2:$A$2862,0)),"?")</f>
        <v>V22 Dylan and The Band</v>
      </c>
      <c r="H63" s="2" t="s">
        <v>25027</v>
      </c>
    </row>
    <row r="64" customFormat="false" ht="23.85" hidden="false" customHeight="false" outlineLevel="0" collapsed="false">
      <c r="A64" s="4" t="s">
        <v>25028</v>
      </c>
      <c r="B64" s="4" t="n">
        <v>1</v>
      </c>
      <c r="C64" s="4" t="s">
        <v>1042</v>
      </c>
      <c r="D64" s="4" t="str">
        <f aca="false">IFERROR(INDEX(Albums!$B$2:$B$2862,MATCH(C64,Albums!$A$2:$A$2862,0)),"?")</f>
        <v>Waxahatchee</v>
      </c>
      <c r="E64" s="4" t="str">
        <f aca="false">IFERROR(INDEX(Albums!$C$2:$C$2862,MATCH(C64,Albums!$A$2:$A$2862,0)),"?")</f>
        <v>Tigers Blood</v>
      </c>
      <c r="F64" s="4" t="n">
        <f aca="false">IFERROR(INDEX(Albums!$D$2:$D$2862,MATCH(C64,Albums!$A$2:$A$2862,0)),"?")</f>
        <v>2024</v>
      </c>
      <c r="G64" s="4" t="str">
        <f aca="false">IFERROR(INDEX(Albums!$I$2:$I$2862,MATCH(C64,Albums!$A$2:$A$2862,0)),"?")</f>
        <v>C3 New alt-country and honky-tonk bands</v>
      </c>
      <c r="H64" s="2" t="s">
        <v>25029</v>
      </c>
    </row>
    <row r="65" customFormat="false" ht="15" hidden="false" customHeight="false" outlineLevel="0" collapsed="false">
      <c r="A65" s="4" t="s">
        <v>25028</v>
      </c>
      <c r="B65" s="4" t="n">
        <v>2</v>
      </c>
      <c r="C65" s="4" t="s">
        <v>931</v>
      </c>
      <c r="D65" s="4" t="str">
        <f aca="false">IFERROR(INDEX(Albums!$B$2:$B$2862,MATCH(C65,Albums!$A$2:$A$2862,0)),"?")</f>
        <v>Plains</v>
      </c>
      <c r="E65" s="4" t="str">
        <f aca="false">IFERROR(INDEX(Albums!$C$2:$C$2862,MATCH(C65,Albums!$A$2:$A$2862,0)),"?")</f>
        <v>I Walked with You a Ways</v>
      </c>
      <c r="F65" s="4" t="n">
        <f aca="false">IFERROR(INDEX(Albums!$D$2:$D$2862,MATCH(C65,Albums!$A$2:$A$2862,0)),"?")</f>
        <v>2022</v>
      </c>
      <c r="G65" s="4" t="str">
        <f aca="false">IFERROR(INDEX(Albums!$I$2:$I$2862,MATCH(C65,Albums!$A$2:$A$2862,0)),"?")</f>
        <v>C3 New alt-country and honky-tonk bands</v>
      </c>
      <c r="H65" s="2" t="s">
        <v>25030</v>
      </c>
    </row>
    <row r="66" customFormat="false" ht="15" hidden="false" customHeight="false" outlineLevel="0" collapsed="false">
      <c r="A66" s="4" t="s">
        <v>25028</v>
      </c>
      <c r="B66" s="4" t="n">
        <v>3</v>
      </c>
      <c r="C66" s="4" t="s">
        <v>895</v>
      </c>
      <c r="D66" s="4" t="str">
        <f aca="false">IFERROR(INDEX(Albums!$B$2:$B$2862,MATCH(C66,Albums!$A$2:$A$2862,0)),"?")</f>
        <v>Waxahatchee</v>
      </c>
      <c r="E66" s="4" t="str">
        <f aca="false">IFERROR(INDEX(Albums!$C$2:$C$2862,MATCH(C66,Albums!$A$2:$A$2862,0)),"?")</f>
        <v>Saint Cloud</v>
      </c>
      <c r="F66" s="4" t="n">
        <f aca="false">IFERROR(INDEX(Albums!$D$2:$D$2862,MATCH(C66,Albums!$A$2:$A$2862,0)),"?")</f>
        <v>2020</v>
      </c>
      <c r="G66" s="4" t="str">
        <f aca="false">IFERROR(INDEX(Albums!$I$2:$I$2862,MATCH(C66,Albums!$A$2:$A$2862,0)),"?")</f>
        <v>C3 New alt-country and honky-tonk bands</v>
      </c>
      <c r="H66" s="2" t="s">
        <v>25031</v>
      </c>
    </row>
    <row r="67" customFormat="false" ht="23.85" hidden="false" customHeight="false" outlineLevel="0" collapsed="false">
      <c r="A67" s="4" t="s">
        <v>25028</v>
      </c>
      <c r="B67" s="4" t="n">
        <v>4</v>
      </c>
      <c r="C67" s="4" t="s">
        <v>13676</v>
      </c>
      <c r="D67" s="4" t="str">
        <f aca="false">IFERROR(INDEX(Albums!$B$2:$B$2862,MATCH(C67,Albums!$A$2:$A$2862,0)),"?")</f>
        <v>Lucinda Williams</v>
      </c>
      <c r="E67" s="4" t="str">
        <f aca="false">IFERROR(INDEX(Albums!$C$2:$C$2862,MATCH(C67,Albums!$A$2:$A$2862,0)),"?")</f>
        <v>Car Wheels on a Gravel Road</v>
      </c>
      <c r="F67" s="4" t="n">
        <f aca="false">IFERROR(INDEX(Albums!$D$2:$D$2862,MATCH(C67,Albums!$A$2:$A$2862,0)),"?")</f>
        <v>1998</v>
      </c>
      <c r="G67" s="4" t="str">
        <f aca="false">IFERROR(INDEX(Albums!$I$2:$I$2862,MATCH(C67,Albums!$A$2:$A$2862,0)),"?")</f>
        <v>V13 Americana songwriters before the label</v>
      </c>
      <c r="H67" s="2" t="s">
        <v>25032</v>
      </c>
    </row>
    <row r="68" customFormat="false" ht="15" hidden="false" customHeight="false" outlineLevel="0" collapsed="false">
      <c r="A68" s="4" t="s">
        <v>25028</v>
      </c>
      <c r="B68" s="4" t="n">
        <v>5</v>
      </c>
      <c r="C68" s="4" t="s">
        <v>13408</v>
      </c>
      <c r="D68" s="4" t="str">
        <f aca="false">IFERROR(INDEX(Albums!$B$2:$B$2862,MATCH(C68,Albums!$A$2:$A$2862,0)),"?")</f>
        <v>Iris DeMent</v>
      </c>
      <c r="E68" s="4" t="str">
        <f aca="false">IFERROR(INDEX(Albums!$C$2:$C$2862,MATCH(C68,Albums!$A$2:$A$2862,0)),"?")</f>
        <v>Infamous Angel</v>
      </c>
      <c r="F68" s="4" t="n">
        <f aca="false">IFERROR(INDEX(Albums!$D$2:$D$2862,MATCH(C68,Albums!$A$2:$A$2862,0)),"?")</f>
        <v>1992</v>
      </c>
      <c r="G68" s="4" t="str">
        <f aca="false">IFERROR(INDEX(Albums!$I$2:$I$2862,MATCH(C68,Albums!$A$2:$A$2862,0)),"?")</f>
        <v>V13 Americana songwriters before the label</v>
      </c>
      <c r="H68" s="2" t="s">
        <v>25033</v>
      </c>
    </row>
    <row r="69" customFormat="false" ht="23.85" hidden="false" customHeight="false" outlineLevel="0" collapsed="false">
      <c r="A69" s="4" t="s">
        <v>25028</v>
      </c>
      <c r="B69" s="4" t="n">
        <v>6</v>
      </c>
      <c r="C69" s="4" t="s">
        <v>13320</v>
      </c>
      <c r="D69" s="4" t="str">
        <f aca="false">IFERROR(INDEX(Albums!$B$2:$B$2862,MATCH(C69,Albums!$A$2:$A$2862,0)),"?")</f>
        <v>Lucinda Williams</v>
      </c>
      <c r="E69" s="4" t="str">
        <f aca="false">IFERROR(INDEX(Albums!$C$2:$C$2862,MATCH(C69,Albums!$A$2:$A$2862,0)),"?")</f>
        <v>Lucinda Williams</v>
      </c>
      <c r="F69" s="4" t="n">
        <f aca="false">IFERROR(INDEX(Albums!$D$2:$D$2862,MATCH(C69,Albums!$A$2:$A$2862,0)),"?")</f>
        <v>1988</v>
      </c>
      <c r="G69" s="4" t="str">
        <f aca="false">IFERROR(INDEX(Albums!$I$2:$I$2862,MATCH(C69,Albums!$A$2:$A$2862,0)),"?")</f>
        <v>V13 Americana songwriters before the label</v>
      </c>
      <c r="H69" s="2" t="s">
        <v>25034</v>
      </c>
    </row>
    <row r="70" customFormat="false" ht="15" hidden="false" customHeight="false" outlineLevel="0" collapsed="false">
      <c r="A70" s="4" t="s">
        <v>25028</v>
      </c>
      <c r="B70" s="4" t="n">
        <v>7</v>
      </c>
      <c r="C70" s="4" t="s">
        <v>16174</v>
      </c>
      <c r="D70" s="4" t="str">
        <f aca="false">IFERROR(INDEX(Albums!$B$2:$B$2862,MATCH(C70,Albums!$A$2:$A$2862,0)),"?")</f>
        <v>Dolly Parton, Linda Ronstadt and Emmylou Harris</v>
      </c>
      <c r="E70" s="4" t="str">
        <f aca="false">IFERROR(INDEX(Albums!$C$2:$C$2862,MATCH(C70,Albums!$A$2:$A$2862,0)),"?")</f>
        <v>Trio</v>
      </c>
      <c r="F70" s="4" t="n">
        <f aca="false">IFERROR(INDEX(Albums!$D$2:$D$2862,MATCH(C70,Albums!$A$2:$A$2862,0)),"?")</f>
        <v>1987</v>
      </c>
      <c r="G70" s="4" t="str">
        <f aca="false">IFERROR(INDEX(Albums!$I$2:$I$2862,MATCH(C70,Albums!$A$2:$A$2862,0)),"?")</f>
        <v>V19 1980s country rebels</v>
      </c>
      <c r="H70" s="2" t="s">
        <v>25035</v>
      </c>
    </row>
    <row r="71" customFormat="false" ht="15" hidden="false" customHeight="false" outlineLevel="0" collapsed="false">
      <c r="A71" s="4" t="s">
        <v>25028</v>
      </c>
      <c r="B71" s="4" t="n">
        <v>8</v>
      </c>
      <c r="C71" s="4" t="s">
        <v>18781</v>
      </c>
      <c r="D71" s="4" t="str">
        <f aca="false">IFERROR(INDEX(Albums!$B$2:$B$2862,MATCH(C71,Albums!$A$2:$A$2862,0)),"?")</f>
        <v>Dolly Parton</v>
      </c>
      <c r="E71" s="4" t="str">
        <f aca="false">IFERROR(INDEX(Albums!$C$2:$C$2862,MATCH(C71,Albums!$A$2:$A$2862,0)),"?")</f>
        <v>Coat of Many Colors</v>
      </c>
      <c r="F71" s="4" t="n">
        <f aca="false">IFERROR(INDEX(Albums!$D$2:$D$2862,MATCH(C71,Albums!$A$2:$A$2862,0)),"?")</f>
        <v>1971</v>
      </c>
      <c r="G71" s="4" t="str">
        <f aca="false">IFERROR(INDEX(Albums!$I$2:$I$2862,MATCH(C71,Albums!$A$2:$A$2862,0)),"?")</f>
        <v>V26 Honky-tonk, Bakersfield, and hard country</v>
      </c>
      <c r="H71" s="2" t="s">
        <v>25036</v>
      </c>
    </row>
    <row r="72" customFormat="false" ht="15" hidden="false" customHeight="false" outlineLevel="0" collapsed="false">
      <c r="A72" s="4" t="s">
        <v>25028</v>
      </c>
      <c r="B72" s="4" t="n">
        <v>9</v>
      </c>
      <c r="C72" s="4" t="s">
        <v>18788</v>
      </c>
      <c r="D72" s="4" t="str">
        <f aca="false">IFERROR(INDEX(Albums!$B$2:$B$2862,MATCH(C72,Albums!$A$2:$A$2862,0)),"?")</f>
        <v>Loretta Lynn</v>
      </c>
      <c r="E72" s="4" t="str">
        <f aca="false">IFERROR(INDEX(Albums!$C$2:$C$2862,MATCH(C72,Albums!$A$2:$A$2862,0)),"?")</f>
        <v>Coal Miner's Daughter</v>
      </c>
      <c r="F72" s="4" t="n">
        <f aca="false">IFERROR(INDEX(Albums!$D$2:$D$2862,MATCH(C72,Albums!$A$2:$A$2862,0)),"?")</f>
        <v>1971</v>
      </c>
      <c r="G72" s="4" t="str">
        <f aca="false">IFERROR(INDEX(Albums!$I$2:$I$2862,MATCH(C72,Albums!$A$2:$A$2862,0)),"?")</f>
        <v>V26 Honky-tonk, Bakersfield, and hard country</v>
      </c>
      <c r="H72" s="2" t="s">
        <v>25037</v>
      </c>
    </row>
    <row r="73" customFormat="false" ht="15" hidden="false" customHeight="false" outlineLevel="0" collapsed="false">
      <c r="A73" s="4" t="s">
        <v>25028</v>
      </c>
      <c r="B73" s="4" t="n">
        <v>10</v>
      </c>
      <c r="C73" s="4" t="s">
        <v>18626</v>
      </c>
      <c r="D73" s="4" t="str">
        <f aca="false">IFERROR(INDEX(Albums!$B$2:$B$2862,MATCH(C73,Albums!$A$2:$A$2862,0)),"?")</f>
        <v>Loretta Lynn</v>
      </c>
      <c r="E73" s="4" t="str">
        <f aca="false">IFERROR(INDEX(Albums!$C$2:$C$2862,MATCH(C73,Albums!$A$2:$A$2862,0)),"?")</f>
        <v>Don't Come Home A-Drinkin' (With Lovin' on Your Mind)</v>
      </c>
      <c r="F73" s="4" t="n">
        <f aca="false">IFERROR(INDEX(Albums!$D$2:$D$2862,MATCH(C73,Albums!$A$2:$A$2862,0)),"?")</f>
        <v>1967</v>
      </c>
      <c r="G73" s="4" t="str">
        <f aca="false">IFERROR(INDEX(Albums!$I$2:$I$2862,MATCH(C73,Albums!$A$2:$A$2862,0)),"?")</f>
        <v>V26 Honky-tonk, Bakersfield, and hard country</v>
      </c>
      <c r="H73" s="2" t="s">
        <v>25038</v>
      </c>
    </row>
    <row r="74" customFormat="false" ht="15" hidden="false" customHeight="false" outlineLevel="0" collapsed="false">
      <c r="A74" s="4" t="s">
        <v>25028</v>
      </c>
      <c r="B74" s="4" t="n">
        <v>11</v>
      </c>
      <c r="C74" s="4" t="s">
        <v>20056</v>
      </c>
      <c r="D74" s="4" t="str">
        <f aca="false">IFERROR(INDEX(Albums!$B$2:$B$2862,MATCH(C74,Albums!$A$2:$A$2862,0)),"?")</f>
        <v>Patsy Cline</v>
      </c>
      <c r="E74" s="4" t="str">
        <f aca="false">IFERROR(INDEX(Albums!$C$2:$C$2862,MATCH(C74,Albums!$A$2:$A$2862,0)),"?")</f>
        <v>Showcase</v>
      </c>
      <c r="F74" s="4" t="n">
        <f aca="false">IFERROR(INDEX(Albums!$D$2:$D$2862,MATCH(C74,Albums!$A$2:$A$2862,0)),"?")</f>
        <v>1961</v>
      </c>
      <c r="G74" s="4" t="str">
        <f aca="false">IFERROR(INDEX(Albums!$I$2:$I$2862,MATCH(C74,Albums!$A$2:$A$2862,0)),"?")</f>
        <v>R1 Roots</v>
      </c>
      <c r="H74" s="2" t="s">
        <v>25039</v>
      </c>
    </row>
    <row r="75" customFormat="false" ht="15" hidden="false" customHeight="false" outlineLevel="0" collapsed="false">
      <c r="A75" s="4" t="s">
        <v>25028</v>
      </c>
      <c r="B75" s="4" t="n">
        <v>12</v>
      </c>
      <c r="C75" s="4" t="s">
        <v>19932</v>
      </c>
      <c r="D75" s="4" t="str">
        <f aca="false">IFERROR(INDEX(Albums!$B$2:$B$2862,MATCH(C75,Albums!$A$2:$A$2862,0)),"?")</f>
        <v>Kitty Wells</v>
      </c>
      <c r="E75" s="4" t="str">
        <f aca="false">IFERROR(INDEX(Albums!$C$2:$C$2862,MATCH(C75,Albums!$A$2:$A$2862,0)),"?")</f>
        <v>Kitty Wells' Country Hit Parade</v>
      </c>
      <c r="F75" s="4" t="n">
        <f aca="false">IFERROR(INDEX(Albums!$D$2:$D$2862,MATCH(C75,Albums!$A$2:$A$2862,0)),"?")</f>
        <v>1956</v>
      </c>
      <c r="G75" s="4" t="str">
        <f aca="false">IFERROR(INDEX(Albums!$I$2:$I$2862,MATCH(C75,Albums!$A$2:$A$2862,0)),"?")</f>
        <v>R1 Roots</v>
      </c>
      <c r="H75" s="2" t="s">
        <v>25040</v>
      </c>
    </row>
    <row r="76" customFormat="false" ht="23.85" hidden="false" customHeight="false" outlineLevel="0" collapsed="false">
      <c r="A76" s="4" t="s">
        <v>25041</v>
      </c>
      <c r="B76" s="4" t="n">
        <v>1</v>
      </c>
      <c r="C76" s="4" t="s">
        <v>804</v>
      </c>
      <c r="D76" s="4" t="str">
        <f aca="false">IFERROR(INDEX(Albums!$B$2:$B$2862,MATCH(C76,Albums!$A$2:$A$2862,0)),"?")</f>
        <v>Ryan Davis &amp; the Roadhouse Band</v>
      </c>
      <c r="E76" s="4" t="str">
        <f aca="false">IFERROR(INDEX(Albums!$C$2:$C$2862,MATCH(C76,Albums!$A$2:$A$2862,0)),"?")</f>
        <v>New Threats from the Soul</v>
      </c>
      <c r="F76" s="4" t="n">
        <f aca="false">IFERROR(INDEX(Albums!$D$2:$D$2862,MATCH(C76,Albums!$A$2:$A$2862,0)),"?")</f>
        <v>2025</v>
      </c>
      <c r="G76" s="4" t="str">
        <f aca="false">IFERROR(INDEX(Albums!$I$2:$I$2862,MATCH(C76,Albums!$A$2:$A$2862,0)),"?")</f>
        <v>C2 Barroom storytellers and deadpan songwriters</v>
      </c>
      <c r="H76" s="2" t="s">
        <v>25042</v>
      </c>
    </row>
    <row r="77" customFormat="false" ht="15" hidden="false" customHeight="false" outlineLevel="0" collapsed="false">
      <c r="A77" s="4" t="s">
        <v>25041</v>
      </c>
      <c r="B77" s="4" t="n">
        <v>2</v>
      </c>
      <c r="C77" s="4" t="s">
        <v>692</v>
      </c>
      <c r="D77" s="4" t="str">
        <f aca="false">IFERROR(INDEX(Albums!$B$2:$B$2862,MATCH(C77,Albums!$A$2:$A$2862,0)),"?")</f>
        <v>Ryan Davis &amp; the Roadhouse Band</v>
      </c>
      <c r="E77" s="4" t="str">
        <f aca="false">IFERROR(INDEX(Albums!$C$2:$C$2862,MATCH(C77,Albums!$A$2:$A$2862,0)),"?")</f>
        <v>Dancing on the Edge</v>
      </c>
      <c r="F77" s="4" t="n">
        <f aca="false">IFERROR(INDEX(Albums!$D$2:$D$2862,MATCH(C77,Albums!$A$2:$A$2862,0)),"?")</f>
        <v>2023</v>
      </c>
      <c r="G77" s="4" t="str">
        <f aca="false">IFERROR(INDEX(Albums!$I$2:$I$2862,MATCH(C77,Albums!$A$2:$A$2862,0)),"?")</f>
        <v>C2 Barroom storytellers and deadpan songwriters</v>
      </c>
      <c r="H77" s="2" t="s">
        <v>25043</v>
      </c>
    </row>
    <row r="78" customFormat="false" ht="23.85" hidden="false" customHeight="false" outlineLevel="0" collapsed="false">
      <c r="A78" s="4" t="s">
        <v>25041</v>
      </c>
      <c r="B78" s="4" t="n">
        <v>3</v>
      </c>
      <c r="C78" s="4" t="s">
        <v>581</v>
      </c>
      <c r="D78" s="4" t="str">
        <f aca="false">IFERROR(INDEX(Albums!$B$2:$B$2862,MATCH(C78,Albums!$A$2:$A$2862,0)),"?")</f>
        <v>Purple Mountains</v>
      </c>
      <c r="E78" s="4" t="str">
        <f aca="false">IFERROR(INDEX(Albums!$C$2:$C$2862,MATCH(C78,Albums!$A$2:$A$2862,0)),"?")</f>
        <v>Purple Mountains</v>
      </c>
      <c r="F78" s="4" t="n">
        <f aca="false">IFERROR(INDEX(Albums!$D$2:$D$2862,MATCH(C78,Albums!$A$2:$A$2862,0)),"?")</f>
        <v>2019</v>
      </c>
      <c r="G78" s="4" t="str">
        <f aca="false">IFERROR(INDEX(Albums!$I$2:$I$2862,MATCH(C78,Albums!$A$2:$A$2862,0)),"?")</f>
        <v>C2 Barroom storytellers and deadpan songwriters</v>
      </c>
      <c r="H78" s="2" t="s">
        <v>25044</v>
      </c>
    </row>
    <row r="79" customFormat="false" ht="15" hidden="false" customHeight="false" outlineLevel="0" collapsed="false">
      <c r="A79" s="4" t="s">
        <v>25041</v>
      </c>
      <c r="B79" s="4" t="n">
        <v>4</v>
      </c>
      <c r="C79" s="4" t="s">
        <v>555</v>
      </c>
      <c r="D79" s="4" t="str">
        <f aca="false">IFERROR(INDEX(Albums!$B$2:$B$2862,MATCH(C79,Albums!$A$2:$A$2862,0)),"?")</f>
        <v>State Champion</v>
      </c>
      <c r="E79" s="4" t="str">
        <f aca="false">IFERROR(INDEX(Albums!$C$2:$C$2862,MATCH(C79,Albums!$A$2:$A$2862,0)),"?")</f>
        <v>Send Flowers</v>
      </c>
      <c r="F79" s="4" t="n">
        <f aca="false">IFERROR(INDEX(Albums!$D$2:$D$2862,MATCH(C79,Albums!$A$2:$A$2862,0)),"?")</f>
        <v>2018</v>
      </c>
      <c r="G79" s="4" t="str">
        <f aca="false">IFERROR(INDEX(Albums!$I$2:$I$2862,MATCH(C79,Albums!$A$2:$A$2862,0)),"?")</f>
        <v>C2 Barroom storytellers and deadpan songwriters</v>
      </c>
      <c r="H79" s="2" t="s">
        <v>25045</v>
      </c>
    </row>
    <row r="80" customFormat="false" ht="15" hidden="false" customHeight="false" outlineLevel="0" collapsed="false">
      <c r="A80" s="4" t="s">
        <v>25041</v>
      </c>
      <c r="B80" s="4" t="n">
        <v>5</v>
      </c>
      <c r="C80" s="4" t="s">
        <v>526</v>
      </c>
      <c r="D80" s="4" t="str">
        <f aca="false">IFERROR(INDEX(Albums!$B$2:$B$2862,MATCH(C80,Albums!$A$2:$A$2862,0)),"?")</f>
        <v>State Champion</v>
      </c>
      <c r="E80" s="4" t="str">
        <f aca="false">IFERROR(INDEX(Albums!$C$2:$C$2862,MATCH(C80,Albums!$A$2:$A$2862,0)),"?")</f>
        <v>Fantasy Error</v>
      </c>
      <c r="F80" s="4" t="n">
        <f aca="false">IFERROR(INDEX(Albums!$D$2:$D$2862,MATCH(C80,Albums!$A$2:$A$2862,0)),"?")</f>
        <v>2015</v>
      </c>
      <c r="G80" s="4" t="str">
        <f aca="false">IFERROR(INDEX(Albums!$I$2:$I$2862,MATCH(C80,Albums!$A$2:$A$2862,0)),"?")</f>
        <v>C2 Barroom storytellers and deadpan songwriters</v>
      </c>
      <c r="H80" s="2" t="s">
        <v>25046</v>
      </c>
    </row>
    <row r="81" customFormat="false" ht="23.85" hidden="false" customHeight="false" outlineLevel="0" collapsed="false">
      <c r="A81" s="4" t="s">
        <v>25041</v>
      </c>
      <c r="B81" s="4" t="n">
        <v>6</v>
      </c>
      <c r="C81" s="4" t="s">
        <v>6879</v>
      </c>
      <c r="D81" s="4" t="str">
        <f aca="false">IFERROR(INDEX(Albums!$B$2:$B$2862,MATCH(C81,Albums!$A$2:$A$2862,0)),"?")</f>
        <v>Silver Jews</v>
      </c>
      <c r="E81" s="4" t="str">
        <f aca="false">IFERROR(INDEX(Albums!$C$2:$C$2862,MATCH(C81,Albums!$A$2:$A$2862,0)),"?")</f>
        <v>Tanglewood Numbers</v>
      </c>
      <c r="F81" s="4" t="n">
        <f aca="false">IFERROR(INDEX(Albums!$D$2:$D$2862,MATCH(C81,Albums!$A$2:$A$2862,0)),"?")</f>
        <v>2005</v>
      </c>
      <c r="G81" s="4" t="str">
        <f aca="false">IFERROR(INDEX(Albums!$I$2:$I$2862,MATCH(C81,Albums!$A$2:$A$2862,0)),"?")</f>
        <v>V2 Drag City deadpan school</v>
      </c>
      <c r="H81" s="2" t="s">
        <v>25047</v>
      </c>
    </row>
    <row r="82" customFormat="false" ht="15" hidden="false" customHeight="false" outlineLevel="0" collapsed="false">
      <c r="A82" s="4" t="s">
        <v>25041</v>
      </c>
      <c r="B82" s="4" t="n">
        <v>7</v>
      </c>
      <c r="C82" s="4" t="s">
        <v>6714</v>
      </c>
      <c r="D82" s="4" t="str">
        <f aca="false">IFERROR(INDEX(Albums!$B$2:$B$2862,MATCH(C82,Albums!$A$2:$A$2862,0)),"?")</f>
        <v>Silver Jews</v>
      </c>
      <c r="E82" s="4" t="str">
        <f aca="false">IFERROR(INDEX(Albums!$C$2:$C$2862,MATCH(C82,Albums!$A$2:$A$2862,0)),"?")</f>
        <v>American Water</v>
      </c>
      <c r="F82" s="4" t="n">
        <f aca="false">IFERROR(INDEX(Albums!$D$2:$D$2862,MATCH(C82,Albums!$A$2:$A$2862,0)),"?")</f>
        <v>1998</v>
      </c>
      <c r="G82" s="4" t="str">
        <f aca="false">IFERROR(INDEX(Albums!$I$2:$I$2862,MATCH(C82,Albums!$A$2:$A$2862,0)),"?")</f>
        <v>V2 Drag City deadpan school</v>
      </c>
      <c r="H82" s="2" t="s">
        <v>25048</v>
      </c>
    </row>
    <row r="83" customFormat="false" ht="15" hidden="false" customHeight="false" outlineLevel="0" collapsed="false">
      <c r="A83" s="4" t="s">
        <v>25041</v>
      </c>
      <c r="B83" s="4" t="n">
        <v>8</v>
      </c>
      <c r="C83" s="4" t="s">
        <v>6598</v>
      </c>
      <c r="D83" s="4" t="str">
        <f aca="false">IFERROR(INDEX(Albums!$B$2:$B$2862,MATCH(C83,Albums!$A$2:$A$2862,0)),"?")</f>
        <v>Palace Music</v>
      </c>
      <c r="E83" s="4" t="str">
        <f aca="false">IFERROR(INDEX(Albums!$C$2:$C$2862,MATCH(C83,Albums!$A$2:$A$2862,0)),"?")</f>
        <v>Viva Last Blues</v>
      </c>
      <c r="F83" s="4" t="n">
        <f aca="false">IFERROR(INDEX(Albums!$D$2:$D$2862,MATCH(C83,Albums!$A$2:$A$2862,0)),"?")</f>
        <v>1995</v>
      </c>
      <c r="G83" s="4" t="str">
        <f aca="false">IFERROR(INDEX(Albums!$I$2:$I$2862,MATCH(C83,Albums!$A$2:$A$2862,0)),"?")</f>
        <v>V2 Drag City deadpan school</v>
      </c>
      <c r="H83" s="2" t="s">
        <v>25049</v>
      </c>
    </row>
    <row r="84" customFormat="false" ht="15" hidden="false" customHeight="false" outlineLevel="0" collapsed="false">
      <c r="A84" s="4" t="s">
        <v>25041</v>
      </c>
      <c r="B84" s="4" t="n">
        <v>9</v>
      </c>
      <c r="C84" s="4" t="s">
        <v>6576</v>
      </c>
      <c r="D84" s="4" t="str">
        <f aca="false">IFERROR(INDEX(Albums!$B$2:$B$2862,MATCH(C84,Albums!$A$2:$A$2862,0)),"?")</f>
        <v>Silver Jews</v>
      </c>
      <c r="E84" s="4" t="str">
        <f aca="false">IFERROR(INDEX(Albums!$C$2:$C$2862,MATCH(C84,Albums!$A$2:$A$2862,0)),"?")</f>
        <v>Starlite Walker</v>
      </c>
      <c r="F84" s="4" t="n">
        <f aca="false">IFERROR(INDEX(Albums!$D$2:$D$2862,MATCH(C84,Albums!$A$2:$A$2862,0)),"?")</f>
        <v>1994</v>
      </c>
      <c r="G84" s="4" t="str">
        <f aca="false">IFERROR(INDEX(Albums!$I$2:$I$2862,MATCH(C84,Albums!$A$2:$A$2862,0)),"?")</f>
        <v>V2 Drag City deadpan school</v>
      </c>
      <c r="H84" s="2" t="s">
        <v>25050</v>
      </c>
    </row>
    <row r="85" customFormat="false" ht="15" hidden="false" customHeight="false" outlineLevel="0" collapsed="false">
      <c r="A85" s="4" t="s">
        <v>25041</v>
      </c>
      <c r="B85" s="4" t="n">
        <v>10</v>
      </c>
      <c r="C85" s="4" t="s">
        <v>18370</v>
      </c>
      <c r="D85" s="4" t="str">
        <f aca="false">IFERROR(INDEX(Albums!$B$2:$B$2862,MATCH(C85,Albums!$A$2:$A$2862,0)),"?")</f>
        <v>John Prine</v>
      </c>
      <c r="E85" s="4" t="str">
        <f aca="false">IFERROR(INDEX(Albums!$C$2:$C$2862,MATCH(C85,Albums!$A$2:$A$2862,0)),"?")</f>
        <v>Sweet Revenge</v>
      </c>
      <c r="F85" s="4" t="n">
        <f aca="false">IFERROR(INDEX(Albums!$D$2:$D$2862,MATCH(C85,Albums!$A$2:$A$2862,0)),"?")</f>
        <v>1973</v>
      </c>
      <c r="G85" s="4" t="str">
        <f aca="false">IFERROR(INDEX(Albums!$I$2:$I$2862,MATCH(C85,Albums!$A$2:$A$2862,0)),"?")</f>
        <v>V25 Country-folk storytellers</v>
      </c>
      <c r="H85" s="2" t="s">
        <v>25051</v>
      </c>
    </row>
    <row r="86" customFormat="false" ht="15" hidden="false" customHeight="false" outlineLevel="0" collapsed="false">
      <c r="A86" s="4" t="s">
        <v>25041</v>
      </c>
      <c r="B86" s="4" t="n">
        <v>11</v>
      </c>
      <c r="C86" s="4" t="s">
        <v>18356</v>
      </c>
      <c r="D86" s="4" t="str">
        <f aca="false">IFERROR(INDEX(Albums!$B$2:$B$2862,MATCH(C86,Albums!$A$2:$A$2862,0)),"?")</f>
        <v>Tom T. Hall</v>
      </c>
      <c r="E86" s="4" t="str">
        <f aca="false">IFERROR(INDEX(Albums!$C$2:$C$2862,MATCH(C86,Albums!$A$2:$A$2862,0)),"?")</f>
        <v>The Storyteller</v>
      </c>
      <c r="F86" s="4" t="n">
        <f aca="false">IFERROR(INDEX(Albums!$D$2:$D$2862,MATCH(C86,Albums!$A$2:$A$2862,0)),"?")</f>
        <v>1972</v>
      </c>
      <c r="G86" s="4" t="str">
        <f aca="false">IFERROR(INDEX(Albums!$I$2:$I$2862,MATCH(C86,Albums!$A$2:$A$2862,0)),"?")</f>
        <v>V25 Country-folk storytellers</v>
      </c>
      <c r="H86" s="2" t="s">
        <v>25052</v>
      </c>
    </row>
    <row r="87" customFormat="false" ht="15" hidden="false" customHeight="false" outlineLevel="0" collapsed="false">
      <c r="A87" s="4" t="s">
        <v>25041</v>
      </c>
      <c r="B87" s="4" t="n">
        <v>12</v>
      </c>
      <c r="C87" s="4" t="s">
        <v>18251</v>
      </c>
      <c r="D87" s="4" t="str">
        <f aca="false">IFERROR(INDEX(Albums!$B$2:$B$2862,MATCH(C87,Albums!$A$2:$A$2862,0)),"?")</f>
        <v>John Prine</v>
      </c>
      <c r="E87" s="4" t="str">
        <f aca="false">IFERROR(INDEX(Albums!$C$2:$C$2862,MATCH(C87,Albums!$A$2:$A$2862,0)),"?")</f>
        <v>John Prine</v>
      </c>
      <c r="F87" s="4" t="n">
        <f aca="false">IFERROR(INDEX(Albums!$D$2:$D$2862,MATCH(C87,Albums!$A$2:$A$2862,0)),"?")</f>
        <v>1971</v>
      </c>
      <c r="G87" s="4" t="str">
        <f aca="false">IFERROR(INDEX(Albums!$I$2:$I$2862,MATCH(C87,Albums!$A$2:$A$2862,0)),"?")</f>
        <v>V25 Country-folk storytellers</v>
      </c>
      <c r="H87" s="2" t="s">
        <v>25053</v>
      </c>
    </row>
    <row r="88" customFormat="false" ht="15" hidden="false" customHeight="false" outlineLevel="0" collapsed="false">
      <c r="A88" s="4" t="s">
        <v>25054</v>
      </c>
      <c r="B88" s="4" t="n">
        <v>1</v>
      </c>
      <c r="C88" s="4" t="s">
        <v>353</v>
      </c>
      <c r="D88" s="4" t="str">
        <f aca="false">IFERROR(INDEX(Albums!$B$2:$B$2862,MATCH(C88,Albums!$A$2:$A$2862,0)),"?")</f>
        <v>Brown Horse</v>
      </c>
      <c r="E88" s="4" t="str">
        <f aca="false">IFERROR(INDEX(Albums!$C$2:$C$2862,MATCH(C88,Albums!$A$2:$A$2862,0)),"?")</f>
        <v>All The Right Weaknesses</v>
      </c>
      <c r="F88" s="4" t="n">
        <f aca="false">IFERROR(INDEX(Albums!$D$2:$D$2862,MATCH(C88,Albums!$A$2:$A$2862,0)),"?")</f>
        <v>2025</v>
      </c>
      <c r="G88" s="4" t="str">
        <f aca="false">IFERROR(INDEX(Albums!$I$2:$I$2862,MATCH(C88,Albums!$A$2:$A$2862,0)),"?")</f>
        <v>C1 Indie twang / yallternative</v>
      </c>
      <c r="H88" s="2" t="s">
        <v>25055</v>
      </c>
    </row>
    <row r="89" customFormat="false" ht="23.85" hidden="false" customHeight="false" outlineLevel="0" collapsed="false">
      <c r="A89" s="4" t="s">
        <v>25054</v>
      </c>
      <c r="B89" s="4" t="n">
        <v>2</v>
      </c>
      <c r="C89" s="4" t="s">
        <v>253</v>
      </c>
      <c r="D89" s="4" t="str">
        <f aca="false">IFERROR(INDEX(Albums!$B$2:$B$2862,MATCH(C89,Albums!$A$2:$A$2862,0)),"?")</f>
        <v>Brown Horse</v>
      </c>
      <c r="E89" s="4" t="str">
        <f aca="false">IFERROR(INDEX(Albums!$C$2:$C$2862,MATCH(C89,Albums!$A$2:$A$2862,0)),"?")</f>
        <v>Reservoir</v>
      </c>
      <c r="F89" s="4" t="n">
        <f aca="false">IFERROR(INDEX(Albums!$D$2:$D$2862,MATCH(C89,Albums!$A$2:$A$2862,0)),"?")</f>
        <v>2024</v>
      </c>
      <c r="G89" s="4" t="str">
        <f aca="false">IFERROR(INDEX(Albums!$I$2:$I$2862,MATCH(C89,Albums!$A$2:$A$2862,0)),"?")</f>
        <v>C1 Indie twang / yallternative</v>
      </c>
      <c r="H89" s="2" t="s">
        <v>25056</v>
      </c>
    </row>
    <row r="90" customFormat="false" ht="23.85" hidden="false" customHeight="false" outlineLevel="0" collapsed="false">
      <c r="A90" s="4" t="s">
        <v>25054</v>
      </c>
      <c r="B90" s="4" t="n">
        <v>3</v>
      </c>
      <c r="C90" s="4" t="s">
        <v>6384</v>
      </c>
      <c r="D90" s="4" t="str">
        <f aca="false">IFERROR(INDEX(Albums!$B$2:$B$2862,MATCH(C90,Albums!$A$2:$A$2862,0)),"?")</f>
        <v>Magnolia Electric Co.</v>
      </c>
      <c r="E90" s="4" t="str">
        <f aca="false">IFERROR(INDEX(Albums!$C$2:$C$2862,MATCH(C90,Albums!$A$2:$A$2862,0)),"?")</f>
        <v>Josephine</v>
      </c>
      <c r="F90" s="4" t="n">
        <f aca="false">IFERROR(INDEX(Albums!$D$2:$D$2862,MATCH(C90,Albums!$A$2:$A$2862,0)),"?")</f>
        <v>2009</v>
      </c>
      <c r="G90" s="4" t="str">
        <f aca="false">IFERROR(INDEX(Albums!$I$2:$I$2862,MATCH(C90,Albums!$A$2:$A$2862,0)),"?")</f>
        <v>V1 Molina and the Magnolia circle</v>
      </c>
      <c r="H90" s="2" t="s">
        <v>25057</v>
      </c>
    </row>
    <row r="91" customFormat="false" ht="23.85" hidden="false" customHeight="false" outlineLevel="0" collapsed="false">
      <c r="A91" s="4" t="s">
        <v>25054</v>
      </c>
      <c r="B91" s="4" t="n">
        <v>4</v>
      </c>
      <c r="C91" s="4" t="s">
        <v>6375</v>
      </c>
      <c r="D91" s="4" t="str">
        <f aca="false">IFERROR(INDEX(Albums!$B$2:$B$2862,MATCH(C91,Albums!$A$2:$A$2862,0)),"?")</f>
        <v>Jason Molina and Will Johnson</v>
      </c>
      <c r="E91" s="4" t="str">
        <f aca="false">IFERROR(INDEX(Albums!$C$2:$C$2862,MATCH(C91,Albums!$A$2:$A$2862,0)),"?")</f>
        <v>Molina and Johnson</v>
      </c>
      <c r="F91" s="4" t="n">
        <f aca="false">IFERROR(INDEX(Albums!$D$2:$D$2862,MATCH(C91,Albums!$A$2:$A$2862,0)),"?")</f>
        <v>2009</v>
      </c>
      <c r="G91" s="4" t="str">
        <f aca="false">IFERROR(INDEX(Albums!$I$2:$I$2862,MATCH(C91,Albums!$A$2:$A$2862,0)),"?")</f>
        <v>V1 Molina and the Magnolia circle</v>
      </c>
      <c r="H91" s="2" t="s">
        <v>25058</v>
      </c>
    </row>
    <row r="92" customFormat="false" ht="15" hidden="false" customHeight="false" outlineLevel="0" collapsed="false">
      <c r="A92" s="4" t="s">
        <v>25054</v>
      </c>
      <c r="B92" s="4" t="n">
        <v>5</v>
      </c>
      <c r="C92" s="4" t="s">
        <v>6300</v>
      </c>
      <c r="D92" s="4" t="str">
        <f aca="false">IFERROR(INDEX(Albums!$B$2:$B$2862,MATCH(C92,Albums!$A$2:$A$2862,0)),"?")</f>
        <v>Magnolia Electric Co.</v>
      </c>
      <c r="E92" s="4" t="str">
        <f aca="false">IFERROR(INDEX(Albums!$C$2:$C$2862,MATCH(C92,Albums!$A$2:$A$2862,0)),"?")</f>
        <v>What Comes After the Blues</v>
      </c>
      <c r="F92" s="4" t="n">
        <f aca="false">IFERROR(INDEX(Albums!$D$2:$D$2862,MATCH(C92,Albums!$A$2:$A$2862,0)),"?")</f>
        <v>2005</v>
      </c>
      <c r="G92" s="4" t="str">
        <f aca="false">IFERROR(INDEX(Albums!$I$2:$I$2862,MATCH(C92,Albums!$A$2:$A$2862,0)),"?")</f>
        <v>V1 Molina and the Magnolia circle</v>
      </c>
      <c r="H92" s="2" t="s">
        <v>25059</v>
      </c>
    </row>
    <row r="93" customFormat="false" ht="15" hidden="false" customHeight="false" outlineLevel="0" collapsed="false">
      <c r="A93" s="4" t="s">
        <v>25054</v>
      </c>
      <c r="B93" s="4" t="n">
        <v>6</v>
      </c>
      <c r="C93" s="4" t="s">
        <v>6236</v>
      </c>
      <c r="D93" s="4" t="str">
        <f aca="false">IFERROR(INDEX(Albums!$B$2:$B$2862,MATCH(C93,Albums!$A$2:$A$2862,0)),"?")</f>
        <v>Songs: Ohia</v>
      </c>
      <c r="E93" s="4" t="str">
        <f aca="false">IFERROR(INDEX(Albums!$C$2:$C$2862,MATCH(C93,Albums!$A$2:$A$2862,0)),"?")</f>
        <v>Didn't It Rain</v>
      </c>
      <c r="F93" s="4" t="n">
        <f aca="false">IFERROR(INDEX(Albums!$D$2:$D$2862,MATCH(C93,Albums!$A$2:$A$2862,0)),"?")</f>
        <v>2002</v>
      </c>
      <c r="G93" s="4" t="str">
        <f aca="false">IFERROR(INDEX(Albums!$I$2:$I$2862,MATCH(C93,Albums!$A$2:$A$2862,0)),"?")</f>
        <v>V1 Molina and the Magnolia circle</v>
      </c>
      <c r="H93" s="2" t="s">
        <v>25060</v>
      </c>
    </row>
    <row r="94" customFormat="false" ht="15" hidden="false" customHeight="false" outlineLevel="0" collapsed="false">
      <c r="A94" s="4" t="s">
        <v>25054</v>
      </c>
      <c r="B94" s="4" t="n">
        <v>7</v>
      </c>
      <c r="C94" s="4" t="s">
        <v>6183</v>
      </c>
      <c r="D94" s="4" t="str">
        <f aca="false">IFERROR(INDEX(Albums!$B$2:$B$2862,MATCH(C94,Albums!$A$2:$A$2862,0)),"?")</f>
        <v>Songs: Ohia</v>
      </c>
      <c r="E94" s="4" t="str">
        <f aca="false">IFERROR(INDEX(Albums!$C$2:$C$2862,MATCH(C94,Albums!$A$2:$A$2862,0)),"?")</f>
        <v>Ghost Tropic</v>
      </c>
      <c r="F94" s="4" t="n">
        <f aca="false">IFERROR(INDEX(Albums!$D$2:$D$2862,MATCH(C94,Albums!$A$2:$A$2862,0)),"?")</f>
        <v>2000</v>
      </c>
      <c r="G94" s="4" t="str">
        <f aca="false">IFERROR(INDEX(Albums!$I$2:$I$2862,MATCH(C94,Albums!$A$2:$A$2862,0)),"?")</f>
        <v>V1 Molina and the Magnolia circle</v>
      </c>
      <c r="H94" s="2" t="s">
        <v>25061</v>
      </c>
    </row>
    <row r="95" customFormat="false" ht="15" hidden="false" customHeight="false" outlineLevel="0" collapsed="false">
      <c r="A95" s="4" t="s">
        <v>25054</v>
      </c>
      <c r="B95" s="4" t="n">
        <v>8</v>
      </c>
      <c r="C95" s="4" t="s">
        <v>13059</v>
      </c>
      <c r="D95" s="4" t="str">
        <f aca="false">IFERROR(INDEX(Albums!$B$2:$B$2862,MATCH(C95,Albums!$A$2:$A$2862,0)),"?")</f>
        <v>Duster</v>
      </c>
      <c r="E95" s="4" t="str">
        <f aca="false">IFERROR(INDEX(Albums!$C$2:$C$2862,MATCH(C95,Albums!$A$2:$A$2862,0)),"?")</f>
        <v>Stratosphere</v>
      </c>
      <c r="F95" s="4" t="n">
        <f aca="false">IFERROR(INDEX(Albums!$D$2:$D$2862,MATCH(C95,Albums!$A$2:$A$2862,0)),"?")</f>
        <v>1998</v>
      </c>
      <c r="G95" s="4" t="str">
        <f aca="false">IFERROR(INDEX(Albums!$I$2:$I$2862,MATCH(C95,Albums!$A$2:$A$2862,0)),"?")</f>
        <v>V12 Slowcore and sadcore</v>
      </c>
      <c r="H95" s="2" t="s">
        <v>25062</v>
      </c>
    </row>
    <row r="96" customFormat="false" ht="23.85" hidden="false" customHeight="false" outlineLevel="0" collapsed="false">
      <c r="A96" s="4" t="s">
        <v>25054</v>
      </c>
      <c r="B96" s="4" t="n">
        <v>9</v>
      </c>
      <c r="C96" s="4" t="s">
        <v>12895</v>
      </c>
      <c r="D96" s="4" t="str">
        <f aca="false">IFERROR(INDEX(Albums!$B$2:$B$2862,MATCH(C96,Albums!$A$2:$A$2862,0)),"?")</f>
        <v>Low</v>
      </c>
      <c r="E96" s="4" t="str">
        <f aca="false">IFERROR(INDEX(Albums!$C$2:$C$2862,MATCH(C96,Albums!$A$2:$A$2862,0)),"?")</f>
        <v>I Could Live in Hope</v>
      </c>
      <c r="F96" s="4" t="n">
        <f aca="false">IFERROR(INDEX(Albums!$D$2:$D$2862,MATCH(C96,Albums!$A$2:$A$2862,0)),"?")</f>
        <v>1994</v>
      </c>
      <c r="G96" s="4" t="str">
        <f aca="false">IFERROR(INDEX(Albums!$I$2:$I$2862,MATCH(C96,Albums!$A$2:$A$2862,0)),"?")</f>
        <v>V12 Slowcore and sadcore</v>
      </c>
      <c r="H96" s="2" t="s">
        <v>25063</v>
      </c>
    </row>
    <row r="97" customFormat="false" ht="15" hidden="false" customHeight="false" outlineLevel="0" collapsed="false">
      <c r="A97" s="4" t="s">
        <v>25054</v>
      </c>
      <c r="B97" s="4" t="n">
        <v>10</v>
      </c>
      <c r="C97" s="4" t="s">
        <v>12799</v>
      </c>
      <c r="D97" s="4" t="str">
        <f aca="false">IFERROR(INDEX(Albums!$B$2:$B$2862,MATCH(C97,Albums!$A$2:$A$2862,0)),"?")</f>
        <v>Red House Painters</v>
      </c>
      <c r="E97" s="4" t="str">
        <f aca="false">IFERROR(INDEX(Albums!$C$2:$C$2862,MATCH(C97,Albums!$A$2:$A$2862,0)),"?")</f>
        <v>Down Colorful Hill</v>
      </c>
      <c r="F97" s="4" t="n">
        <f aca="false">IFERROR(INDEX(Albums!$D$2:$D$2862,MATCH(C97,Albums!$A$2:$A$2862,0)),"?")</f>
        <v>1992</v>
      </c>
      <c r="G97" s="4" t="str">
        <f aca="false">IFERROR(INDEX(Albums!$I$2:$I$2862,MATCH(C97,Albums!$A$2:$A$2862,0)),"?")</f>
        <v>V12 Slowcore and sadcore</v>
      </c>
      <c r="H97" s="2" t="s">
        <v>25064</v>
      </c>
    </row>
    <row r="98" customFormat="false" ht="15" hidden="false" customHeight="false" outlineLevel="0" collapsed="false">
      <c r="A98" s="4" t="s">
        <v>25054</v>
      </c>
      <c r="B98" s="4" t="n">
        <v>11</v>
      </c>
      <c r="C98" s="4" t="s">
        <v>12775</v>
      </c>
      <c r="D98" s="4" t="str">
        <f aca="false">IFERROR(INDEX(Albums!$B$2:$B$2862,MATCH(C98,Albums!$A$2:$A$2862,0)),"?")</f>
        <v>Codeine</v>
      </c>
      <c r="E98" s="4" t="str">
        <f aca="false">IFERROR(INDEX(Albums!$C$2:$C$2862,MATCH(C98,Albums!$A$2:$A$2862,0)),"?")</f>
        <v>Frigid Stars</v>
      </c>
      <c r="F98" s="4" t="n">
        <f aca="false">IFERROR(INDEX(Albums!$D$2:$D$2862,MATCH(C98,Albums!$A$2:$A$2862,0)),"?")</f>
        <v>1991</v>
      </c>
      <c r="G98" s="4" t="str">
        <f aca="false">IFERROR(INDEX(Albums!$I$2:$I$2862,MATCH(C98,Albums!$A$2:$A$2862,0)),"?")</f>
        <v>V12 Slowcore and sadcore</v>
      </c>
      <c r="H98" s="2" t="s">
        <v>25065</v>
      </c>
    </row>
    <row r="99" customFormat="false" ht="15" hidden="false" customHeight="false" outlineLevel="0" collapsed="false">
      <c r="A99" s="4" t="s">
        <v>25054</v>
      </c>
      <c r="B99" s="4" t="n">
        <v>12</v>
      </c>
      <c r="C99" s="4" t="s">
        <v>12723</v>
      </c>
      <c r="D99" s="4" t="str">
        <f aca="false">IFERROR(INDEX(Albums!$B$2:$B$2862,MATCH(C99,Albums!$A$2:$A$2862,0)),"?")</f>
        <v>Galaxie 500</v>
      </c>
      <c r="E99" s="4" t="str">
        <f aca="false">IFERROR(INDEX(Albums!$C$2:$C$2862,MATCH(C99,Albums!$A$2:$A$2862,0)),"?")</f>
        <v>Today</v>
      </c>
      <c r="F99" s="4" t="n">
        <f aca="false">IFERROR(INDEX(Albums!$D$2:$D$2862,MATCH(C99,Albums!$A$2:$A$2862,0)),"?")</f>
        <v>1988</v>
      </c>
      <c r="G99" s="4" t="str">
        <f aca="false">IFERROR(INDEX(Albums!$I$2:$I$2862,MATCH(C99,Albums!$A$2:$A$2862,0)),"?")</f>
        <v>V12 Slowcore and sadcore</v>
      </c>
      <c r="H99" s="2" t="s">
        <v>25066</v>
      </c>
    </row>
    <row r="100" customFormat="false" ht="15" hidden="false" customHeight="false" outlineLevel="0" collapsed="false">
      <c r="A100" s="4" t="s">
        <v>25054</v>
      </c>
      <c r="B100" s="4" t="n">
        <v>13</v>
      </c>
      <c r="C100" s="4" t="s">
        <v>19504</v>
      </c>
      <c r="D100" s="4" t="str">
        <f aca="false">IFERROR(INDEX(Albums!$B$2:$B$2862,MATCH(C100,Albums!$A$2:$A$2862,0)),"?")</f>
        <v>The Velvet Underground</v>
      </c>
      <c r="E100" s="4" t="str">
        <f aca="false">IFERROR(INDEX(Albums!$C$2:$C$2862,MATCH(C100,Albums!$A$2:$A$2862,0)),"?")</f>
        <v>The Velvet Underground</v>
      </c>
      <c r="F100" s="4" t="n">
        <f aca="false">IFERROR(INDEX(Albums!$D$2:$D$2862,MATCH(C100,Albums!$A$2:$A$2862,0)),"?")</f>
        <v>1969</v>
      </c>
      <c r="G100" s="4" t="str">
        <f aca="false">IFERROR(INDEX(Albums!$I$2:$I$2862,MATCH(C100,Albums!$A$2:$A$2862,0)),"?")</f>
        <v>V29 Velvet Underground and proto-indie</v>
      </c>
      <c r="H100" s="2" t="s">
        <v>25067</v>
      </c>
    </row>
    <row r="101" customFormat="false" ht="15" hidden="false" customHeight="false" outlineLevel="0" collapsed="false">
      <c r="A101" s="4" t="s">
        <v>25068</v>
      </c>
      <c r="B101" s="4" t="n">
        <v>1</v>
      </c>
      <c r="C101" s="4" t="s">
        <v>2911</v>
      </c>
      <c r="D101" s="4" t="str">
        <f aca="false">IFERROR(INDEX(Albums!$B$2:$B$2862,MATCH(C101,Albums!$A$2:$A$2862,0)),"?")</f>
        <v>Hiss Golden Messenger</v>
      </c>
      <c r="E101" s="4" t="str">
        <f aca="false">IFERROR(INDEX(Albums!$C$2:$C$2862,MATCH(C101,Albums!$A$2:$A$2862,0)),"?")</f>
        <v>Lateness of Dancers</v>
      </c>
      <c r="F101" s="4" t="n">
        <f aca="false">IFERROR(INDEX(Albums!$D$2:$D$2862,MATCH(C101,Albums!$A$2:$A$2862,0)),"?")</f>
        <v>2014</v>
      </c>
      <c r="G101" s="4" t="str">
        <f aca="false">IFERROR(INDEX(Albums!$I$2:$I$2862,MATCH(C101,Albums!$A$2:$A$2862,0)),"?")</f>
        <v>C6 Cosmic country and the '70s revival</v>
      </c>
      <c r="H101" s="2" t="s">
        <v>25069</v>
      </c>
    </row>
    <row r="102" customFormat="false" ht="15" hidden="false" customHeight="false" outlineLevel="0" collapsed="false">
      <c r="A102" s="4" t="s">
        <v>25068</v>
      </c>
      <c r="B102" s="4" t="n">
        <v>2</v>
      </c>
      <c r="C102" s="4" t="s">
        <v>8224</v>
      </c>
      <c r="D102" s="4" t="str">
        <f aca="false">IFERROR(INDEX(Albums!$B$2:$B$2862,MATCH(C102,Albums!$A$2:$A$2862,0)),"?")</f>
        <v>Hiss Golden Messenger</v>
      </c>
      <c r="E102" s="4" t="str">
        <f aca="false">IFERROR(INDEX(Albums!$C$2:$C$2862,MATCH(C102,Albums!$A$2:$A$2862,0)),"?")</f>
        <v>Haw</v>
      </c>
      <c r="F102" s="4" t="n">
        <f aca="false">IFERROR(INDEX(Albums!$D$2:$D$2862,MATCH(C102,Albums!$A$2:$A$2862,0)),"?")</f>
        <v>2013</v>
      </c>
      <c r="G102" s="4" t="str">
        <f aca="false">IFERROR(INDEX(Albums!$I$2:$I$2862,MATCH(C102,Albums!$A$2:$A$2862,0)),"?")</f>
        <v>V4 Roots-inflected 2000s indie</v>
      </c>
      <c r="H102" s="2" t="s">
        <v>25070</v>
      </c>
    </row>
    <row r="103" customFormat="false" ht="15" hidden="false" customHeight="false" outlineLevel="0" collapsed="false">
      <c r="A103" s="4" t="s">
        <v>25068</v>
      </c>
      <c r="B103" s="4" t="n">
        <v>3</v>
      </c>
      <c r="C103" s="4" t="s">
        <v>8172</v>
      </c>
      <c r="D103" s="4" t="str">
        <f aca="false">IFERROR(INDEX(Albums!$B$2:$B$2862,MATCH(C103,Albums!$A$2:$A$2862,0)),"?")</f>
        <v>Hiss Golden Messenger</v>
      </c>
      <c r="E103" s="4" t="str">
        <f aca="false">IFERROR(INDEX(Albums!$C$2:$C$2862,MATCH(C103,Albums!$A$2:$A$2862,0)),"?")</f>
        <v>Poor Moon</v>
      </c>
      <c r="F103" s="4" t="n">
        <f aca="false">IFERROR(INDEX(Albums!$D$2:$D$2862,MATCH(C103,Albums!$A$2:$A$2862,0)),"?")</f>
        <v>2011</v>
      </c>
      <c r="G103" s="4" t="str">
        <f aca="false">IFERROR(INDEX(Albums!$I$2:$I$2862,MATCH(C103,Albums!$A$2:$A$2862,0)),"?")</f>
        <v>V4 Roots-inflected 2000s indie</v>
      </c>
      <c r="H103" s="2" t="s">
        <v>25071</v>
      </c>
    </row>
    <row r="104" customFormat="false" ht="23.85" hidden="false" customHeight="false" outlineLevel="0" collapsed="false">
      <c r="A104" s="4" t="s">
        <v>25068</v>
      </c>
      <c r="B104" s="4" t="n">
        <v>4</v>
      </c>
      <c r="C104" s="4" t="s">
        <v>8125</v>
      </c>
      <c r="D104" s="4" t="str">
        <f aca="false">IFERROR(INDEX(Albums!$B$2:$B$2862,MATCH(C104,Albums!$A$2:$A$2862,0)),"?")</f>
        <v>Hiss Golden Messenger</v>
      </c>
      <c r="E104" s="4" t="str">
        <f aca="false">IFERROR(INDEX(Albums!$C$2:$C$2862,MATCH(C104,Albums!$A$2:$A$2862,0)),"?")</f>
        <v>Bad Debt</v>
      </c>
      <c r="F104" s="4" t="n">
        <f aca="false">IFERROR(INDEX(Albums!$D$2:$D$2862,MATCH(C104,Albums!$A$2:$A$2862,0)),"?")</f>
        <v>2010</v>
      </c>
      <c r="G104" s="4" t="str">
        <f aca="false">IFERROR(INDEX(Albums!$I$2:$I$2862,MATCH(C104,Albums!$A$2:$A$2862,0)),"?")</f>
        <v>V4 Roots-inflected 2000s indie</v>
      </c>
      <c r="H104" s="2" t="s">
        <v>25072</v>
      </c>
    </row>
    <row r="105" customFormat="false" ht="23.85" hidden="false" customHeight="false" outlineLevel="0" collapsed="false">
      <c r="A105" s="4" t="s">
        <v>25068</v>
      </c>
      <c r="B105" s="4" t="n">
        <v>5</v>
      </c>
      <c r="C105" s="4" t="s">
        <v>7633</v>
      </c>
      <c r="D105" s="4" t="str">
        <f aca="false">IFERROR(INDEX(Albums!$B$2:$B$2862,MATCH(C105,Albums!$A$2:$A$2862,0)),"?")</f>
        <v>Beachwood Sparks</v>
      </c>
      <c r="E105" s="4" t="str">
        <f aca="false">IFERROR(INDEX(Albums!$C$2:$C$2862,MATCH(C105,Albums!$A$2:$A$2862,0)),"?")</f>
        <v>Beachwood Sparks</v>
      </c>
      <c r="F105" s="4" t="n">
        <f aca="false">IFERROR(INDEX(Albums!$D$2:$D$2862,MATCH(C105,Albums!$A$2:$A$2862,0)),"?")</f>
        <v>2000</v>
      </c>
      <c r="G105" s="4" t="str">
        <f aca="false">IFERROR(INDEX(Albums!$I$2:$I$2862,MATCH(C105,Albums!$A$2:$A$2862,0)),"?")</f>
        <v>V4 Roots-inflected 2000s indie</v>
      </c>
      <c r="H105" s="2" t="s">
        <v>25073</v>
      </c>
    </row>
    <row r="106" customFormat="false" ht="15" hidden="false" customHeight="false" outlineLevel="0" collapsed="false">
      <c r="A106" s="4" t="s">
        <v>25068</v>
      </c>
      <c r="B106" s="4" t="n">
        <v>6</v>
      </c>
      <c r="C106" s="4" t="s">
        <v>16105</v>
      </c>
      <c r="D106" s="4" t="str">
        <f aca="false">IFERROR(INDEX(Albums!$B$2:$B$2862,MATCH(C106,Albums!$A$2:$A$2862,0)),"?")</f>
        <v>Emmylou Harris</v>
      </c>
      <c r="E106" s="4" t="str">
        <f aca="false">IFERROR(INDEX(Albums!$C$2:$C$2862,MATCH(C106,Albums!$A$2:$A$2862,0)),"?")</f>
        <v>The Ballad of Sally Rose</v>
      </c>
      <c r="F106" s="4" t="n">
        <f aca="false">IFERROR(INDEX(Albums!$D$2:$D$2862,MATCH(C106,Albums!$A$2:$A$2862,0)),"?")</f>
        <v>1985</v>
      </c>
      <c r="G106" s="4" t="str">
        <f aca="false">IFERROR(INDEX(Albums!$I$2:$I$2862,MATCH(C106,Albums!$A$2:$A$2862,0)),"?")</f>
        <v>V19 1980s country rebels</v>
      </c>
      <c r="H106" s="2" t="s">
        <v>25074</v>
      </c>
    </row>
    <row r="107" customFormat="false" ht="23.85" hidden="false" customHeight="false" outlineLevel="0" collapsed="false">
      <c r="A107" s="4" t="s">
        <v>25068</v>
      </c>
      <c r="B107" s="4" t="n">
        <v>7</v>
      </c>
      <c r="C107" s="4" t="s">
        <v>17079</v>
      </c>
      <c r="D107" s="4" t="str">
        <f aca="false">IFERROR(INDEX(Albums!$B$2:$B$2862,MATCH(C107,Albums!$A$2:$A$2862,0)),"?")</f>
        <v>Gram Parsons</v>
      </c>
      <c r="E107" s="4" t="str">
        <f aca="false">IFERROR(INDEX(Albums!$C$2:$C$2862,MATCH(C107,Albums!$A$2:$A$2862,0)),"?")</f>
        <v>Grievous Angel</v>
      </c>
      <c r="F107" s="4" t="n">
        <f aca="false">IFERROR(INDEX(Albums!$D$2:$D$2862,MATCH(C107,Albums!$A$2:$A$2862,0)),"?")</f>
        <v>1974</v>
      </c>
      <c r="G107" s="4" t="str">
        <f aca="false">IFERROR(INDEX(Albums!$I$2:$I$2862,MATCH(C107,Albums!$A$2:$A$2862,0)),"?")</f>
        <v>V21 Country rock and Cosmic American Music</v>
      </c>
      <c r="H107" s="2" t="s">
        <v>25075</v>
      </c>
    </row>
    <row r="108" customFormat="false" ht="15" hidden="false" customHeight="false" outlineLevel="0" collapsed="false">
      <c r="A108" s="4" t="s">
        <v>25068</v>
      </c>
      <c r="B108" s="4" t="n">
        <v>8</v>
      </c>
      <c r="C108" s="4" t="s">
        <v>19006</v>
      </c>
      <c r="D108" s="4" t="str">
        <f aca="false">IFERROR(INDEX(Albums!$B$2:$B$2862,MATCH(C108,Albums!$A$2:$A$2862,0)),"?")</f>
        <v>Grateful Dead</v>
      </c>
      <c r="E108" s="4" t="str">
        <f aca="false">IFERROR(INDEX(Albums!$C$2:$C$2862,MATCH(C108,Albums!$A$2:$A$2862,0)),"?")</f>
        <v>American Beauty</v>
      </c>
      <c r="F108" s="4" t="n">
        <f aca="false">IFERROR(INDEX(Albums!$D$2:$D$2862,MATCH(C108,Albums!$A$2:$A$2862,0)),"?")</f>
        <v>1970</v>
      </c>
      <c r="G108" s="4" t="str">
        <f aca="false">IFERROR(INDEX(Albums!$I$2:$I$2862,MATCH(C108,Albums!$A$2:$A$2862,0)),"?")</f>
        <v>V27 The Grateful Dead and California country-psych</v>
      </c>
      <c r="H108" s="2" t="s">
        <v>25076</v>
      </c>
    </row>
    <row r="109" customFormat="false" ht="23.85" hidden="false" customHeight="false" outlineLevel="0" collapsed="false">
      <c r="A109" s="4" t="s">
        <v>25068</v>
      </c>
      <c r="B109" s="4" t="n">
        <v>9</v>
      </c>
      <c r="C109" s="4" t="s">
        <v>19014</v>
      </c>
      <c r="D109" s="4" t="str">
        <f aca="false">IFERROR(INDEX(Albums!$B$2:$B$2862,MATCH(C109,Albums!$A$2:$A$2862,0)),"?")</f>
        <v>Grateful Dead</v>
      </c>
      <c r="E109" s="4" t="str">
        <f aca="false">IFERROR(INDEX(Albums!$C$2:$C$2862,MATCH(C109,Albums!$A$2:$A$2862,0)),"?")</f>
        <v>Workingman's Dead</v>
      </c>
      <c r="F109" s="4" t="n">
        <f aca="false">IFERROR(INDEX(Albums!$D$2:$D$2862,MATCH(C109,Albums!$A$2:$A$2862,0)),"?")</f>
        <v>1970</v>
      </c>
      <c r="G109" s="4" t="str">
        <f aca="false">IFERROR(INDEX(Albums!$I$2:$I$2862,MATCH(C109,Albums!$A$2:$A$2862,0)),"?")</f>
        <v>V27 The Grateful Dead and California country-psych</v>
      </c>
      <c r="H109" s="2" t="s">
        <v>25077</v>
      </c>
    </row>
    <row r="110" customFormat="false" ht="15" hidden="false" customHeight="false" outlineLevel="0" collapsed="false">
      <c r="A110" s="4" t="s">
        <v>25068</v>
      </c>
      <c r="B110" s="4" t="n">
        <v>10</v>
      </c>
      <c r="C110" s="4" t="s">
        <v>16870</v>
      </c>
      <c r="D110" s="4" t="str">
        <f aca="false">IFERROR(INDEX(Albums!$B$2:$B$2862,MATCH(C110,Albums!$A$2:$A$2862,0)),"?")</f>
        <v>The Flying Burrito Brothers</v>
      </c>
      <c r="E110" s="4" t="str">
        <f aca="false">IFERROR(INDEX(Albums!$C$2:$C$2862,MATCH(C110,Albums!$A$2:$A$2862,0)),"?")</f>
        <v>The Gilded Palace of Sin</v>
      </c>
      <c r="F110" s="4" t="n">
        <f aca="false">IFERROR(INDEX(Albums!$D$2:$D$2862,MATCH(C110,Albums!$A$2:$A$2862,0)),"?")</f>
        <v>1969</v>
      </c>
      <c r="G110" s="4" t="str">
        <f aca="false">IFERROR(INDEX(Albums!$I$2:$I$2862,MATCH(C110,Albums!$A$2:$A$2862,0)),"?")</f>
        <v>V21 Country rock and Cosmic American Music</v>
      </c>
      <c r="H110" s="2" t="s">
        <v>25078</v>
      </c>
    </row>
    <row r="111" customFormat="false" ht="23.85" hidden="false" customHeight="false" outlineLevel="0" collapsed="false">
      <c r="A111" s="4" t="s">
        <v>25068</v>
      </c>
      <c r="B111" s="4" t="n">
        <v>11</v>
      </c>
      <c r="C111" s="4" t="s">
        <v>16799</v>
      </c>
      <c r="D111" s="4" t="str">
        <f aca="false">IFERROR(INDEX(Albums!$B$2:$B$2862,MATCH(C111,Albums!$A$2:$A$2862,0)),"?")</f>
        <v>The Byrds</v>
      </c>
      <c r="E111" s="4" t="str">
        <f aca="false">IFERROR(INDEX(Albums!$C$2:$C$2862,MATCH(C111,Albums!$A$2:$A$2862,0)),"?")</f>
        <v>Sweetheart of the Rodeo</v>
      </c>
      <c r="F111" s="4" t="n">
        <f aca="false">IFERROR(INDEX(Albums!$D$2:$D$2862,MATCH(C111,Albums!$A$2:$A$2862,0)),"?")</f>
        <v>1968</v>
      </c>
      <c r="G111" s="4" t="str">
        <f aca="false">IFERROR(INDEX(Albums!$I$2:$I$2862,MATCH(C111,Albums!$A$2:$A$2862,0)),"?")</f>
        <v>V21 Country rock and Cosmic American Music</v>
      </c>
      <c r="H111" s="2" t="s">
        <v>25079</v>
      </c>
    </row>
    <row r="112" customFormat="false" ht="23.85" hidden="false" customHeight="false" outlineLevel="0" collapsed="false">
      <c r="A112" s="4" t="s">
        <v>25068</v>
      </c>
      <c r="B112" s="4" t="n">
        <v>12</v>
      </c>
      <c r="C112" s="4" t="s">
        <v>16843</v>
      </c>
      <c r="D112" s="4" t="str">
        <f aca="false">IFERROR(INDEX(Albums!$B$2:$B$2862,MATCH(C112,Albums!$A$2:$A$2862,0)),"?")</f>
        <v>International Submarine Band</v>
      </c>
      <c r="E112" s="4" t="str">
        <f aca="false">IFERROR(INDEX(Albums!$C$2:$C$2862,MATCH(C112,Albums!$A$2:$A$2862,0)),"?")</f>
        <v>Safe at Home</v>
      </c>
      <c r="F112" s="4" t="n">
        <f aca="false">IFERROR(INDEX(Albums!$D$2:$D$2862,MATCH(C112,Albums!$A$2:$A$2862,0)),"?")</f>
        <v>1968</v>
      </c>
      <c r="G112" s="4" t="str">
        <f aca="false">IFERROR(INDEX(Albums!$I$2:$I$2862,MATCH(C112,Albums!$A$2:$A$2862,0)),"?")</f>
        <v>V21 Country rock and Cosmic American Music</v>
      </c>
      <c r="H112" s="2" t="s">
        <v>25080</v>
      </c>
    </row>
  </sheetData>
  <autoFilter ref="A1:H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9"/>
    <col collapsed="false" customWidth="true" hidden="false" outlineLevel="0" max="4" min="4" style="0" width="30"/>
    <col collapsed="false" customWidth="true" hidden="false" outlineLevel="0" max="5" min="5" style="0" width="80"/>
    <col collapsed="false" customWidth="true" hidden="false" outlineLevel="0" max="6" min="6" style="0" width="16"/>
  </cols>
  <sheetData>
    <row r="1" customFormat="false" ht="15" hidden="false" customHeight="false" outlineLevel="0" collapsed="false">
      <c r="A1" s="3" t="s">
        <v>25081</v>
      </c>
      <c r="B1" s="3" t="s">
        <v>25082</v>
      </c>
      <c r="C1" s="3" t="s">
        <v>24959</v>
      </c>
      <c r="D1" s="3" t="s">
        <v>25083</v>
      </c>
      <c r="E1" s="3" t="s">
        <v>25084</v>
      </c>
      <c r="F1" s="3" t="s">
        <v>25085</v>
      </c>
    </row>
    <row r="2" customFormat="false" ht="15" hidden="false" customHeight="false" outlineLevel="0" collapsed="false">
      <c r="A2" s="4" t="n">
        <v>1</v>
      </c>
      <c r="B2" s="2" t="s">
        <v>25086</v>
      </c>
      <c r="C2" s="4" t="s">
        <v>125</v>
      </c>
      <c r="D2" s="2" t="s">
        <v>25087</v>
      </c>
      <c r="E2" s="2" t="s">
        <v>25088</v>
      </c>
      <c r="F2" s="4" t="s">
        <v>25089</v>
      </c>
    </row>
    <row r="3" customFormat="false" ht="23.85" hidden="false" customHeight="false" outlineLevel="0" collapsed="false">
      <c r="A3" s="4" t="n">
        <v>2</v>
      </c>
      <c r="B3" s="2" t="s">
        <v>25090</v>
      </c>
      <c r="C3" s="4" t="s">
        <v>320</v>
      </c>
      <c r="D3" s="2" t="s">
        <v>25087</v>
      </c>
      <c r="E3" s="2" t="s">
        <v>25091</v>
      </c>
      <c r="F3" s="4" t="s">
        <v>25089</v>
      </c>
    </row>
    <row r="4" customFormat="false" ht="23.85" hidden="false" customHeight="false" outlineLevel="0" collapsed="false">
      <c r="A4" s="4" t="n">
        <v>3</v>
      </c>
      <c r="B4" s="2" t="s">
        <v>25092</v>
      </c>
      <c r="C4" s="4" t="s">
        <v>3111</v>
      </c>
      <c r="D4" s="2" t="s">
        <v>25093</v>
      </c>
      <c r="E4" s="2" t="s">
        <v>25094</v>
      </c>
      <c r="F4" s="4" t="s">
        <v>25089</v>
      </c>
    </row>
    <row r="5" customFormat="false" ht="23.85" hidden="false" customHeight="false" outlineLevel="0" collapsed="false">
      <c r="A5" s="4" t="n">
        <v>4</v>
      </c>
      <c r="B5" s="2" t="s">
        <v>25095</v>
      </c>
      <c r="C5" s="4" t="s">
        <v>3190</v>
      </c>
      <c r="D5" s="2" t="s">
        <v>25093</v>
      </c>
      <c r="E5" s="2" t="s">
        <v>25094</v>
      </c>
      <c r="F5" s="4" t="s">
        <v>25089</v>
      </c>
    </row>
    <row r="6" customFormat="false" ht="23.85" hidden="false" customHeight="false" outlineLevel="0" collapsed="false">
      <c r="A6" s="4" t="n">
        <v>5</v>
      </c>
      <c r="B6" s="2" t="s">
        <v>25096</v>
      </c>
      <c r="C6" s="4" t="s">
        <v>3458</v>
      </c>
      <c r="D6" s="2" t="s">
        <v>25093</v>
      </c>
      <c r="E6" s="2" t="s">
        <v>25094</v>
      </c>
      <c r="F6" s="4" t="s">
        <v>25089</v>
      </c>
    </row>
    <row r="7" customFormat="false" ht="23.85" hidden="false" customHeight="false" outlineLevel="0" collapsed="false">
      <c r="A7" s="4" t="n">
        <v>6</v>
      </c>
      <c r="B7" s="2" t="s">
        <v>25097</v>
      </c>
      <c r="C7" s="4" t="s">
        <v>3518</v>
      </c>
      <c r="D7" s="2" t="s">
        <v>25093</v>
      </c>
      <c r="E7" s="2" t="s">
        <v>25094</v>
      </c>
      <c r="F7" s="4" t="s">
        <v>25089</v>
      </c>
    </row>
    <row r="8" customFormat="false" ht="23.85" hidden="false" customHeight="false" outlineLevel="0" collapsed="false">
      <c r="A8" s="4" t="n">
        <v>7</v>
      </c>
      <c r="B8" s="2" t="s">
        <v>25098</v>
      </c>
      <c r="C8" s="4" t="s">
        <v>3776</v>
      </c>
      <c r="D8" s="2" t="s">
        <v>25093</v>
      </c>
      <c r="E8" s="2" t="s">
        <v>25094</v>
      </c>
      <c r="F8" s="4" t="s">
        <v>25089</v>
      </c>
    </row>
    <row r="9" customFormat="false" ht="15" hidden="false" customHeight="false" outlineLevel="0" collapsed="false">
      <c r="A9" s="4" t="n">
        <v>8</v>
      </c>
      <c r="B9" s="2" t="s">
        <v>25099</v>
      </c>
      <c r="C9" s="4"/>
      <c r="D9" s="2" t="s">
        <v>25100</v>
      </c>
      <c r="E9" s="2" t="s">
        <v>25101</v>
      </c>
      <c r="F9" s="4" t="s">
        <v>25089</v>
      </c>
    </row>
    <row r="10" customFormat="false" ht="15" hidden="false" customHeight="false" outlineLevel="0" collapsed="false">
      <c r="A10" s="4" t="n">
        <v>9</v>
      </c>
      <c r="B10" s="2" t="s">
        <v>25102</v>
      </c>
      <c r="C10" s="4"/>
      <c r="D10" s="2" t="s">
        <v>25100</v>
      </c>
      <c r="E10" s="2" t="s">
        <v>25103</v>
      </c>
      <c r="F10" s="4" t="s">
        <v>25089</v>
      </c>
    </row>
    <row r="11" customFormat="false" ht="23.85" hidden="false" customHeight="false" outlineLevel="0" collapsed="false">
      <c r="A11" s="4" t="n">
        <v>10</v>
      </c>
      <c r="B11" s="2" t="s">
        <v>25104</v>
      </c>
      <c r="C11" s="4"/>
      <c r="D11" s="2" t="s">
        <v>25100</v>
      </c>
      <c r="E11" s="2" t="s">
        <v>25105</v>
      </c>
      <c r="F11" s="4" t="s">
        <v>25089</v>
      </c>
    </row>
    <row r="12" customFormat="false" ht="23.85" hidden="false" customHeight="false" outlineLevel="0" collapsed="false">
      <c r="A12" s="4" t="n">
        <v>11</v>
      </c>
      <c r="B12" s="2" t="s">
        <v>25106</v>
      </c>
      <c r="C12" s="4"/>
      <c r="D12" s="2" t="s">
        <v>25107</v>
      </c>
      <c r="E12" s="2" t="s">
        <v>25108</v>
      </c>
      <c r="F12" s="4" t="s">
        <v>25089</v>
      </c>
    </row>
    <row r="13" customFormat="false" ht="23.85" hidden="false" customHeight="false" outlineLevel="0" collapsed="false">
      <c r="A13" s="4" t="n">
        <v>12</v>
      </c>
      <c r="B13" s="2" t="s">
        <v>25109</v>
      </c>
      <c r="C13" s="4"/>
      <c r="D13" s="2" t="s">
        <v>25110</v>
      </c>
      <c r="E13" s="2" t="s">
        <v>25111</v>
      </c>
      <c r="F13" s="4" t="s">
        <v>25089</v>
      </c>
    </row>
    <row r="14" customFormat="false" ht="23.85" hidden="false" customHeight="false" outlineLevel="0" collapsed="false">
      <c r="A14" s="4" t="n">
        <v>13</v>
      </c>
      <c r="B14" s="2" t="s">
        <v>25112</v>
      </c>
      <c r="C14" s="4"/>
      <c r="D14" s="2" t="s">
        <v>25113</v>
      </c>
      <c r="E14" s="2" t="s">
        <v>25114</v>
      </c>
      <c r="F14" s="4" t="s">
        <v>25089</v>
      </c>
    </row>
    <row r="15" customFormat="false" ht="23.85" hidden="false" customHeight="false" outlineLevel="0" collapsed="false">
      <c r="A15" s="4" t="n">
        <v>14</v>
      </c>
      <c r="B15" s="2" t="s">
        <v>25115</v>
      </c>
      <c r="C15" s="4"/>
      <c r="D15" s="2" t="s">
        <v>25116</v>
      </c>
      <c r="E15" s="2" t="s">
        <v>25117</v>
      </c>
      <c r="F15" s="4" t="s">
        <v>25089</v>
      </c>
    </row>
    <row r="16" customFormat="false" ht="15" hidden="false" customHeight="false" outlineLevel="0" collapsed="false">
      <c r="A16" s="4" t="n">
        <v>15</v>
      </c>
      <c r="B16" s="2" t="s">
        <v>12715</v>
      </c>
      <c r="C16" s="4"/>
      <c r="D16" s="2" t="s">
        <v>25118</v>
      </c>
      <c r="E16" s="2" t="s">
        <v>25119</v>
      </c>
      <c r="F16" s="4" t="s">
        <v>25089</v>
      </c>
    </row>
    <row r="17" customFormat="false" ht="15" hidden="false" customHeight="false" outlineLevel="0" collapsed="false">
      <c r="A17" s="4" t="n">
        <v>16</v>
      </c>
      <c r="B17" s="2" t="s">
        <v>25120</v>
      </c>
      <c r="C17" s="4"/>
      <c r="D17" s="2" t="s">
        <v>25121</v>
      </c>
      <c r="E17" s="2" t="s">
        <v>25122</v>
      </c>
      <c r="F17" s="4" t="s">
        <v>25089</v>
      </c>
    </row>
    <row r="18" customFormat="false" ht="15" hidden="false" customHeight="false" outlineLevel="0" collapsed="false">
      <c r="A18" s="4" t="n">
        <v>17</v>
      </c>
      <c r="B18" s="2" t="s">
        <v>25123</v>
      </c>
      <c r="C18" s="4"/>
      <c r="D18" s="2" t="s">
        <v>25124</v>
      </c>
      <c r="E18" s="2" t="s">
        <v>25125</v>
      </c>
      <c r="F18" s="4" t="s">
        <v>25089</v>
      </c>
    </row>
    <row r="19" customFormat="false" ht="23.85" hidden="false" customHeight="false" outlineLevel="0" collapsed="false">
      <c r="A19" s="4" t="n">
        <v>18</v>
      </c>
      <c r="B19" s="2" t="s">
        <v>25126</v>
      </c>
      <c r="C19" s="4"/>
      <c r="D19" s="2" t="s">
        <v>25127</v>
      </c>
      <c r="E19" s="2" t="s">
        <v>25128</v>
      </c>
      <c r="F19" s="4" t="s">
        <v>25089</v>
      </c>
    </row>
    <row r="20" customFormat="false" ht="15" hidden="false" customHeight="false" outlineLevel="0" collapsed="false">
      <c r="A20" s="4" t="n">
        <v>19</v>
      </c>
      <c r="B20" s="2" t="s">
        <v>9586</v>
      </c>
      <c r="C20" s="4"/>
      <c r="D20" s="2" t="s">
        <v>25129</v>
      </c>
      <c r="E20" s="2" t="s">
        <v>25130</v>
      </c>
      <c r="F20" s="4" t="s">
        <v>25089</v>
      </c>
    </row>
    <row r="21" customFormat="false" ht="15" hidden="false" customHeight="false" outlineLevel="0" collapsed="false">
      <c r="A21" s="4" t="n">
        <v>20</v>
      </c>
      <c r="B21" s="2" t="s">
        <v>25131</v>
      </c>
      <c r="C21" s="4"/>
      <c r="D21" s="2" t="s">
        <v>25132</v>
      </c>
      <c r="E21" s="2" t="s">
        <v>25133</v>
      </c>
      <c r="F21" s="4" t="s">
        <v>25089</v>
      </c>
    </row>
    <row r="22" customFormat="false" ht="15" hidden="false" customHeight="false" outlineLevel="0" collapsed="false">
      <c r="A22" s="4" t="n">
        <v>21</v>
      </c>
      <c r="B22" s="2" t="s">
        <v>25134</v>
      </c>
      <c r="C22" s="4"/>
      <c r="D22" s="2" t="s">
        <v>25135</v>
      </c>
      <c r="E22" s="2" t="s">
        <v>25136</v>
      </c>
      <c r="F22" s="4" t="s">
        <v>25089</v>
      </c>
    </row>
    <row r="23" customFormat="false" ht="15" hidden="false" customHeight="false" outlineLevel="0" collapsed="false">
      <c r="A23" s="4" t="n">
        <v>22</v>
      </c>
      <c r="B23" s="2" t="s">
        <v>25137</v>
      </c>
      <c r="C23" s="4"/>
      <c r="D23" s="2" t="s">
        <v>25138</v>
      </c>
      <c r="E23" s="2" t="s">
        <v>25139</v>
      </c>
      <c r="F23" s="4" t="s">
        <v>25089</v>
      </c>
    </row>
    <row r="24" customFormat="false" ht="15" hidden="false" customHeight="false" outlineLevel="0" collapsed="false">
      <c r="A24" s="4" t="n">
        <v>23</v>
      </c>
      <c r="B24" s="2" t="s">
        <v>21147</v>
      </c>
      <c r="C24" s="4"/>
      <c r="D24" s="2" t="s">
        <v>25140</v>
      </c>
      <c r="E24" s="2" t="s">
        <v>25141</v>
      </c>
      <c r="F24" s="4" t="s">
        <v>25089</v>
      </c>
    </row>
    <row r="25" customFormat="false" ht="23.85" hidden="false" customHeight="false" outlineLevel="0" collapsed="false">
      <c r="A25" s="4" t="n">
        <v>24</v>
      </c>
      <c r="B25" s="2" t="s">
        <v>25142</v>
      </c>
      <c r="C25" s="4"/>
      <c r="D25" s="2" t="s">
        <v>25143</v>
      </c>
      <c r="E25" s="2" t="s">
        <v>25144</v>
      </c>
      <c r="F25" s="4" t="s">
        <v>25089</v>
      </c>
    </row>
    <row r="26" customFormat="false" ht="23.85" hidden="false" customHeight="false" outlineLevel="0" collapsed="false">
      <c r="A26" s="4" t="n">
        <v>25</v>
      </c>
      <c r="B26" s="2" t="s">
        <v>25145</v>
      </c>
      <c r="C26" s="4"/>
      <c r="D26" s="2" t="s">
        <v>25146</v>
      </c>
      <c r="E26" s="2" t="s">
        <v>25147</v>
      </c>
      <c r="F26" s="4" t="s">
        <v>25089</v>
      </c>
    </row>
    <row r="27" customFormat="false" ht="15" hidden="false" customHeight="false" outlineLevel="0" collapsed="false">
      <c r="A27" s="4" t="n">
        <v>26</v>
      </c>
      <c r="B27" s="2" t="s">
        <v>25148</v>
      </c>
      <c r="C27" s="4"/>
      <c r="D27" s="2" t="s">
        <v>25149</v>
      </c>
      <c r="E27" s="2" t="s">
        <v>25150</v>
      </c>
      <c r="F27" s="4" t="s">
        <v>25089</v>
      </c>
    </row>
    <row r="28" customFormat="false" ht="15" hidden="false" customHeight="false" outlineLevel="0" collapsed="false">
      <c r="A28" s="4" t="n">
        <v>27</v>
      </c>
      <c r="B28" s="2" t="s">
        <v>25151</v>
      </c>
      <c r="C28" s="4"/>
      <c r="D28" s="2" t="s">
        <v>25152</v>
      </c>
      <c r="E28" s="2" t="s">
        <v>25153</v>
      </c>
      <c r="F28" s="4" t="s">
        <v>25089</v>
      </c>
    </row>
    <row r="29" customFormat="false" ht="15" hidden="false" customHeight="false" outlineLevel="0" collapsed="false">
      <c r="A29" s="4" t="n">
        <v>28</v>
      </c>
      <c r="B29" s="2" t="s">
        <v>25154</v>
      </c>
      <c r="C29" s="4"/>
      <c r="D29" s="2" t="s">
        <v>25155</v>
      </c>
      <c r="E29" s="2" t="s">
        <v>25156</v>
      </c>
      <c r="F29" s="4" t="s">
        <v>25089</v>
      </c>
    </row>
    <row r="30" customFormat="false" ht="15" hidden="false" customHeight="false" outlineLevel="0" collapsed="false">
      <c r="A30" s="4" t="n">
        <v>29</v>
      </c>
      <c r="B30" s="2" t="s">
        <v>25157</v>
      </c>
      <c r="C30" s="4"/>
      <c r="D30" s="2" t="s">
        <v>25158</v>
      </c>
      <c r="E30" s="2" t="s">
        <v>25159</v>
      </c>
      <c r="F30" s="4" t="s">
        <v>25089</v>
      </c>
    </row>
    <row r="31" customFormat="false" ht="23.85" hidden="false" customHeight="false" outlineLevel="0" collapsed="false">
      <c r="A31" s="4" t="n">
        <v>30</v>
      </c>
      <c r="B31" s="2" t="s">
        <v>25160</v>
      </c>
      <c r="C31" s="4" t="s">
        <v>38</v>
      </c>
      <c r="D31" s="2" t="s">
        <v>25124</v>
      </c>
      <c r="E31" s="2" t="s">
        <v>25161</v>
      </c>
      <c r="F31" s="4" t="s">
        <v>25162</v>
      </c>
    </row>
    <row r="32" customFormat="false" ht="15" hidden="false" customHeight="false" outlineLevel="0" collapsed="false">
      <c r="A32" s="4" t="n">
        <v>31</v>
      </c>
      <c r="B32" s="2" t="s">
        <v>25163</v>
      </c>
      <c r="C32" s="4" t="s">
        <v>242</v>
      </c>
      <c r="D32" s="2" t="s">
        <v>25124</v>
      </c>
      <c r="E32" s="2" t="s">
        <v>25164</v>
      </c>
      <c r="F32" s="4" t="s">
        <v>25162</v>
      </c>
    </row>
    <row r="33" customFormat="false" ht="15" hidden="false" customHeight="false" outlineLevel="0" collapsed="false">
      <c r="A33" s="4" t="n">
        <v>32</v>
      </c>
      <c r="B33" s="2" t="s">
        <v>25165</v>
      </c>
      <c r="C33" s="4" t="s">
        <v>387</v>
      </c>
      <c r="D33" s="2" t="s">
        <v>25124</v>
      </c>
      <c r="E33" s="2" t="s">
        <v>25166</v>
      </c>
      <c r="F33" s="4" t="s">
        <v>25162</v>
      </c>
    </row>
    <row r="34" customFormat="false" ht="15" hidden="false" customHeight="false" outlineLevel="0" collapsed="false">
      <c r="A34" s="4" t="n">
        <v>33</v>
      </c>
      <c r="B34" s="2" t="s">
        <v>25167</v>
      </c>
      <c r="C34" s="4" t="s">
        <v>396</v>
      </c>
      <c r="D34" s="2" t="s">
        <v>25168</v>
      </c>
      <c r="E34" s="2" t="s">
        <v>25169</v>
      </c>
      <c r="F34" s="4" t="s">
        <v>25162</v>
      </c>
    </row>
    <row r="35" customFormat="false" ht="23.85" hidden="false" customHeight="false" outlineLevel="0" collapsed="false">
      <c r="A35" s="4" t="n">
        <v>34</v>
      </c>
      <c r="B35" s="2" t="s">
        <v>25106</v>
      </c>
      <c r="C35" s="4" t="s">
        <v>440</v>
      </c>
      <c r="D35" s="2" t="s">
        <v>25124</v>
      </c>
      <c r="E35" s="2" t="s">
        <v>25170</v>
      </c>
      <c r="F35" s="4" t="s">
        <v>25162</v>
      </c>
    </row>
    <row r="36" customFormat="false" ht="15" hidden="false" customHeight="false" outlineLevel="0" collapsed="false">
      <c r="A36" s="4" t="n">
        <v>35</v>
      </c>
      <c r="B36" s="2" t="s">
        <v>25171</v>
      </c>
      <c r="C36" s="4" t="s">
        <v>448</v>
      </c>
      <c r="D36" s="2" t="s">
        <v>25172</v>
      </c>
      <c r="E36" s="2" t="s">
        <v>25173</v>
      </c>
      <c r="F36" s="4" t="s">
        <v>25162</v>
      </c>
    </row>
    <row r="37" customFormat="false" ht="23.85" hidden="false" customHeight="false" outlineLevel="0" collapsed="false">
      <c r="A37" s="4" t="n">
        <v>36</v>
      </c>
      <c r="B37" s="2" t="s">
        <v>25123</v>
      </c>
      <c r="C37" s="4" t="s">
        <v>497</v>
      </c>
      <c r="D37" s="2" t="s">
        <v>25124</v>
      </c>
      <c r="E37" s="2" t="s">
        <v>25174</v>
      </c>
      <c r="F37" s="4" t="s">
        <v>25162</v>
      </c>
    </row>
    <row r="38" customFormat="false" ht="15" hidden="false" customHeight="false" outlineLevel="0" collapsed="false">
      <c r="A38" s="4" t="n">
        <v>37</v>
      </c>
      <c r="B38" s="2" t="s">
        <v>25175</v>
      </c>
      <c r="C38" s="4" t="s">
        <v>516</v>
      </c>
      <c r="D38" s="2" t="s">
        <v>25176</v>
      </c>
      <c r="E38" s="2" t="s">
        <v>25177</v>
      </c>
      <c r="F38" s="4" t="s">
        <v>25162</v>
      </c>
    </row>
    <row r="39" customFormat="false" ht="23.85" hidden="false" customHeight="false" outlineLevel="0" collapsed="false">
      <c r="A39" s="4" t="n">
        <v>38</v>
      </c>
      <c r="B39" s="2" t="s">
        <v>25178</v>
      </c>
      <c r="C39" s="4" t="s">
        <v>537</v>
      </c>
      <c r="D39" s="2" t="s">
        <v>25176</v>
      </c>
      <c r="E39" s="2" t="s">
        <v>25179</v>
      </c>
      <c r="F39" s="4" t="s">
        <v>25162</v>
      </c>
    </row>
    <row r="40" customFormat="false" ht="23.85" hidden="false" customHeight="false" outlineLevel="0" collapsed="false">
      <c r="A40" s="4" t="n">
        <v>39</v>
      </c>
      <c r="B40" s="2" t="s">
        <v>25180</v>
      </c>
      <c r="C40" s="4" t="s">
        <v>562</v>
      </c>
      <c r="D40" s="2" t="s">
        <v>25181</v>
      </c>
      <c r="E40" s="2" t="s">
        <v>25182</v>
      </c>
      <c r="F40" s="4" t="s">
        <v>25162</v>
      </c>
    </row>
    <row r="41" customFormat="false" ht="23.85" hidden="false" customHeight="false" outlineLevel="0" collapsed="false">
      <c r="A41" s="4" t="n">
        <v>40</v>
      </c>
      <c r="B41" s="2" t="s">
        <v>25112</v>
      </c>
      <c r="C41" s="4" t="s">
        <v>581</v>
      </c>
      <c r="D41" s="2" t="s">
        <v>25183</v>
      </c>
      <c r="E41" s="2" t="s">
        <v>25184</v>
      </c>
      <c r="F41" s="4" t="s">
        <v>25162</v>
      </c>
    </row>
    <row r="42" customFormat="false" ht="23.85" hidden="false" customHeight="false" outlineLevel="0" collapsed="false">
      <c r="A42" s="4" t="n">
        <v>41</v>
      </c>
      <c r="B42" s="2" t="s">
        <v>25185</v>
      </c>
      <c r="C42" s="4" t="s">
        <v>701</v>
      </c>
      <c r="D42" s="2" t="s">
        <v>25186</v>
      </c>
      <c r="E42" s="2" t="s">
        <v>25187</v>
      </c>
      <c r="F42" s="4" t="s">
        <v>25162</v>
      </c>
    </row>
    <row r="43" customFormat="false" ht="23.85" hidden="false" customHeight="false" outlineLevel="0" collapsed="false">
      <c r="A43" s="4" t="n">
        <v>42</v>
      </c>
      <c r="B43" s="2" t="s">
        <v>25188</v>
      </c>
      <c r="C43" s="4" t="s">
        <v>712</v>
      </c>
      <c r="D43" s="2" t="s">
        <v>25176</v>
      </c>
      <c r="E43" s="2" t="s">
        <v>25189</v>
      </c>
      <c r="F43" s="4" t="s">
        <v>25162</v>
      </c>
    </row>
    <row r="44" customFormat="false" ht="23.85" hidden="false" customHeight="false" outlineLevel="0" collapsed="false">
      <c r="A44" s="4" t="n">
        <v>43</v>
      </c>
      <c r="B44" s="2" t="s">
        <v>25190</v>
      </c>
      <c r="C44" s="4" t="s">
        <v>747</v>
      </c>
      <c r="D44" s="2" t="s">
        <v>25176</v>
      </c>
      <c r="E44" s="2" t="s">
        <v>25191</v>
      </c>
      <c r="F44" s="4" t="s">
        <v>25162</v>
      </c>
    </row>
    <row r="45" customFormat="false" ht="23.85" hidden="false" customHeight="false" outlineLevel="0" collapsed="false">
      <c r="A45" s="4" t="n">
        <v>44</v>
      </c>
      <c r="B45" s="2" t="s">
        <v>25192</v>
      </c>
      <c r="C45" s="4" t="s">
        <v>773</v>
      </c>
      <c r="D45" s="2" t="s">
        <v>25193</v>
      </c>
      <c r="E45" s="2" t="s">
        <v>25194</v>
      </c>
      <c r="F45" s="4" t="s">
        <v>25162</v>
      </c>
    </row>
    <row r="46" customFormat="false" ht="15" hidden="false" customHeight="false" outlineLevel="0" collapsed="false">
      <c r="A46" s="4" t="n">
        <v>45</v>
      </c>
      <c r="B46" s="2" t="s">
        <v>25195</v>
      </c>
      <c r="C46" s="4" t="s">
        <v>849</v>
      </c>
      <c r="D46" s="2" t="s">
        <v>25176</v>
      </c>
      <c r="E46" s="2" t="s">
        <v>25196</v>
      </c>
      <c r="F46" s="4" t="s">
        <v>25162</v>
      </c>
    </row>
    <row r="47" customFormat="false" ht="23.85" hidden="false" customHeight="false" outlineLevel="0" collapsed="false">
      <c r="A47" s="4" t="n">
        <v>46</v>
      </c>
      <c r="B47" s="2" t="s">
        <v>25197</v>
      </c>
      <c r="C47" s="4" t="s">
        <v>867</v>
      </c>
      <c r="D47" s="2" t="s">
        <v>25198</v>
      </c>
      <c r="E47" s="2" t="s">
        <v>25199</v>
      </c>
      <c r="F47" s="4" t="s">
        <v>25162</v>
      </c>
    </row>
    <row r="48" customFormat="false" ht="23.85" hidden="false" customHeight="false" outlineLevel="0" collapsed="false">
      <c r="A48" s="4" t="n">
        <v>47</v>
      </c>
      <c r="B48" s="2" t="s">
        <v>25200</v>
      </c>
      <c r="C48" s="4" t="s">
        <v>992</v>
      </c>
      <c r="D48" s="2" t="s">
        <v>25198</v>
      </c>
      <c r="E48" s="2" t="s">
        <v>25201</v>
      </c>
      <c r="F48" s="4" t="s">
        <v>25162</v>
      </c>
    </row>
    <row r="49" customFormat="false" ht="23.85" hidden="false" customHeight="false" outlineLevel="0" collapsed="false">
      <c r="A49" s="4" t="n">
        <v>48</v>
      </c>
      <c r="B49" s="2" t="s">
        <v>25202</v>
      </c>
      <c r="C49" s="4" t="s">
        <v>1128</v>
      </c>
      <c r="D49" s="2" t="s">
        <v>25198</v>
      </c>
      <c r="E49" s="2" t="s">
        <v>25203</v>
      </c>
      <c r="F49" s="4" t="s">
        <v>25162</v>
      </c>
    </row>
    <row r="50" customFormat="false" ht="23.85" hidden="false" customHeight="false" outlineLevel="0" collapsed="false">
      <c r="A50" s="4" t="n">
        <v>49</v>
      </c>
      <c r="B50" s="2" t="s">
        <v>25204</v>
      </c>
      <c r="C50" s="4" t="s">
        <v>1192</v>
      </c>
      <c r="D50" s="2" t="s">
        <v>25205</v>
      </c>
      <c r="E50" s="2" t="s">
        <v>25206</v>
      </c>
      <c r="F50" s="4" t="s">
        <v>25162</v>
      </c>
    </row>
    <row r="51" customFormat="false" ht="15" hidden="false" customHeight="false" outlineLevel="0" collapsed="false">
      <c r="A51" s="4" t="n">
        <v>50</v>
      </c>
      <c r="B51" s="2" t="s">
        <v>25207</v>
      </c>
      <c r="C51" s="4" t="s">
        <v>1211</v>
      </c>
      <c r="D51" s="2" t="s">
        <v>25208</v>
      </c>
      <c r="E51" s="2" t="s">
        <v>25209</v>
      </c>
      <c r="F51" s="4" t="s">
        <v>25162</v>
      </c>
    </row>
    <row r="52" customFormat="false" ht="23.85" hidden="false" customHeight="false" outlineLevel="0" collapsed="false">
      <c r="A52" s="4" t="n">
        <v>51</v>
      </c>
      <c r="B52" s="2" t="s">
        <v>25210</v>
      </c>
      <c r="C52" s="4" t="s">
        <v>1276</v>
      </c>
      <c r="D52" s="2" t="s">
        <v>25205</v>
      </c>
      <c r="E52" s="2" t="s">
        <v>25211</v>
      </c>
      <c r="F52" s="4" t="s">
        <v>25162</v>
      </c>
    </row>
    <row r="53" customFormat="false" ht="15" hidden="false" customHeight="false" outlineLevel="0" collapsed="false">
      <c r="A53" s="4" t="n">
        <v>52</v>
      </c>
      <c r="B53" s="2" t="s">
        <v>25212</v>
      </c>
      <c r="C53" s="4" t="s">
        <v>1365</v>
      </c>
      <c r="D53" s="2" t="s">
        <v>25213</v>
      </c>
      <c r="E53" s="2" t="s">
        <v>25214</v>
      </c>
      <c r="F53" s="4" t="s">
        <v>25162</v>
      </c>
    </row>
    <row r="54" customFormat="false" ht="15" hidden="false" customHeight="false" outlineLevel="0" collapsed="false">
      <c r="A54" s="4" t="n">
        <v>53</v>
      </c>
      <c r="B54" s="2" t="s">
        <v>25215</v>
      </c>
      <c r="C54" s="4" t="s">
        <v>1452</v>
      </c>
      <c r="D54" s="2" t="s">
        <v>25216</v>
      </c>
      <c r="E54" s="2" t="s">
        <v>25217</v>
      </c>
      <c r="F54" s="4" t="s">
        <v>25162</v>
      </c>
    </row>
    <row r="55" customFormat="false" ht="15" hidden="false" customHeight="false" outlineLevel="0" collapsed="false">
      <c r="A55" s="4" t="n">
        <v>54</v>
      </c>
      <c r="B55" s="2" t="s">
        <v>25218</v>
      </c>
      <c r="C55" s="4" t="s">
        <v>1605</v>
      </c>
      <c r="D55" s="2" t="s">
        <v>25219</v>
      </c>
      <c r="E55" s="2" t="s">
        <v>25220</v>
      </c>
      <c r="F55" s="4" t="s">
        <v>25162</v>
      </c>
    </row>
    <row r="56" customFormat="false" ht="23.85" hidden="false" customHeight="false" outlineLevel="0" collapsed="false">
      <c r="A56" s="4" t="n">
        <v>55</v>
      </c>
      <c r="B56" s="2" t="s">
        <v>25221</v>
      </c>
      <c r="C56" s="4" t="s">
        <v>1689</v>
      </c>
      <c r="D56" s="2" t="s">
        <v>25216</v>
      </c>
      <c r="E56" s="2" t="s">
        <v>25222</v>
      </c>
      <c r="F56" s="4" t="s">
        <v>25162</v>
      </c>
    </row>
    <row r="57" customFormat="false" ht="15" hidden="false" customHeight="false" outlineLevel="0" collapsed="false">
      <c r="A57" s="4" t="n">
        <v>56</v>
      </c>
      <c r="B57" s="2" t="s">
        <v>25223</v>
      </c>
      <c r="C57" s="4" t="s">
        <v>1773</v>
      </c>
      <c r="D57" s="2" t="s">
        <v>25224</v>
      </c>
      <c r="E57" s="2" t="s">
        <v>25225</v>
      </c>
      <c r="F57" s="4" t="s">
        <v>25162</v>
      </c>
    </row>
    <row r="58" customFormat="false" ht="23.85" hidden="false" customHeight="false" outlineLevel="0" collapsed="false">
      <c r="A58" s="4" t="n">
        <v>57</v>
      </c>
      <c r="B58" s="2" t="s">
        <v>25226</v>
      </c>
      <c r="C58" s="4" t="s">
        <v>1876</v>
      </c>
      <c r="D58" s="2" t="s">
        <v>25216</v>
      </c>
      <c r="E58" s="2" t="s">
        <v>25227</v>
      </c>
      <c r="F58" s="4" t="s">
        <v>25162</v>
      </c>
    </row>
    <row r="59" customFormat="false" ht="15" hidden="false" customHeight="false" outlineLevel="0" collapsed="false">
      <c r="A59" s="4" t="n">
        <v>58</v>
      </c>
      <c r="B59" s="2" t="s">
        <v>25228</v>
      </c>
      <c r="C59" s="4" t="s">
        <v>1916</v>
      </c>
      <c r="D59" s="2" t="s">
        <v>25216</v>
      </c>
      <c r="E59" s="2" t="s">
        <v>25229</v>
      </c>
      <c r="F59" s="4" t="s">
        <v>25162</v>
      </c>
    </row>
    <row r="60" customFormat="false" ht="23.85" hidden="false" customHeight="false" outlineLevel="0" collapsed="false">
      <c r="A60" s="4" t="n">
        <v>59</v>
      </c>
      <c r="B60" s="2" t="s">
        <v>25230</v>
      </c>
      <c r="C60" s="4" t="s">
        <v>2008</v>
      </c>
      <c r="D60" s="2" t="s">
        <v>25216</v>
      </c>
      <c r="E60" s="2" t="s">
        <v>25231</v>
      </c>
      <c r="F60" s="4" t="s">
        <v>25162</v>
      </c>
    </row>
    <row r="61" customFormat="false" ht="15" hidden="false" customHeight="false" outlineLevel="0" collapsed="false">
      <c r="A61" s="4" t="n">
        <v>60</v>
      </c>
      <c r="B61" s="2" t="s">
        <v>25232</v>
      </c>
      <c r="C61" s="4" t="s">
        <v>2048</v>
      </c>
      <c r="D61" s="2" t="s">
        <v>25216</v>
      </c>
      <c r="E61" s="2" t="s">
        <v>25233</v>
      </c>
      <c r="F61" s="4" t="s">
        <v>25162</v>
      </c>
    </row>
    <row r="62" customFormat="false" ht="23.85" hidden="false" customHeight="false" outlineLevel="0" collapsed="false">
      <c r="A62" s="4" t="n">
        <v>61</v>
      </c>
      <c r="B62" s="2" t="s">
        <v>25234</v>
      </c>
      <c r="C62" s="4" t="s">
        <v>2196</v>
      </c>
      <c r="D62" s="2" t="s">
        <v>25235</v>
      </c>
      <c r="E62" s="2" t="s">
        <v>25236</v>
      </c>
      <c r="F62" s="4" t="s">
        <v>25162</v>
      </c>
    </row>
    <row r="63" customFormat="false" ht="15" hidden="false" customHeight="false" outlineLevel="0" collapsed="false">
      <c r="A63" s="4" t="n">
        <v>62</v>
      </c>
      <c r="B63" s="2" t="s">
        <v>25237</v>
      </c>
      <c r="C63" s="4" t="s">
        <v>2214</v>
      </c>
      <c r="D63" s="2" t="s">
        <v>25216</v>
      </c>
      <c r="E63" s="2" t="s">
        <v>25238</v>
      </c>
      <c r="F63" s="4" t="s">
        <v>25162</v>
      </c>
    </row>
    <row r="64" customFormat="false" ht="15" hidden="false" customHeight="false" outlineLevel="0" collapsed="false">
      <c r="A64" s="4" t="n">
        <v>63</v>
      </c>
      <c r="B64" s="2" t="s">
        <v>25239</v>
      </c>
      <c r="C64" s="4" t="s">
        <v>2367</v>
      </c>
      <c r="D64" s="2" t="s">
        <v>25240</v>
      </c>
      <c r="E64" s="2" t="s">
        <v>25241</v>
      </c>
      <c r="F64" s="4" t="s">
        <v>25162</v>
      </c>
    </row>
    <row r="65" customFormat="false" ht="23.85" hidden="false" customHeight="false" outlineLevel="0" collapsed="false">
      <c r="A65" s="4" t="n">
        <v>64</v>
      </c>
      <c r="B65" s="2" t="s">
        <v>25242</v>
      </c>
      <c r="C65" s="4" t="s">
        <v>2569</v>
      </c>
      <c r="D65" s="2" t="s">
        <v>25235</v>
      </c>
      <c r="E65" s="2" t="s">
        <v>25243</v>
      </c>
      <c r="F65" s="4" t="s">
        <v>25162</v>
      </c>
    </row>
    <row r="66" customFormat="false" ht="23.85" hidden="false" customHeight="false" outlineLevel="0" collapsed="false">
      <c r="A66" s="4" t="n">
        <v>65</v>
      </c>
      <c r="B66" s="2" t="s">
        <v>25244</v>
      </c>
      <c r="C66" s="4" t="s">
        <v>2887</v>
      </c>
      <c r="D66" s="2" t="s">
        <v>25245</v>
      </c>
      <c r="E66" s="2" t="s">
        <v>25246</v>
      </c>
      <c r="F66" s="4" t="s">
        <v>25162</v>
      </c>
    </row>
    <row r="67" customFormat="false" ht="15" hidden="false" customHeight="false" outlineLevel="0" collapsed="false">
      <c r="A67" s="4" t="n">
        <v>66</v>
      </c>
      <c r="B67" s="2" t="s">
        <v>25247</v>
      </c>
      <c r="C67" s="4" t="s">
        <v>2896</v>
      </c>
      <c r="D67" s="2" t="s">
        <v>25248</v>
      </c>
      <c r="E67" s="2" t="s">
        <v>25249</v>
      </c>
      <c r="F67" s="4" t="s">
        <v>25162</v>
      </c>
    </row>
    <row r="68" customFormat="false" ht="15" hidden="false" customHeight="false" outlineLevel="0" collapsed="false">
      <c r="A68" s="4" t="n">
        <v>67</v>
      </c>
      <c r="B68" s="2" t="s">
        <v>25250</v>
      </c>
      <c r="C68" s="4" t="s">
        <v>3044</v>
      </c>
      <c r="D68" s="2" t="s">
        <v>25251</v>
      </c>
      <c r="E68" s="2" t="s">
        <v>25252</v>
      </c>
      <c r="F68" s="4" t="s">
        <v>25162</v>
      </c>
    </row>
    <row r="69" customFormat="false" ht="15" hidden="false" customHeight="false" outlineLevel="0" collapsed="false">
      <c r="A69" s="4" t="n">
        <v>68</v>
      </c>
      <c r="B69" s="2" t="s">
        <v>25253</v>
      </c>
      <c r="C69" s="4" t="s">
        <v>3073</v>
      </c>
      <c r="D69" s="2" t="s">
        <v>25254</v>
      </c>
      <c r="E69" s="2" t="s">
        <v>25255</v>
      </c>
      <c r="F69" s="4" t="s">
        <v>25162</v>
      </c>
    </row>
    <row r="70" customFormat="false" ht="15" hidden="false" customHeight="false" outlineLevel="0" collapsed="false">
      <c r="A70" s="4" t="n">
        <v>69</v>
      </c>
      <c r="B70" s="2" t="s">
        <v>25256</v>
      </c>
      <c r="C70" s="4" t="s">
        <v>3123</v>
      </c>
      <c r="D70" s="2" t="s">
        <v>25248</v>
      </c>
      <c r="E70" s="2" t="s">
        <v>25257</v>
      </c>
      <c r="F70" s="4" t="s">
        <v>25162</v>
      </c>
    </row>
    <row r="71" customFormat="false" ht="15" hidden="false" customHeight="false" outlineLevel="0" collapsed="false">
      <c r="A71" s="4" t="n">
        <v>70</v>
      </c>
      <c r="B71" s="2" t="s">
        <v>25258</v>
      </c>
      <c r="C71" s="4" t="s">
        <v>3231</v>
      </c>
      <c r="D71" s="2" t="s">
        <v>25254</v>
      </c>
      <c r="E71" s="2" t="s">
        <v>25259</v>
      </c>
      <c r="F71" s="4" t="s">
        <v>25162</v>
      </c>
    </row>
    <row r="72" customFormat="false" ht="23.85" hidden="false" customHeight="false" outlineLevel="0" collapsed="false">
      <c r="A72" s="4" t="n">
        <v>71</v>
      </c>
      <c r="B72" s="2" t="s">
        <v>25260</v>
      </c>
      <c r="C72" s="4" t="s">
        <v>3265</v>
      </c>
      <c r="D72" s="2" t="s">
        <v>25248</v>
      </c>
      <c r="E72" s="2" t="s">
        <v>25261</v>
      </c>
      <c r="F72" s="4" t="s">
        <v>25162</v>
      </c>
    </row>
    <row r="73" customFormat="false" ht="15" hidden="false" customHeight="false" outlineLevel="0" collapsed="false">
      <c r="A73" s="4" t="n">
        <v>72</v>
      </c>
      <c r="B73" s="2" t="s">
        <v>25262</v>
      </c>
      <c r="C73" s="4" t="s">
        <v>3288</v>
      </c>
      <c r="D73" s="2" t="s">
        <v>25248</v>
      </c>
      <c r="E73" s="2" t="s">
        <v>25263</v>
      </c>
      <c r="F73" s="4" t="s">
        <v>25162</v>
      </c>
    </row>
    <row r="74" customFormat="false" ht="23.85" hidden="false" customHeight="false" outlineLevel="0" collapsed="false">
      <c r="A74" s="4" t="n">
        <v>73</v>
      </c>
      <c r="B74" s="2" t="s">
        <v>25264</v>
      </c>
      <c r="C74" s="4" t="s">
        <v>3660</v>
      </c>
      <c r="D74" s="2" t="s">
        <v>25248</v>
      </c>
      <c r="E74" s="2" t="s">
        <v>25265</v>
      </c>
      <c r="F74" s="4" t="s">
        <v>25162</v>
      </c>
    </row>
    <row r="75" customFormat="false" ht="15" hidden="false" customHeight="false" outlineLevel="0" collapsed="false">
      <c r="A75" s="4" t="n">
        <v>74</v>
      </c>
      <c r="B75" s="2" t="s">
        <v>25266</v>
      </c>
      <c r="C75" s="4" t="s">
        <v>3691</v>
      </c>
      <c r="D75" s="2" t="s">
        <v>25248</v>
      </c>
      <c r="E75" s="2" t="s">
        <v>25267</v>
      </c>
      <c r="F75" s="4" t="s">
        <v>25162</v>
      </c>
    </row>
    <row r="76" customFormat="false" ht="23.85" hidden="false" customHeight="false" outlineLevel="0" collapsed="false">
      <c r="A76" s="4" t="n">
        <v>75</v>
      </c>
      <c r="B76" s="2" t="s">
        <v>25268</v>
      </c>
      <c r="C76" s="4" t="s">
        <v>3699</v>
      </c>
      <c r="D76" s="2" t="s">
        <v>25251</v>
      </c>
      <c r="E76" s="2" t="s">
        <v>25269</v>
      </c>
      <c r="F76" s="4" t="s">
        <v>25162</v>
      </c>
    </row>
    <row r="77" customFormat="false" ht="15" hidden="false" customHeight="false" outlineLevel="0" collapsed="false">
      <c r="A77" s="4" t="n">
        <v>76</v>
      </c>
      <c r="B77" s="2" t="s">
        <v>25270</v>
      </c>
      <c r="C77" s="4" t="s">
        <v>3733</v>
      </c>
      <c r="D77" s="2" t="s">
        <v>25248</v>
      </c>
      <c r="E77" s="2" t="s">
        <v>25271</v>
      </c>
      <c r="F77" s="4" t="s">
        <v>25162</v>
      </c>
    </row>
    <row r="78" customFormat="false" ht="35.05" hidden="false" customHeight="false" outlineLevel="0" collapsed="false">
      <c r="A78" s="4" t="n">
        <v>77</v>
      </c>
      <c r="B78" s="2" t="s">
        <v>25272</v>
      </c>
      <c r="C78" s="4" t="s">
        <v>3781</v>
      </c>
      <c r="D78" s="2" t="s">
        <v>25273</v>
      </c>
      <c r="E78" s="2" t="s">
        <v>25274</v>
      </c>
      <c r="F78" s="4" t="s">
        <v>25162</v>
      </c>
    </row>
    <row r="79" customFormat="false" ht="23.85" hidden="false" customHeight="false" outlineLevel="0" collapsed="false">
      <c r="A79" s="4" t="n">
        <v>78</v>
      </c>
      <c r="B79" s="2" t="s">
        <v>25275</v>
      </c>
      <c r="C79" s="4" t="s">
        <v>3872</v>
      </c>
      <c r="D79" s="2" t="s">
        <v>25248</v>
      </c>
      <c r="E79" s="2" t="s">
        <v>25276</v>
      </c>
      <c r="F79" s="4" t="s">
        <v>25162</v>
      </c>
    </row>
    <row r="80" customFormat="false" ht="15" hidden="false" customHeight="false" outlineLevel="0" collapsed="false">
      <c r="A80" s="4" t="n">
        <v>79</v>
      </c>
      <c r="B80" s="2" t="s">
        <v>25277</v>
      </c>
      <c r="C80" s="4" t="s">
        <v>3903</v>
      </c>
      <c r="D80" s="2" t="s">
        <v>25248</v>
      </c>
      <c r="E80" s="2" t="s">
        <v>25278</v>
      </c>
      <c r="F80" s="4" t="s">
        <v>25162</v>
      </c>
    </row>
    <row r="81" customFormat="false" ht="23.85" hidden="false" customHeight="false" outlineLevel="0" collapsed="false">
      <c r="A81" s="4" t="n">
        <v>80</v>
      </c>
      <c r="B81" s="2" t="s">
        <v>25279</v>
      </c>
      <c r="C81" s="4" t="s">
        <v>3910</v>
      </c>
      <c r="D81" s="2" t="s">
        <v>25280</v>
      </c>
      <c r="E81" s="2" t="s">
        <v>25281</v>
      </c>
      <c r="F81" s="4" t="s">
        <v>25162</v>
      </c>
    </row>
    <row r="82" customFormat="false" ht="23.85" hidden="false" customHeight="false" outlineLevel="0" collapsed="false">
      <c r="A82" s="4" t="n">
        <v>81</v>
      </c>
      <c r="B82" s="2" t="s">
        <v>25282</v>
      </c>
      <c r="C82" s="4" t="s">
        <v>3954</v>
      </c>
      <c r="D82" s="2" t="s">
        <v>25248</v>
      </c>
      <c r="E82" s="2" t="s">
        <v>25283</v>
      </c>
      <c r="F82" s="4" t="s">
        <v>25162</v>
      </c>
    </row>
    <row r="83" customFormat="false" ht="23.85" hidden="false" customHeight="false" outlineLevel="0" collapsed="false">
      <c r="A83" s="4" t="n">
        <v>82</v>
      </c>
      <c r="B83" s="2" t="s">
        <v>25284</v>
      </c>
      <c r="C83" s="4" t="s">
        <v>4049</v>
      </c>
      <c r="D83" s="2" t="s">
        <v>25285</v>
      </c>
      <c r="E83" s="2" t="s">
        <v>25286</v>
      </c>
      <c r="F83" s="4" t="s">
        <v>25162</v>
      </c>
    </row>
    <row r="84" customFormat="false" ht="23.85" hidden="false" customHeight="false" outlineLevel="0" collapsed="false">
      <c r="A84" s="4" t="n">
        <v>83</v>
      </c>
      <c r="B84" s="2" t="s">
        <v>25287</v>
      </c>
      <c r="C84" s="4" t="s">
        <v>4058</v>
      </c>
      <c r="D84" s="2" t="s">
        <v>25285</v>
      </c>
      <c r="E84" s="2" t="s">
        <v>25288</v>
      </c>
      <c r="F84" s="4" t="s">
        <v>25162</v>
      </c>
    </row>
    <row r="85" customFormat="false" ht="15" hidden="false" customHeight="false" outlineLevel="0" collapsed="false">
      <c r="A85" s="4" t="n">
        <v>84</v>
      </c>
      <c r="B85" s="2" t="s">
        <v>25289</v>
      </c>
      <c r="C85" s="4" t="s">
        <v>4093</v>
      </c>
      <c r="D85" s="2" t="s">
        <v>25285</v>
      </c>
      <c r="E85" s="2" t="s">
        <v>25290</v>
      </c>
      <c r="F85" s="4" t="s">
        <v>25162</v>
      </c>
    </row>
    <row r="86" customFormat="false" ht="23.85" hidden="false" customHeight="false" outlineLevel="0" collapsed="false">
      <c r="A86" s="4" t="n">
        <v>85</v>
      </c>
      <c r="B86" s="2" t="s">
        <v>25291</v>
      </c>
      <c r="C86" s="4" t="s">
        <v>4107</v>
      </c>
      <c r="D86" s="2" t="s">
        <v>25292</v>
      </c>
      <c r="E86" s="2" t="s">
        <v>25293</v>
      </c>
      <c r="F86" s="4" t="s">
        <v>25162</v>
      </c>
    </row>
    <row r="87" customFormat="false" ht="23.85" hidden="false" customHeight="false" outlineLevel="0" collapsed="false">
      <c r="A87" s="4" t="n">
        <v>86</v>
      </c>
      <c r="B87" s="2" t="s">
        <v>25294</v>
      </c>
      <c r="C87" s="4" t="s">
        <v>4485</v>
      </c>
      <c r="D87" s="2" t="s">
        <v>25285</v>
      </c>
      <c r="E87" s="2" t="s">
        <v>25295</v>
      </c>
      <c r="F87" s="4" t="s">
        <v>25162</v>
      </c>
    </row>
    <row r="88" customFormat="false" ht="23.85" hidden="false" customHeight="false" outlineLevel="0" collapsed="false">
      <c r="A88" s="4" t="n">
        <v>87</v>
      </c>
      <c r="B88" s="2" t="s">
        <v>25296</v>
      </c>
      <c r="C88" s="4" t="s">
        <v>4565</v>
      </c>
      <c r="D88" s="2" t="s">
        <v>25285</v>
      </c>
      <c r="E88" s="2" t="s">
        <v>25297</v>
      </c>
      <c r="F88" s="4" t="s">
        <v>25162</v>
      </c>
    </row>
    <row r="89" customFormat="false" ht="15" hidden="false" customHeight="false" outlineLevel="0" collapsed="false">
      <c r="A89" s="4" t="n">
        <v>88</v>
      </c>
      <c r="B89" s="2" t="s">
        <v>25298</v>
      </c>
      <c r="C89" s="4" t="s">
        <v>4715</v>
      </c>
      <c r="D89" s="2" t="s">
        <v>25285</v>
      </c>
      <c r="E89" s="2" t="s">
        <v>25299</v>
      </c>
      <c r="F89" s="4" t="s">
        <v>25162</v>
      </c>
    </row>
    <row r="90" customFormat="false" ht="15" hidden="false" customHeight="false" outlineLevel="0" collapsed="false">
      <c r="A90" s="4" t="n">
        <v>89</v>
      </c>
      <c r="B90" s="2" t="s">
        <v>25300</v>
      </c>
      <c r="C90" s="4" t="s">
        <v>4855</v>
      </c>
      <c r="D90" s="2" t="s">
        <v>25285</v>
      </c>
      <c r="E90" s="2" t="s">
        <v>25301</v>
      </c>
      <c r="F90" s="4" t="s">
        <v>25162</v>
      </c>
    </row>
    <row r="91" customFormat="false" ht="23.85" hidden="false" customHeight="false" outlineLevel="0" collapsed="false">
      <c r="A91" s="4" t="n">
        <v>90</v>
      </c>
      <c r="B91" s="2" t="s">
        <v>25302</v>
      </c>
      <c r="C91" s="4" t="s">
        <v>4898</v>
      </c>
      <c r="D91" s="2" t="s">
        <v>25303</v>
      </c>
      <c r="E91" s="2" t="s">
        <v>25304</v>
      </c>
      <c r="F91" s="4" t="s">
        <v>25162</v>
      </c>
    </row>
    <row r="92" customFormat="false" ht="15" hidden="false" customHeight="false" outlineLevel="0" collapsed="false">
      <c r="A92" s="4" t="n">
        <v>91</v>
      </c>
      <c r="B92" s="2" t="s">
        <v>25305</v>
      </c>
      <c r="C92" s="4" t="s">
        <v>4920</v>
      </c>
      <c r="D92" s="2" t="s">
        <v>25285</v>
      </c>
      <c r="E92" s="2" t="s">
        <v>25301</v>
      </c>
      <c r="F92" s="4" t="s">
        <v>25162</v>
      </c>
    </row>
    <row r="93" customFormat="false" ht="15" hidden="false" customHeight="false" outlineLevel="0" collapsed="false">
      <c r="A93" s="4" t="n">
        <v>92</v>
      </c>
      <c r="B93" s="2" t="s">
        <v>25306</v>
      </c>
      <c r="C93" s="4" t="s">
        <v>4934</v>
      </c>
      <c r="D93" s="2" t="s">
        <v>25285</v>
      </c>
      <c r="E93" s="2" t="s">
        <v>25307</v>
      </c>
      <c r="F93" s="4" t="s">
        <v>25162</v>
      </c>
    </row>
    <row r="94" customFormat="false" ht="15" hidden="false" customHeight="false" outlineLevel="0" collapsed="false">
      <c r="A94" s="4" t="n">
        <v>93</v>
      </c>
      <c r="B94" s="2" t="s">
        <v>25308</v>
      </c>
      <c r="C94" s="4" t="s">
        <v>4948</v>
      </c>
      <c r="D94" s="2" t="s">
        <v>25309</v>
      </c>
      <c r="E94" s="2" t="s">
        <v>25310</v>
      </c>
      <c r="F94" s="4" t="s">
        <v>25162</v>
      </c>
    </row>
    <row r="95" customFormat="false" ht="23.85" hidden="false" customHeight="false" outlineLevel="0" collapsed="false">
      <c r="A95" s="4" t="n">
        <v>94</v>
      </c>
      <c r="B95" s="2" t="s">
        <v>25311</v>
      </c>
      <c r="C95" s="4" t="s">
        <v>4956</v>
      </c>
      <c r="D95" s="2" t="s">
        <v>25285</v>
      </c>
      <c r="E95" s="2" t="s">
        <v>25312</v>
      </c>
      <c r="F95" s="4" t="s">
        <v>25162</v>
      </c>
    </row>
    <row r="96" customFormat="false" ht="15" hidden="false" customHeight="false" outlineLevel="0" collapsed="false">
      <c r="A96" s="4" t="n">
        <v>95</v>
      </c>
      <c r="B96" s="2" t="s">
        <v>25313</v>
      </c>
      <c r="C96" s="4" t="s">
        <v>4975</v>
      </c>
      <c r="D96" s="2" t="s">
        <v>25285</v>
      </c>
      <c r="E96" s="2" t="s">
        <v>25314</v>
      </c>
      <c r="F96" s="4" t="s">
        <v>25162</v>
      </c>
    </row>
    <row r="97" customFormat="false" ht="15" hidden="false" customHeight="false" outlineLevel="0" collapsed="false">
      <c r="A97" s="4" t="n">
        <v>96</v>
      </c>
      <c r="B97" s="2" t="s">
        <v>25315</v>
      </c>
      <c r="C97" s="4" t="s">
        <v>5067</v>
      </c>
      <c r="D97" s="2" t="s">
        <v>25285</v>
      </c>
      <c r="E97" s="2" t="s">
        <v>25316</v>
      </c>
      <c r="F97" s="4" t="s">
        <v>25162</v>
      </c>
    </row>
    <row r="98" customFormat="false" ht="15" hidden="false" customHeight="false" outlineLevel="0" collapsed="false">
      <c r="A98" s="4" t="n">
        <v>97</v>
      </c>
      <c r="B98" s="2" t="s">
        <v>25317</v>
      </c>
      <c r="C98" s="4" t="s">
        <v>5081</v>
      </c>
      <c r="D98" s="2" t="s">
        <v>25285</v>
      </c>
      <c r="E98" s="2" t="s">
        <v>25318</v>
      </c>
      <c r="F98" s="4" t="s">
        <v>25162</v>
      </c>
    </row>
    <row r="99" customFormat="false" ht="23.85" hidden="false" customHeight="false" outlineLevel="0" collapsed="false">
      <c r="A99" s="4" t="n">
        <v>98</v>
      </c>
      <c r="B99" s="2" t="s">
        <v>25319</v>
      </c>
      <c r="C99" s="4" t="s">
        <v>5175</v>
      </c>
      <c r="D99" s="2" t="s">
        <v>25320</v>
      </c>
      <c r="E99" s="2" t="s">
        <v>25321</v>
      </c>
      <c r="F99" s="4" t="s">
        <v>25162</v>
      </c>
    </row>
    <row r="100" customFormat="false" ht="15" hidden="false" customHeight="false" outlineLevel="0" collapsed="false">
      <c r="A100" s="4" t="n">
        <v>99</v>
      </c>
      <c r="B100" s="2" t="s">
        <v>25322</v>
      </c>
      <c r="C100" s="4" t="s">
        <v>5239</v>
      </c>
      <c r="D100" s="2" t="s">
        <v>25285</v>
      </c>
      <c r="E100" s="2" t="s">
        <v>25301</v>
      </c>
      <c r="F100" s="4" t="s">
        <v>25162</v>
      </c>
    </row>
    <row r="101" customFormat="false" ht="23.85" hidden="false" customHeight="false" outlineLevel="0" collapsed="false">
      <c r="A101" s="4" t="n">
        <v>100</v>
      </c>
      <c r="B101" s="2" t="s">
        <v>25323</v>
      </c>
      <c r="C101" s="4" t="s">
        <v>5341</v>
      </c>
      <c r="D101" s="2" t="s">
        <v>25324</v>
      </c>
      <c r="E101" s="2" t="s">
        <v>25325</v>
      </c>
      <c r="F101" s="4" t="s">
        <v>25162</v>
      </c>
    </row>
    <row r="102" customFormat="false" ht="23.85" hidden="false" customHeight="false" outlineLevel="0" collapsed="false">
      <c r="A102" s="4" t="n">
        <v>101</v>
      </c>
      <c r="B102" s="2" t="s">
        <v>25326</v>
      </c>
      <c r="C102" s="4" t="s">
        <v>5372</v>
      </c>
      <c r="D102" s="2" t="s">
        <v>25285</v>
      </c>
      <c r="E102" s="2" t="s">
        <v>25327</v>
      </c>
      <c r="F102" s="4" t="s">
        <v>25162</v>
      </c>
    </row>
    <row r="103" customFormat="false" ht="15" hidden="false" customHeight="false" outlineLevel="0" collapsed="false">
      <c r="A103" s="4" t="n">
        <v>102</v>
      </c>
      <c r="B103" s="2" t="s">
        <v>25328</v>
      </c>
      <c r="C103" s="4" t="s">
        <v>5419</v>
      </c>
      <c r="D103" s="2" t="s">
        <v>25324</v>
      </c>
      <c r="E103" s="2" t="s">
        <v>25329</v>
      </c>
      <c r="F103" s="4" t="s">
        <v>25162</v>
      </c>
    </row>
    <row r="104" customFormat="false" ht="23.85" hidden="false" customHeight="false" outlineLevel="0" collapsed="false">
      <c r="A104" s="4" t="n">
        <v>103</v>
      </c>
      <c r="B104" s="2" t="s">
        <v>25330</v>
      </c>
      <c r="C104" s="4" t="s">
        <v>5464</v>
      </c>
      <c r="D104" s="2" t="s">
        <v>25331</v>
      </c>
      <c r="E104" s="2" t="s">
        <v>25332</v>
      </c>
      <c r="F104" s="4" t="s">
        <v>25162</v>
      </c>
    </row>
    <row r="105" customFormat="false" ht="23.85" hidden="false" customHeight="false" outlineLevel="0" collapsed="false">
      <c r="A105" s="4" t="n">
        <v>104</v>
      </c>
      <c r="B105" s="2" t="s">
        <v>25333</v>
      </c>
      <c r="C105" s="4" t="s">
        <v>5472</v>
      </c>
      <c r="D105" s="2" t="s">
        <v>25334</v>
      </c>
      <c r="E105" s="2" t="s">
        <v>25335</v>
      </c>
      <c r="F105" s="4" t="s">
        <v>25162</v>
      </c>
    </row>
    <row r="106" customFormat="false" ht="15" hidden="false" customHeight="false" outlineLevel="0" collapsed="false">
      <c r="A106" s="4" t="n">
        <v>105</v>
      </c>
      <c r="B106" s="2" t="s">
        <v>25336</v>
      </c>
      <c r="C106" s="4" t="s">
        <v>5483</v>
      </c>
      <c r="D106" s="2" t="s">
        <v>25334</v>
      </c>
      <c r="E106" s="2" t="s">
        <v>25337</v>
      </c>
      <c r="F106" s="4" t="s">
        <v>25162</v>
      </c>
    </row>
    <row r="107" customFormat="false" ht="23.85" hidden="false" customHeight="false" outlineLevel="0" collapsed="false">
      <c r="A107" s="4" t="n">
        <v>106</v>
      </c>
      <c r="B107" s="2" t="s">
        <v>25338</v>
      </c>
      <c r="C107" s="4" t="s">
        <v>5532</v>
      </c>
      <c r="D107" s="2" t="s">
        <v>25331</v>
      </c>
      <c r="E107" s="2" t="s">
        <v>25339</v>
      </c>
      <c r="F107" s="4" t="s">
        <v>25162</v>
      </c>
    </row>
    <row r="108" customFormat="false" ht="15" hidden="false" customHeight="false" outlineLevel="0" collapsed="false">
      <c r="A108" s="4" t="n">
        <v>107</v>
      </c>
      <c r="B108" s="2" t="s">
        <v>25340</v>
      </c>
      <c r="C108" s="4" t="s">
        <v>5586</v>
      </c>
      <c r="D108" s="2" t="s">
        <v>25341</v>
      </c>
      <c r="E108" s="2" t="s">
        <v>25342</v>
      </c>
      <c r="F108" s="4" t="s">
        <v>25162</v>
      </c>
    </row>
    <row r="109" customFormat="false" ht="23.85" hidden="false" customHeight="false" outlineLevel="0" collapsed="false">
      <c r="A109" s="4" t="n">
        <v>108</v>
      </c>
      <c r="B109" s="2" t="s">
        <v>25343</v>
      </c>
      <c r="C109" s="4" t="s">
        <v>5594</v>
      </c>
      <c r="D109" s="2" t="s">
        <v>25331</v>
      </c>
      <c r="E109" s="2" t="s">
        <v>25344</v>
      </c>
      <c r="F109" s="4" t="s">
        <v>25162</v>
      </c>
    </row>
    <row r="110" customFormat="false" ht="23.85" hidden="false" customHeight="false" outlineLevel="0" collapsed="false">
      <c r="A110" s="4" t="n">
        <v>109</v>
      </c>
      <c r="B110" s="2" t="s">
        <v>25345</v>
      </c>
      <c r="C110" s="4" t="s">
        <v>5774</v>
      </c>
      <c r="D110" s="2" t="s">
        <v>25331</v>
      </c>
      <c r="E110" s="2" t="s">
        <v>25346</v>
      </c>
      <c r="F110" s="4" t="s">
        <v>25162</v>
      </c>
    </row>
    <row r="111" customFormat="false" ht="23.85" hidden="false" customHeight="false" outlineLevel="0" collapsed="false">
      <c r="A111" s="4" t="n">
        <v>110</v>
      </c>
      <c r="B111" s="2" t="s">
        <v>25347</v>
      </c>
      <c r="C111" s="4" t="s">
        <v>5841</v>
      </c>
      <c r="D111" s="2" t="s">
        <v>25331</v>
      </c>
      <c r="E111" s="2" t="s">
        <v>25348</v>
      </c>
      <c r="F111" s="4" t="s">
        <v>25162</v>
      </c>
    </row>
    <row r="112" customFormat="false" ht="23.85" hidden="false" customHeight="false" outlineLevel="0" collapsed="false">
      <c r="A112" s="4" t="n">
        <v>111</v>
      </c>
      <c r="B112" s="2" t="s">
        <v>25349</v>
      </c>
      <c r="C112" s="4" t="s">
        <v>5850</v>
      </c>
      <c r="D112" s="2" t="s">
        <v>25331</v>
      </c>
      <c r="E112" s="2" t="s">
        <v>25350</v>
      </c>
      <c r="F112" s="4" t="s">
        <v>25162</v>
      </c>
    </row>
    <row r="113" customFormat="false" ht="23.85" hidden="false" customHeight="false" outlineLevel="0" collapsed="false">
      <c r="A113" s="4" t="n">
        <v>112</v>
      </c>
      <c r="B113" s="2" t="s">
        <v>25351</v>
      </c>
      <c r="C113" s="4" t="s">
        <v>5892</v>
      </c>
      <c r="D113" s="2" t="s">
        <v>25331</v>
      </c>
      <c r="E113" s="2" t="s">
        <v>25352</v>
      </c>
      <c r="F113" s="4" t="s">
        <v>25162</v>
      </c>
    </row>
    <row r="114" customFormat="false" ht="15" hidden="false" customHeight="false" outlineLevel="0" collapsed="false">
      <c r="A114" s="4" t="n">
        <v>113</v>
      </c>
      <c r="B114" s="2" t="s">
        <v>25353</v>
      </c>
      <c r="C114" s="4" t="s">
        <v>5899</v>
      </c>
      <c r="D114" s="2" t="s">
        <v>25149</v>
      </c>
      <c r="E114" s="2" t="s">
        <v>25354</v>
      </c>
      <c r="F114" s="4" t="s">
        <v>25162</v>
      </c>
    </row>
    <row r="115" customFormat="false" ht="15" hidden="false" customHeight="false" outlineLevel="0" collapsed="false">
      <c r="A115" s="4" t="n">
        <v>114</v>
      </c>
      <c r="B115" s="2" t="s">
        <v>25355</v>
      </c>
      <c r="C115" s="4" t="s">
        <v>5918</v>
      </c>
      <c r="D115" s="2" t="s">
        <v>25149</v>
      </c>
      <c r="E115" s="2" t="s">
        <v>25356</v>
      </c>
      <c r="F115" s="4" t="s">
        <v>25162</v>
      </c>
    </row>
    <row r="116" customFormat="false" ht="15" hidden="false" customHeight="false" outlineLevel="0" collapsed="false">
      <c r="A116" s="4" t="n">
        <v>115</v>
      </c>
      <c r="B116" s="2" t="s">
        <v>25357</v>
      </c>
      <c r="C116" s="4" t="s">
        <v>5940</v>
      </c>
      <c r="D116" s="2" t="s">
        <v>25358</v>
      </c>
      <c r="E116" s="2" t="s">
        <v>25359</v>
      </c>
      <c r="F116" s="4" t="s">
        <v>25162</v>
      </c>
    </row>
    <row r="117" customFormat="false" ht="15" hidden="false" customHeight="false" outlineLevel="0" collapsed="false">
      <c r="A117" s="4" t="n">
        <v>116</v>
      </c>
      <c r="B117" s="2" t="s">
        <v>25360</v>
      </c>
      <c r="C117" s="4" t="s">
        <v>5964</v>
      </c>
      <c r="D117" s="2" t="s">
        <v>25149</v>
      </c>
      <c r="E117" s="2" t="s">
        <v>25356</v>
      </c>
      <c r="F117" s="4" t="s">
        <v>25162</v>
      </c>
    </row>
    <row r="118" customFormat="false" ht="15" hidden="false" customHeight="false" outlineLevel="0" collapsed="false">
      <c r="A118" s="4" t="n">
        <v>117</v>
      </c>
      <c r="B118" s="2" t="s">
        <v>25361</v>
      </c>
      <c r="C118" s="4" t="s">
        <v>6019</v>
      </c>
      <c r="D118" s="2" t="s">
        <v>25149</v>
      </c>
      <c r="E118" s="2" t="s">
        <v>25362</v>
      </c>
      <c r="F118" s="4" t="s">
        <v>25162</v>
      </c>
    </row>
    <row r="119" customFormat="false" ht="15" hidden="false" customHeight="false" outlineLevel="0" collapsed="false">
      <c r="A119" s="4" t="n">
        <v>118</v>
      </c>
      <c r="B119" s="2" t="s">
        <v>25148</v>
      </c>
      <c r="C119" s="4" t="s">
        <v>6108</v>
      </c>
      <c r="D119" s="2" t="s">
        <v>25363</v>
      </c>
      <c r="E119" s="2" t="s">
        <v>25364</v>
      </c>
      <c r="F119" s="4" t="s">
        <v>25162</v>
      </c>
    </row>
    <row r="120" customFormat="false" ht="15" hidden="false" customHeight="false" outlineLevel="0" collapsed="false">
      <c r="A120" s="4" t="n">
        <v>119</v>
      </c>
      <c r="B120" s="2" t="s">
        <v>25365</v>
      </c>
      <c r="C120" s="4" t="s">
        <v>6183</v>
      </c>
      <c r="D120" s="2" t="s">
        <v>25366</v>
      </c>
      <c r="E120" s="2" t="s">
        <v>25367</v>
      </c>
      <c r="F120" s="4" t="s">
        <v>25162</v>
      </c>
    </row>
    <row r="121" customFormat="false" ht="23.85" hidden="false" customHeight="false" outlineLevel="0" collapsed="false">
      <c r="A121" s="4" t="n">
        <v>120</v>
      </c>
      <c r="B121" s="2" t="s">
        <v>25368</v>
      </c>
      <c r="C121" s="4" t="s">
        <v>6197</v>
      </c>
      <c r="D121" s="2" t="s">
        <v>25369</v>
      </c>
      <c r="E121" s="2" t="s">
        <v>25370</v>
      </c>
      <c r="F121" s="4" t="s">
        <v>25162</v>
      </c>
    </row>
    <row r="122" customFormat="false" ht="23.85" hidden="false" customHeight="false" outlineLevel="0" collapsed="false">
      <c r="A122" s="4" t="n">
        <v>121</v>
      </c>
      <c r="B122" s="2" t="s">
        <v>25371</v>
      </c>
      <c r="C122" s="4" t="s">
        <v>6228</v>
      </c>
      <c r="D122" s="2" t="s">
        <v>25369</v>
      </c>
      <c r="E122" s="2" t="s">
        <v>25372</v>
      </c>
      <c r="F122" s="4" t="s">
        <v>25162</v>
      </c>
    </row>
    <row r="123" customFormat="false" ht="15" hidden="false" customHeight="false" outlineLevel="0" collapsed="false">
      <c r="A123" s="4" t="n">
        <v>122</v>
      </c>
      <c r="B123" s="2" t="s">
        <v>25373</v>
      </c>
      <c r="C123" s="4" t="s">
        <v>6260</v>
      </c>
      <c r="D123" s="2" t="s">
        <v>25374</v>
      </c>
      <c r="E123" s="2" t="s">
        <v>25375</v>
      </c>
      <c r="F123" s="4" t="s">
        <v>25162</v>
      </c>
    </row>
    <row r="124" customFormat="false" ht="23.85" hidden="false" customHeight="false" outlineLevel="0" collapsed="false">
      <c r="A124" s="4" t="n">
        <v>123</v>
      </c>
      <c r="B124" s="2" t="s">
        <v>25376</v>
      </c>
      <c r="C124" s="4" t="s">
        <v>6268</v>
      </c>
      <c r="D124" s="2" t="s">
        <v>25377</v>
      </c>
      <c r="E124" s="2" t="s">
        <v>25378</v>
      </c>
      <c r="F124" s="4" t="s">
        <v>25162</v>
      </c>
    </row>
    <row r="125" customFormat="false" ht="23.85" hidden="false" customHeight="false" outlineLevel="0" collapsed="false">
      <c r="A125" s="4" t="n">
        <v>124</v>
      </c>
      <c r="B125" s="2" t="s">
        <v>25379</v>
      </c>
      <c r="C125" s="4" t="s">
        <v>6307</v>
      </c>
      <c r="D125" s="2" t="s">
        <v>25366</v>
      </c>
      <c r="E125" s="2" t="s">
        <v>25380</v>
      </c>
      <c r="F125" s="4" t="s">
        <v>25162</v>
      </c>
    </row>
    <row r="126" customFormat="false" ht="23.85" hidden="false" customHeight="false" outlineLevel="0" collapsed="false">
      <c r="A126" s="4" t="n">
        <v>125</v>
      </c>
      <c r="B126" s="2" t="s">
        <v>25381</v>
      </c>
      <c r="C126" s="4" t="s">
        <v>6353</v>
      </c>
      <c r="D126" s="2" t="s">
        <v>25377</v>
      </c>
      <c r="E126" s="2" t="s">
        <v>25382</v>
      </c>
      <c r="F126" s="4" t="s">
        <v>25162</v>
      </c>
    </row>
    <row r="127" customFormat="false" ht="23.85" hidden="false" customHeight="false" outlineLevel="0" collapsed="false">
      <c r="A127" s="4" t="n">
        <v>126</v>
      </c>
      <c r="B127" s="2" t="s">
        <v>25383</v>
      </c>
      <c r="C127" s="4" t="s">
        <v>6397</v>
      </c>
      <c r="D127" s="2" t="s">
        <v>25377</v>
      </c>
      <c r="E127" s="2" t="s">
        <v>25384</v>
      </c>
      <c r="F127" s="4" t="s">
        <v>25162</v>
      </c>
    </row>
    <row r="128" customFormat="false" ht="23.85" hidden="false" customHeight="false" outlineLevel="0" collapsed="false">
      <c r="A128" s="4" t="n">
        <v>127</v>
      </c>
      <c r="B128" s="2" t="s">
        <v>25385</v>
      </c>
      <c r="C128" s="4" t="s">
        <v>6427</v>
      </c>
      <c r="D128" s="2" t="s">
        <v>25377</v>
      </c>
      <c r="E128" s="2" t="s">
        <v>25386</v>
      </c>
      <c r="F128" s="4" t="s">
        <v>25162</v>
      </c>
    </row>
    <row r="129" customFormat="false" ht="23.85" hidden="false" customHeight="false" outlineLevel="0" collapsed="false">
      <c r="A129" s="4" t="n">
        <v>128</v>
      </c>
      <c r="B129" s="2" t="s">
        <v>25387</v>
      </c>
      <c r="C129" s="4" t="s">
        <v>6434</v>
      </c>
      <c r="D129" s="2" t="s">
        <v>25377</v>
      </c>
      <c r="E129" s="2" t="s">
        <v>25388</v>
      </c>
      <c r="F129" s="4" t="s">
        <v>25162</v>
      </c>
    </row>
    <row r="130" customFormat="false" ht="23.85" hidden="false" customHeight="false" outlineLevel="0" collapsed="false">
      <c r="A130" s="4" t="n">
        <v>129</v>
      </c>
      <c r="B130" s="2" t="s">
        <v>25389</v>
      </c>
      <c r="C130" s="4" t="s">
        <v>6440</v>
      </c>
      <c r="D130" s="2" t="s">
        <v>25374</v>
      </c>
      <c r="E130" s="2" t="s">
        <v>25390</v>
      </c>
      <c r="F130" s="4" t="s">
        <v>25162</v>
      </c>
    </row>
    <row r="131" customFormat="false" ht="15" hidden="false" customHeight="false" outlineLevel="0" collapsed="false">
      <c r="A131" s="4" t="n">
        <v>130</v>
      </c>
      <c r="B131" s="2" t="s">
        <v>25391</v>
      </c>
      <c r="C131" s="4" t="s">
        <v>6446</v>
      </c>
      <c r="D131" s="2" t="s">
        <v>25377</v>
      </c>
      <c r="E131" s="2" t="s">
        <v>25392</v>
      </c>
      <c r="F131" s="4" t="s">
        <v>25162</v>
      </c>
    </row>
    <row r="132" customFormat="false" ht="23.85" hidden="false" customHeight="false" outlineLevel="0" collapsed="false">
      <c r="A132" s="4" t="n">
        <v>131</v>
      </c>
      <c r="B132" s="2" t="s">
        <v>25393</v>
      </c>
      <c r="C132" s="4" t="s">
        <v>6460</v>
      </c>
      <c r="D132" s="2" t="s">
        <v>25394</v>
      </c>
      <c r="E132" s="2" t="s">
        <v>25395</v>
      </c>
      <c r="F132" s="4" t="s">
        <v>25162</v>
      </c>
    </row>
    <row r="133" customFormat="false" ht="23.85" hidden="false" customHeight="false" outlineLevel="0" collapsed="false">
      <c r="A133" s="4" t="n">
        <v>132</v>
      </c>
      <c r="B133" s="2" t="s">
        <v>25396</v>
      </c>
      <c r="C133" s="4" t="s">
        <v>6467</v>
      </c>
      <c r="D133" s="2" t="s">
        <v>25377</v>
      </c>
      <c r="E133" s="2" t="s">
        <v>25397</v>
      </c>
      <c r="F133" s="4" t="s">
        <v>25162</v>
      </c>
    </row>
    <row r="134" customFormat="false" ht="23.85" hidden="false" customHeight="false" outlineLevel="0" collapsed="false">
      <c r="A134" s="4" t="n">
        <v>133</v>
      </c>
      <c r="B134" s="2" t="s">
        <v>25398</v>
      </c>
      <c r="C134" s="4" t="s">
        <v>6474</v>
      </c>
      <c r="D134" s="2" t="s">
        <v>25399</v>
      </c>
      <c r="E134" s="2" t="s">
        <v>25400</v>
      </c>
      <c r="F134" s="4" t="s">
        <v>25162</v>
      </c>
    </row>
    <row r="135" customFormat="false" ht="23.85" hidden="false" customHeight="false" outlineLevel="0" collapsed="false">
      <c r="A135" s="4" t="n">
        <v>134</v>
      </c>
      <c r="B135" s="2" t="s">
        <v>25401</v>
      </c>
      <c r="C135" s="4" t="s">
        <v>6485</v>
      </c>
      <c r="D135" s="2" t="s">
        <v>25399</v>
      </c>
      <c r="E135" s="2" t="s">
        <v>25402</v>
      </c>
      <c r="F135" s="4" t="s">
        <v>25162</v>
      </c>
    </row>
    <row r="136" customFormat="false" ht="23.85" hidden="false" customHeight="false" outlineLevel="0" collapsed="false">
      <c r="A136" s="4" t="n">
        <v>135</v>
      </c>
      <c r="B136" s="2" t="s">
        <v>25403</v>
      </c>
      <c r="C136" s="4" t="s">
        <v>6492</v>
      </c>
      <c r="D136" s="2" t="s">
        <v>25399</v>
      </c>
      <c r="E136" s="2" t="s">
        <v>25404</v>
      </c>
      <c r="F136" s="4" t="s">
        <v>25162</v>
      </c>
    </row>
    <row r="137" customFormat="false" ht="23.85" hidden="false" customHeight="false" outlineLevel="0" collapsed="false">
      <c r="A137" s="4" t="n">
        <v>136</v>
      </c>
      <c r="B137" s="2" t="s">
        <v>25405</v>
      </c>
      <c r="C137" s="4" t="s">
        <v>6500</v>
      </c>
      <c r="D137" s="2" t="s">
        <v>25399</v>
      </c>
      <c r="E137" s="2" t="s">
        <v>25406</v>
      </c>
      <c r="F137" s="4" t="s">
        <v>25162</v>
      </c>
    </row>
    <row r="138" customFormat="false" ht="23.85" hidden="false" customHeight="false" outlineLevel="0" collapsed="false">
      <c r="A138" s="4" t="n">
        <v>137</v>
      </c>
      <c r="B138" s="2" t="s">
        <v>25407</v>
      </c>
      <c r="C138" s="4" t="s">
        <v>6541</v>
      </c>
      <c r="D138" s="2" t="s">
        <v>25399</v>
      </c>
      <c r="E138" s="2" t="s">
        <v>25408</v>
      </c>
      <c r="F138" s="4" t="s">
        <v>25162</v>
      </c>
    </row>
    <row r="139" customFormat="false" ht="23.85" hidden="false" customHeight="false" outlineLevel="0" collapsed="false">
      <c r="A139" s="4" t="n">
        <v>138</v>
      </c>
      <c r="B139" s="2" t="s">
        <v>25409</v>
      </c>
      <c r="C139" s="4" t="s">
        <v>6568</v>
      </c>
      <c r="D139" s="2" t="s">
        <v>25410</v>
      </c>
      <c r="E139" s="2" t="s">
        <v>25411</v>
      </c>
      <c r="F139" s="4" t="s">
        <v>25162</v>
      </c>
    </row>
    <row r="140" customFormat="false" ht="15" hidden="false" customHeight="false" outlineLevel="0" collapsed="false">
      <c r="A140" s="4" t="n">
        <v>139</v>
      </c>
      <c r="B140" s="2" t="s">
        <v>25412</v>
      </c>
      <c r="C140" s="4" t="s">
        <v>6606</v>
      </c>
      <c r="D140" s="2" t="s">
        <v>25410</v>
      </c>
      <c r="E140" s="2" t="s">
        <v>25413</v>
      </c>
      <c r="F140" s="4" t="s">
        <v>25162</v>
      </c>
    </row>
    <row r="141" customFormat="false" ht="23.85" hidden="false" customHeight="false" outlineLevel="0" collapsed="false">
      <c r="A141" s="4" t="n">
        <v>140</v>
      </c>
      <c r="B141" s="2" t="s">
        <v>25414</v>
      </c>
      <c r="C141" s="4" t="s">
        <v>6653</v>
      </c>
      <c r="D141" s="2" t="s">
        <v>25415</v>
      </c>
      <c r="E141" s="2" t="s">
        <v>25416</v>
      </c>
      <c r="F141" s="4" t="s">
        <v>25162</v>
      </c>
    </row>
    <row r="142" customFormat="false" ht="23.85" hidden="false" customHeight="false" outlineLevel="0" collapsed="false">
      <c r="A142" s="4" t="n">
        <v>141</v>
      </c>
      <c r="B142" s="2" t="s">
        <v>25417</v>
      </c>
      <c r="C142" s="4" t="s">
        <v>6700</v>
      </c>
      <c r="D142" s="2" t="s">
        <v>25399</v>
      </c>
      <c r="E142" s="2" t="s">
        <v>25418</v>
      </c>
      <c r="F142" s="4" t="s">
        <v>25162</v>
      </c>
    </row>
    <row r="143" customFormat="false" ht="23.85" hidden="false" customHeight="false" outlineLevel="0" collapsed="false">
      <c r="A143" s="4" t="n">
        <v>142</v>
      </c>
      <c r="B143" s="2" t="s">
        <v>25419</v>
      </c>
      <c r="C143" s="4" t="s">
        <v>6741</v>
      </c>
      <c r="D143" s="2" t="s">
        <v>25399</v>
      </c>
      <c r="E143" s="2" t="s">
        <v>25420</v>
      </c>
      <c r="F143" s="4" t="s">
        <v>25162</v>
      </c>
    </row>
    <row r="144" customFormat="false" ht="23.85" hidden="false" customHeight="false" outlineLevel="0" collapsed="false">
      <c r="A144" s="4" t="n">
        <v>143</v>
      </c>
      <c r="B144" s="2" t="s">
        <v>25421</v>
      </c>
      <c r="C144" s="4" t="s">
        <v>6749</v>
      </c>
      <c r="D144" s="2" t="s">
        <v>25422</v>
      </c>
      <c r="E144" s="2" t="s">
        <v>25423</v>
      </c>
      <c r="F144" s="4" t="s">
        <v>25162</v>
      </c>
    </row>
    <row r="145" customFormat="false" ht="15" hidden="false" customHeight="false" outlineLevel="0" collapsed="false">
      <c r="A145" s="4" t="n">
        <v>144</v>
      </c>
      <c r="B145" s="2" t="s">
        <v>25424</v>
      </c>
      <c r="C145" s="4" t="s">
        <v>6782</v>
      </c>
      <c r="D145" s="2" t="s">
        <v>25410</v>
      </c>
      <c r="E145" s="2" t="s">
        <v>25425</v>
      </c>
      <c r="F145" s="4" t="s">
        <v>25162</v>
      </c>
    </row>
    <row r="146" customFormat="false" ht="23.85" hidden="false" customHeight="false" outlineLevel="0" collapsed="false">
      <c r="A146" s="4" t="n">
        <v>145</v>
      </c>
      <c r="B146" s="2" t="s">
        <v>25426</v>
      </c>
      <c r="C146" s="4" t="s">
        <v>6791</v>
      </c>
      <c r="D146" s="2" t="s">
        <v>25399</v>
      </c>
      <c r="E146" s="2" t="s">
        <v>25427</v>
      </c>
      <c r="F146" s="4" t="s">
        <v>25162</v>
      </c>
    </row>
    <row r="147" customFormat="false" ht="23.85" hidden="false" customHeight="false" outlineLevel="0" collapsed="false">
      <c r="A147" s="4" t="n">
        <v>146</v>
      </c>
      <c r="B147" s="2" t="s">
        <v>25428</v>
      </c>
      <c r="C147" s="4" t="s">
        <v>6798</v>
      </c>
      <c r="D147" s="2" t="s">
        <v>25399</v>
      </c>
      <c r="E147" s="2" t="s">
        <v>25429</v>
      </c>
      <c r="F147" s="4" t="s">
        <v>25162</v>
      </c>
    </row>
    <row r="148" customFormat="false" ht="23.85" hidden="false" customHeight="false" outlineLevel="0" collapsed="false">
      <c r="A148" s="4" t="n">
        <v>147</v>
      </c>
      <c r="B148" s="2" t="s">
        <v>25430</v>
      </c>
      <c r="C148" s="4" t="s">
        <v>6805</v>
      </c>
      <c r="D148" s="2" t="s">
        <v>25422</v>
      </c>
      <c r="E148" s="2" t="s">
        <v>25423</v>
      </c>
      <c r="F148" s="4" t="s">
        <v>25162</v>
      </c>
    </row>
    <row r="149" customFormat="false" ht="23.85" hidden="false" customHeight="false" outlineLevel="0" collapsed="false">
      <c r="A149" s="4" t="n">
        <v>148</v>
      </c>
      <c r="B149" s="2" t="s">
        <v>25431</v>
      </c>
      <c r="C149" s="4" t="s">
        <v>6833</v>
      </c>
      <c r="D149" s="2" t="s">
        <v>25415</v>
      </c>
      <c r="E149" s="2" t="s">
        <v>25416</v>
      </c>
      <c r="F149" s="4" t="s">
        <v>25162</v>
      </c>
    </row>
    <row r="150" customFormat="false" ht="15" hidden="false" customHeight="false" outlineLevel="0" collapsed="false">
      <c r="A150" s="4" t="n">
        <v>149</v>
      </c>
      <c r="B150" s="2" t="s">
        <v>25432</v>
      </c>
      <c r="C150" s="4" t="s">
        <v>6846</v>
      </c>
      <c r="D150" s="2" t="s">
        <v>25410</v>
      </c>
      <c r="E150" s="2" t="s">
        <v>25425</v>
      </c>
      <c r="F150" s="4" t="s">
        <v>25162</v>
      </c>
    </row>
    <row r="151" customFormat="false" ht="15" hidden="false" customHeight="false" outlineLevel="0" collapsed="false">
      <c r="A151" s="4" t="n">
        <v>150</v>
      </c>
      <c r="B151" s="2" t="s">
        <v>25433</v>
      </c>
      <c r="C151" s="4" t="s">
        <v>6865</v>
      </c>
      <c r="D151" s="2" t="s">
        <v>25410</v>
      </c>
      <c r="E151" s="2" t="s">
        <v>25425</v>
      </c>
      <c r="F151" s="4" t="s">
        <v>25162</v>
      </c>
    </row>
    <row r="152" customFormat="false" ht="15" hidden="false" customHeight="false" outlineLevel="0" collapsed="false">
      <c r="A152" s="4" t="n">
        <v>151</v>
      </c>
      <c r="B152" s="2" t="s">
        <v>25434</v>
      </c>
      <c r="C152" s="4" t="s">
        <v>6899</v>
      </c>
      <c r="D152" s="2" t="s">
        <v>25410</v>
      </c>
      <c r="E152" s="2" t="s">
        <v>25425</v>
      </c>
      <c r="F152" s="4" t="s">
        <v>25162</v>
      </c>
    </row>
    <row r="153" customFormat="false" ht="15" hidden="false" customHeight="false" outlineLevel="0" collapsed="false">
      <c r="A153" s="4" t="n">
        <v>152</v>
      </c>
      <c r="B153" s="2" t="s">
        <v>25435</v>
      </c>
      <c r="C153" s="4" t="s">
        <v>7259</v>
      </c>
      <c r="D153" s="2" t="s">
        <v>25436</v>
      </c>
      <c r="E153" s="2" t="s">
        <v>25437</v>
      </c>
      <c r="F153" s="4" t="s">
        <v>25162</v>
      </c>
    </row>
    <row r="154" customFormat="false" ht="23.85" hidden="false" customHeight="false" outlineLevel="0" collapsed="false">
      <c r="A154" s="4" t="n">
        <v>153</v>
      </c>
      <c r="B154" s="2" t="s">
        <v>25438</v>
      </c>
      <c r="C154" s="4" t="s">
        <v>7311</v>
      </c>
      <c r="D154" s="2" t="s">
        <v>25436</v>
      </c>
      <c r="E154" s="2" t="s">
        <v>25439</v>
      </c>
      <c r="F154" s="4" t="s">
        <v>25162</v>
      </c>
    </row>
    <row r="155" customFormat="false" ht="23.85" hidden="false" customHeight="false" outlineLevel="0" collapsed="false">
      <c r="A155" s="4" t="n">
        <v>154</v>
      </c>
      <c r="B155" s="2" t="s">
        <v>25440</v>
      </c>
      <c r="C155" s="4" t="s">
        <v>7633</v>
      </c>
      <c r="D155" s="2" t="s">
        <v>25441</v>
      </c>
      <c r="E155" s="2" t="s">
        <v>25442</v>
      </c>
      <c r="F155" s="4" t="s">
        <v>25162</v>
      </c>
    </row>
    <row r="156" customFormat="false" ht="23.85" hidden="false" customHeight="false" outlineLevel="0" collapsed="false">
      <c r="A156" s="4" t="n">
        <v>155</v>
      </c>
      <c r="B156" s="2" t="s">
        <v>25443</v>
      </c>
      <c r="C156" s="4" t="s">
        <v>7637</v>
      </c>
      <c r="D156" s="2" t="s">
        <v>25444</v>
      </c>
      <c r="E156" s="2" t="s">
        <v>25445</v>
      </c>
      <c r="F156" s="4" t="s">
        <v>25162</v>
      </c>
    </row>
    <row r="157" customFormat="false" ht="23.85" hidden="false" customHeight="false" outlineLevel="0" collapsed="false">
      <c r="A157" s="4" t="n">
        <v>156</v>
      </c>
      <c r="B157" s="2" t="s">
        <v>25446</v>
      </c>
      <c r="C157" s="4" t="s">
        <v>7671</v>
      </c>
      <c r="D157" s="2" t="s">
        <v>25441</v>
      </c>
      <c r="E157" s="2" t="s">
        <v>25447</v>
      </c>
      <c r="F157" s="4" t="s">
        <v>25162</v>
      </c>
    </row>
    <row r="158" customFormat="false" ht="15" hidden="false" customHeight="false" outlineLevel="0" collapsed="false">
      <c r="A158" s="4" t="n">
        <v>157</v>
      </c>
      <c r="B158" s="2" t="s">
        <v>25448</v>
      </c>
      <c r="C158" s="4" t="s">
        <v>7828</v>
      </c>
      <c r="D158" s="2" t="s">
        <v>25449</v>
      </c>
      <c r="E158" s="2" t="s">
        <v>25450</v>
      </c>
      <c r="F158" s="4" t="s">
        <v>25162</v>
      </c>
    </row>
    <row r="159" customFormat="false" ht="15" hidden="false" customHeight="false" outlineLevel="0" collapsed="false">
      <c r="A159" s="4" t="n">
        <v>158</v>
      </c>
      <c r="B159" s="2" t="s">
        <v>25451</v>
      </c>
      <c r="C159" s="4" t="s">
        <v>7898</v>
      </c>
      <c r="D159" s="2" t="s">
        <v>25444</v>
      </c>
      <c r="E159" s="2" t="s">
        <v>25452</v>
      </c>
      <c r="F159" s="4" t="s">
        <v>25162</v>
      </c>
    </row>
    <row r="160" customFormat="false" ht="23.85" hidden="false" customHeight="false" outlineLevel="0" collapsed="false">
      <c r="A160" s="4" t="n">
        <v>159</v>
      </c>
      <c r="B160" s="2" t="s">
        <v>25453</v>
      </c>
      <c r="C160" s="4" t="s">
        <v>7936</v>
      </c>
      <c r="D160" s="2" t="s">
        <v>25444</v>
      </c>
      <c r="E160" s="2" t="s">
        <v>25454</v>
      </c>
      <c r="F160" s="4" t="s">
        <v>25162</v>
      </c>
    </row>
    <row r="161" customFormat="false" ht="15" hidden="false" customHeight="false" outlineLevel="0" collapsed="false">
      <c r="A161" s="4" t="n">
        <v>160</v>
      </c>
      <c r="B161" s="2" t="s">
        <v>25455</v>
      </c>
      <c r="C161" s="4" t="s">
        <v>8000</v>
      </c>
      <c r="D161" s="2" t="s">
        <v>25449</v>
      </c>
      <c r="E161" s="2" t="s">
        <v>25450</v>
      </c>
      <c r="F161" s="4" t="s">
        <v>25162</v>
      </c>
    </row>
    <row r="162" customFormat="false" ht="15" hidden="false" customHeight="false" outlineLevel="0" collapsed="false">
      <c r="A162" s="4" t="n">
        <v>161</v>
      </c>
      <c r="B162" s="2" t="s">
        <v>25456</v>
      </c>
      <c r="C162" s="4" t="s">
        <v>8019</v>
      </c>
      <c r="D162" s="2" t="s">
        <v>25444</v>
      </c>
      <c r="E162" s="2" t="s">
        <v>25452</v>
      </c>
      <c r="F162" s="4" t="s">
        <v>25162</v>
      </c>
    </row>
    <row r="163" customFormat="false" ht="23.85" hidden="false" customHeight="false" outlineLevel="0" collapsed="false">
      <c r="A163" s="4" t="n">
        <v>162</v>
      </c>
      <c r="B163" s="2" t="s">
        <v>25457</v>
      </c>
      <c r="C163" s="4" t="s">
        <v>8074</v>
      </c>
      <c r="D163" s="2" t="s">
        <v>25458</v>
      </c>
      <c r="E163" s="2" t="s">
        <v>25459</v>
      </c>
      <c r="F163" s="4" t="s">
        <v>25162</v>
      </c>
    </row>
    <row r="164" customFormat="false" ht="23.85" hidden="false" customHeight="false" outlineLevel="0" collapsed="false">
      <c r="A164" s="4" t="n">
        <v>163</v>
      </c>
      <c r="B164" s="2" t="s">
        <v>25460</v>
      </c>
      <c r="C164" s="4" t="s">
        <v>8119</v>
      </c>
      <c r="D164" s="2" t="s">
        <v>25444</v>
      </c>
      <c r="E164" s="2" t="s">
        <v>25454</v>
      </c>
      <c r="F164" s="4" t="s">
        <v>25162</v>
      </c>
    </row>
    <row r="165" customFormat="false" ht="23.85" hidden="false" customHeight="false" outlineLevel="0" collapsed="false">
      <c r="A165" s="4" t="n">
        <v>164</v>
      </c>
      <c r="B165" s="2" t="s">
        <v>25461</v>
      </c>
      <c r="C165" s="4" t="s">
        <v>8125</v>
      </c>
      <c r="D165" s="2" t="s">
        <v>25441</v>
      </c>
      <c r="E165" s="2" t="s">
        <v>25462</v>
      </c>
      <c r="F165" s="4" t="s">
        <v>25162</v>
      </c>
    </row>
    <row r="166" customFormat="false" ht="15" hidden="false" customHeight="false" outlineLevel="0" collapsed="false">
      <c r="A166" s="4" t="n">
        <v>165</v>
      </c>
      <c r="B166" s="2" t="s">
        <v>25463</v>
      </c>
      <c r="C166" s="4" t="s">
        <v>8172</v>
      </c>
      <c r="D166" s="2" t="s">
        <v>25441</v>
      </c>
      <c r="E166" s="2" t="s">
        <v>25464</v>
      </c>
      <c r="F166" s="4" t="s">
        <v>25162</v>
      </c>
    </row>
    <row r="167" customFormat="false" ht="15" hidden="false" customHeight="false" outlineLevel="0" collapsed="false">
      <c r="A167" s="4" t="n">
        <v>166</v>
      </c>
      <c r="B167" s="2" t="s">
        <v>25465</v>
      </c>
      <c r="C167" s="4" t="s">
        <v>8224</v>
      </c>
      <c r="D167" s="2" t="s">
        <v>25441</v>
      </c>
      <c r="E167" s="2" t="s">
        <v>25464</v>
      </c>
      <c r="F167" s="4" t="s">
        <v>25162</v>
      </c>
    </row>
    <row r="168" customFormat="false" ht="15" hidden="false" customHeight="false" outlineLevel="0" collapsed="false">
      <c r="A168" s="4" t="n">
        <v>167</v>
      </c>
      <c r="B168" s="2" t="s">
        <v>25466</v>
      </c>
      <c r="C168" s="4" t="s">
        <v>8441</v>
      </c>
      <c r="D168" s="2" t="s">
        <v>25467</v>
      </c>
      <c r="E168" s="2" t="s">
        <v>25468</v>
      </c>
      <c r="F168" s="4" t="s">
        <v>25162</v>
      </c>
    </row>
    <row r="169" customFormat="false" ht="23.85" hidden="false" customHeight="false" outlineLevel="0" collapsed="false">
      <c r="A169" s="4" t="n">
        <v>168</v>
      </c>
      <c r="B169" s="2" t="s">
        <v>25469</v>
      </c>
      <c r="C169" s="4" t="s">
        <v>8485</v>
      </c>
      <c r="D169" s="2" t="s">
        <v>25470</v>
      </c>
      <c r="E169" s="2" t="s">
        <v>25471</v>
      </c>
      <c r="F169" s="4" t="s">
        <v>25162</v>
      </c>
    </row>
    <row r="170" customFormat="false" ht="15" hidden="false" customHeight="false" outlineLevel="0" collapsed="false">
      <c r="A170" s="4" t="n">
        <v>169</v>
      </c>
      <c r="B170" s="2" t="s">
        <v>25472</v>
      </c>
      <c r="C170" s="4" t="s">
        <v>8558</v>
      </c>
      <c r="D170" s="2" t="s">
        <v>25470</v>
      </c>
      <c r="E170" s="2" t="s">
        <v>25473</v>
      </c>
      <c r="F170" s="4" t="s">
        <v>25162</v>
      </c>
    </row>
    <row r="171" customFormat="false" ht="23.85" hidden="false" customHeight="false" outlineLevel="0" collapsed="false">
      <c r="A171" s="4" t="n">
        <v>170</v>
      </c>
      <c r="B171" s="2" t="s">
        <v>25474</v>
      </c>
      <c r="C171" s="4" t="s">
        <v>8602</v>
      </c>
      <c r="D171" s="2" t="s">
        <v>25470</v>
      </c>
      <c r="E171" s="2" t="s">
        <v>25475</v>
      </c>
      <c r="F171" s="4" t="s">
        <v>25162</v>
      </c>
    </row>
    <row r="172" customFormat="false" ht="23.85" hidden="false" customHeight="false" outlineLevel="0" collapsed="false">
      <c r="A172" s="4" t="n">
        <v>171</v>
      </c>
      <c r="B172" s="2" t="s">
        <v>25476</v>
      </c>
      <c r="C172" s="4" t="s">
        <v>8650</v>
      </c>
      <c r="D172" s="2" t="s">
        <v>25470</v>
      </c>
      <c r="E172" s="2" t="s">
        <v>25477</v>
      </c>
      <c r="F172" s="4" t="s">
        <v>25162</v>
      </c>
    </row>
    <row r="173" customFormat="false" ht="15" hidden="false" customHeight="false" outlineLevel="0" collapsed="false">
      <c r="A173" s="4" t="n">
        <v>172</v>
      </c>
      <c r="B173" s="2" t="s">
        <v>25478</v>
      </c>
      <c r="C173" s="4" t="s">
        <v>8692</v>
      </c>
      <c r="D173" s="2" t="s">
        <v>25470</v>
      </c>
      <c r="E173" s="2" t="s">
        <v>25479</v>
      </c>
      <c r="F173" s="4" t="s">
        <v>25162</v>
      </c>
    </row>
    <row r="174" customFormat="false" ht="23.85" hidden="false" customHeight="false" outlineLevel="0" collapsed="false">
      <c r="A174" s="4" t="n">
        <v>173</v>
      </c>
      <c r="B174" s="2" t="s">
        <v>25480</v>
      </c>
      <c r="C174" s="4" t="s">
        <v>8783</v>
      </c>
      <c r="D174" s="2" t="s">
        <v>25470</v>
      </c>
      <c r="E174" s="2" t="s">
        <v>25481</v>
      </c>
      <c r="F174" s="4" t="s">
        <v>25162</v>
      </c>
    </row>
    <row r="175" customFormat="false" ht="23.85" hidden="false" customHeight="false" outlineLevel="0" collapsed="false">
      <c r="A175" s="4" t="n">
        <v>174</v>
      </c>
      <c r="B175" s="2" t="s">
        <v>25482</v>
      </c>
      <c r="C175" s="4" t="s">
        <v>8804</v>
      </c>
      <c r="D175" s="2" t="s">
        <v>25483</v>
      </c>
      <c r="E175" s="2" t="s">
        <v>25484</v>
      </c>
      <c r="F175" s="4" t="s">
        <v>25162</v>
      </c>
    </row>
    <row r="176" customFormat="false" ht="23.85" hidden="false" customHeight="false" outlineLevel="0" collapsed="false">
      <c r="A176" s="4" t="n">
        <v>175</v>
      </c>
      <c r="B176" s="2" t="s">
        <v>25485</v>
      </c>
      <c r="C176" s="4" t="s">
        <v>8842</v>
      </c>
      <c r="D176" s="2" t="s">
        <v>25486</v>
      </c>
      <c r="E176" s="2" t="s">
        <v>25487</v>
      </c>
      <c r="F176" s="4" t="s">
        <v>25162</v>
      </c>
    </row>
    <row r="177" customFormat="false" ht="23.85" hidden="false" customHeight="false" outlineLevel="0" collapsed="false">
      <c r="A177" s="4" t="n">
        <v>176</v>
      </c>
      <c r="B177" s="2" t="s">
        <v>25488</v>
      </c>
      <c r="C177" s="4" t="s">
        <v>9000</v>
      </c>
      <c r="D177" s="2" t="s">
        <v>25486</v>
      </c>
      <c r="E177" s="2" t="s">
        <v>25489</v>
      </c>
      <c r="F177" s="4" t="s">
        <v>25162</v>
      </c>
    </row>
    <row r="178" customFormat="false" ht="23.85" hidden="false" customHeight="false" outlineLevel="0" collapsed="false">
      <c r="A178" s="4" t="n">
        <v>177</v>
      </c>
      <c r="B178" s="2" t="s">
        <v>25490</v>
      </c>
      <c r="C178" s="4" t="s">
        <v>9053</v>
      </c>
      <c r="D178" s="2" t="s">
        <v>25486</v>
      </c>
      <c r="E178" s="2" t="s">
        <v>25491</v>
      </c>
      <c r="F178" s="4" t="s">
        <v>25162</v>
      </c>
    </row>
    <row r="179" customFormat="false" ht="15" hidden="false" customHeight="false" outlineLevel="0" collapsed="false">
      <c r="A179" s="4" t="n">
        <v>178</v>
      </c>
      <c r="B179" s="2" t="s">
        <v>25492</v>
      </c>
      <c r="C179" s="4" t="s">
        <v>9585</v>
      </c>
      <c r="D179" s="2" t="s">
        <v>25493</v>
      </c>
      <c r="E179" s="2" t="s">
        <v>25494</v>
      </c>
      <c r="F179" s="4" t="s">
        <v>25162</v>
      </c>
    </row>
    <row r="180" customFormat="false" ht="15" hidden="false" customHeight="false" outlineLevel="0" collapsed="false">
      <c r="A180" s="4" t="n">
        <v>179</v>
      </c>
      <c r="B180" s="2" t="s">
        <v>25495</v>
      </c>
      <c r="C180" s="4" t="s">
        <v>9695</v>
      </c>
      <c r="D180" s="2" t="s">
        <v>25493</v>
      </c>
      <c r="E180" s="2" t="s">
        <v>25494</v>
      </c>
      <c r="F180" s="4" t="s">
        <v>25162</v>
      </c>
    </row>
    <row r="181" customFormat="false" ht="15" hidden="false" customHeight="false" outlineLevel="0" collapsed="false">
      <c r="A181" s="4" t="n">
        <v>180</v>
      </c>
      <c r="B181" s="2" t="s">
        <v>25496</v>
      </c>
      <c r="C181" s="4" t="s">
        <v>9781</v>
      </c>
      <c r="D181" s="2" t="s">
        <v>25493</v>
      </c>
      <c r="E181" s="2" t="s">
        <v>25494</v>
      </c>
      <c r="F181" s="4" t="s">
        <v>25162</v>
      </c>
    </row>
    <row r="182" customFormat="false" ht="15" hidden="false" customHeight="false" outlineLevel="0" collapsed="false">
      <c r="A182" s="4" t="n">
        <v>181</v>
      </c>
      <c r="B182" s="2" t="s">
        <v>25497</v>
      </c>
      <c r="C182" s="4" t="s">
        <v>9804</v>
      </c>
      <c r="D182" s="2" t="s">
        <v>25493</v>
      </c>
      <c r="E182" s="2" t="s">
        <v>25494</v>
      </c>
      <c r="F182" s="4" t="s">
        <v>25162</v>
      </c>
    </row>
    <row r="183" customFormat="false" ht="15" hidden="false" customHeight="false" outlineLevel="0" collapsed="false">
      <c r="A183" s="4" t="n">
        <v>182</v>
      </c>
      <c r="B183" s="2" t="s">
        <v>25498</v>
      </c>
      <c r="C183" s="4" t="s">
        <v>9858</v>
      </c>
      <c r="D183" s="2" t="s">
        <v>25499</v>
      </c>
      <c r="E183" s="2" t="s">
        <v>25500</v>
      </c>
      <c r="F183" s="4" t="s">
        <v>25162</v>
      </c>
    </row>
    <row r="184" customFormat="false" ht="15" hidden="false" customHeight="false" outlineLevel="0" collapsed="false">
      <c r="A184" s="4" t="n">
        <v>183</v>
      </c>
      <c r="B184" s="2" t="s">
        <v>25501</v>
      </c>
      <c r="C184" s="4" t="s">
        <v>9868</v>
      </c>
      <c r="D184" s="2" t="s">
        <v>25499</v>
      </c>
      <c r="E184" s="2" t="s">
        <v>25502</v>
      </c>
      <c r="F184" s="4" t="s">
        <v>25162</v>
      </c>
    </row>
    <row r="185" customFormat="false" ht="15" hidden="false" customHeight="false" outlineLevel="0" collapsed="false">
      <c r="A185" s="4" t="n">
        <v>184</v>
      </c>
      <c r="B185" s="2" t="s">
        <v>25503</v>
      </c>
      <c r="C185" s="4" t="s">
        <v>9896</v>
      </c>
      <c r="D185" s="2" t="s">
        <v>25504</v>
      </c>
      <c r="E185" s="2" t="s">
        <v>25505</v>
      </c>
      <c r="F185" s="4" t="s">
        <v>25162</v>
      </c>
    </row>
    <row r="186" customFormat="false" ht="15" hidden="false" customHeight="false" outlineLevel="0" collapsed="false">
      <c r="A186" s="4" t="n">
        <v>185</v>
      </c>
      <c r="B186" s="2" t="s">
        <v>25506</v>
      </c>
      <c r="C186" s="4" t="s">
        <v>9906</v>
      </c>
      <c r="D186" s="2" t="s">
        <v>25507</v>
      </c>
      <c r="E186" s="2" t="s">
        <v>25508</v>
      </c>
      <c r="F186" s="4" t="s">
        <v>25162</v>
      </c>
    </row>
    <row r="187" customFormat="false" ht="15" hidden="false" customHeight="false" outlineLevel="0" collapsed="false">
      <c r="A187" s="4" t="n">
        <v>186</v>
      </c>
      <c r="B187" s="2" t="s">
        <v>25509</v>
      </c>
      <c r="C187" s="4" t="s">
        <v>9917</v>
      </c>
      <c r="D187" s="2" t="s">
        <v>25499</v>
      </c>
      <c r="E187" s="2" t="s">
        <v>25502</v>
      </c>
      <c r="F187" s="4" t="s">
        <v>25162</v>
      </c>
    </row>
    <row r="188" customFormat="false" ht="15" hidden="false" customHeight="false" outlineLevel="0" collapsed="false">
      <c r="A188" s="4" t="n">
        <v>187</v>
      </c>
      <c r="B188" s="2" t="s">
        <v>25510</v>
      </c>
      <c r="C188" s="4" t="s">
        <v>9947</v>
      </c>
      <c r="D188" s="2" t="s">
        <v>25499</v>
      </c>
      <c r="E188" s="2" t="s">
        <v>25511</v>
      </c>
      <c r="F188" s="4" t="s">
        <v>25162</v>
      </c>
    </row>
    <row r="189" customFormat="false" ht="15" hidden="false" customHeight="false" outlineLevel="0" collapsed="false">
      <c r="A189" s="4" t="n">
        <v>188</v>
      </c>
      <c r="B189" s="2" t="s">
        <v>25512</v>
      </c>
      <c r="C189" s="4" t="s">
        <v>10006</v>
      </c>
      <c r="D189" s="2" t="s">
        <v>25507</v>
      </c>
      <c r="E189" s="2" t="s">
        <v>25513</v>
      </c>
      <c r="F189" s="4" t="s">
        <v>25162</v>
      </c>
    </row>
    <row r="190" customFormat="false" ht="15" hidden="false" customHeight="false" outlineLevel="0" collapsed="false">
      <c r="A190" s="4" t="n">
        <v>189</v>
      </c>
      <c r="B190" s="2" t="s">
        <v>25514</v>
      </c>
      <c r="C190" s="4" t="s">
        <v>10012</v>
      </c>
      <c r="D190" s="2" t="s">
        <v>25499</v>
      </c>
      <c r="E190" s="2" t="s">
        <v>25515</v>
      </c>
      <c r="F190" s="4" t="s">
        <v>25162</v>
      </c>
    </row>
    <row r="191" customFormat="false" ht="15" hidden="false" customHeight="false" outlineLevel="0" collapsed="false">
      <c r="A191" s="4" t="n">
        <v>190</v>
      </c>
      <c r="B191" s="2" t="s">
        <v>25516</v>
      </c>
      <c r="C191" s="4" t="s">
        <v>10018</v>
      </c>
      <c r="D191" s="2" t="s">
        <v>25499</v>
      </c>
      <c r="E191" s="2" t="s">
        <v>25502</v>
      </c>
      <c r="F191" s="4" t="s">
        <v>25162</v>
      </c>
    </row>
    <row r="192" customFormat="false" ht="23.85" hidden="false" customHeight="false" outlineLevel="0" collapsed="false">
      <c r="A192" s="4" t="n">
        <v>191</v>
      </c>
      <c r="B192" s="2" t="s">
        <v>25517</v>
      </c>
      <c r="C192" s="4" t="s">
        <v>10037</v>
      </c>
      <c r="D192" s="2" t="s">
        <v>25504</v>
      </c>
      <c r="E192" s="2" t="s">
        <v>25518</v>
      </c>
      <c r="F192" s="4" t="s">
        <v>25162</v>
      </c>
    </row>
    <row r="193" customFormat="false" ht="15" hidden="false" customHeight="false" outlineLevel="0" collapsed="false">
      <c r="A193" s="4" t="n">
        <v>192</v>
      </c>
      <c r="B193" s="2" t="s">
        <v>25519</v>
      </c>
      <c r="C193" s="4" t="s">
        <v>10043</v>
      </c>
      <c r="D193" s="2" t="s">
        <v>25520</v>
      </c>
      <c r="E193" s="2" t="s">
        <v>25521</v>
      </c>
      <c r="F193" s="4" t="s">
        <v>25162</v>
      </c>
    </row>
    <row r="194" customFormat="false" ht="23.85" hidden="false" customHeight="false" outlineLevel="0" collapsed="false">
      <c r="A194" s="4" t="n">
        <v>193</v>
      </c>
      <c r="B194" s="2" t="s">
        <v>25522</v>
      </c>
      <c r="C194" s="4" t="s">
        <v>10051</v>
      </c>
      <c r="D194" s="2" t="s">
        <v>25499</v>
      </c>
      <c r="E194" s="2" t="s">
        <v>25523</v>
      </c>
      <c r="F194" s="4" t="s">
        <v>25162</v>
      </c>
    </row>
    <row r="195" customFormat="false" ht="15" hidden="false" customHeight="false" outlineLevel="0" collapsed="false">
      <c r="A195" s="4" t="n">
        <v>194</v>
      </c>
      <c r="B195" s="2" t="s">
        <v>25524</v>
      </c>
      <c r="C195" s="4" t="s">
        <v>10060</v>
      </c>
      <c r="D195" s="2" t="s">
        <v>25499</v>
      </c>
      <c r="E195" s="2" t="s">
        <v>25515</v>
      </c>
      <c r="F195" s="4" t="s">
        <v>25162</v>
      </c>
    </row>
    <row r="196" customFormat="false" ht="15" hidden="false" customHeight="false" outlineLevel="0" collapsed="false">
      <c r="A196" s="4" t="n">
        <v>195</v>
      </c>
      <c r="B196" s="2" t="s">
        <v>25525</v>
      </c>
      <c r="C196" s="4" t="s">
        <v>10084</v>
      </c>
      <c r="D196" s="2" t="s">
        <v>25526</v>
      </c>
      <c r="E196" s="2" t="s">
        <v>25527</v>
      </c>
      <c r="F196" s="4" t="s">
        <v>25162</v>
      </c>
    </row>
    <row r="197" customFormat="false" ht="15" hidden="false" customHeight="false" outlineLevel="0" collapsed="false">
      <c r="A197" s="4" t="n">
        <v>196</v>
      </c>
      <c r="B197" s="2" t="s">
        <v>25528</v>
      </c>
      <c r="C197" s="4" t="s">
        <v>10120</v>
      </c>
      <c r="D197" s="2" t="s">
        <v>25529</v>
      </c>
      <c r="E197" s="2" t="s">
        <v>25530</v>
      </c>
      <c r="F197" s="4" t="s">
        <v>25162</v>
      </c>
    </row>
    <row r="198" customFormat="false" ht="15" hidden="false" customHeight="false" outlineLevel="0" collapsed="false">
      <c r="A198" s="4" t="n">
        <v>197</v>
      </c>
      <c r="B198" s="2" t="s">
        <v>25531</v>
      </c>
      <c r="C198" s="4" t="s">
        <v>10139</v>
      </c>
      <c r="D198" s="2" t="s">
        <v>25499</v>
      </c>
      <c r="E198" s="2" t="s">
        <v>25515</v>
      </c>
      <c r="F198" s="4" t="s">
        <v>25162</v>
      </c>
    </row>
    <row r="199" customFormat="false" ht="15" hidden="false" customHeight="false" outlineLevel="0" collapsed="false">
      <c r="A199" s="4" t="n">
        <v>198</v>
      </c>
      <c r="B199" s="2" t="s">
        <v>25532</v>
      </c>
      <c r="C199" s="4" t="s">
        <v>10198</v>
      </c>
      <c r="D199" s="2" t="s">
        <v>25499</v>
      </c>
      <c r="E199" s="2" t="s">
        <v>25533</v>
      </c>
      <c r="F199" s="4" t="s">
        <v>25162</v>
      </c>
    </row>
    <row r="200" customFormat="false" ht="15" hidden="false" customHeight="false" outlineLevel="0" collapsed="false">
      <c r="A200" s="4" t="n">
        <v>199</v>
      </c>
      <c r="B200" s="2" t="s">
        <v>25534</v>
      </c>
      <c r="C200" s="4" t="s">
        <v>10211</v>
      </c>
      <c r="D200" s="2" t="s">
        <v>25526</v>
      </c>
      <c r="E200" s="2" t="s">
        <v>25527</v>
      </c>
      <c r="F200" s="4" t="s">
        <v>25162</v>
      </c>
    </row>
    <row r="201" customFormat="false" ht="15" hidden="false" customHeight="false" outlineLevel="0" collapsed="false">
      <c r="A201" s="4" t="n">
        <v>200</v>
      </c>
      <c r="B201" s="2" t="s">
        <v>25535</v>
      </c>
      <c r="C201" s="4" t="s">
        <v>10232</v>
      </c>
      <c r="D201" s="2" t="s">
        <v>25536</v>
      </c>
      <c r="E201" s="2" t="s">
        <v>25537</v>
      </c>
      <c r="F201" s="4" t="s">
        <v>25162</v>
      </c>
    </row>
    <row r="202" customFormat="false" ht="15" hidden="false" customHeight="false" outlineLevel="0" collapsed="false">
      <c r="A202" s="4" t="n">
        <v>201</v>
      </c>
      <c r="B202" s="2" t="s">
        <v>25538</v>
      </c>
      <c r="C202" s="4" t="s">
        <v>10246</v>
      </c>
      <c r="D202" s="2" t="s">
        <v>25529</v>
      </c>
      <c r="E202" s="2" t="s">
        <v>25539</v>
      </c>
      <c r="F202" s="4" t="s">
        <v>25162</v>
      </c>
    </row>
    <row r="203" customFormat="false" ht="15" hidden="false" customHeight="false" outlineLevel="0" collapsed="false">
      <c r="A203" s="4" t="n">
        <v>202</v>
      </c>
      <c r="B203" s="2" t="s">
        <v>25540</v>
      </c>
      <c r="C203" s="4" t="s">
        <v>10259</v>
      </c>
      <c r="D203" s="2" t="s">
        <v>25499</v>
      </c>
      <c r="E203" s="2" t="s">
        <v>25515</v>
      </c>
      <c r="F203" s="4" t="s">
        <v>25162</v>
      </c>
    </row>
    <row r="204" customFormat="false" ht="15" hidden="false" customHeight="false" outlineLevel="0" collapsed="false">
      <c r="A204" s="4" t="n">
        <v>203</v>
      </c>
      <c r="B204" s="2" t="s">
        <v>25541</v>
      </c>
      <c r="C204" s="4" t="s">
        <v>10265</v>
      </c>
      <c r="D204" s="2" t="s">
        <v>25526</v>
      </c>
      <c r="E204" s="2" t="s">
        <v>25542</v>
      </c>
      <c r="F204" s="4" t="s">
        <v>25162</v>
      </c>
    </row>
    <row r="205" customFormat="false" ht="15" hidden="false" customHeight="false" outlineLevel="0" collapsed="false">
      <c r="A205" s="4" t="n">
        <v>204</v>
      </c>
      <c r="B205" s="2" t="s">
        <v>25543</v>
      </c>
      <c r="C205" s="4" t="s">
        <v>10283</v>
      </c>
      <c r="D205" s="2" t="s">
        <v>25499</v>
      </c>
      <c r="E205" s="2" t="s">
        <v>25544</v>
      </c>
      <c r="F205" s="4" t="s">
        <v>25162</v>
      </c>
    </row>
    <row r="206" customFormat="false" ht="15" hidden="false" customHeight="false" outlineLevel="0" collapsed="false">
      <c r="A206" s="4" t="n">
        <v>205</v>
      </c>
      <c r="B206" s="2" t="s">
        <v>25545</v>
      </c>
      <c r="C206" s="4" t="s">
        <v>10297</v>
      </c>
      <c r="D206" s="2" t="s">
        <v>25546</v>
      </c>
      <c r="E206" s="2" t="s">
        <v>25547</v>
      </c>
      <c r="F206" s="4" t="s">
        <v>25162</v>
      </c>
    </row>
    <row r="207" customFormat="false" ht="15" hidden="false" customHeight="false" outlineLevel="0" collapsed="false">
      <c r="A207" s="4" t="n">
        <v>206</v>
      </c>
      <c r="B207" s="2" t="s">
        <v>25548</v>
      </c>
      <c r="C207" s="4" t="s">
        <v>10317</v>
      </c>
      <c r="D207" s="2" t="s">
        <v>25526</v>
      </c>
      <c r="E207" s="2" t="s">
        <v>25549</v>
      </c>
      <c r="F207" s="4" t="s">
        <v>25162</v>
      </c>
    </row>
    <row r="208" customFormat="false" ht="15" hidden="false" customHeight="false" outlineLevel="0" collapsed="false">
      <c r="A208" s="4" t="n">
        <v>207</v>
      </c>
      <c r="B208" s="2" t="s">
        <v>25550</v>
      </c>
      <c r="C208" s="4" t="s">
        <v>10323</v>
      </c>
      <c r="D208" s="2" t="s">
        <v>25507</v>
      </c>
      <c r="E208" s="2" t="s">
        <v>25513</v>
      </c>
      <c r="F208" s="4" t="s">
        <v>25162</v>
      </c>
    </row>
    <row r="209" customFormat="false" ht="15" hidden="false" customHeight="false" outlineLevel="0" collapsed="false">
      <c r="A209" s="4" t="n">
        <v>208</v>
      </c>
      <c r="B209" s="2" t="s">
        <v>25551</v>
      </c>
      <c r="C209" s="4" t="s">
        <v>10330</v>
      </c>
      <c r="D209" s="2" t="s">
        <v>25499</v>
      </c>
      <c r="E209" s="2" t="s">
        <v>25533</v>
      </c>
      <c r="F209" s="4" t="s">
        <v>25162</v>
      </c>
    </row>
    <row r="210" customFormat="false" ht="15" hidden="false" customHeight="false" outlineLevel="0" collapsed="false">
      <c r="A210" s="4" t="n">
        <v>209</v>
      </c>
      <c r="B210" s="2" t="s">
        <v>25552</v>
      </c>
      <c r="C210" s="4" t="s">
        <v>10356</v>
      </c>
      <c r="D210" s="2" t="s">
        <v>25526</v>
      </c>
      <c r="E210" s="2" t="s">
        <v>25527</v>
      </c>
      <c r="F210" s="4" t="s">
        <v>25162</v>
      </c>
    </row>
    <row r="211" customFormat="false" ht="15" hidden="false" customHeight="false" outlineLevel="0" collapsed="false">
      <c r="A211" s="4" t="n">
        <v>210</v>
      </c>
      <c r="B211" s="2" t="s">
        <v>25553</v>
      </c>
      <c r="C211" s="4" t="s">
        <v>10385</v>
      </c>
      <c r="D211" s="2" t="s">
        <v>25499</v>
      </c>
      <c r="E211" s="2" t="s">
        <v>25515</v>
      </c>
      <c r="F211" s="4" t="s">
        <v>25162</v>
      </c>
    </row>
    <row r="212" customFormat="false" ht="15" hidden="false" customHeight="false" outlineLevel="0" collapsed="false">
      <c r="A212" s="4" t="n">
        <v>211</v>
      </c>
      <c r="B212" s="2" t="s">
        <v>25554</v>
      </c>
      <c r="C212" s="4" t="s">
        <v>10391</v>
      </c>
      <c r="D212" s="2" t="s">
        <v>25526</v>
      </c>
      <c r="E212" s="2" t="s">
        <v>25542</v>
      </c>
      <c r="F212" s="4" t="s">
        <v>25162</v>
      </c>
    </row>
    <row r="213" customFormat="false" ht="15" hidden="false" customHeight="false" outlineLevel="0" collapsed="false">
      <c r="A213" s="4" t="n">
        <v>212</v>
      </c>
      <c r="B213" s="2" t="s">
        <v>25555</v>
      </c>
      <c r="C213" s="4" t="s">
        <v>10406</v>
      </c>
      <c r="D213" s="2" t="s">
        <v>25499</v>
      </c>
      <c r="E213" s="2" t="s">
        <v>25556</v>
      </c>
      <c r="F213" s="4" t="s">
        <v>25162</v>
      </c>
    </row>
    <row r="214" customFormat="false" ht="15" hidden="false" customHeight="false" outlineLevel="0" collapsed="false">
      <c r="A214" s="4" t="n">
        <v>213</v>
      </c>
      <c r="B214" s="2" t="s">
        <v>25557</v>
      </c>
      <c r="C214" s="4" t="s">
        <v>10413</v>
      </c>
      <c r="D214" s="2" t="s">
        <v>25526</v>
      </c>
      <c r="E214" s="2" t="s">
        <v>25549</v>
      </c>
      <c r="F214" s="4" t="s">
        <v>25162</v>
      </c>
    </row>
    <row r="215" customFormat="false" ht="15" hidden="false" customHeight="false" outlineLevel="0" collapsed="false">
      <c r="A215" s="4" t="n">
        <v>214</v>
      </c>
      <c r="B215" s="2" t="s">
        <v>25558</v>
      </c>
      <c r="C215" s="4" t="s">
        <v>10429</v>
      </c>
      <c r="D215" s="2" t="s">
        <v>25499</v>
      </c>
      <c r="E215" s="2" t="s">
        <v>25515</v>
      </c>
      <c r="F215" s="4" t="s">
        <v>25162</v>
      </c>
    </row>
    <row r="216" customFormat="false" ht="15" hidden="false" customHeight="false" outlineLevel="0" collapsed="false">
      <c r="A216" s="4" t="n">
        <v>215</v>
      </c>
      <c r="B216" s="2" t="s">
        <v>25559</v>
      </c>
      <c r="C216" s="4" t="s">
        <v>10446</v>
      </c>
      <c r="D216" s="2" t="s">
        <v>25526</v>
      </c>
      <c r="E216" s="2" t="s">
        <v>25549</v>
      </c>
      <c r="F216" s="4" t="s">
        <v>25162</v>
      </c>
    </row>
    <row r="217" customFormat="false" ht="23.85" hidden="false" customHeight="false" outlineLevel="0" collapsed="false">
      <c r="A217" s="4" t="n">
        <v>216</v>
      </c>
      <c r="B217" s="2" t="s">
        <v>25560</v>
      </c>
      <c r="C217" s="4" t="s">
        <v>10483</v>
      </c>
      <c r="D217" s="2" t="s">
        <v>25561</v>
      </c>
      <c r="E217" s="2" t="s">
        <v>25562</v>
      </c>
      <c r="F217" s="4" t="s">
        <v>25162</v>
      </c>
    </row>
    <row r="218" customFormat="false" ht="23.85" hidden="false" customHeight="false" outlineLevel="0" collapsed="false">
      <c r="A218" s="4" t="n">
        <v>217</v>
      </c>
      <c r="B218" s="2" t="s">
        <v>25563</v>
      </c>
      <c r="C218" s="4" t="s">
        <v>10612</v>
      </c>
      <c r="D218" s="2" t="s">
        <v>25561</v>
      </c>
      <c r="E218" s="2" t="s">
        <v>25564</v>
      </c>
      <c r="F218" s="4" t="s">
        <v>25162</v>
      </c>
    </row>
    <row r="219" customFormat="false" ht="23.85" hidden="false" customHeight="false" outlineLevel="0" collapsed="false">
      <c r="A219" s="4" t="n">
        <v>218</v>
      </c>
      <c r="B219" s="2" t="s">
        <v>25565</v>
      </c>
      <c r="C219" s="4" t="s">
        <v>10627</v>
      </c>
      <c r="D219" s="2" t="s">
        <v>25566</v>
      </c>
      <c r="E219" s="2" t="s">
        <v>25567</v>
      </c>
      <c r="F219" s="4" t="s">
        <v>25162</v>
      </c>
    </row>
    <row r="220" customFormat="false" ht="23.85" hidden="false" customHeight="false" outlineLevel="0" collapsed="false">
      <c r="A220" s="4" t="n">
        <v>219</v>
      </c>
      <c r="B220" s="2" t="s">
        <v>25568</v>
      </c>
      <c r="C220" s="4" t="s">
        <v>10650</v>
      </c>
      <c r="D220" s="2" t="s">
        <v>25561</v>
      </c>
      <c r="E220" s="2" t="s">
        <v>25569</v>
      </c>
      <c r="F220" s="4" t="s">
        <v>25162</v>
      </c>
    </row>
    <row r="221" customFormat="false" ht="23.85" hidden="false" customHeight="false" outlineLevel="0" collapsed="false">
      <c r="A221" s="4" t="n">
        <v>220</v>
      </c>
      <c r="B221" s="2" t="s">
        <v>25570</v>
      </c>
      <c r="C221" s="4" t="s">
        <v>10721</v>
      </c>
      <c r="D221" s="2" t="s">
        <v>25566</v>
      </c>
      <c r="E221" s="2" t="s">
        <v>25571</v>
      </c>
      <c r="F221" s="4" t="s">
        <v>25162</v>
      </c>
    </row>
    <row r="222" customFormat="false" ht="23.85" hidden="false" customHeight="false" outlineLevel="0" collapsed="false">
      <c r="A222" s="4" t="n">
        <v>221</v>
      </c>
      <c r="B222" s="2" t="s">
        <v>25572</v>
      </c>
      <c r="C222" s="4" t="s">
        <v>10737</v>
      </c>
      <c r="D222" s="2" t="s">
        <v>25561</v>
      </c>
      <c r="E222" s="2" t="s">
        <v>25573</v>
      </c>
      <c r="F222" s="4" t="s">
        <v>25162</v>
      </c>
    </row>
    <row r="223" customFormat="false" ht="23.85" hidden="false" customHeight="false" outlineLevel="0" collapsed="false">
      <c r="A223" s="4" t="n">
        <v>222</v>
      </c>
      <c r="B223" s="2" t="s">
        <v>25574</v>
      </c>
      <c r="C223" s="4" t="s">
        <v>10888</v>
      </c>
      <c r="D223" s="2" t="s">
        <v>25575</v>
      </c>
      <c r="E223" s="2" t="s">
        <v>25576</v>
      </c>
      <c r="F223" s="4" t="s">
        <v>25162</v>
      </c>
    </row>
    <row r="224" customFormat="false" ht="23.85" hidden="false" customHeight="false" outlineLevel="0" collapsed="false">
      <c r="A224" s="4" t="n">
        <v>223</v>
      </c>
      <c r="B224" s="2" t="s">
        <v>25577</v>
      </c>
      <c r="C224" s="4" t="s">
        <v>10940</v>
      </c>
      <c r="D224" s="2" t="s">
        <v>25575</v>
      </c>
      <c r="E224" s="2" t="s">
        <v>25578</v>
      </c>
      <c r="F224" s="4" t="s">
        <v>25162</v>
      </c>
    </row>
    <row r="225" customFormat="false" ht="23.85" hidden="false" customHeight="false" outlineLevel="0" collapsed="false">
      <c r="A225" s="4" t="n">
        <v>224</v>
      </c>
      <c r="B225" s="2" t="s">
        <v>25579</v>
      </c>
      <c r="C225" s="4" t="s">
        <v>11172</v>
      </c>
      <c r="D225" s="2" t="s">
        <v>25580</v>
      </c>
      <c r="E225" s="2" t="s">
        <v>25581</v>
      </c>
      <c r="F225" s="4" t="s">
        <v>25162</v>
      </c>
    </row>
    <row r="226" customFormat="false" ht="23.85" hidden="false" customHeight="false" outlineLevel="0" collapsed="false">
      <c r="A226" s="4" t="n">
        <v>225</v>
      </c>
      <c r="B226" s="2" t="s">
        <v>25582</v>
      </c>
      <c r="C226" s="4" t="s">
        <v>11185</v>
      </c>
      <c r="D226" s="2" t="s">
        <v>25575</v>
      </c>
      <c r="E226" s="2" t="s">
        <v>25583</v>
      </c>
      <c r="F226" s="4" t="s">
        <v>25162</v>
      </c>
    </row>
    <row r="227" customFormat="false" ht="23.85" hidden="false" customHeight="false" outlineLevel="0" collapsed="false">
      <c r="A227" s="4" t="n">
        <v>226</v>
      </c>
      <c r="B227" s="2" t="s">
        <v>25584</v>
      </c>
      <c r="C227" s="4" t="s">
        <v>11210</v>
      </c>
      <c r="D227" s="2" t="s">
        <v>25585</v>
      </c>
      <c r="E227" s="2" t="s">
        <v>25586</v>
      </c>
      <c r="F227" s="4" t="s">
        <v>25162</v>
      </c>
    </row>
    <row r="228" customFormat="false" ht="15" hidden="false" customHeight="false" outlineLevel="0" collapsed="false">
      <c r="A228" s="4" t="n">
        <v>227</v>
      </c>
      <c r="B228" s="2" t="s">
        <v>25587</v>
      </c>
      <c r="C228" s="4" t="s">
        <v>11304</v>
      </c>
      <c r="D228" s="2" t="s">
        <v>25585</v>
      </c>
      <c r="E228" s="2" t="s">
        <v>25588</v>
      </c>
      <c r="F228" s="4" t="s">
        <v>25162</v>
      </c>
    </row>
    <row r="229" customFormat="false" ht="23.85" hidden="false" customHeight="false" outlineLevel="0" collapsed="false">
      <c r="A229" s="4" t="n">
        <v>228</v>
      </c>
      <c r="B229" s="2" t="s">
        <v>25589</v>
      </c>
      <c r="C229" s="4" t="s">
        <v>11353</v>
      </c>
      <c r="D229" s="2" t="s">
        <v>25575</v>
      </c>
      <c r="E229" s="2" t="s">
        <v>25590</v>
      </c>
      <c r="F229" s="4" t="s">
        <v>25162</v>
      </c>
    </row>
    <row r="230" customFormat="false" ht="15" hidden="false" customHeight="false" outlineLevel="0" collapsed="false">
      <c r="A230" s="4" t="n">
        <v>229</v>
      </c>
      <c r="B230" s="2" t="s">
        <v>25591</v>
      </c>
      <c r="C230" s="4" t="s">
        <v>11360</v>
      </c>
      <c r="D230" s="2" t="s">
        <v>25575</v>
      </c>
      <c r="E230" s="2" t="s">
        <v>25592</v>
      </c>
      <c r="F230" s="4" t="s">
        <v>25162</v>
      </c>
    </row>
    <row r="231" customFormat="false" ht="23.85" hidden="false" customHeight="false" outlineLevel="0" collapsed="false">
      <c r="A231" s="4" t="n">
        <v>230</v>
      </c>
      <c r="B231" s="2" t="s">
        <v>25593</v>
      </c>
      <c r="C231" s="4" t="s">
        <v>11365</v>
      </c>
      <c r="D231" s="2" t="s">
        <v>25585</v>
      </c>
      <c r="E231" s="2" t="s">
        <v>25594</v>
      </c>
      <c r="F231" s="4" t="s">
        <v>25162</v>
      </c>
    </row>
    <row r="232" customFormat="false" ht="15" hidden="false" customHeight="false" outlineLevel="0" collapsed="false">
      <c r="A232" s="4" t="n">
        <v>231</v>
      </c>
      <c r="B232" s="2" t="s">
        <v>25595</v>
      </c>
      <c r="C232" s="4" t="s">
        <v>11378</v>
      </c>
      <c r="D232" s="2" t="s">
        <v>25575</v>
      </c>
      <c r="E232" s="2" t="s">
        <v>25596</v>
      </c>
      <c r="F232" s="4" t="s">
        <v>25162</v>
      </c>
    </row>
    <row r="233" customFormat="false" ht="23.85" hidden="false" customHeight="false" outlineLevel="0" collapsed="false">
      <c r="A233" s="4" t="n">
        <v>232</v>
      </c>
      <c r="B233" s="2" t="s">
        <v>25597</v>
      </c>
      <c r="C233" s="4" t="s">
        <v>11384</v>
      </c>
      <c r="D233" s="2" t="s">
        <v>25585</v>
      </c>
      <c r="E233" s="2" t="s">
        <v>25598</v>
      </c>
      <c r="F233" s="4" t="s">
        <v>25162</v>
      </c>
    </row>
    <row r="234" customFormat="false" ht="23.85" hidden="false" customHeight="false" outlineLevel="0" collapsed="false">
      <c r="A234" s="4" t="n">
        <v>233</v>
      </c>
      <c r="B234" s="2" t="s">
        <v>25599</v>
      </c>
      <c r="C234" s="4" t="s">
        <v>11393</v>
      </c>
      <c r="D234" s="2" t="s">
        <v>25575</v>
      </c>
      <c r="E234" s="2" t="s">
        <v>25600</v>
      </c>
      <c r="F234" s="4" t="s">
        <v>25162</v>
      </c>
    </row>
    <row r="235" customFormat="false" ht="23.85" hidden="false" customHeight="false" outlineLevel="0" collapsed="false">
      <c r="A235" s="4" t="n">
        <v>234</v>
      </c>
      <c r="B235" s="2" t="s">
        <v>25601</v>
      </c>
      <c r="C235" s="4" t="s">
        <v>11405</v>
      </c>
      <c r="D235" s="2" t="s">
        <v>25585</v>
      </c>
      <c r="E235" s="2" t="s">
        <v>25602</v>
      </c>
      <c r="F235" s="4" t="s">
        <v>25162</v>
      </c>
    </row>
    <row r="236" customFormat="false" ht="23.85" hidden="false" customHeight="false" outlineLevel="0" collapsed="false">
      <c r="A236" s="4" t="n">
        <v>235</v>
      </c>
      <c r="B236" s="2" t="s">
        <v>25603</v>
      </c>
      <c r="C236" s="4" t="s">
        <v>11418</v>
      </c>
      <c r="D236" s="2" t="s">
        <v>25575</v>
      </c>
      <c r="E236" s="2" t="s">
        <v>25604</v>
      </c>
      <c r="F236" s="4" t="s">
        <v>25162</v>
      </c>
    </row>
    <row r="237" customFormat="false" ht="15" hidden="false" customHeight="false" outlineLevel="0" collapsed="false">
      <c r="A237" s="4" t="n">
        <v>236</v>
      </c>
      <c r="B237" s="2" t="s">
        <v>25605</v>
      </c>
      <c r="C237" s="4" t="s">
        <v>11480</v>
      </c>
      <c r="D237" s="2" t="s">
        <v>25606</v>
      </c>
      <c r="E237" s="2" t="s">
        <v>25607</v>
      </c>
      <c r="F237" s="4" t="s">
        <v>25162</v>
      </c>
    </row>
    <row r="238" customFormat="false" ht="15" hidden="false" customHeight="false" outlineLevel="0" collapsed="false">
      <c r="A238" s="4" t="n">
        <v>237</v>
      </c>
      <c r="B238" s="2" t="s">
        <v>25608</v>
      </c>
      <c r="C238" s="4" t="s">
        <v>11562</v>
      </c>
      <c r="D238" s="2" t="s">
        <v>25606</v>
      </c>
      <c r="E238" s="2" t="s">
        <v>25607</v>
      </c>
      <c r="F238" s="4" t="s">
        <v>25162</v>
      </c>
    </row>
    <row r="239" customFormat="false" ht="15" hidden="false" customHeight="false" outlineLevel="0" collapsed="false">
      <c r="A239" s="4" t="n">
        <v>238</v>
      </c>
      <c r="B239" s="2" t="s">
        <v>25609</v>
      </c>
      <c r="C239" s="4" t="s">
        <v>11763</v>
      </c>
      <c r="D239" s="2" t="s">
        <v>25606</v>
      </c>
      <c r="E239" s="2" t="s">
        <v>25607</v>
      </c>
      <c r="F239" s="4" t="s">
        <v>25162</v>
      </c>
    </row>
    <row r="240" customFormat="false" ht="23.85" hidden="false" customHeight="false" outlineLevel="0" collapsed="false">
      <c r="A240" s="4" t="n">
        <v>239</v>
      </c>
      <c r="B240" s="2" t="s">
        <v>25610</v>
      </c>
      <c r="C240" s="4" t="s">
        <v>11978</v>
      </c>
      <c r="D240" s="2" t="s">
        <v>25611</v>
      </c>
      <c r="E240" s="2" t="s">
        <v>25612</v>
      </c>
      <c r="F240" s="4" t="s">
        <v>25162</v>
      </c>
    </row>
    <row r="241" customFormat="false" ht="15" hidden="false" customHeight="false" outlineLevel="0" collapsed="false">
      <c r="A241" s="4" t="n">
        <v>240</v>
      </c>
      <c r="B241" s="2" t="s">
        <v>25613</v>
      </c>
      <c r="C241" s="4" t="s">
        <v>12075</v>
      </c>
      <c r="D241" s="2" t="s">
        <v>25606</v>
      </c>
      <c r="E241" s="2" t="s">
        <v>25614</v>
      </c>
      <c r="F241" s="4" t="s">
        <v>25162</v>
      </c>
    </row>
    <row r="242" customFormat="false" ht="23.85" hidden="false" customHeight="false" outlineLevel="0" collapsed="false">
      <c r="A242" s="4" t="n">
        <v>241</v>
      </c>
      <c r="B242" s="2" t="s">
        <v>25615</v>
      </c>
      <c r="C242" s="4" t="s">
        <v>12090</v>
      </c>
      <c r="D242" s="2" t="s">
        <v>25611</v>
      </c>
      <c r="E242" s="2" t="s">
        <v>25616</v>
      </c>
      <c r="F242" s="4" t="s">
        <v>25162</v>
      </c>
    </row>
    <row r="243" customFormat="false" ht="23.85" hidden="false" customHeight="false" outlineLevel="0" collapsed="false">
      <c r="A243" s="4" t="n">
        <v>242</v>
      </c>
      <c r="B243" s="2" t="s">
        <v>25617</v>
      </c>
      <c r="C243" s="4" t="s">
        <v>12129</v>
      </c>
      <c r="D243" s="2" t="s">
        <v>25618</v>
      </c>
      <c r="E243" s="2" t="s">
        <v>25619</v>
      </c>
      <c r="F243" s="4" t="s">
        <v>25162</v>
      </c>
    </row>
    <row r="244" customFormat="false" ht="23.85" hidden="false" customHeight="false" outlineLevel="0" collapsed="false">
      <c r="A244" s="4" t="n">
        <v>243</v>
      </c>
      <c r="B244" s="2" t="s">
        <v>25620</v>
      </c>
      <c r="C244" s="4" t="s">
        <v>12145</v>
      </c>
      <c r="D244" s="2" t="s">
        <v>25611</v>
      </c>
      <c r="E244" s="2" t="s">
        <v>25621</v>
      </c>
      <c r="F244" s="4" t="s">
        <v>25162</v>
      </c>
    </row>
    <row r="245" customFormat="false" ht="23.85" hidden="false" customHeight="false" outlineLevel="0" collapsed="false">
      <c r="A245" s="4" t="n">
        <v>244</v>
      </c>
      <c r="B245" s="2" t="s">
        <v>25622</v>
      </c>
      <c r="C245" s="4" t="s">
        <v>12158</v>
      </c>
      <c r="D245" s="2" t="s">
        <v>25611</v>
      </c>
      <c r="E245" s="2" t="s">
        <v>25623</v>
      </c>
      <c r="F245" s="4" t="s">
        <v>25162</v>
      </c>
    </row>
    <row r="246" customFormat="false" ht="23.85" hidden="false" customHeight="false" outlineLevel="0" collapsed="false">
      <c r="A246" s="4" t="n">
        <v>245</v>
      </c>
      <c r="B246" s="2" t="s">
        <v>25624</v>
      </c>
      <c r="C246" s="4" t="s">
        <v>12165</v>
      </c>
      <c r="D246" s="2" t="s">
        <v>25611</v>
      </c>
      <c r="E246" s="2" t="s">
        <v>25625</v>
      </c>
      <c r="F246" s="4" t="s">
        <v>25162</v>
      </c>
    </row>
    <row r="247" customFormat="false" ht="23.85" hidden="false" customHeight="false" outlineLevel="0" collapsed="false">
      <c r="A247" s="4" t="n">
        <v>246</v>
      </c>
      <c r="B247" s="2" t="s">
        <v>25626</v>
      </c>
      <c r="C247" s="4" t="s">
        <v>12211</v>
      </c>
      <c r="D247" s="2" t="s">
        <v>25627</v>
      </c>
      <c r="E247" s="2" t="s">
        <v>25628</v>
      </c>
      <c r="F247" s="4" t="s">
        <v>25162</v>
      </c>
    </row>
    <row r="248" customFormat="false" ht="23.85" hidden="false" customHeight="false" outlineLevel="0" collapsed="false">
      <c r="A248" s="4" t="n">
        <v>247</v>
      </c>
      <c r="B248" s="2" t="s">
        <v>25629</v>
      </c>
      <c r="C248" s="4" t="s">
        <v>12545</v>
      </c>
      <c r="D248" s="2" t="s">
        <v>25627</v>
      </c>
      <c r="E248" s="2" t="s">
        <v>25630</v>
      </c>
      <c r="F248" s="4" t="s">
        <v>25162</v>
      </c>
    </row>
    <row r="249" customFormat="false" ht="23.85" hidden="false" customHeight="false" outlineLevel="0" collapsed="false">
      <c r="A249" s="4" t="n">
        <v>248</v>
      </c>
      <c r="B249" s="2" t="s">
        <v>25631</v>
      </c>
      <c r="C249" s="4" t="s">
        <v>12601</v>
      </c>
      <c r="D249" s="2" t="s">
        <v>25627</v>
      </c>
      <c r="E249" s="2" t="s">
        <v>25632</v>
      </c>
      <c r="F249" s="4" t="s">
        <v>25162</v>
      </c>
    </row>
    <row r="250" customFormat="false" ht="23.85" hidden="false" customHeight="false" outlineLevel="0" collapsed="false">
      <c r="A250" s="4" t="n">
        <v>249</v>
      </c>
      <c r="B250" s="2" t="s">
        <v>25633</v>
      </c>
      <c r="C250" s="4" t="s">
        <v>12626</v>
      </c>
      <c r="D250" s="2" t="s">
        <v>25627</v>
      </c>
      <c r="E250" s="2" t="s">
        <v>25634</v>
      </c>
      <c r="F250" s="4" t="s">
        <v>25162</v>
      </c>
    </row>
    <row r="251" customFormat="false" ht="23.85" hidden="false" customHeight="false" outlineLevel="0" collapsed="false">
      <c r="A251" s="4" t="n">
        <v>250</v>
      </c>
      <c r="B251" s="2" t="s">
        <v>25635</v>
      </c>
      <c r="C251" s="4" t="s">
        <v>12653</v>
      </c>
      <c r="D251" s="2" t="s">
        <v>25627</v>
      </c>
      <c r="E251" s="2" t="s">
        <v>25636</v>
      </c>
      <c r="F251" s="4" t="s">
        <v>25162</v>
      </c>
    </row>
    <row r="252" customFormat="false" ht="23.85" hidden="false" customHeight="false" outlineLevel="0" collapsed="false">
      <c r="A252" s="4" t="n">
        <v>251</v>
      </c>
      <c r="B252" s="2" t="s">
        <v>25637</v>
      </c>
      <c r="C252" s="4" t="s">
        <v>12668</v>
      </c>
      <c r="D252" s="2" t="s">
        <v>25627</v>
      </c>
      <c r="E252" s="2" t="s">
        <v>25638</v>
      </c>
      <c r="F252" s="4" t="s">
        <v>25162</v>
      </c>
    </row>
    <row r="253" customFormat="false" ht="23.85" hidden="false" customHeight="false" outlineLevel="0" collapsed="false">
      <c r="A253" s="4" t="n">
        <v>252</v>
      </c>
      <c r="B253" s="2" t="s">
        <v>25639</v>
      </c>
      <c r="C253" s="4" t="s">
        <v>12675</v>
      </c>
      <c r="D253" s="2" t="s">
        <v>25627</v>
      </c>
      <c r="E253" s="2" t="s">
        <v>25640</v>
      </c>
      <c r="F253" s="4" t="s">
        <v>25162</v>
      </c>
    </row>
    <row r="254" customFormat="false" ht="35.05" hidden="false" customHeight="false" outlineLevel="0" collapsed="false">
      <c r="A254" s="4" t="n">
        <v>253</v>
      </c>
      <c r="B254" s="2" t="s">
        <v>25641</v>
      </c>
      <c r="C254" s="4" t="s">
        <v>12682</v>
      </c>
      <c r="D254" s="2" t="s">
        <v>25642</v>
      </c>
      <c r="E254" s="2" t="s">
        <v>25643</v>
      </c>
      <c r="F254" s="4" t="s">
        <v>25162</v>
      </c>
    </row>
    <row r="255" customFormat="false" ht="23.85" hidden="false" customHeight="false" outlineLevel="0" collapsed="false">
      <c r="A255" s="4" t="n">
        <v>254</v>
      </c>
      <c r="B255" s="2" t="s">
        <v>25109</v>
      </c>
      <c r="C255" s="4" t="s">
        <v>12689</v>
      </c>
      <c r="D255" s="2" t="s">
        <v>25627</v>
      </c>
      <c r="E255" s="2" t="s">
        <v>25644</v>
      </c>
      <c r="F255" s="4" t="s">
        <v>25162</v>
      </c>
    </row>
    <row r="256" customFormat="false" ht="23.85" hidden="false" customHeight="false" outlineLevel="0" collapsed="false">
      <c r="A256" s="4" t="n">
        <v>255</v>
      </c>
      <c r="B256" s="2" t="s">
        <v>25645</v>
      </c>
      <c r="C256" s="4" t="s">
        <v>12696</v>
      </c>
      <c r="D256" s="2" t="s">
        <v>25646</v>
      </c>
      <c r="E256" s="2" t="s">
        <v>25647</v>
      </c>
      <c r="F256" s="4" t="s">
        <v>25162</v>
      </c>
    </row>
    <row r="257" customFormat="false" ht="23.85" hidden="false" customHeight="false" outlineLevel="0" collapsed="false">
      <c r="A257" s="4" t="n">
        <v>256</v>
      </c>
      <c r="B257" s="2" t="s">
        <v>25648</v>
      </c>
      <c r="C257" s="4" t="s">
        <v>12714</v>
      </c>
      <c r="D257" s="2" t="s">
        <v>25649</v>
      </c>
      <c r="E257" s="2" t="s">
        <v>25650</v>
      </c>
      <c r="F257" s="4" t="s">
        <v>25162</v>
      </c>
    </row>
    <row r="258" customFormat="false" ht="23.85" hidden="false" customHeight="false" outlineLevel="0" collapsed="false">
      <c r="A258" s="4" t="n">
        <v>257</v>
      </c>
      <c r="B258" s="2" t="s">
        <v>25651</v>
      </c>
      <c r="C258" s="4" t="s">
        <v>12747</v>
      </c>
      <c r="D258" s="2" t="s">
        <v>25649</v>
      </c>
      <c r="E258" s="2" t="s">
        <v>25650</v>
      </c>
      <c r="F258" s="4" t="s">
        <v>25162</v>
      </c>
    </row>
    <row r="259" customFormat="false" ht="15" hidden="false" customHeight="false" outlineLevel="0" collapsed="false">
      <c r="A259" s="4" t="n">
        <v>258</v>
      </c>
      <c r="B259" s="2" t="s">
        <v>25652</v>
      </c>
      <c r="C259" s="4" t="s">
        <v>12878</v>
      </c>
      <c r="D259" s="2" t="s">
        <v>25653</v>
      </c>
      <c r="E259" s="2" t="s">
        <v>25654</v>
      </c>
      <c r="F259" s="4" t="s">
        <v>25162</v>
      </c>
    </row>
    <row r="260" customFormat="false" ht="23.85" hidden="false" customHeight="false" outlineLevel="0" collapsed="false">
      <c r="A260" s="4" t="n">
        <v>259</v>
      </c>
      <c r="B260" s="2" t="s">
        <v>25655</v>
      </c>
      <c r="C260" s="4" t="s">
        <v>12919</v>
      </c>
      <c r="D260" s="2" t="s">
        <v>25653</v>
      </c>
      <c r="E260" s="2" t="s">
        <v>25656</v>
      </c>
      <c r="F260" s="4" t="s">
        <v>25162</v>
      </c>
    </row>
    <row r="261" customFormat="false" ht="23.85" hidden="false" customHeight="false" outlineLevel="0" collapsed="false">
      <c r="A261" s="4" t="n">
        <v>260</v>
      </c>
      <c r="B261" s="2" t="s">
        <v>25657</v>
      </c>
      <c r="C261" s="4" t="s">
        <v>12944</v>
      </c>
      <c r="D261" s="2" t="s">
        <v>25649</v>
      </c>
      <c r="E261" s="2" t="s">
        <v>25658</v>
      </c>
      <c r="F261" s="4" t="s">
        <v>25162</v>
      </c>
    </row>
    <row r="262" customFormat="false" ht="15" hidden="false" customHeight="false" outlineLevel="0" collapsed="false">
      <c r="A262" s="4" t="n">
        <v>261</v>
      </c>
      <c r="B262" s="2" t="s">
        <v>25659</v>
      </c>
      <c r="C262" s="4" t="s">
        <v>13022</v>
      </c>
      <c r="D262" s="2" t="s">
        <v>25649</v>
      </c>
      <c r="E262" s="2" t="s">
        <v>25660</v>
      </c>
      <c r="F262" s="4" t="s">
        <v>25162</v>
      </c>
    </row>
    <row r="263" customFormat="false" ht="15" hidden="false" customHeight="false" outlineLevel="0" collapsed="false">
      <c r="A263" s="4" t="n">
        <v>262</v>
      </c>
      <c r="B263" s="2" t="s">
        <v>25661</v>
      </c>
      <c r="C263" s="4" t="s">
        <v>13064</v>
      </c>
      <c r="D263" s="2" t="s">
        <v>25653</v>
      </c>
      <c r="E263" s="2" t="s">
        <v>25662</v>
      </c>
      <c r="F263" s="4" t="s">
        <v>25162</v>
      </c>
    </row>
    <row r="264" customFormat="false" ht="23.85" hidden="false" customHeight="false" outlineLevel="0" collapsed="false">
      <c r="A264" s="4" t="n">
        <v>263</v>
      </c>
      <c r="B264" s="2" t="s">
        <v>25663</v>
      </c>
      <c r="C264" s="4" t="s">
        <v>13071</v>
      </c>
      <c r="D264" s="2" t="s">
        <v>25664</v>
      </c>
      <c r="E264" s="2" t="s">
        <v>25665</v>
      </c>
      <c r="F264" s="4" t="s">
        <v>25162</v>
      </c>
    </row>
    <row r="265" customFormat="false" ht="15" hidden="false" customHeight="false" outlineLevel="0" collapsed="false">
      <c r="A265" s="4" t="n">
        <v>264</v>
      </c>
      <c r="B265" s="2" t="s">
        <v>25666</v>
      </c>
      <c r="C265" s="4" t="s">
        <v>13094</v>
      </c>
      <c r="D265" s="2" t="s">
        <v>25653</v>
      </c>
      <c r="E265" s="2" t="s">
        <v>25667</v>
      </c>
      <c r="F265" s="4" t="s">
        <v>25162</v>
      </c>
    </row>
    <row r="266" customFormat="false" ht="15" hidden="false" customHeight="false" outlineLevel="0" collapsed="false">
      <c r="A266" s="4" t="n">
        <v>265</v>
      </c>
      <c r="B266" s="2" t="s">
        <v>25668</v>
      </c>
      <c r="C266" s="4" t="s">
        <v>13102</v>
      </c>
      <c r="D266" s="2" t="s">
        <v>25653</v>
      </c>
      <c r="E266" s="2" t="s">
        <v>25669</v>
      </c>
      <c r="F266" s="4" t="s">
        <v>25162</v>
      </c>
    </row>
    <row r="267" customFormat="false" ht="15" hidden="false" customHeight="false" outlineLevel="0" collapsed="false">
      <c r="A267" s="4" t="n">
        <v>266</v>
      </c>
      <c r="B267" s="2" t="s">
        <v>25670</v>
      </c>
      <c r="C267" s="4" t="s">
        <v>13109</v>
      </c>
      <c r="D267" s="2" t="s">
        <v>25653</v>
      </c>
      <c r="E267" s="2" t="s">
        <v>25671</v>
      </c>
      <c r="F267" s="4" t="s">
        <v>25162</v>
      </c>
    </row>
    <row r="268" customFormat="false" ht="15" hidden="false" customHeight="false" outlineLevel="0" collapsed="false">
      <c r="A268" s="4" t="n">
        <v>267</v>
      </c>
      <c r="B268" s="2" t="s">
        <v>25672</v>
      </c>
      <c r="C268" s="4" t="s">
        <v>13116</v>
      </c>
      <c r="D268" s="2" t="s">
        <v>25653</v>
      </c>
      <c r="E268" s="2" t="s">
        <v>25673</v>
      </c>
      <c r="F268" s="4" t="s">
        <v>25162</v>
      </c>
    </row>
    <row r="269" customFormat="false" ht="23.85" hidden="false" customHeight="false" outlineLevel="0" collapsed="false">
      <c r="A269" s="4" t="n">
        <v>268</v>
      </c>
      <c r="B269" s="2" t="s">
        <v>25674</v>
      </c>
      <c r="C269" s="4" t="s">
        <v>13124</v>
      </c>
      <c r="D269" s="2" t="s">
        <v>25664</v>
      </c>
      <c r="E269" s="2" t="s">
        <v>25675</v>
      </c>
      <c r="F269" s="4" t="s">
        <v>25162</v>
      </c>
    </row>
    <row r="270" customFormat="false" ht="15" hidden="false" customHeight="false" outlineLevel="0" collapsed="false">
      <c r="A270" s="4" t="n">
        <v>269</v>
      </c>
      <c r="B270" s="2" t="s">
        <v>25676</v>
      </c>
      <c r="C270" s="4" t="s">
        <v>13132</v>
      </c>
      <c r="D270" s="2" t="s">
        <v>25653</v>
      </c>
      <c r="E270" s="2" t="s">
        <v>25677</v>
      </c>
      <c r="F270" s="4" t="s">
        <v>25162</v>
      </c>
    </row>
    <row r="271" customFormat="false" ht="23.85" hidden="false" customHeight="false" outlineLevel="0" collapsed="false">
      <c r="A271" s="4" t="n">
        <v>270</v>
      </c>
      <c r="B271" s="2" t="s">
        <v>25678</v>
      </c>
      <c r="C271" s="4" t="s">
        <v>13141</v>
      </c>
      <c r="D271" s="2" t="s">
        <v>25653</v>
      </c>
      <c r="E271" s="2" t="s">
        <v>25679</v>
      </c>
      <c r="F271" s="4" t="s">
        <v>25162</v>
      </c>
    </row>
    <row r="272" customFormat="false" ht="15" hidden="false" customHeight="false" outlineLevel="0" collapsed="false">
      <c r="A272" s="4" t="n">
        <v>271</v>
      </c>
      <c r="B272" s="2" t="s">
        <v>25680</v>
      </c>
      <c r="C272" s="4" t="s">
        <v>13149</v>
      </c>
      <c r="D272" s="2" t="s">
        <v>25653</v>
      </c>
      <c r="E272" s="2" t="s">
        <v>25681</v>
      </c>
      <c r="F272" s="4" t="s">
        <v>25162</v>
      </c>
    </row>
    <row r="273" customFormat="false" ht="15" hidden="false" customHeight="false" outlineLevel="0" collapsed="false">
      <c r="A273" s="4" t="n">
        <v>272</v>
      </c>
      <c r="B273" s="2" t="s">
        <v>25682</v>
      </c>
      <c r="C273" s="4" t="s">
        <v>13155</v>
      </c>
      <c r="D273" s="2" t="s">
        <v>25653</v>
      </c>
      <c r="E273" s="2" t="s">
        <v>25683</v>
      </c>
      <c r="F273" s="4" t="s">
        <v>25162</v>
      </c>
    </row>
    <row r="274" customFormat="false" ht="15" hidden="false" customHeight="false" outlineLevel="0" collapsed="false">
      <c r="A274" s="4" t="n">
        <v>273</v>
      </c>
      <c r="B274" s="2" t="s">
        <v>25684</v>
      </c>
      <c r="C274" s="4" t="s">
        <v>13162</v>
      </c>
      <c r="D274" s="2" t="s">
        <v>25653</v>
      </c>
      <c r="E274" s="2" t="s">
        <v>25685</v>
      </c>
      <c r="F274" s="4" t="s">
        <v>25162</v>
      </c>
    </row>
    <row r="275" customFormat="false" ht="15" hidden="false" customHeight="false" outlineLevel="0" collapsed="false">
      <c r="A275" s="4" t="n">
        <v>274</v>
      </c>
      <c r="B275" s="2" t="s">
        <v>25686</v>
      </c>
      <c r="C275" s="4" t="s">
        <v>13169</v>
      </c>
      <c r="D275" s="2" t="s">
        <v>25653</v>
      </c>
      <c r="E275" s="2" t="s">
        <v>25687</v>
      </c>
      <c r="F275" s="4" t="s">
        <v>25162</v>
      </c>
    </row>
    <row r="276" customFormat="false" ht="15" hidden="false" customHeight="false" outlineLevel="0" collapsed="false">
      <c r="A276" s="4" t="n">
        <v>275</v>
      </c>
      <c r="B276" s="2" t="s">
        <v>25688</v>
      </c>
      <c r="C276" s="4" t="s">
        <v>13176</v>
      </c>
      <c r="D276" s="2" t="s">
        <v>25653</v>
      </c>
      <c r="E276" s="2" t="s">
        <v>25677</v>
      </c>
      <c r="F276" s="4" t="s">
        <v>25162</v>
      </c>
    </row>
    <row r="277" customFormat="false" ht="15" hidden="false" customHeight="false" outlineLevel="0" collapsed="false">
      <c r="A277" s="4" t="n">
        <v>276</v>
      </c>
      <c r="B277" s="2" t="s">
        <v>25689</v>
      </c>
      <c r="C277" s="4" t="s">
        <v>13184</v>
      </c>
      <c r="D277" s="2" t="s">
        <v>25653</v>
      </c>
      <c r="E277" s="2" t="s">
        <v>25667</v>
      </c>
      <c r="F277" s="4" t="s">
        <v>25162</v>
      </c>
    </row>
    <row r="278" customFormat="false" ht="15" hidden="false" customHeight="false" outlineLevel="0" collapsed="false">
      <c r="A278" s="4" t="n">
        <v>277</v>
      </c>
      <c r="B278" s="2" t="s">
        <v>25690</v>
      </c>
      <c r="C278" s="4" t="s">
        <v>13190</v>
      </c>
      <c r="D278" s="2" t="s">
        <v>25653</v>
      </c>
      <c r="E278" s="2" t="s">
        <v>25691</v>
      </c>
      <c r="F278" s="4" t="s">
        <v>25162</v>
      </c>
    </row>
    <row r="279" customFormat="false" ht="15" hidden="false" customHeight="false" outlineLevel="0" collapsed="false">
      <c r="A279" s="4" t="n">
        <v>278</v>
      </c>
      <c r="B279" s="2" t="s">
        <v>25692</v>
      </c>
      <c r="C279" s="4" t="s">
        <v>13199</v>
      </c>
      <c r="D279" s="2" t="s">
        <v>25653</v>
      </c>
      <c r="E279" s="2" t="s">
        <v>25693</v>
      </c>
      <c r="F279" s="4" t="s">
        <v>25162</v>
      </c>
    </row>
    <row r="280" customFormat="false" ht="15" hidden="false" customHeight="false" outlineLevel="0" collapsed="false">
      <c r="A280" s="4" t="n">
        <v>279</v>
      </c>
      <c r="B280" s="2" t="s">
        <v>25694</v>
      </c>
      <c r="C280" s="4" t="s">
        <v>13206</v>
      </c>
      <c r="D280" s="2" t="s">
        <v>25653</v>
      </c>
      <c r="E280" s="2" t="s">
        <v>25673</v>
      </c>
      <c r="F280" s="4" t="s">
        <v>25162</v>
      </c>
    </row>
    <row r="281" customFormat="false" ht="23.85" hidden="false" customHeight="false" outlineLevel="0" collapsed="false">
      <c r="A281" s="4" t="n">
        <v>280</v>
      </c>
      <c r="B281" s="2" t="s">
        <v>25695</v>
      </c>
      <c r="C281" s="4" t="s">
        <v>13213</v>
      </c>
      <c r="D281" s="2" t="s">
        <v>25653</v>
      </c>
      <c r="E281" s="2" t="s">
        <v>25696</v>
      </c>
      <c r="F281" s="4" t="s">
        <v>25162</v>
      </c>
    </row>
    <row r="282" customFormat="false" ht="23.85" hidden="false" customHeight="false" outlineLevel="0" collapsed="false">
      <c r="A282" s="4" t="n">
        <v>281</v>
      </c>
      <c r="B282" s="2" t="s">
        <v>25697</v>
      </c>
      <c r="C282" s="4" t="s">
        <v>13223</v>
      </c>
      <c r="D282" s="2" t="s">
        <v>25653</v>
      </c>
      <c r="E282" s="2" t="s">
        <v>25698</v>
      </c>
      <c r="F282" s="4" t="s">
        <v>25162</v>
      </c>
    </row>
    <row r="283" customFormat="false" ht="15" hidden="false" customHeight="false" outlineLevel="0" collapsed="false">
      <c r="A283" s="4" t="n">
        <v>282</v>
      </c>
      <c r="B283" s="2" t="s">
        <v>25699</v>
      </c>
      <c r="C283" s="4" t="s">
        <v>13232</v>
      </c>
      <c r="D283" s="2" t="s">
        <v>25653</v>
      </c>
      <c r="E283" s="2" t="s">
        <v>25700</v>
      </c>
      <c r="F283" s="4" t="s">
        <v>25162</v>
      </c>
    </row>
    <row r="284" customFormat="false" ht="15" hidden="false" customHeight="false" outlineLevel="0" collapsed="false">
      <c r="A284" s="4" t="n">
        <v>283</v>
      </c>
      <c r="B284" s="2" t="s">
        <v>25701</v>
      </c>
      <c r="C284" s="4" t="s">
        <v>13239</v>
      </c>
      <c r="D284" s="2" t="s">
        <v>25653</v>
      </c>
      <c r="E284" s="2" t="s">
        <v>25700</v>
      </c>
      <c r="F284" s="4" t="s">
        <v>25162</v>
      </c>
    </row>
    <row r="285" customFormat="false" ht="15" hidden="false" customHeight="false" outlineLevel="0" collapsed="false">
      <c r="A285" s="4" t="n">
        <v>284</v>
      </c>
      <c r="B285" s="2" t="s">
        <v>25702</v>
      </c>
      <c r="C285" s="4" t="s">
        <v>13246</v>
      </c>
      <c r="D285" s="2" t="s">
        <v>25653</v>
      </c>
      <c r="E285" s="2" t="s">
        <v>25703</v>
      </c>
      <c r="F285" s="4" t="s">
        <v>25162</v>
      </c>
    </row>
    <row r="286" customFormat="false" ht="15" hidden="false" customHeight="false" outlineLevel="0" collapsed="false">
      <c r="A286" s="4" t="n">
        <v>285</v>
      </c>
      <c r="B286" s="2" t="s">
        <v>25704</v>
      </c>
      <c r="C286" s="4" t="s">
        <v>13254</v>
      </c>
      <c r="D286" s="2" t="s">
        <v>25705</v>
      </c>
      <c r="E286" s="2" t="s">
        <v>25706</v>
      </c>
      <c r="F286" s="4" t="s">
        <v>25162</v>
      </c>
    </row>
    <row r="287" customFormat="false" ht="15" hidden="false" customHeight="false" outlineLevel="0" collapsed="false">
      <c r="A287" s="4" t="n">
        <v>286</v>
      </c>
      <c r="B287" s="2" t="s">
        <v>25707</v>
      </c>
      <c r="C287" s="4" t="s">
        <v>13264</v>
      </c>
      <c r="D287" s="2" t="s">
        <v>25705</v>
      </c>
      <c r="E287" s="2" t="s">
        <v>25706</v>
      </c>
      <c r="F287" s="4" t="s">
        <v>25162</v>
      </c>
    </row>
    <row r="288" customFormat="false" ht="23.85" hidden="false" customHeight="false" outlineLevel="0" collapsed="false">
      <c r="A288" s="4" t="n">
        <v>287</v>
      </c>
      <c r="B288" s="2" t="s">
        <v>25708</v>
      </c>
      <c r="C288" s="4" t="s">
        <v>13296</v>
      </c>
      <c r="D288" s="2" t="s">
        <v>25709</v>
      </c>
      <c r="E288" s="2" t="s">
        <v>25710</v>
      </c>
      <c r="F288" s="4" t="s">
        <v>25162</v>
      </c>
    </row>
    <row r="289" customFormat="false" ht="23.85" hidden="false" customHeight="false" outlineLevel="0" collapsed="false">
      <c r="A289" s="4" t="n">
        <v>288</v>
      </c>
      <c r="B289" s="2" t="s">
        <v>25711</v>
      </c>
      <c r="C289" s="4" t="s">
        <v>13373</v>
      </c>
      <c r="D289" s="2" t="s">
        <v>25712</v>
      </c>
      <c r="E289" s="2" t="s">
        <v>25713</v>
      </c>
      <c r="F289" s="4" t="s">
        <v>25162</v>
      </c>
    </row>
    <row r="290" customFormat="false" ht="23.85" hidden="false" customHeight="false" outlineLevel="0" collapsed="false">
      <c r="A290" s="4" t="n">
        <v>289</v>
      </c>
      <c r="B290" s="2" t="s">
        <v>25714</v>
      </c>
      <c r="C290" s="4" t="s">
        <v>13398</v>
      </c>
      <c r="D290" s="2" t="s">
        <v>25705</v>
      </c>
      <c r="E290" s="2" t="s">
        <v>25715</v>
      </c>
      <c r="F290" s="4" t="s">
        <v>25162</v>
      </c>
    </row>
    <row r="291" customFormat="false" ht="23.85" hidden="false" customHeight="false" outlineLevel="0" collapsed="false">
      <c r="A291" s="4" t="n">
        <v>290</v>
      </c>
      <c r="B291" s="2" t="s">
        <v>25716</v>
      </c>
      <c r="C291" s="4" t="s">
        <v>13463</v>
      </c>
      <c r="D291" s="2" t="s">
        <v>25712</v>
      </c>
      <c r="E291" s="2" t="s">
        <v>25717</v>
      </c>
      <c r="F291" s="4" t="s">
        <v>25162</v>
      </c>
    </row>
    <row r="292" customFormat="false" ht="23.85" hidden="false" customHeight="false" outlineLevel="0" collapsed="false">
      <c r="A292" s="4" t="n">
        <v>291</v>
      </c>
      <c r="B292" s="2" t="s">
        <v>25718</v>
      </c>
      <c r="C292" s="4" t="s">
        <v>13471</v>
      </c>
      <c r="D292" s="2" t="s">
        <v>25712</v>
      </c>
      <c r="E292" s="2" t="s">
        <v>25719</v>
      </c>
      <c r="F292" s="4" t="s">
        <v>25162</v>
      </c>
    </row>
    <row r="293" customFormat="false" ht="23.85" hidden="false" customHeight="false" outlineLevel="0" collapsed="false">
      <c r="A293" s="4" t="n">
        <v>292</v>
      </c>
      <c r="B293" s="2" t="s">
        <v>25720</v>
      </c>
      <c r="C293" s="4" t="s">
        <v>13517</v>
      </c>
      <c r="D293" s="2" t="s">
        <v>25712</v>
      </c>
      <c r="E293" s="2" t="s">
        <v>25719</v>
      </c>
      <c r="F293" s="4" t="s">
        <v>25162</v>
      </c>
    </row>
    <row r="294" customFormat="false" ht="23.85" hidden="false" customHeight="false" outlineLevel="0" collapsed="false">
      <c r="A294" s="4" t="n">
        <v>293</v>
      </c>
      <c r="B294" s="2" t="s">
        <v>25721</v>
      </c>
      <c r="C294" s="4" t="s">
        <v>13524</v>
      </c>
      <c r="D294" s="2" t="s">
        <v>25712</v>
      </c>
      <c r="E294" s="2" t="s">
        <v>25722</v>
      </c>
      <c r="F294" s="4" t="s">
        <v>25162</v>
      </c>
    </row>
    <row r="295" customFormat="false" ht="23.85" hidden="false" customHeight="false" outlineLevel="0" collapsed="false">
      <c r="A295" s="4" t="n">
        <v>294</v>
      </c>
      <c r="B295" s="2" t="s">
        <v>25723</v>
      </c>
      <c r="C295" s="4" t="s">
        <v>13548</v>
      </c>
      <c r="D295" s="2" t="s">
        <v>25724</v>
      </c>
      <c r="E295" s="2" t="s">
        <v>25725</v>
      </c>
      <c r="F295" s="4" t="s">
        <v>25162</v>
      </c>
    </row>
    <row r="296" customFormat="false" ht="15" hidden="false" customHeight="false" outlineLevel="0" collapsed="false">
      <c r="A296" s="4" t="n">
        <v>295</v>
      </c>
      <c r="B296" s="2" t="s">
        <v>25726</v>
      </c>
      <c r="C296" s="4" t="s">
        <v>13794</v>
      </c>
      <c r="D296" s="2" t="s">
        <v>25705</v>
      </c>
      <c r="E296" s="2" t="s">
        <v>25727</v>
      </c>
      <c r="F296" s="4" t="s">
        <v>25162</v>
      </c>
    </row>
    <row r="297" customFormat="false" ht="15" hidden="false" customHeight="false" outlineLevel="0" collapsed="false">
      <c r="A297" s="4" t="n">
        <v>296</v>
      </c>
      <c r="B297" s="2" t="s">
        <v>25728</v>
      </c>
      <c r="C297" s="4" t="s">
        <v>13802</v>
      </c>
      <c r="D297" s="2" t="s">
        <v>25705</v>
      </c>
      <c r="E297" s="2" t="s">
        <v>25727</v>
      </c>
      <c r="F297" s="4" t="s">
        <v>25162</v>
      </c>
    </row>
    <row r="298" customFormat="false" ht="23.85" hidden="false" customHeight="false" outlineLevel="0" collapsed="false">
      <c r="A298" s="4" t="n">
        <v>297</v>
      </c>
      <c r="B298" s="2" t="s">
        <v>25729</v>
      </c>
      <c r="C298" s="4" t="s">
        <v>13835</v>
      </c>
      <c r="D298" s="2" t="s">
        <v>25730</v>
      </c>
      <c r="E298" s="2" t="s">
        <v>25731</v>
      </c>
      <c r="F298" s="4" t="s">
        <v>25162</v>
      </c>
    </row>
    <row r="299" customFormat="false" ht="23.85" hidden="false" customHeight="false" outlineLevel="0" collapsed="false">
      <c r="A299" s="4" t="n">
        <v>298</v>
      </c>
      <c r="B299" s="2" t="s">
        <v>25732</v>
      </c>
      <c r="C299" s="4" t="s">
        <v>13962</v>
      </c>
      <c r="D299" s="2" t="s">
        <v>25730</v>
      </c>
      <c r="E299" s="2" t="s">
        <v>25733</v>
      </c>
      <c r="F299" s="4" t="s">
        <v>25162</v>
      </c>
    </row>
    <row r="300" customFormat="false" ht="23.85" hidden="false" customHeight="false" outlineLevel="0" collapsed="false">
      <c r="A300" s="4" t="n">
        <v>299</v>
      </c>
      <c r="B300" s="2" t="s">
        <v>25734</v>
      </c>
      <c r="C300" s="4" t="s">
        <v>14139</v>
      </c>
      <c r="D300" s="2" t="s">
        <v>25730</v>
      </c>
      <c r="E300" s="2" t="s">
        <v>25735</v>
      </c>
      <c r="F300" s="4" t="s">
        <v>25162</v>
      </c>
    </row>
    <row r="301" customFormat="false" ht="23.85" hidden="false" customHeight="false" outlineLevel="0" collapsed="false">
      <c r="A301" s="4" t="n">
        <v>300</v>
      </c>
      <c r="B301" s="2" t="s">
        <v>25736</v>
      </c>
      <c r="C301" s="4" t="s">
        <v>14154</v>
      </c>
      <c r="D301" s="2" t="s">
        <v>25730</v>
      </c>
      <c r="E301" s="2" t="s">
        <v>25737</v>
      </c>
      <c r="F301" s="4" t="s">
        <v>25162</v>
      </c>
    </row>
    <row r="302" customFormat="false" ht="23.85" hidden="false" customHeight="false" outlineLevel="0" collapsed="false">
      <c r="A302" s="4" t="n">
        <v>301</v>
      </c>
      <c r="B302" s="2" t="s">
        <v>25738</v>
      </c>
      <c r="C302" s="4" t="s">
        <v>14169</v>
      </c>
      <c r="D302" s="2" t="s">
        <v>25730</v>
      </c>
      <c r="E302" s="2" t="s">
        <v>25739</v>
      </c>
      <c r="F302" s="4" t="s">
        <v>25162</v>
      </c>
    </row>
    <row r="303" customFormat="false" ht="15" hidden="false" customHeight="false" outlineLevel="0" collapsed="false">
      <c r="A303" s="4" t="n">
        <v>302</v>
      </c>
      <c r="B303" s="2" t="s">
        <v>25740</v>
      </c>
      <c r="C303" s="4" t="s">
        <v>14193</v>
      </c>
      <c r="D303" s="2" t="s">
        <v>25741</v>
      </c>
      <c r="E303" s="2" t="s">
        <v>25742</v>
      </c>
      <c r="F303" s="4" t="s">
        <v>25162</v>
      </c>
    </row>
    <row r="304" customFormat="false" ht="23.85" hidden="false" customHeight="false" outlineLevel="0" collapsed="false">
      <c r="A304" s="4" t="n">
        <v>303</v>
      </c>
      <c r="B304" s="2" t="s">
        <v>25743</v>
      </c>
      <c r="C304" s="4" t="s">
        <v>14245</v>
      </c>
      <c r="D304" s="2" t="s">
        <v>25741</v>
      </c>
      <c r="E304" s="2" t="s">
        <v>25744</v>
      </c>
      <c r="F304" s="4" t="s">
        <v>25162</v>
      </c>
    </row>
    <row r="305" customFormat="false" ht="23.85" hidden="false" customHeight="false" outlineLevel="0" collapsed="false">
      <c r="A305" s="4" t="n">
        <v>304</v>
      </c>
      <c r="B305" s="2" t="s">
        <v>25745</v>
      </c>
      <c r="C305" s="4" t="s">
        <v>14307</v>
      </c>
      <c r="D305" s="2" t="s">
        <v>25746</v>
      </c>
      <c r="E305" s="2" t="s">
        <v>25747</v>
      </c>
      <c r="F305" s="4" t="s">
        <v>25162</v>
      </c>
    </row>
    <row r="306" customFormat="false" ht="23.85" hidden="false" customHeight="false" outlineLevel="0" collapsed="false">
      <c r="A306" s="4" t="n">
        <v>305</v>
      </c>
      <c r="B306" s="2" t="s">
        <v>25748</v>
      </c>
      <c r="C306" s="4" t="s">
        <v>14352</v>
      </c>
      <c r="D306" s="2" t="s">
        <v>25746</v>
      </c>
      <c r="E306" s="2" t="s">
        <v>25749</v>
      </c>
      <c r="F306" s="4" t="s">
        <v>25162</v>
      </c>
    </row>
    <row r="307" customFormat="false" ht="23.85" hidden="false" customHeight="false" outlineLevel="0" collapsed="false">
      <c r="A307" s="4" t="n">
        <v>306</v>
      </c>
      <c r="B307" s="2" t="s">
        <v>25750</v>
      </c>
      <c r="C307" s="4" t="s">
        <v>14444</v>
      </c>
      <c r="D307" s="2" t="s">
        <v>25751</v>
      </c>
      <c r="E307" s="2" t="s">
        <v>25752</v>
      </c>
      <c r="F307" s="4" t="s">
        <v>25162</v>
      </c>
    </row>
    <row r="308" customFormat="false" ht="23.85" hidden="false" customHeight="false" outlineLevel="0" collapsed="false">
      <c r="A308" s="4" t="n">
        <v>307</v>
      </c>
      <c r="B308" s="2" t="s">
        <v>25753</v>
      </c>
      <c r="C308" s="4" t="s">
        <v>14646</v>
      </c>
      <c r="D308" s="2" t="s">
        <v>25754</v>
      </c>
      <c r="E308" s="2" t="s">
        <v>25755</v>
      </c>
      <c r="F308" s="4" t="s">
        <v>25162</v>
      </c>
    </row>
    <row r="309" customFormat="false" ht="23.85" hidden="false" customHeight="false" outlineLevel="0" collapsed="false">
      <c r="A309" s="4" t="n">
        <v>308</v>
      </c>
      <c r="B309" s="2" t="s">
        <v>25756</v>
      </c>
      <c r="C309" s="4" t="s">
        <v>14722</v>
      </c>
      <c r="D309" s="2" t="s">
        <v>25757</v>
      </c>
      <c r="E309" s="2" t="s">
        <v>25758</v>
      </c>
      <c r="F309" s="4" t="s">
        <v>25162</v>
      </c>
    </row>
    <row r="310" customFormat="false" ht="15" hidden="false" customHeight="false" outlineLevel="0" collapsed="false">
      <c r="A310" s="4" t="n">
        <v>309</v>
      </c>
      <c r="B310" s="2" t="s">
        <v>25759</v>
      </c>
      <c r="C310" s="4" t="s">
        <v>14931</v>
      </c>
      <c r="D310" s="2" t="s">
        <v>25757</v>
      </c>
      <c r="E310" s="2" t="s">
        <v>25760</v>
      </c>
      <c r="F310" s="4" t="s">
        <v>25162</v>
      </c>
    </row>
    <row r="311" customFormat="false" ht="23.85" hidden="false" customHeight="false" outlineLevel="0" collapsed="false">
      <c r="A311" s="4" t="n">
        <v>310</v>
      </c>
      <c r="B311" s="2" t="s">
        <v>25761</v>
      </c>
      <c r="C311" s="4" t="s">
        <v>14964</v>
      </c>
      <c r="D311" s="2" t="s">
        <v>25754</v>
      </c>
      <c r="E311" s="2" t="s">
        <v>25755</v>
      </c>
      <c r="F311" s="4" t="s">
        <v>25162</v>
      </c>
    </row>
    <row r="312" customFormat="false" ht="23.85" hidden="false" customHeight="false" outlineLevel="0" collapsed="false">
      <c r="A312" s="4" t="n">
        <v>311</v>
      </c>
      <c r="B312" s="2" t="s">
        <v>25762</v>
      </c>
      <c r="C312" s="4" t="s">
        <v>15039</v>
      </c>
      <c r="D312" s="2" t="s">
        <v>25757</v>
      </c>
      <c r="E312" s="2" t="s">
        <v>25763</v>
      </c>
      <c r="F312" s="4" t="s">
        <v>25162</v>
      </c>
    </row>
    <row r="313" customFormat="false" ht="23.85" hidden="false" customHeight="false" outlineLevel="0" collapsed="false">
      <c r="A313" s="4" t="n">
        <v>312</v>
      </c>
      <c r="B313" s="2" t="s">
        <v>25764</v>
      </c>
      <c r="C313" s="4" t="s">
        <v>15176</v>
      </c>
      <c r="D313" s="2" t="s">
        <v>25765</v>
      </c>
      <c r="E313" s="2" t="s">
        <v>25766</v>
      </c>
      <c r="F313" s="4" t="s">
        <v>25162</v>
      </c>
    </row>
    <row r="314" customFormat="false" ht="15" hidden="false" customHeight="false" outlineLevel="0" collapsed="false">
      <c r="A314" s="4" t="n">
        <v>313</v>
      </c>
      <c r="B314" s="2" t="s">
        <v>25767</v>
      </c>
      <c r="C314" s="4" t="s">
        <v>15196</v>
      </c>
      <c r="D314" s="2" t="s">
        <v>25765</v>
      </c>
      <c r="E314" s="2" t="s">
        <v>25768</v>
      </c>
      <c r="F314" s="4" t="s">
        <v>25162</v>
      </c>
    </row>
    <row r="315" customFormat="false" ht="23.85" hidden="false" customHeight="false" outlineLevel="0" collapsed="false">
      <c r="A315" s="4" t="n">
        <v>314</v>
      </c>
      <c r="B315" s="2" t="s">
        <v>25769</v>
      </c>
      <c r="C315" s="4" t="s">
        <v>15204</v>
      </c>
      <c r="D315" s="2" t="s">
        <v>25765</v>
      </c>
      <c r="E315" s="2" t="s">
        <v>25770</v>
      </c>
      <c r="F315" s="4" t="s">
        <v>25162</v>
      </c>
    </row>
    <row r="316" customFormat="false" ht="23.85" hidden="false" customHeight="false" outlineLevel="0" collapsed="false">
      <c r="A316" s="4" t="n">
        <v>315</v>
      </c>
      <c r="B316" s="2" t="s">
        <v>25771</v>
      </c>
      <c r="C316" s="4" t="s">
        <v>15304</v>
      </c>
      <c r="D316" s="2" t="s">
        <v>25772</v>
      </c>
      <c r="E316" s="2" t="s">
        <v>25773</v>
      </c>
      <c r="F316" s="4" t="s">
        <v>25162</v>
      </c>
    </row>
    <row r="317" customFormat="false" ht="15" hidden="false" customHeight="false" outlineLevel="0" collapsed="false">
      <c r="A317" s="4" t="n">
        <v>316</v>
      </c>
      <c r="B317" s="2" t="s">
        <v>25774</v>
      </c>
      <c r="C317" s="4" t="s">
        <v>15364</v>
      </c>
      <c r="D317" s="2" t="s">
        <v>25772</v>
      </c>
      <c r="E317" s="2" t="s">
        <v>25775</v>
      </c>
      <c r="F317" s="4" t="s">
        <v>25162</v>
      </c>
    </row>
    <row r="318" customFormat="false" ht="23.85" hidden="false" customHeight="false" outlineLevel="0" collapsed="false">
      <c r="A318" s="4" t="n">
        <v>317</v>
      </c>
      <c r="B318" s="2" t="s">
        <v>25776</v>
      </c>
      <c r="C318" s="4" t="s">
        <v>15586</v>
      </c>
      <c r="D318" s="2" t="s">
        <v>25765</v>
      </c>
      <c r="E318" s="2" t="s">
        <v>25777</v>
      </c>
      <c r="F318" s="4" t="s">
        <v>25162</v>
      </c>
    </row>
    <row r="319" customFormat="false" ht="15" hidden="false" customHeight="false" outlineLevel="0" collapsed="false">
      <c r="A319" s="4" t="n">
        <v>318</v>
      </c>
      <c r="B319" s="2" t="s">
        <v>25778</v>
      </c>
      <c r="C319" s="4" t="s">
        <v>15612</v>
      </c>
      <c r="D319" s="2" t="s">
        <v>25765</v>
      </c>
      <c r="E319" s="2" t="s">
        <v>25779</v>
      </c>
      <c r="F319" s="4" t="s">
        <v>25162</v>
      </c>
    </row>
    <row r="320" customFormat="false" ht="23.85" hidden="false" customHeight="false" outlineLevel="0" collapsed="false">
      <c r="A320" s="4" t="n">
        <v>319</v>
      </c>
      <c r="B320" s="2" t="s">
        <v>25780</v>
      </c>
      <c r="C320" s="4" t="s">
        <v>15618</v>
      </c>
      <c r="D320" s="2" t="s">
        <v>25765</v>
      </c>
      <c r="E320" s="2" t="s">
        <v>25781</v>
      </c>
      <c r="F320" s="4" t="s">
        <v>25162</v>
      </c>
    </row>
    <row r="321" customFormat="false" ht="23.85" hidden="false" customHeight="false" outlineLevel="0" collapsed="false">
      <c r="A321" s="4" t="n">
        <v>320</v>
      </c>
      <c r="B321" s="2" t="s">
        <v>25782</v>
      </c>
      <c r="C321" s="4" t="s">
        <v>15849</v>
      </c>
      <c r="D321" s="2" t="s">
        <v>25783</v>
      </c>
      <c r="E321" s="2" t="s">
        <v>25784</v>
      </c>
      <c r="F321" s="4" t="s">
        <v>25162</v>
      </c>
    </row>
    <row r="322" customFormat="false" ht="23.85" hidden="false" customHeight="false" outlineLevel="0" collapsed="false">
      <c r="A322" s="4" t="n">
        <v>321</v>
      </c>
      <c r="B322" s="2" t="s">
        <v>25785</v>
      </c>
      <c r="C322" s="4" t="s">
        <v>16041</v>
      </c>
      <c r="D322" s="2" t="s">
        <v>25786</v>
      </c>
      <c r="E322" s="2" t="s">
        <v>25787</v>
      </c>
      <c r="F322" s="4" t="s">
        <v>25162</v>
      </c>
    </row>
    <row r="323" customFormat="false" ht="23.85" hidden="false" customHeight="false" outlineLevel="0" collapsed="false">
      <c r="A323" s="4" t="n">
        <v>322</v>
      </c>
      <c r="B323" s="2" t="s">
        <v>25788</v>
      </c>
      <c r="C323" s="4" t="s">
        <v>16059</v>
      </c>
      <c r="D323" s="2" t="s">
        <v>25789</v>
      </c>
      <c r="E323" s="2" t="s">
        <v>25790</v>
      </c>
      <c r="F323" s="4" t="s">
        <v>25162</v>
      </c>
    </row>
    <row r="324" customFormat="false" ht="23.85" hidden="false" customHeight="false" outlineLevel="0" collapsed="false">
      <c r="A324" s="4" t="n">
        <v>323</v>
      </c>
      <c r="B324" s="2" t="s">
        <v>25791</v>
      </c>
      <c r="C324" s="4" t="s">
        <v>16067</v>
      </c>
      <c r="D324" s="2" t="s">
        <v>25789</v>
      </c>
      <c r="E324" s="2" t="s">
        <v>25792</v>
      </c>
      <c r="F324" s="4" t="s">
        <v>25162</v>
      </c>
    </row>
    <row r="325" customFormat="false" ht="23.85" hidden="false" customHeight="false" outlineLevel="0" collapsed="false">
      <c r="A325" s="4" t="n">
        <v>324</v>
      </c>
      <c r="B325" s="2" t="s">
        <v>25793</v>
      </c>
      <c r="C325" s="4" t="s">
        <v>16084</v>
      </c>
      <c r="D325" s="2" t="s">
        <v>25789</v>
      </c>
      <c r="E325" s="2" t="s">
        <v>25794</v>
      </c>
      <c r="F325" s="4" t="s">
        <v>25162</v>
      </c>
    </row>
    <row r="326" customFormat="false" ht="15" hidden="false" customHeight="false" outlineLevel="0" collapsed="false">
      <c r="A326" s="4" t="n">
        <v>325</v>
      </c>
      <c r="B326" s="2" t="s">
        <v>25795</v>
      </c>
      <c r="C326" s="4" t="s">
        <v>16202</v>
      </c>
      <c r="D326" s="2" t="s">
        <v>25789</v>
      </c>
      <c r="E326" s="2" t="s">
        <v>25796</v>
      </c>
      <c r="F326" s="4" t="s">
        <v>25162</v>
      </c>
    </row>
    <row r="327" customFormat="false" ht="23.85" hidden="false" customHeight="false" outlineLevel="0" collapsed="false">
      <c r="A327" s="4" t="n">
        <v>326</v>
      </c>
      <c r="B327" s="2" t="s">
        <v>25797</v>
      </c>
      <c r="C327" s="4" t="s">
        <v>16313</v>
      </c>
      <c r="D327" s="2" t="s">
        <v>25789</v>
      </c>
      <c r="E327" s="2" t="s">
        <v>25798</v>
      </c>
      <c r="F327" s="4" t="s">
        <v>25162</v>
      </c>
    </row>
    <row r="328" customFormat="false" ht="23.85" hidden="false" customHeight="false" outlineLevel="0" collapsed="false">
      <c r="A328" s="4" t="n">
        <v>327</v>
      </c>
      <c r="B328" s="2" t="s">
        <v>25799</v>
      </c>
      <c r="C328" s="4" t="s">
        <v>16327</v>
      </c>
      <c r="D328" s="2" t="s">
        <v>25789</v>
      </c>
      <c r="E328" s="2" t="s">
        <v>25800</v>
      </c>
      <c r="F328" s="4" t="s">
        <v>25162</v>
      </c>
    </row>
    <row r="329" customFormat="false" ht="23.85" hidden="false" customHeight="false" outlineLevel="0" collapsed="false">
      <c r="A329" s="4" t="n">
        <v>328</v>
      </c>
      <c r="B329" s="2" t="s">
        <v>25801</v>
      </c>
      <c r="C329" s="4" t="s">
        <v>16334</v>
      </c>
      <c r="D329" s="2" t="s">
        <v>25789</v>
      </c>
      <c r="E329" s="2" t="s">
        <v>25802</v>
      </c>
      <c r="F329" s="4" t="s">
        <v>25162</v>
      </c>
    </row>
    <row r="330" customFormat="false" ht="23.85" hidden="false" customHeight="false" outlineLevel="0" collapsed="false">
      <c r="A330" s="4" t="n">
        <v>329</v>
      </c>
      <c r="B330" s="2" t="s">
        <v>25803</v>
      </c>
      <c r="C330" s="4" t="s">
        <v>16651</v>
      </c>
      <c r="D330" s="2" t="s">
        <v>25804</v>
      </c>
      <c r="E330" s="2" t="s">
        <v>25805</v>
      </c>
      <c r="F330" s="4" t="s">
        <v>25162</v>
      </c>
    </row>
    <row r="331" customFormat="false" ht="23.85" hidden="false" customHeight="false" outlineLevel="0" collapsed="false">
      <c r="A331" s="4" t="n">
        <v>330</v>
      </c>
      <c r="B331" s="2" t="s">
        <v>25806</v>
      </c>
      <c r="C331" s="4" t="s">
        <v>16677</v>
      </c>
      <c r="D331" s="2" t="s">
        <v>25804</v>
      </c>
      <c r="E331" s="2" t="s">
        <v>25807</v>
      </c>
      <c r="F331" s="4" t="s">
        <v>25162</v>
      </c>
    </row>
    <row r="332" customFormat="false" ht="23.85" hidden="false" customHeight="false" outlineLevel="0" collapsed="false">
      <c r="A332" s="4" t="n">
        <v>331</v>
      </c>
      <c r="B332" s="2" t="s">
        <v>25808</v>
      </c>
      <c r="C332" s="4" t="s">
        <v>16684</v>
      </c>
      <c r="D332" s="2" t="s">
        <v>25804</v>
      </c>
      <c r="E332" s="2" t="s">
        <v>25809</v>
      </c>
      <c r="F332" s="4" t="s">
        <v>25162</v>
      </c>
    </row>
    <row r="333" customFormat="false" ht="23.85" hidden="false" customHeight="false" outlineLevel="0" collapsed="false">
      <c r="A333" s="4" t="n">
        <v>332</v>
      </c>
      <c r="B333" s="2" t="s">
        <v>25810</v>
      </c>
      <c r="C333" s="4" t="s">
        <v>16697</v>
      </c>
      <c r="D333" s="2" t="s">
        <v>25804</v>
      </c>
      <c r="E333" s="2" t="s">
        <v>25811</v>
      </c>
      <c r="F333" s="4" t="s">
        <v>25162</v>
      </c>
    </row>
    <row r="334" customFormat="false" ht="23.85" hidden="false" customHeight="false" outlineLevel="0" collapsed="false">
      <c r="A334" s="4" t="n">
        <v>333</v>
      </c>
      <c r="B334" s="2" t="s">
        <v>25812</v>
      </c>
      <c r="C334" s="4" t="s">
        <v>16705</v>
      </c>
      <c r="D334" s="2" t="s">
        <v>25804</v>
      </c>
      <c r="E334" s="2" t="s">
        <v>25813</v>
      </c>
      <c r="F334" s="4" t="s">
        <v>25162</v>
      </c>
    </row>
    <row r="335" customFormat="false" ht="23.85" hidden="false" customHeight="false" outlineLevel="0" collapsed="false">
      <c r="A335" s="4" t="n">
        <v>334</v>
      </c>
      <c r="B335" s="2" t="s">
        <v>25814</v>
      </c>
      <c r="C335" s="4" t="s">
        <v>16719</v>
      </c>
      <c r="D335" s="2" t="s">
        <v>25804</v>
      </c>
      <c r="E335" s="2" t="s">
        <v>25815</v>
      </c>
      <c r="F335" s="4" t="s">
        <v>25162</v>
      </c>
    </row>
    <row r="336" customFormat="false" ht="23.85" hidden="false" customHeight="false" outlineLevel="0" collapsed="false">
      <c r="A336" s="4" t="n">
        <v>335</v>
      </c>
      <c r="B336" s="2" t="s">
        <v>25816</v>
      </c>
      <c r="C336" s="4" t="s">
        <v>16733</v>
      </c>
      <c r="D336" s="2" t="s">
        <v>25804</v>
      </c>
      <c r="E336" s="2" t="s">
        <v>25817</v>
      </c>
      <c r="F336" s="4" t="s">
        <v>25162</v>
      </c>
    </row>
    <row r="337" customFormat="false" ht="23.85" hidden="false" customHeight="false" outlineLevel="0" collapsed="false">
      <c r="A337" s="4" t="n">
        <v>336</v>
      </c>
      <c r="B337" s="2" t="s">
        <v>25818</v>
      </c>
      <c r="C337" s="4" t="s">
        <v>16740</v>
      </c>
      <c r="D337" s="2" t="s">
        <v>25804</v>
      </c>
      <c r="E337" s="2" t="s">
        <v>25819</v>
      </c>
      <c r="F337" s="4" t="s">
        <v>25162</v>
      </c>
    </row>
    <row r="338" customFormat="false" ht="23.85" hidden="false" customHeight="false" outlineLevel="0" collapsed="false">
      <c r="A338" s="4" t="n">
        <v>337</v>
      </c>
      <c r="B338" s="2" t="s">
        <v>25820</v>
      </c>
      <c r="C338" s="4" t="s">
        <v>16753</v>
      </c>
      <c r="D338" s="2" t="s">
        <v>25804</v>
      </c>
      <c r="E338" s="2" t="s">
        <v>25821</v>
      </c>
      <c r="F338" s="4" t="s">
        <v>25162</v>
      </c>
    </row>
    <row r="339" customFormat="false" ht="15" hidden="false" customHeight="false" outlineLevel="0" collapsed="false">
      <c r="A339" s="4" t="n">
        <v>338</v>
      </c>
      <c r="B339" s="2" t="s">
        <v>25822</v>
      </c>
      <c r="C339" s="4" t="s">
        <v>16768</v>
      </c>
      <c r="D339" s="2" t="s">
        <v>25823</v>
      </c>
      <c r="E339" s="2" t="s">
        <v>25824</v>
      </c>
      <c r="F339" s="4" t="s">
        <v>25162</v>
      </c>
    </row>
    <row r="340" customFormat="false" ht="23.85" hidden="false" customHeight="false" outlineLevel="0" collapsed="false">
      <c r="A340" s="4" t="n">
        <v>339</v>
      </c>
      <c r="B340" s="2" t="s">
        <v>25825</v>
      </c>
      <c r="C340" s="4" t="s">
        <v>16942</v>
      </c>
      <c r="D340" s="2" t="s">
        <v>25823</v>
      </c>
      <c r="E340" s="2" t="s">
        <v>25826</v>
      </c>
      <c r="F340" s="4" t="s">
        <v>25162</v>
      </c>
    </row>
    <row r="341" customFormat="false" ht="23.85" hidden="false" customHeight="false" outlineLevel="0" collapsed="false">
      <c r="A341" s="4" t="n">
        <v>340</v>
      </c>
      <c r="B341" s="2" t="s">
        <v>25827</v>
      </c>
      <c r="C341" s="4" t="s">
        <v>16986</v>
      </c>
      <c r="D341" s="2" t="s">
        <v>25823</v>
      </c>
      <c r="E341" s="2" t="s">
        <v>25828</v>
      </c>
      <c r="F341" s="4" t="s">
        <v>25162</v>
      </c>
    </row>
    <row r="342" customFormat="false" ht="15" hidden="false" customHeight="false" outlineLevel="0" collapsed="false">
      <c r="A342" s="4" t="n">
        <v>341</v>
      </c>
      <c r="B342" s="2" t="s">
        <v>25829</v>
      </c>
      <c r="C342" s="4" t="s">
        <v>16995</v>
      </c>
      <c r="D342" s="2" t="s">
        <v>25823</v>
      </c>
      <c r="E342" s="2" t="s">
        <v>25830</v>
      </c>
      <c r="F342" s="4" t="s">
        <v>25162</v>
      </c>
    </row>
    <row r="343" customFormat="false" ht="23.85" hidden="false" customHeight="false" outlineLevel="0" collapsed="false">
      <c r="A343" s="4" t="n">
        <v>342</v>
      </c>
      <c r="B343" s="2" t="s">
        <v>25831</v>
      </c>
      <c r="C343" s="4" t="s">
        <v>17042</v>
      </c>
      <c r="D343" s="2" t="s">
        <v>25823</v>
      </c>
      <c r="E343" s="2" t="s">
        <v>25832</v>
      </c>
      <c r="F343" s="4" t="s">
        <v>25162</v>
      </c>
    </row>
    <row r="344" customFormat="false" ht="23.85" hidden="false" customHeight="false" outlineLevel="0" collapsed="false">
      <c r="A344" s="4" t="n">
        <v>343</v>
      </c>
      <c r="B344" s="2" t="s">
        <v>25833</v>
      </c>
      <c r="C344" s="4" t="s">
        <v>17085</v>
      </c>
      <c r="D344" s="2" t="s">
        <v>25834</v>
      </c>
      <c r="E344" s="2" t="s">
        <v>25835</v>
      </c>
      <c r="F344" s="4" t="s">
        <v>25162</v>
      </c>
    </row>
    <row r="345" customFormat="false" ht="15" hidden="false" customHeight="false" outlineLevel="0" collapsed="false">
      <c r="A345" s="4" t="n">
        <v>344</v>
      </c>
      <c r="B345" s="2" t="s">
        <v>25836</v>
      </c>
      <c r="C345" s="4" t="s">
        <v>17105</v>
      </c>
      <c r="D345" s="2" t="s">
        <v>25834</v>
      </c>
      <c r="E345" s="2" t="s">
        <v>25837</v>
      </c>
      <c r="F345" s="4" t="s">
        <v>25162</v>
      </c>
    </row>
    <row r="346" customFormat="false" ht="23.85" hidden="false" customHeight="false" outlineLevel="0" collapsed="false">
      <c r="A346" s="4" t="n">
        <v>345</v>
      </c>
      <c r="B346" s="2" t="s">
        <v>25838</v>
      </c>
      <c r="C346" s="4" t="s">
        <v>17137</v>
      </c>
      <c r="D346" s="2" t="s">
        <v>25823</v>
      </c>
      <c r="E346" s="2" t="s">
        <v>25839</v>
      </c>
      <c r="F346" s="4" t="s">
        <v>25162</v>
      </c>
    </row>
    <row r="347" customFormat="false" ht="23.85" hidden="false" customHeight="false" outlineLevel="0" collapsed="false">
      <c r="A347" s="4" t="n">
        <v>346</v>
      </c>
      <c r="B347" s="2" t="s">
        <v>25840</v>
      </c>
      <c r="C347" s="4" t="s">
        <v>17143</v>
      </c>
      <c r="D347" s="2" t="s">
        <v>25823</v>
      </c>
      <c r="E347" s="2" t="s">
        <v>25841</v>
      </c>
      <c r="F347" s="4" t="s">
        <v>25162</v>
      </c>
    </row>
    <row r="348" customFormat="false" ht="23.85" hidden="false" customHeight="false" outlineLevel="0" collapsed="false">
      <c r="A348" s="4" t="n">
        <v>347</v>
      </c>
      <c r="B348" s="2" t="s">
        <v>25842</v>
      </c>
      <c r="C348" s="4" t="s">
        <v>17361</v>
      </c>
      <c r="D348" s="2" t="s">
        <v>25843</v>
      </c>
      <c r="E348" s="2" t="s">
        <v>25844</v>
      </c>
      <c r="F348" s="4" t="s">
        <v>25162</v>
      </c>
    </row>
    <row r="349" customFormat="false" ht="23.85" hidden="false" customHeight="false" outlineLevel="0" collapsed="false">
      <c r="A349" s="4" t="n">
        <v>348</v>
      </c>
      <c r="B349" s="2" t="s">
        <v>25845</v>
      </c>
      <c r="C349" s="4" t="s">
        <v>17403</v>
      </c>
      <c r="D349" s="2" t="s">
        <v>25846</v>
      </c>
      <c r="E349" s="2" t="s">
        <v>25847</v>
      </c>
      <c r="F349" s="4" t="s">
        <v>25162</v>
      </c>
    </row>
    <row r="350" customFormat="false" ht="23.85" hidden="false" customHeight="false" outlineLevel="0" collapsed="false">
      <c r="A350" s="4" t="n">
        <v>349</v>
      </c>
      <c r="B350" s="2" t="s">
        <v>25848</v>
      </c>
      <c r="C350" s="4" t="s">
        <v>17411</v>
      </c>
      <c r="D350" s="2" t="s">
        <v>25846</v>
      </c>
      <c r="E350" s="2" t="s">
        <v>25849</v>
      </c>
      <c r="F350" s="4" t="s">
        <v>25162</v>
      </c>
    </row>
    <row r="351" customFormat="false" ht="23.85" hidden="false" customHeight="false" outlineLevel="0" collapsed="false">
      <c r="A351" s="4" t="n">
        <v>350</v>
      </c>
      <c r="B351" s="2" t="s">
        <v>25850</v>
      </c>
      <c r="C351" s="4" t="s">
        <v>17420</v>
      </c>
      <c r="D351" s="2" t="s">
        <v>25846</v>
      </c>
      <c r="E351" s="2" t="s">
        <v>25851</v>
      </c>
      <c r="F351" s="4" t="s">
        <v>25162</v>
      </c>
    </row>
    <row r="352" customFormat="false" ht="23.85" hidden="false" customHeight="false" outlineLevel="0" collapsed="false">
      <c r="A352" s="4" t="n">
        <v>351</v>
      </c>
      <c r="B352" s="2" t="s">
        <v>25852</v>
      </c>
      <c r="C352" s="4" t="s">
        <v>17429</v>
      </c>
      <c r="D352" s="2" t="s">
        <v>25846</v>
      </c>
      <c r="E352" s="2" t="s">
        <v>25853</v>
      </c>
      <c r="F352" s="4" t="s">
        <v>25162</v>
      </c>
    </row>
    <row r="353" customFormat="false" ht="23.85" hidden="false" customHeight="false" outlineLevel="0" collapsed="false">
      <c r="A353" s="4" t="n">
        <v>352</v>
      </c>
      <c r="B353" s="2" t="s">
        <v>25854</v>
      </c>
      <c r="C353" s="4" t="s">
        <v>17766</v>
      </c>
      <c r="D353" s="2" t="s">
        <v>25855</v>
      </c>
      <c r="E353" s="2" t="s">
        <v>25856</v>
      </c>
      <c r="F353" s="4" t="s">
        <v>25162</v>
      </c>
    </row>
    <row r="354" customFormat="false" ht="23.85" hidden="false" customHeight="false" outlineLevel="0" collapsed="false">
      <c r="A354" s="4" t="n">
        <v>353</v>
      </c>
      <c r="B354" s="2" t="s">
        <v>25857</v>
      </c>
      <c r="C354" s="4" t="s">
        <v>17791</v>
      </c>
      <c r="D354" s="2" t="s">
        <v>25858</v>
      </c>
      <c r="E354" s="2" t="s">
        <v>25859</v>
      </c>
      <c r="F354" s="4" t="s">
        <v>25162</v>
      </c>
    </row>
    <row r="355" customFormat="false" ht="23.85" hidden="false" customHeight="false" outlineLevel="0" collapsed="false">
      <c r="A355" s="4" t="n">
        <v>354</v>
      </c>
      <c r="B355" s="2" t="s">
        <v>25860</v>
      </c>
      <c r="C355" s="4" t="s">
        <v>17856</v>
      </c>
      <c r="D355" s="2" t="s">
        <v>25858</v>
      </c>
      <c r="E355" s="2" t="s">
        <v>25861</v>
      </c>
      <c r="F355" s="4" t="s">
        <v>25162</v>
      </c>
    </row>
    <row r="356" customFormat="false" ht="23.85" hidden="false" customHeight="false" outlineLevel="0" collapsed="false">
      <c r="A356" s="4" t="n">
        <v>355</v>
      </c>
      <c r="B356" s="2" t="s">
        <v>25862</v>
      </c>
      <c r="C356" s="4" t="s">
        <v>18060</v>
      </c>
      <c r="D356" s="2" t="s">
        <v>25858</v>
      </c>
      <c r="E356" s="2" t="s">
        <v>25863</v>
      </c>
      <c r="F356" s="4" t="s">
        <v>25162</v>
      </c>
    </row>
    <row r="357" customFormat="false" ht="23.85" hidden="false" customHeight="false" outlineLevel="0" collapsed="false">
      <c r="A357" s="4" t="n">
        <v>356</v>
      </c>
      <c r="B357" s="2" t="s">
        <v>25864</v>
      </c>
      <c r="C357" s="4" t="s">
        <v>18075</v>
      </c>
      <c r="D357" s="2" t="s">
        <v>25865</v>
      </c>
      <c r="E357" s="2" t="s">
        <v>25866</v>
      </c>
      <c r="F357" s="4" t="s">
        <v>25162</v>
      </c>
    </row>
    <row r="358" customFormat="false" ht="23.85" hidden="false" customHeight="false" outlineLevel="0" collapsed="false">
      <c r="A358" s="4" t="n">
        <v>357</v>
      </c>
      <c r="B358" s="2" t="s">
        <v>25867</v>
      </c>
      <c r="C358" s="4" t="s">
        <v>18082</v>
      </c>
      <c r="D358" s="2" t="s">
        <v>25858</v>
      </c>
      <c r="E358" s="2" t="s">
        <v>25868</v>
      </c>
      <c r="F358" s="4" t="s">
        <v>25162</v>
      </c>
    </row>
    <row r="359" customFormat="false" ht="23.85" hidden="false" customHeight="false" outlineLevel="0" collapsed="false">
      <c r="A359" s="4" t="n">
        <v>358</v>
      </c>
      <c r="B359" s="2" t="s">
        <v>25869</v>
      </c>
      <c r="C359" s="4" t="s">
        <v>18111</v>
      </c>
      <c r="D359" s="2" t="s">
        <v>25870</v>
      </c>
      <c r="E359" s="2" t="s">
        <v>25871</v>
      </c>
      <c r="F359" s="4" t="s">
        <v>25162</v>
      </c>
    </row>
    <row r="360" customFormat="false" ht="23.85" hidden="false" customHeight="false" outlineLevel="0" collapsed="false">
      <c r="A360" s="4" t="n">
        <v>359</v>
      </c>
      <c r="B360" s="2" t="s">
        <v>25872</v>
      </c>
      <c r="C360" s="4" t="s">
        <v>18120</v>
      </c>
      <c r="D360" s="2" t="s">
        <v>25870</v>
      </c>
      <c r="E360" s="2" t="s">
        <v>25873</v>
      </c>
      <c r="F360" s="4" t="s">
        <v>25162</v>
      </c>
    </row>
    <row r="361" customFormat="false" ht="23.85" hidden="false" customHeight="false" outlineLevel="0" collapsed="false">
      <c r="A361" s="4" t="n">
        <v>360</v>
      </c>
      <c r="B361" s="2" t="s">
        <v>25874</v>
      </c>
      <c r="C361" s="4" t="s">
        <v>18127</v>
      </c>
      <c r="D361" s="2" t="s">
        <v>25870</v>
      </c>
      <c r="E361" s="2" t="s">
        <v>25875</v>
      </c>
      <c r="F361" s="4" t="s">
        <v>25162</v>
      </c>
    </row>
    <row r="362" customFormat="false" ht="23.85" hidden="false" customHeight="false" outlineLevel="0" collapsed="false">
      <c r="A362" s="4" t="n">
        <v>361</v>
      </c>
      <c r="B362" s="2" t="s">
        <v>25876</v>
      </c>
      <c r="C362" s="4" t="s">
        <v>18848</v>
      </c>
      <c r="D362" s="2" t="s">
        <v>25877</v>
      </c>
      <c r="E362" s="2" t="s">
        <v>25878</v>
      </c>
      <c r="F362" s="4" t="s">
        <v>25162</v>
      </c>
    </row>
    <row r="363" customFormat="false" ht="23.85" hidden="false" customHeight="false" outlineLevel="0" collapsed="false">
      <c r="A363" s="4" t="n">
        <v>362</v>
      </c>
      <c r="B363" s="2" t="s">
        <v>25879</v>
      </c>
      <c r="C363" s="4" t="s">
        <v>18974</v>
      </c>
      <c r="D363" s="2" t="s">
        <v>25880</v>
      </c>
      <c r="E363" s="2" t="s">
        <v>25881</v>
      </c>
      <c r="F363" s="4" t="s">
        <v>25162</v>
      </c>
    </row>
    <row r="364" customFormat="false" ht="23.85" hidden="false" customHeight="false" outlineLevel="0" collapsed="false">
      <c r="A364" s="4" t="n">
        <v>363</v>
      </c>
      <c r="B364" s="2" t="s">
        <v>25882</v>
      </c>
      <c r="C364" s="4" t="s">
        <v>18982</v>
      </c>
      <c r="D364" s="2" t="s">
        <v>25883</v>
      </c>
      <c r="E364" s="2" t="s">
        <v>25884</v>
      </c>
      <c r="F364" s="4" t="s">
        <v>25162</v>
      </c>
    </row>
    <row r="365" customFormat="false" ht="23.85" hidden="false" customHeight="false" outlineLevel="0" collapsed="false">
      <c r="A365" s="4" t="n">
        <v>364</v>
      </c>
      <c r="B365" s="2" t="s">
        <v>25885</v>
      </c>
      <c r="C365" s="4" t="s">
        <v>18989</v>
      </c>
      <c r="D365" s="2" t="s">
        <v>25886</v>
      </c>
      <c r="E365" s="2" t="s">
        <v>25887</v>
      </c>
      <c r="F365" s="4" t="s">
        <v>25162</v>
      </c>
    </row>
    <row r="366" customFormat="false" ht="23.85" hidden="false" customHeight="false" outlineLevel="0" collapsed="false">
      <c r="A366" s="4" t="n">
        <v>365</v>
      </c>
      <c r="B366" s="2" t="s">
        <v>25888</v>
      </c>
      <c r="C366" s="4" t="s">
        <v>18999</v>
      </c>
      <c r="D366" s="2" t="s">
        <v>25886</v>
      </c>
      <c r="E366" s="2" t="s">
        <v>25889</v>
      </c>
      <c r="F366" s="4" t="s">
        <v>25162</v>
      </c>
    </row>
    <row r="367" customFormat="false" ht="23.85" hidden="false" customHeight="false" outlineLevel="0" collapsed="false">
      <c r="A367" s="4" t="n">
        <v>366</v>
      </c>
      <c r="B367" s="2" t="s">
        <v>25890</v>
      </c>
      <c r="C367" s="4" t="s">
        <v>19123</v>
      </c>
      <c r="D367" s="2" t="s">
        <v>25886</v>
      </c>
      <c r="E367" s="2" t="s">
        <v>25891</v>
      </c>
      <c r="F367" s="4" t="s">
        <v>25162</v>
      </c>
    </row>
    <row r="368" customFormat="false" ht="23.85" hidden="false" customHeight="false" outlineLevel="0" collapsed="false">
      <c r="A368" s="4" t="n">
        <v>367</v>
      </c>
      <c r="B368" s="2" t="s">
        <v>25892</v>
      </c>
      <c r="C368" s="4" t="s">
        <v>19138</v>
      </c>
      <c r="D368" s="2" t="s">
        <v>25886</v>
      </c>
      <c r="E368" s="2" t="s">
        <v>25893</v>
      </c>
      <c r="F368" s="4" t="s">
        <v>25162</v>
      </c>
    </row>
    <row r="369" customFormat="false" ht="15" hidden="false" customHeight="false" outlineLevel="0" collapsed="false">
      <c r="A369" s="4" t="n">
        <v>368</v>
      </c>
      <c r="B369" s="2" t="s">
        <v>25894</v>
      </c>
      <c r="C369" s="4" t="s">
        <v>19144</v>
      </c>
      <c r="D369" s="2" t="s">
        <v>25886</v>
      </c>
      <c r="E369" s="2" t="s">
        <v>25895</v>
      </c>
      <c r="F369" s="4" t="s">
        <v>25162</v>
      </c>
    </row>
    <row r="370" customFormat="false" ht="23.85" hidden="false" customHeight="false" outlineLevel="0" collapsed="false">
      <c r="A370" s="4" t="n">
        <v>369</v>
      </c>
      <c r="B370" s="2" t="s">
        <v>25896</v>
      </c>
      <c r="C370" s="4" t="s">
        <v>19152</v>
      </c>
      <c r="D370" s="2" t="s">
        <v>25886</v>
      </c>
      <c r="E370" s="2" t="s">
        <v>25897</v>
      </c>
      <c r="F370" s="4" t="s">
        <v>25162</v>
      </c>
    </row>
    <row r="371" customFormat="false" ht="35.05" hidden="false" customHeight="false" outlineLevel="0" collapsed="false">
      <c r="A371" s="4" t="n">
        <v>370</v>
      </c>
      <c r="B371" s="2" t="s">
        <v>25898</v>
      </c>
      <c r="C371" s="4" t="s">
        <v>19299</v>
      </c>
      <c r="D371" s="2" t="s">
        <v>25899</v>
      </c>
      <c r="E371" s="2" t="s">
        <v>25900</v>
      </c>
      <c r="F371" s="4" t="s">
        <v>25162</v>
      </c>
    </row>
    <row r="372" customFormat="false" ht="23.85" hidden="false" customHeight="false" outlineLevel="0" collapsed="false">
      <c r="A372" s="4" t="n">
        <v>371</v>
      </c>
      <c r="B372" s="2" t="s">
        <v>25901</v>
      </c>
      <c r="C372" s="4" t="s">
        <v>19450</v>
      </c>
      <c r="D372" s="2" t="s">
        <v>25899</v>
      </c>
      <c r="E372" s="2" t="s">
        <v>25902</v>
      </c>
      <c r="F372" s="4" t="s">
        <v>25162</v>
      </c>
    </row>
    <row r="373" customFormat="false" ht="23.85" hidden="false" customHeight="false" outlineLevel="0" collapsed="false">
      <c r="A373" s="4" t="n">
        <v>372</v>
      </c>
      <c r="B373" s="2" t="s">
        <v>25903</v>
      </c>
      <c r="C373" s="4" t="s">
        <v>19457</v>
      </c>
      <c r="D373" s="2" t="s">
        <v>25899</v>
      </c>
      <c r="E373" s="2" t="s">
        <v>25904</v>
      </c>
      <c r="F373" s="4" t="s">
        <v>25162</v>
      </c>
    </row>
    <row r="374" customFormat="false" ht="35.05" hidden="false" customHeight="false" outlineLevel="0" collapsed="false">
      <c r="A374" s="4" t="n">
        <v>373</v>
      </c>
      <c r="B374" s="2" t="s">
        <v>25905</v>
      </c>
      <c r="C374" s="4" t="s">
        <v>19497</v>
      </c>
      <c r="D374" s="2" t="s">
        <v>25906</v>
      </c>
      <c r="E374" s="2" t="s">
        <v>25907</v>
      </c>
      <c r="F374" s="4" t="s">
        <v>25162</v>
      </c>
    </row>
    <row r="375" customFormat="false" ht="35.05" hidden="false" customHeight="false" outlineLevel="0" collapsed="false">
      <c r="A375" s="4" t="n">
        <v>374</v>
      </c>
      <c r="B375" s="2" t="s">
        <v>25908</v>
      </c>
      <c r="C375" s="4" t="s">
        <v>19620</v>
      </c>
      <c r="D375" s="2" t="s">
        <v>25906</v>
      </c>
      <c r="E375" s="2" t="s">
        <v>25909</v>
      </c>
      <c r="F375" s="4" t="s">
        <v>25162</v>
      </c>
    </row>
    <row r="376" customFormat="false" ht="23.85" hidden="false" customHeight="false" outlineLevel="0" collapsed="false">
      <c r="A376" s="4" t="n">
        <v>375</v>
      </c>
      <c r="B376" s="2" t="s">
        <v>25910</v>
      </c>
      <c r="C376" s="4" t="s">
        <v>19678</v>
      </c>
      <c r="D376" s="2" t="s">
        <v>25911</v>
      </c>
      <c r="E376" s="2" t="s">
        <v>25912</v>
      </c>
      <c r="F376" s="4" t="s">
        <v>25162</v>
      </c>
    </row>
    <row r="377" customFormat="false" ht="15" hidden="false" customHeight="false" outlineLevel="0" collapsed="false">
      <c r="A377" s="4" t="n">
        <v>376</v>
      </c>
      <c r="B377" s="2" t="s">
        <v>25913</v>
      </c>
      <c r="C377" s="4" t="s">
        <v>19790</v>
      </c>
      <c r="D377" s="2" t="s">
        <v>25911</v>
      </c>
      <c r="E377" s="2" t="s">
        <v>25914</v>
      </c>
      <c r="F377" s="4" t="s">
        <v>25162</v>
      </c>
    </row>
    <row r="378" customFormat="false" ht="23.85" hidden="false" customHeight="false" outlineLevel="0" collapsed="false">
      <c r="A378" s="4" t="n">
        <v>377</v>
      </c>
      <c r="B378" s="2" t="s">
        <v>25915</v>
      </c>
      <c r="C378" s="4" t="s">
        <v>19822</v>
      </c>
      <c r="D378" s="2" t="s">
        <v>25911</v>
      </c>
      <c r="E378" s="2" t="s">
        <v>25916</v>
      </c>
      <c r="F378" s="4" t="s">
        <v>25162</v>
      </c>
    </row>
    <row r="379" customFormat="false" ht="23.85" hidden="false" customHeight="false" outlineLevel="0" collapsed="false">
      <c r="A379" s="4" t="n">
        <v>378</v>
      </c>
      <c r="B379" s="2" t="s">
        <v>25917</v>
      </c>
      <c r="C379" s="4" t="s">
        <v>19924</v>
      </c>
      <c r="D379" s="2" t="s">
        <v>25918</v>
      </c>
      <c r="E379" s="2" t="s">
        <v>25919</v>
      </c>
      <c r="F379" s="4" t="s">
        <v>25162</v>
      </c>
    </row>
    <row r="380" customFormat="false" ht="15" hidden="false" customHeight="false" outlineLevel="0" collapsed="false">
      <c r="A380" s="4" t="n">
        <v>379</v>
      </c>
      <c r="B380" s="2" t="s">
        <v>25920</v>
      </c>
      <c r="C380" s="4" t="s">
        <v>19932</v>
      </c>
      <c r="D380" s="2" t="s">
        <v>25918</v>
      </c>
      <c r="E380" s="2" t="s">
        <v>25921</v>
      </c>
      <c r="F380" s="4" t="s">
        <v>25162</v>
      </c>
    </row>
    <row r="381" customFormat="false" ht="23.85" hidden="false" customHeight="false" outlineLevel="0" collapsed="false">
      <c r="A381" s="4" t="n">
        <v>380</v>
      </c>
      <c r="B381" s="2" t="s">
        <v>25922</v>
      </c>
      <c r="C381" s="4" t="s">
        <v>19990</v>
      </c>
      <c r="D381" s="2" t="s">
        <v>25918</v>
      </c>
      <c r="E381" s="2" t="s">
        <v>25923</v>
      </c>
      <c r="F381" s="4" t="s">
        <v>25162</v>
      </c>
    </row>
    <row r="382" customFormat="false" ht="23.85" hidden="false" customHeight="false" outlineLevel="0" collapsed="false">
      <c r="A382" s="4" t="n">
        <v>381</v>
      </c>
      <c r="B382" s="2" t="s">
        <v>25924</v>
      </c>
      <c r="C382" s="4" t="s">
        <v>19997</v>
      </c>
      <c r="D382" s="2" t="s">
        <v>25918</v>
      </c>
      <c r="E382" s="2" t="s">
        <v>25925</v>
      </c>
      <c r="F382" s="4" t="s">
        <v>25162</v>
      </c>
    </row>
    <row r="383" customFormat="false" ht="15" hidden="false" customHeight="false" outlineLevel="0" collapsed="false">
      <c r="A383" s="4" t="n">
        <v>382</v>
      </c>
      <c r="B383" s="2" t="s">
        <v>25926</v>
      </c>
      <c r="C383" s="4" t="s">
        <v>20020</v>
      </c>
      <c r="D383" s="2" t="s">
        <v>25918</v>
      </c>
      <c r="E383" s="2" t="s">
        <v>25927</v>
      </c>
      <c r="F383" s="4" t="s">
        <v>25162</v>
      </c>
    </row>
    <row r="384" customFormat="false" ht="23.85" hidden="false" customHeight="false" outlineLevel="0" collapsed="false">
      <c r="A384" s="4" t="n">
        <v>383</v>
      </c>
      <c r="B384" s="2" t="s">
        <v>25928</v>
      </c>
      <c r="C384" s="4" t="s">
        <v>20027</v>
      </c>
      <c r="D384" s="2" t="s">
        <v>25918</v>
      </c>
      <c r="E384" s="2" t="s">
        <v>25929</v>
      </c>
      <c r="F384" s="4" t="s">
        <v>25162</v>
      </c>
    </row>
    <row r="385" customFormat="false" ht="23.85" hidden="false" customHeight="false" outlineLevel="0" collapsed="false">
      <c r="A385" s="4" t="n">
        <v>384</v>
      </c>
      <c r="B385" s="2" t="s">
        <v>25930</v>
      </c>
      <c r="C385" s="4" t="s">
        <v>20066</v>
      </c>
      <c r="D385" s="2" t="s">
        <v>25931</v>
      </c>
      <c r="E385" s="2" t="s">
        <v>25932</v>
      </c>
      <c r="F385" s="4" t="s">
        <v>25162</v>
      </c>
    </row>
    <row r="386" customFormat="false" ht="23.85" hidden="false" customHeight="false" outlineLevel="0" collapsed="false">
      <c r="A386" s="4" t="n">
        <v>385</v>
      </c>
      <c r="B386" s="2" t="s">
        <v>25933</v>
      </c>
      <c r="C386" s="4" t="s">
        <v>20083</v>
      </c>
      <c r="D386" s="2" t="s">
        <v>25931</v>
      </c>
      <c r="E386" s="2" t="s">
        <v>25932</v>
      </c>
      <c r="F386" s="4" t="s">
        <v>25162</v>
      </c>
    </row>
    <row r="387" customFormat="false" ht="23.85" hidden="false" customHeight="false" outlineLevel="0" collapsed="false">
      <c r="A387" s="4" t="n">
        <v>386</v>
      </c>
      <c r="B387" s="2" t="s">
        <v>25934</v>
      </c>
      <c r="C387" s="4" t="s">
        <v>20098</v>
      </c>
      <c r="D387" s="2" t="s">
        <v>25918</v>
      </c>
      <c r="E387" s="2" t="s">
        <v>25935</v>
      </c>
      <c r="F387" s="4" t="s">
        <v>25162</v>
      </c>
    </row>
    <row r="388" customFormat="false" ht="23.85" hidden="false" customHeight="false" outlineLevel="0" collapsed="false">
      <c r="A388" s="4" t="n">
        <v>387</v>
      </c>
      <c r="B388" s="2" t="s">
        <v>25936</v>
      </c>
      <c r="C388" s="4" t="s">
        <v>20108</v>
      </c>
      <c r="D388" s="2" t="s">
        <v>25918</v>
      </c>
      <c r="E388" s="2" t="s">
        <v>25937</v>
      </c>
      <c r="F388" s="4" t="s">
        <v>25162</v>
      </c>
    </row>
    <row r="389" customFormat="false" ht="23.85" hidden="false" customHeight="false" outlineLevel="0" collapsed="false">
      <c r="A389" s="4" t="n">
        <v>388</v>
      </c>
      <c r="B389" s="2" t="s">
        <v>25938</v>
      </c>
      <c r="C389" s="4" t="s">
        <v>20117</v>
      </c>
      <c r="D389" s="2" t="s">
        <v>25918</v>
      </c>
      <c r="E389" s="2" t="s">
        <v>25939</v>
      </c>
      <c r="F389" s="4" t="s">
        <v>25162</v>
      </c>
    </row>
    <row r="390" customFormat="false" ht="23.85" hidden="false" customHeight="false" outlineLevel="0" collapsed="false">
      <c r="A390" s="4" t="n">
        <v>389</v>
      </c>
      <c r="B390" s="2" t="s">
        <v>25940</v>
      </c>
      <c r="C390" s="4" t="s">
        <v>20125</v>
      </c>
      <c r="D390" s="2" t="s">
        <v>25918</v>
      </c>
      <c r="E390" s="2" t="s">
        <v>25941</v>
      </c>
      <c r="F390" s="4" t="s">
        <v>25162</v>
      </c>
    </row>
    <row r="391" customFormat="false" ht="23.85" hidden="false" customHeight="false" outlineLevel="0" collapsed="false">
      <c r="A391" s="4" t="n">
        <v>390</v>
      </c>
      <c r="B391" s="2" t="s">
        <v>25942</v>
      </c>
      <c r="C391" s="4" t="s">
        <v>20135</v>
      </c>
      <c r="D391" s="2" t="s">
        <v>25918</v>
      </c>
      <c r="E391" s="2" t="s">
        <v>25943</v>
      </c>
      <c r="F391" s="4" t="s">
        <v>25162</v>
      </c>
    </row>
    <row r="392" customFormat="false" ht="15" hidden="false" customHeight="false" outlineLevel="0" collapsed="false">
      <c r="A392" s="4" t="n">
        <v>391</v>
      </c>
      <c r="B392" s="2" t="s">
        <v>25944</v>
      </c>
      <c r="C392" s="4" t="s">
        <v>20144</v>
      </c>
      <c r="D392" s="2" t="s">
        <v>25918</v>
      </c>
      <c r="E392" s="2" t="s">
        <v>25945</v>
      </c>
      <c r="F392" s="4" t="s">
        <v>25162</v>
      </c>
    </row>
    <row r="393" customFormat="false" ht="15" hidden="false" customHeight="false" outlineLevel="0" collapsed="false">
      <c r="A393" s="4" t="n">
        <v>392</v>
      </c>
      <c r="B393" s="2" t="s">
        <v>25946</v>
      </c>
      <c r="C393" s="4" t="s">
        <v>20153</v>
      </c>
      <c r="D393" s="2" t="s">
        <v>25918</v>
      </c>
      <c r="E393" s="2" t="s">
        <v>25947</v>
      </c>
      <c r="F393" s="4" t="s">
        <v>25162</v>
      </c>
    </row>
    <row r="394" customFormat="false" ht="23.85" hidden="false" customHeight="false" outlineLevel="0" collapsed="false">
      <c r="A394" s="4" t="n">
        <v>393</v>
      </c>
      <c r="B394" s="2" t="s">
        <v>25948</v>
      </c>
      <c r="C394" s="4" t="s">
        <v>20162</v>
      </c>
      <c r="D394" s="2" t="s">
        <v>25918</v>
      </c>
      <c r="E394" s="2" t="s">
        <v>25949</v>
      </c>
      <c r="F394" s="4" t="s">
        <v>25162</v>
      </c>
    </row>
    <row r="395" customFormat="false" ht="23.85" hidden="false" customHeight="false" outlineLevel="0" collapsed="false">
      <c r="A395" s="4" t="n">
        <v>394</v>
      </c>
      <c r="B395" s="2" t="s">
        <v>25950</v>
      </c>
      <c r="C395" s="4" t="s">
        <v>20169</v>
      </c>
      <c r="D395" s="2" t="s">
        <v>25918</v>
      </c>
      <c r="E395" s="2" t="s">
        <v>25951</v>
      </c>
      <c r="F395" s="4" t="s">
        <v>25162</v>
      </c>
    </row>
    <row r="396" customFormat="false" ht="23.85" hidden="false" customHeight="false" outlineLevel="0" collapsed="false">
      <c r="A396" s="4" t="n">
        <v>395</v>
      </c>
      <c r="B396" s="2" t="s">
        <v>25952</v>
      </c>
      <c r="C396" s="4" t="s">
        <v>20277</v>
      </c>
      <c r="D396" s="2" t="s">
        <v>25953</v>
      </c>
      <c r="E396" s="2" t="s">
        <v>25954</v>
      </c>
      <c r="F396" s="4" t="s">
        <v>25162</v>
      </c>
    </row>
    <row r="397" customFormat="false" ht="23.85" hidden="false" customHeight="false" outlineLevel="0" collapsed="false">
      <c r="A397" s="4" t="n">
        <v>396</v>
      </c>
      <c r="B397" s="2" t="s">
        <v>25955</v>
      </c>
      <c r="C397" s="4" t="s">
        <v>20370</v>
      </c>
      <c r="D397" s="2" t="s">
        <v>25956</v>
      </c>
      <c r="E397" s="2" t="s">
        <v>25957</v>
      </c>
      <c r="F397" s="4" t="s">
        <v>25162</v>
      </c>
    </row>
    <row r="398" customFormat="false" ht="23.85" hidden="false" customHeight="false" outlineLevel="0" collapsed="false">
      <c r="A398" s="4" t="n">
        <v>397</v>
      </c>
      <c r="B398" s="2" t="s">
        <v>25958</v>
      </c>
      <c r="C398" s="4" t="s">
        <v>20600</v>
      </c>
      <c r="D398" s="2" t="s">
        <v>25959</v>
      </c>
      <c r="E398" s="2" t="s">
        <v>25960</v>
      </c>
      <c r="F398" s="4" t="s">
        <v>25162</v>
      </c>
    </row>
    <row r="399" customFormat="false" ht="15" hidden="false" customHeight="false" outlineLevel="0" collapsed="false">
      <c r="A399" s="4" t="n">
        <v>398</v>
      </c>
      <c r="B399" s="2" t="s">
        <v>25961</v>
      </c>
      <c r="C399" s="4" t="s">
        <v>20609</v>
      </c>
      <c r="D399" s="2" t="s">
        <v>25959</v>
      </c>
      <c r="E399" s="2" t="s">
        <v>25962</v>
      </c>
      <c r="F399" s="4" t="s">
        <v>25162</v>
      </c>
    </row>
    <row r="400" customFormat="false" ht="23.85" hidden="false" customHeight="false" outlineLevel="0" collapsed="false">
      <c r="A400" s="4" t="n">
        <v>399</v>
      </c>
      <c r="B400" s="2" t="s">
        <v>25142</v>
      </c>
      <c r="C400" s="4" t="s">
        <v>20726</v>
      </c>
      <c r="D400" s="2" t="s">
        <v>25963</v>
      </c>
      <c r="E400" s="2" t="s">
        <v>25964</v>
      </c>
      <c r="F400" s="4" t="s">
        <v>25162</v>
      </c>
    </row>
    <row r="401" customFormat="false" ht="23.85" hidden="false" customHeight="false" outlineLevel="0" collapsed="false">
      <c r="A401" s="4" t="n">
        <v>400</v>
      </c>
      <c r="B401" s="2" t="s">
        <v>25965</v>
      </c>
      <c r="C401" s="4" t="s">
        <v>21012</v>
      </c>
      <c r="D401" s="2" t="s">
        <v>25966</v>
      </c>
      <c r="E401" s="2" t="s">
        <v>25967</v>
      </c>
      <c r="F401" s="4" t="s">
        <v>25162</v>
      </c>
    </row>
    <row r="402" customFormat="false" ht="23.85" hidden="false" customHeight="false" outlineLevel="0" collapsed="false">
      <c r="A402" s="4" t="n">
        <v>401</v>
      </c>
      <c r="B402" s="2" t="s">
        <v>25968</v>
      </c>
      <c r="C402" s="4" t="s">
        <v>21020</v>
      </c>
      <c r="D402" s="2" t="s">
        <v>25966</v>
      </c>
      <c r="E402" s="2" t="s">
        <v>25969</v>
      </c>
      <c r="F402" s="4" t="s">
        <v>25162</v>
      </c>
    </row>
    <row r="403" customFormat="false" ht="23.85" hidden="false" customHeight="false" outlineLevel="0" collapsed="false">
      <c r="A403" s="4" t="n">
        <v>402</v>
      </c>
      <c r="B403" s="2" t="s">
        <v>25970</v>
      </c>
      <c r="C403" s="4" t="s">
        <v>21167</v>
      </c>
      <c r="D403" s="2" t="s">
        <v>25971</v>
      </c>
      <c r="E403" s="2" t="s">
        <v>25972</v>
      </c>
      <c r="F403" s="4" t="s">
        <v>25162</v>
      </c>
    </row>
    <row r="404" customFormat="false" ht="23.85" hidden="false" customHeight="false" outlineLevel="0" collapsed="false">
      <c r="A404" s="4" t="n">
        <v>403</v>
      </c>
      <c r="B404" s="2" t="s">
        <v>25973</v>
      </c>
      <c r="C404" s="4" t="s">
        <v>21306</v>
      </c>
      <c r="D404" s="2" t="s">
        <v>25974</v>
      </c>
      <c r="E404" s="2" t="s">
        <v>25975</v>
      </c>
      <c r="F404" s="4" t="s">
        <v>25162</v>
      </c>
    </row>
    <row r="405" customFormat="false" ht="23.85" hidden="false" customHeight="false" outlineLevel="0" collapsed="false">
      <c r="A405" s="4" t="n">
        <v>404</v>
      </c>
      <c r="B405" s="2" t="s">
        <v>25976</v>
      </c>
      <c r="C405" s="4" t="s">
        <v>21355</v>
      </c>
      <c r="D405" s="2" t="s">
        <v>25974</v>
      </c>
      <c r="E405" s="2" t="s">
        <v>25977</v>
      </c>
      <c r="F405" s="4" t="s">
        <v>25162</v>
      </c>
    </row>
    <row r="406" customFormat="false" ht="23.85" hidden="false" customHeight="false" outlineLevel="0" collapsed="false">
      <c r="A406" s="4" t="n">
        <v>405</v>
      </c>
      <c r="B406" s="2" t="s">
        <v>25978</v>
      </c>
      <c r="C406" s="4" t="s">
        <v>21363</v>
      </c>
      <c r="D406" s="2" t="s">
        <v>25979</v>
      </c>
      <c r="E406" s="2" t="s">
        <v>25980</v>
      </c>
      <c r="F406" s="4" t="s">
        <v>25162</v>
      </c>
    </row>
    <row r="407" customFormat="false" ht="15" hidden="false" customHeight="false" outlineLevel="0" collapsed="false">
      <c r="A407" s="4" t="n">
        <v>406</v>
      </c>
      <c r="B407" s="2" t="s">
        <v>25981</v>
      </c>
      <c r="C407" s="4" t="s">
        <v>21406</v>
      </c>
      <c r="D407" s="2" t="s">
        <v>25504</v>
      </c>
      <c r="E407" s="2" t="s">
        <v>25982</v>
      </c>
      <c r="F407" s="4" t="s">
        <v>25162</v>
      </c>
    </row>
  </sheetData>
  <autoFilter ref="A1:F4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10"/>
    <col collapsed="false" customWidth="true" hidden="false" outlineLevel="0" max="4" min="4" style="0" width="22"/>
    <col collapsed="false" customWidth="true" hidden="false" outlineLevel="0" max="5" min="5" style="0" width="90"/>
  </cols>
  <sheetData>
    <row r="1" customFormat="false" ht="23.85" hidden="false" customHeight="false" outlineLevel="0" collapsed="false">
      <c r="A1" s="3" t="s">
        <v>11</v>
      </c>
      <c r="B1" s="3" t="s">
        <v>12</v>
      </c>
      <c r="C1" s="3" t="s">
        <v>25983</v>
      </c>
      <c r="D1" s="3" t="s">
        <v>25984</v>
      </c>
      <c r="E1" s="3" t="s">
        <v>25985</v>
      </c>
    </row>
    <row r="2" customFormat="false" ht="15" hidden="false" customHeight="false" outlineLevel="0" collapsed="false">
      <c r="A2" s="4" t="s">
        <v>112</v>
      </c>
      <c r="B2" s="4" t="s">
        <v>25986</v>
      </c>
      <c r="C2" s="4" t="n">
        <v>2018</v>
      </c>
      <c r="D2" s="4" t="s">
        <v>705</v>
      </c>
      <c r="E2" s="2" t="s">
        <v>25987</v>
      </c>
    </row>
    <row r="3" customFormat="false" ht="23.85" hidden="false" customHeight="false" outlineLevel="0" collapsed="false">
      <c r="A3" s="4" t="s">
        <v>948</v>
      </c>
      <c r="B3" s="4" t="s">
        <v>25988</v>
      </c>
      <c r="C3" s="4" t="n">
        <v>2020</v>
      </c>
      <c r="D3" s="4" t="s">
        <v>1354</v>
      </c>
      <c r="E3" s="2" t="s">
        <v>25989</v>
      </c>
    </row>
    <row r="4" customFormat="false" ht="23.85" hidden="false" customHeight="false" outlineLevel="0" collapsed="false">
      <c r="A4" s="4" t="s">
        <v>1129</v>
      </c>
      <c r="B4" s="4" t="s">
        <v>25990</v>
      </c>
      <c r="C4" s="4" t="n">
        <v>2024</v>
      </c>
      <c r="D4" s="4" t="s">
        <v>1354</v>
      </c>
      <c r="E4" s="2" t="s">
        <v>25991</v>
      </c>
    </row>
    <row r="5" customFormat="false" ht="23.85" hidden="false" customHeight="false" outlineLevel="0" collapsed="false">
      <c r="A5" s="4" t="s">
        <v>25992</v>
      </c>
      <c r="B5" s="4" t="s">
        <v>25993</v>
      </c>
      <c r="C5" s="4" t="n">
        <v>2024</v>
      </c>
      <c r="D5" s="4" t="s">
        <v>1354</v>
      </c>
      <c r="E5" s="2" t="s">
        <v>25994</v>
      </c>
    </row>
    <row r="6" customFormat="false" ht="23.85" hidden="false" customHeight="false" outlineLevel="0" collapsed="false">
      <c r="A6" s="4" t="s">
        <v>25995</v>
      </c>
      <c r="B6" s="4" t="s">
        <v>25996</v>
      </c>
      <c r="C6" s="4" t="n">
        <v>2024</v>
      </c>
      <c r="D6" s="4" t="s">
        <v>1354</v>
      </c>
      <c r="E6" s="2" t="s">
        <v>25997</v>
      </c>
    </row>
    <row r="7" customFormat="false" ht="23.85" hidden="false" customHeight="false" outlineLevel="0" collapsed="false">
      <c r="A7" s="4" t="s">
        <v>1024</v>
      </c>
      <c r="B7" s="4" t="s">
        <v>25998</v>
      </c>
      <c r="C7" s="4" t="n">
        <v>2026</v>
      </c>
      <c r="D7" s="4" t="s">
        <v>1354</v>
      </c>
      <c r="E7" s="2" t="s">
        <v>25999</v>
      </c>
    </row>
    <row r="8" customFormat="false" ht="23.85" hidden="false" customHeight="false" outlineLevel="0" collapsed="false">
      <c r="A8" s="4" t="s">
        <v>1453</v>
      </c>
      <c r="B8" s="4" t="s">
        <v>26000</v>
      </c>
      <c r="C8" s="4"/>
      <c r="D8" s="4" t="s">
        <v>26001</v>
      </c>
      <c r="E8" s="2" t="s">
        <v>26002</v>
      </c>
    </row>
    <row r="9" customFormat="false" ht="15" hidden="false" customHeight="false" outlineLevel="0" collapsed="false">
      <c r="A9" s="4" t="s">
        <v>1444</v>
      </c>
      <c r="B9" s="4" t="s">
        <v>26003</v>
      </c>
      <c r="C9" s="4"/>
      <c r="D9" s="4" t="s">
        <v>26001</v>
      </c>
      <c r="E9" s="2" t="s">
        <v>26004</v>
      </c>
    </row>
    <row r="10" customFormat="false" ht="23.85" hidden="false" customHeight="false" outlineLevel="0" collapsed="false">
      <c r="A10" s="4" t="s">
        <v>1656</v>
      </c>
      <c r="B10" s="4" t="s">
        <v>26005</v>
      </c>
      <c r="C10" s="4"/>
      <c r="D10" s="4" t="s">
        <v>26001</v>
      </c>
      <c r="E10" s="2" t="s">
        <v>26006</v>
      </c>
    </row>
    <row r="11" customFormat="false" ht="23.85" hidden="false" customHeight="false" outlineLevel="0" collapsed="false">
      <c r="A11" s="4" t="s">
        <v>1738</v>
      </c>
      <c r="B11" s="4" t="s">
        <v>26007</v>
      </c>
      <c r="C11" s="4" t="n">
        <v>2018</v>
      </c>
      <c r="D11" s="4" t="s">
        <v>26001</v>
      </c>
      <c r="E11" s="2" t="s">
        <v>26008</v>
      </c>
    </row>
    <row r="12" customFormat="false" ht="15" hidden="false" customHeight="false" outlineLevel="0" collapsed="false">
      <c r="A12" s="4" t="s">
        <v>26009</v>
      </c>
      <c r="B12" s="4" t="s">
        <v>26010</v>
      </c>
      <c r="C12" s="4" t="n">
        <v>2025</v>
      </c>
      <c r="D12" s="4" t="s">
        <v>26011</v>
      </c>
      <c r="E12" s="2" t="s">
        <v>26012</v>
      </c>
    </row>
    <row r="13" customFormat="false" ht="23.85" hidden="false" customHeight="false" outlineLevel="0" collapsed="false">
      <c r="A13" s="4" t="s">
        <v>2775</v>
      </c>
      <c r="B13" s="4" t="s">
        <v>26013</v>
      </c>
      <c r="C13" s="4"/>
      <c r="D13" s="4" t="s">
        <v>26014</v>
      </c>
      <c r="E13" s="2" t="s">
        <v>26015</v>
      </c>
    </row>
    <row r="14" customFormat="false" ht="15" hidden="false" customHeight="false" outlineLevel="0" collapsed="false">
      <c r="A14" s="4" t="s">
        <v>3138</v>
      </c>
      <c r="B14" s="4" t="s">
        <v>26016</v>
      </c>
      <c r="C14" s="4"/>
      <c r="D14" s="4" t="s">
        <v>26014</v>
      </c>
      <c r="E14" s="2" t="s">
        <v>26017</v>
      </c>
    </row>
    <row r="15" customFormat="false" ht="15" hidden="false" customHeight="false" outlineLevel="0" collapsed="false">
      <c r="A15" s="4" t="s">
        <v>26018</v>
      </c>
      <c r="B15" s="4" t="s">
        <v>26016</v>
      </c>
      <c r="C15" s="4"/>
      <c r="D15" s="4" t="s">
        <v>26014</v>
      </c>
      <c r="E15" s="2" t="s">
        <v>26019</v>
      </c>
    </row>
    <row r="16" customFormat="false" ht="15" hidden="false" customHeight="false" outlineLevel="0" collapsed="false">
      <c r="A16" s="4" t="s">
        <v>3130</v>
      </c>
      <c r="B16" s="4" t="s">
        <v>26020</v>
      </c>
      <c r="C16" s="4" t="n">
        <v>2026</v>
      </c>
      <c r="D16" s="4" t="s">
        <v>26014</v>
      </c>
      <c r="E16" s="2" t="s">
        <v>26021</v>
      </c>
    </row>
    <row r="17" customFormat="false" ht="23.85" hidden="false" customHeight="false" outlineLevel="0" collapsed="false">
      <c r="A17" s="4" t="s">
        <v>4381</v>
      </c>
      <c r="B17" s="4" t="s">
        <v>26022</v>
      </c>
      <c r="C17" s="4" t="n">
        <v>2013</v>
      </c>
      <c r="D17" s="4" t="s">
        <v>26023</v>
      </c>
      <c r="E17" s="2" t="s">
        <v>26024</v>
      </c>
    </row>
    <row r="18" customFormat="false" ht="15" hidden="false" customHeight="false" outlineLevel="0" collapsed="false">
      <c r="A18" s="4" t="s">
        <v>4668</v>
      </c>
      <c r="B18" s="4" t="s">
        <v>17274</v>
      </c>
      <c r="C18" s="4" t="n">
        <v>2018</v>
      </c>
      <c r="D18" s="4" t="s">
        <v>26023</v>
      </c>
      <c r="E18" s="2" t="s">
        <v>26025</v>
      </c>
    </row>
    <row r="19" customFormat="false" ht="15" hidden="false" customHeight="false" outlineLevel="0" collapsed="false">
      <c r="A19" s="4" t="s">
        <v>4761</v>
      </c>
      <c r="B19" s="4" t="s">
        <v>26026</v>
      </c>
      <c r="C19" s="4" t="n">
        <v>2018</v>
      </c>
      <c r="D19" s="4" t="s">
        <v>26023</v>
      </c>
      <c r="E19" s="2" t="s">
        <v>26027</v>
      </c>
    </row>
    <row r="20" customFormat="false" ht="35.05" hidden="false" customHeight="false" outlineLevel="0" collapsed="false">
      <c r="A20" s="4" t="s">
        <v>26028</v>
      </c>
      <c r="B20" s="4" t="s">
        <v>26029</v>
      </c>
      <c r="C20" s="4"/>
      <c r="D20" s="4" t="s">
        <v>26030</v>
      </c>
      <c r="E20" s="2" t="s">
        <v>26031</v>
      </c>
    </row>
    <row r="21" customFormat="false" ht="23.85" hidden="false" customHeight="false" outlineLevel="0" collapsed="false">
      <c r="A21" s="4" t="s">
        <v>26032</v>
      </c>
      <c r="B21" s="4" t="s">
        <v>26033</v>
      </c>
      <c r="C21" s="4"/>
      <c r="D21" s="4" t="s">
        <v>24340</v>
      </c>
      <c r="E21" s="2" t="s">
        <v>26034</v>
      </c>
    </row>
    <row r="22" customFormat="false" ht="23.85" hidden="false" customHeight="false" outlineLevel="0" collapsed="false">
      <c r="A22" s="4" t="s">
        <v>26035</v>
      </c>
      <c r="B22" s="4" t="s">
        <v>26036</v>
      </c>
      <c r="C22" s="4"/>
      <c r="D22" s="4" t="s">
        <v>24340</v>
      </c>
      <c r="E22" s="2" t="s">
        <v>26037</v>
      </c>
    </row>
    <row r="23" customFormat="false" ht="15" hidden="false" customHeight="false" outlineLevel="0" collapsed="false">
      <c r="A23" s="4" t="s">
        <v>2001</v>
      </c>
      <c r="B23" s="4" t="s">
        <v>26038</v>
      </c>
      <c r="C23" s="4" t="n">
        <v>2025</v>
      </c>
      <c r="D23" s="4" t="s">
        <v>26039</v>
      </c>
      <c r="E23" s="2" t="s">
        <v>26040</v>
      </c>
    </row>
    <row r="24" customFormat="false" ht="23.85" hidden="false" customHeight="false" outlineLevel="0" collapsed="false">
      <c r="A24" s="4" t="s">
        <v>26041</v>
      </c>
      <c r="B24" s="4" t="s">
        <v>26041</v>
      </c>
      <c r="C24" s="4" t="n">
        <v>2025</v>
      </c>
      <c r="D24" s="4" t="s">
        <v>26039</v>
      </c>
      <c r="E24" s="2" t="s">
        <v>26042</v>
      </c>
    </row>
    <row r="25" customFormat="false" ht="23.85" hidden="false" customHeight="false" outlineLevel="0" collapsed="false">
      <c r="A25" s="4" t="s">
        <v>26043</v>
      </c>
      <c r="B25" s="4" t="s">
        <v>26044</v>
      </c>
      <c r="C25" s="4" t="n">
        <v>2023</v>
      </c>
      <c r="D25" s="4" t="s">
        <v>26039</v>
      </c>
      <c r="E25" s="2" t="s">
        <v>26045</v>
      </c>
    </row>
    <row r="26" customFormat="false" ht="15" hidden="false" customHeight="false" outlineLevel="0" collapsed="false">
      <c r="A26" s="4" t="s">
        <v>2700</v>
      </c>
      <c r="B26" s="4" t="s">
        <v>26046</v>
      </c>
      <c r="C26" s="4" t="n">
        <v>2024</v>
      </c>
      <c r="D26" s="4" t="s">
        <v>26039</v>
      </c>
      <c r="E26" s="2" t="s">
        <v>26047</v>
      </c>
    </row>
    <row r="27" customFormat="false" ht="15" hidden="false" customHeight="false" outlineLevel="0" collapsed="false">
      <c r="A27" s="4" t="s">
        <v>26048</v>
      </c>
      <c r="B27" s="4" t="s">
        <v>26049</v>
      </c>
      <c r="C27" s="4" t="n">
        <v>2026</v>
      </c>
      <c r="D27" s="4" t="s">
        <v>26039</v>
      </c>
      <c r="E27" s="2" t="s">
        <v>26050</v>
      </c>
    </row>
    <row r="28" customFormat="false" ht="15" hidden="false" customHeight="false" outlineLevel="0" collapsed="false">
      <c r="A28" s="4" t="s">
        <v>26051</v>
      </c>
      <c r="B28" s="4" t="s">
        <v>26052</v>
      </c>
      <c r="C28" s="4" t="n">
        <v>2022</v>
      </c>
      <c r="D28" s="4" t="s">
        <v>26053</v>
      </c>
      <c r="E28" s="2" t="s">
        <v>26054</v>
      </c>
    </row>
    <row r="29" customFormat="false" ht="23.85" hidden="false" customHeight="false" outlineLevel="0" collapsed="false">
      <c r="A29" s="4" t="s">
        <v>5648</v>
      </c>
      <c r="B29" s="4" t="s">
        <v>26055</v>
      </c>
      <c r="C29" s="4"/>
      <c r="D29" s="4" t="s">
        <v>26053</v>
      </c>
      <c r="E29" s="2" t="s">
        <v>26056</v>
      </c>
    </row>
    <row r="30" customFormat="false" ht="23.85" hidden="false" customHeight="false" outlineLevel="0" collapsed="false">
      <c r="A30" s="4" t="s">
        <v>5587</v>
      </c>
      <c r="B30" s="4" t="s">
        <v>26055</v>
      </c>
      <c r="C30" s="4"/>
      <c r="D30" s="4" t="s">
        <v>26053</v>
      </c>
      <c r="E30" s="2" t="s">
        <v>26057</v>
      </c>
    </row>
    <row r="31" customFormat="false" ht="23.85" hidden="false" customHeight="false" outlineLevel="0" collapsed="false">
      <c r="A31" s="4" t="s">
        <v>26058</v>
      </c>
      <c r="B31" s="4" t="s">
        <v>26059</v>
      </c>
      <c r="C31" s="4"/>
      <c r="D31" s="4" t="s">
        <v>26060</v>
      </c>
      <c r="E31" s="2" t="s">
        <v>26061</v>
      </c>
    </row>
    <row r="32" customFormat="false" ht="15" hidden="false" customHeight="false" outlineLevel="0" collapsed="false">
      <c r="A32" s="4" t="s">
        <v>26062</v>
      </c>
      <c r="B32" s="4" t="s">
        <v>26063</v>
      </c>
      <c r="C32" s="4" t="n">
        <v>2018</v>
      </c>
      <c r="D32" s="4" t="s">
        <v>26060</v>
      </c>
      <c r="E32" s="2" t="s">
        <v>26064</v>
      </c>
    </row>
    <row r="33" customFormat="false" ht="15" hidden="false" customHeight="false" outlineLevel="0" collapsed="false">
      <c r="A33" s="4" t="s">
        <v>26065</v>
      </c>
      <c r="B33" s="4" t="s">
        <v>26066</v>
      </c>
      <c r="C33" s="4" t="n">
        <v>2024</v>
      </c>
      <c r="D33" s="4" t="s">
        <v>26060</v>
      </c>
      <c r="E33" s="2" t="s">
        <v>26067</v>
      </c>
    </row>
    <row r="34" customFormat="false" ht="15" hidden="false" customHeight="false" outlineLevel="0" collapsed="false">
      <c r="A34" s="4" t="s">
        <v>26068</v>
      </c>
      <c r="B34" s="4" t="s">
        <v>26069</v>
      </c>
      <c r="C34" s="4" t="n">
        <v>2023</v>
      </c>
      <c r="D34" s="4" t="s">
        <v>26060</v>
      </c>
      <c r="E34" s="2" t="s">
        <v>26070</v>
      </c>
    </row>
    <row r="35" customFormat="false" ht="15" hidden="false" customHeight="false" outlineLevel="0" collapsed="false">
      <c r="A35" s="4" t="s">
        <v>26071</v>
      </c>
      <c r="B35" s="4" t="s">
        <v>26072</v>
      </c>
      <c r="C35" s="4" t="n">
        <v>2024</v>
      </c>
      <c r="D35" s="4" t="s">
        <v>26060</v>
      </c>
      <c r="E35" s="2" t="s">
        <v>26073</v>
      </c>
    </row>
    <row r="36" customFormat="false" ht="15" hidden="false" customHeight="false" outlineLevel="0" collapsed="false">
      <c r="A36" s="4" t="s">
        <v>26074</v>
      </c>
      <c r="B36" s="4" t="s">
        <v>26075</v>
      </c>
      <c r="C36" s="4" t="n">
        <v>2022</v>
      </c>
      <c r="D36" s="4" t="s">
        <v>26060</v>
      </c>
      <c r="E36" s="2" t="s">
        <v>26076</v>
      </c>
    </row>
    <row r="37" customFormat="false" ht="23.85" hidden="false" customHeight="false" outlineLevel="0" collapsed="false">
      <c r="A37" s="4" t="s">
        <v>26077</v>
      </c>
      <c r="B37" s="4" t="s">
        <v>26077</v>
      </c>
      <c r="C37" s="4" t="n">
        <v>2025</v>
      </c>
      <c r="D37" s="4" t="s">
        <v>26060</v>
      </c>
      <c r="E37" s="2" t="s">
        <v>26078</v>
      </c>
    </row>
    <row r="38" customFormat="false" ht="15" hidden="false" customHeight="false" outlineLevel="0" collapsed="false">
      <c r="A38" s="4" t="s">
        <v>26079</v>
      </c>
      <c r="B38" s="4" t="s">
        <v>26080</v>
      </c>
      <c r="C38" s="4" t="n">
        <v>2023</v>
      </c>
      <c r="D38" s="4" t="s">
        <v>26060</v>
      </c>
      <c r="E38" s="2" t="s">
        <v>26081</v>
      </c>
    </row>
    <row r="39" customFormat="false" ht="15" hidden="false" customHeight="false" outlineLevel="0" collapsed="false">
      <c r="A39" s="4" t="s">
        <v>4116</v>
      </c>
      <c r="B39" s="4" t="s">
        <v>26082</v>
      </c>
      <c r="C39" s="4" t="n">
        <v>2026</v>
      </c>
      <c r="D39" s="4" t="s">
        <v>26060</v>
      </c>
      <c r="E39" s="2" t="s">
        <v>26083</v>
      </c>
    </row>
    <row r="40" customFormat="false" ht="15" hidden="false" customHeight="false" outlineLevel="0" collapsed="false">
      <c r="A40" s="4" t="s">
        <v>3989</v>
      </c>
      <c r="B40" s="4" t="s">
        <v>26084</v>
      </c>
      <c r="C40" s="4" t="n">
        <v>2026</v>
      </c>
      <c r="D40" s="4" t="s">
        <v>26060</v>
      </c>
      <c r="E40" s="2" t="s">
        <v>26085</v>
      </c>
    </row>
    <row r="41" customFormat="false" ht="15" hidden="false" customHeight="false" outlineLevel="0" collapsed="false">
      <c r="A41" s="4" t="s">
        <v>1212</v>
      </c>
      <c r="B41" s="4" t="s">
        <v>26086</v>
      </c>
      <c r="C41" s="4" t="n">
        <v>2025</v>
      </c>
      <c r="D41" s="4" t="s">
        <v>26060</v>
      </c>
      <c r="E41" s="2" t="s">
        <v>26087</v>
      </c>
    </row>
    <row r="42" customFormat="false" ht="23.85" hidden="false" customHeight="false" outlineLevel="0" collapsed="false">
      <c r="A42" s="4" t="s">
        <v>4740</v>
      </c>
      <c r="B42" s="4" t="s">
        <v>26088</v>
      </c>
      <c r="C42" s="4"/>
      <c r="D42" s="4" t="s">
        <v>26060</v>
      </c>
      <c r="E42" s="2" t="s">
        <v>26089</v>
      </c>
    </row>
    <row r="43" customFormat="false" ht="23.85" hidden="false" customHeight="false" outlineLevel="0" collapsed="false">
      <c r="A43" s="4" t="s">
        <v>4514</v>
      </c>
      <c r="B43" s="4" t="s">
        <v>26090</v>
      </c>
      <c r="C43" s="4"/>
      <c r="D43" s="4" t="s">
        <v>26060</v>
      </c>
      <c r="E43" s="2" t="s">
        <v>26091</v>
      </c>
    </row>
    <row r="44" customFormat="false" ht="23.85" hidden="false" customHeight="false" outlineLevel="0" collapsed="false">
      <c r="A44" s="4" t="s">
        <v>4340</v>
      </c>
      <c r="B44" s="4" t="s">
        <v>26092</v>
      </c>
      <c r="C44" s="4"/>
      <c r="D44" s="4" t="s">
        <v>26060</v>
      </c>
      <c r="E44" s="2" t="s">
        <v>26093</v>
      </c>
    </row>
    <row r="45" customFormat="false" ht="15" hidden="false" customHeight="false" outlineLevel="0" collapsed="false">
      <c r="A45" s="4" t="s">
        <v>5176</v>
      </c>
      <c r="B45" s="4" t="s">
        <v>26094</v>
      </c>
      <c r="C45" s="4"/>
      <c r="D45" s="4" t="s">
        <v>26060</v>
      </c>
      <c r="E45" s="2" t="s">
        <v>26095</v>
      </c>
    </row>
    <row r="46" customFormat="false" ht="15" hidden="false" customHeight="false" outlineLevel="0" collapsed="false">
      <c r="A46" s="4" t="s">
        <v>5193</v>
      </c>
      <c r="B46" s="4" t="s">
        <v>26096</v>
      </c>
      <c r="C46" s="4"/>
      <c r="D46" s="4" t="s">
        <v>26060</v>
      </c>
      <c r="E46" s="2" t="s">
        <v>26097</v>
      </c>
    </row>
    <row r="47" customFormat="false" ht="15" hidden="false" customHeight="false" outlineLevel="0" collapsed="false">
      <c r="A47" s="4" t="s">
        <v>26098</v>
      </c>
      <c r="B47" s="4" t="s">
        <v>26099</v>
      </c>
      <c r="C47" s="4" t="n">
        <v>2025</v>
      </c>
      <c r="D47" s="4" t="s">
        <v>26060</v>
      </c>
      <c r="E47" s="2" t="s">
        <v>26100</v>
      </c>
    </row>
    <row r="48" customFormat="false" ht="15" hidden="false" customHeight="false" outlineLevel="0" collapsed="false">
      <c r="A48" s="4" t="s">
        <v>26101</v>
      </c>
      <c r="B48" s="4" t="s">
        <v>26102</v>
      </c>
      <c r="C48" s="4" t="n">
        <v>2026</v>
      </c>
      <c r="D48" s="4" t="s">
        <v>26060</v>
      </c>
      <c r="E48" s="2" t="s">
        <v>26103</v>
      </c>
    </row>
    <row r="49" customFormat="false" ht="23.85" hidden="false" customHeight="false" outlineLevel="0" collapsed="false">
      <c r="A49" s="4" t="s">
        <v>26104</v>
      </c>
      <c r="B49" s="4" t="s">
        <v>26105</v>
      </c>
      <c r="C49" s="4" t="n">
        <v>2025</v>
      </c>
      <c r="D49" s="4" t="s">
        <v>26060</v>
      </c>
      <c r="E49" s="2" t="s">
        <v>26106</v>
      </c>
    </row>
    <row r="50" customFormat="false" ht="15" hidden="false" customHeight="false" outlineLevel="0" collapsed="false">
      <c r="A50" s="4" t="s">
        <v>26107</v>
      </c>
      <c r="B50" s="4" t="s">
        <v>26108</v>
      </c>
      <c r="C50" s="4" t="n">
        <v>2024</v>
      </c>
      <c r="D50" s="4" t="s">
        <v>26060</v>
      </c>
      <c r="E50" s="2" t="s">
        <v>26109</v>
      </c>
    </row>
    <row r="51" customFormat="false" ht="15" hidden="false" customHeight="false" outlineLevel="0" collapsed="false">
      <c r="A51" s="4" t="s">
        <v>26110</v>
      </c>
      <c r="B51" s="4" t="s">
        <v>26111</v>
      </c>
      <c r="C51" s="4" t="n">
        <v>2017</v>
      </c>
      <c r="D51" s="4" t="s">
        <v>26060</v>
      </c>
      <c r="E51" s="2" t="s">
        <v>26112</v>
      </c>
    </row>
    <row r="52" customFormat="false" ht="15" hidden="false" customHeight="false" outlineLevel="0" collapsed="false">
      <c r="A52" s="4" t="s">
        <v>26113</v>
      </c>
      <c r="B52" s="4" t="s">
        <v>26114</v>
      </c>
      <c r="C52" s="4" t="n">
        <v>2025</v>
      </c>
      <c r="D52" s="4" t="s">
        <v>26060</v>
      </c>
      <c r="E52" s="2" t="s">
        <v>26115</v>
      </c>
    </row>
    <row r="53" customFormat="false" ht="15" hidden="false" customHeight="false" outlineLevel="0" collapsed="false">
      <c r="A53" s="4" t="s">
        <v>287</v>
      </c>
      <c r="B53" s="4" t="s">
        <v>26116</v>
      </c>
      <c r="C53" s="4" t="n">
        <v>2026</v>
      </c>
      <c r="D53" s="4" t="s">
        <v>26060</v>
      </c>
      <c r="E53" s="2" t="s">
        <v>26117</v>
      </c>
    </row>
    <row r="54" customFormat="false" ht="15" hidden="false" customHeight="false" outlineLevel="0" collapsed="false">
      <c r="A54" s="4" t="s">
        <v>4349</v>
      </c>
      <c r="B54" s="4" t="s">
        <v>26118</v>
      </c>
      <c r="C54" s="4" t="n">
        <v>2021</v>
      </c>
      <c r="D54" s="4" t="s">
        <v>26119</v>
      </c>
      <c r="E54" s="2" t="s">
        <v>26120</v>
      </c>
    </row>
    <row r="55" customFormat="false" ht="15" hidden="false" customHeight="false" outlineLevel="0" collapsed="false">
      <c r="A55" s="4" t="s">
        <v>4349</v>
      </c>
      <c r="B55" s="4" t="s">
        <v>26121</v>
      </c>
      <c r="C55" s="4" t="n">
        <v>2021</v>
      </c>
      <c r="D55" s="4" t="s">
        <v>26119</v>
      </c>
      <c r="E55" s="2" t="s">
        <v>26122</v>
      </c>
    </row>
    <row r="56" customFormat="false" ht="15" hidden="false" customHeight="false" outlineLevel="0" collapsed="false">
      <c r="A56" s="4" t="s">
        <v>4349</v>
      </c>
      <c r="B56" s="4" t="s">
        <v>26123</v>
      </c>
      <c r="C56" s="4" t="n">
        <v>2024</v>
      </c>
      <c r="D56" s="4" t="s">
        <v>26119</v>
      </c>
      <c r="E56" s="2" t="s">
        <v>26124</v>
      </c>
    </row>
    <row r="57" customFormat="false" ht="15" hidden="false" customHeight="false" outlineLevel="0" collapsed="false">
      <c r="A57" s="4" t="s">
        <v>4349</v>
      </c>
      <c r="B57" s="4" t="s">
        <v>26125</v>
      </c>
      <c r="C57" s="4" t="n">
        <v>2023</v>
      </c>
      <c r="D57" s="4" t="s">
        <v>26119</v>
      </c>
      <c r="E57" s="2" t="s">
        <v>26126</v>
      </c>
    </row>
    <row r="58" customFormat="false" ht="15" hidden="false" customHeight="false" outlineLevel="0" collapsed="false">
      <c r="A58" s="4" t="s">
        <v>1277</v>
      </c>
      <c r="B58" s="4" t="s">
        <v>26127</v>
      </c>
      <c r="C58" s="4" t="n">
        <v>2022</v>
      </c>
      <c r="D58" s="4" t="s">
        <v>26119</v>
      </c>
      <c r="E58" s="2" t="s">
        <v>26128</v>
      </c>
    </row>
    <row r="59" customFormat="false" ht="15" hidden="false" customHeight="false" outlineLevel="0" collapsed="false">
      <c r="A59" s="4" t="s">
        <v>26129</v>
      </c>
      <c r="B59" s="4" t="s">
        <v>26130</v>
      </c>
      <c r="C59" s="4" t="n">
        <v>2024</v>
      </c>
      <c r="D59" s="4" t="s">
        <v>26119</v>
      </c>
      <c r="E59" s="2" t="s">
        <v>26131</v>
      </c>
    </row>
    <row r="60" customFormat="false" ht="23.85" hidden="false" customHeight="false" outlineLevel="0" collapsed="false">
      <c r="A60" s="4" t="s">
        <v>26132</v>
      </c>
      <c r="B60" s="4" t="s">
        <v>26133</v>
      </c>
      <c r="C60" s="4" t="n">
        <v>2024</v>
      </c>
      <c r="D60" s="4" t="s">
        <v>26119</v>
      </c>
      <c r="E60" s="2" t="s">
        <v>26134</v>
      </c>
    </row>
    <row r="61" customFormat="false" ht="15" hidden="false" customHeight="false" outlineLevel="0" collapsed="false">
      <c r="A61" s="4" t="s">
        <v>26135</v>
      </c>
      <c r="B61" s="4" t="s">
        <v>26136</v>
      </c>
      <c r="C61" s="4" t="n">
        <v>2026</v>
      </c>
      <c r="D61" s="4" t="s">
        <v>26119</v>
      </c>
      <c r="E61" s="2" t="s">
        <v>26137</v>
      </c>
    </row>
    <row r="62" customFormat="false" ht="15" hidden="false" customHeight="false" outlineLevel="0" collapsed="false">
      <c r="A62" s="4" t="s">
        <v>26138</v>
      </c>
      <c r="B62" s="4" t="s">
        <v>26139</v>
      </c>
      <c r="C62" s="4" t="n">
        <v>2024</v>
      </c>
      <c r="D62" s="4" t="s">
        <v>26119</v>
      </c>
      <c r="E62" s="2" t="s">
        <v>26140</v>
      </c>
    </row>
    <row r="63" customFormat="false" ht="23.85" hidden="false" customHeight="false" outlineLevel="0" collapsed="false">
      <c r="A63" s="4" t="s">
        <v>26141</v>
      </c>
      <c r="B63" s="4" t="s">
        <v>26142</v>
      </c>
      <c r="C63" s="4" t="n">
        <v>2026</v>
      </c>
      <c r="D63" s="4" t="s">
        <v>26119</v>
      </c>
      <c r="E63" s="2" t="s">
        <v>26143</v>
      </c>
    </row>
    <row r="64" customFormat="false" ht="15" hidden="false" customHeight="false" outlineLevel="0" collapsed="false">
      <c r="A64" s="4" t="s">
        <v>26144</v>
      </c>
      <c r="B64" s="4" t="s">
        <v>26144</v>
      </c>
      <c r="C64" s="4" t="n">
        <v>2025</v>
      </c>
      <c r="D64" s="4" t="s">
        <v>26119</v>
      </c>
      <c r="E64" s="2" t="s">
        <v>26145</v>
      </c>
    </row>
    <row r="65" customFormat="false" ht="15" hidden="false" customHeight="false" outlineLevel="0" collapsed="false">
      <c r="A65" s="4" t="s">
        <v>26146</v>
      </c>
      <c r="B65" s="4" t="s">
        <v>26147</v>
      </c>
      <c r="C65" s="4" t="n">
        <v>2025</v>
      </c>
      <c r="D65" s="4" t="s">
        <v>26119</v>
      </c>
      <c r="E65" s="2" t="s">
        <v>26148</v>
      </c>
    </row>
    <row r="66" customFormat="false" ht="15" hidden="false" customHeight="false" outlineLevel="0" collapsed="false">
      <c r="A66" s="4" t="s">
        <v>26149</v>
      </c>
      <c r="B66" s="4" t="s">
        <v>26150</v>
      </c>
      <c r="C66" s="4" t="n">
        <v>2026</v>
      </c>
      <c r="D66" s="4" t="s">
        <v>26119</v>
      </c>
      <c r="E66" s="2" t="s">
        <v>26151</v>
      </c>
    </row>
    <row r="67" customFormat="false" ht="15" hidden="false" customHeight="false" outlineLevel="0" collapsed="false">
      <c r="A67" s="4" t="s">
        <v>26152</v>
      </c>
      <c r="B67" s="4" t="s">
        <v>26153</v>
      </c>
      <c r="C67" s="4" t="n">
        <v>2024</v>
      </c>
      <c r="D67" s="4" t="s">
        <v>26119</v>
      </c>
      <c r="E67" s="2" t="s">
        <v>26154</v>
      </c>
    </row>
    <row r="68" customFormat="false" ht="15" hidden="false" customHeight="false" outlineLevel="0" collapsed="false">
      <c r="A68" s="4" t="s">
        <v>26155</v>
      </c>
      <c r="B68" s="4" t="s">
        <v>26156</v>
      </c>
      <c r="C68" s="4" t="n">
        <v>2026</v>
      </c>
      <c r="D68" s="4" t="s">
        <v>26119</v>
      </c>
      <c r="E68" s="2" t="s">
        <v>26157</v>
      </c>
    </row>
    <row r="69" customFormat="false" ht="15" hidden="false" customHeight="false" outlineLevel="0" collapsed="false">
      <c r="A69" s="4" t="s">
        <v>26158</v>
      </c>
      <c r="B69" s="4" t="s">
        <v>26159</v>
      </c>
      <c r="C69" s="4" t="n">
        <v>2025</v>
      </c>
      <c r="D69" s="4" t="s">
        <v>26119</v>
      </c>
      <c r="E69" s="2" t="s">
        <v>26160</v>
      </c>
    </row>
    <row r="70" customFormat="false" ht="15" hidden="false" customHeight="false" outlineLevel="0" collapsed="false">
      <c r="A70" s="4" t="s">
        <v>4162</v>
      </c>
      <c r="B70" s="4" t="s">
        <v>26161</v>
      </c>
      <c r="C70" s="4"/>
      <c r="D70" s="4" t="s">
        <v>26119</v>
      </c>
      <c r="E70" s="2" t="s">
        <v>26162</v>
      </c>
    </row>
    <row r="71" customFormat="false" ht="23.85" hidden="false" customHeight="false" outlineLevel="0" collapsed="false">
      <c r="A71" s="4" t="s">
        <v>12011</v>
      </c>
      <c r="B71" s="4" t="s">
        <v>26163</v>
      </c>
      <c r="C71" s="4"/>
      <c r="D71" s="4" t="s">
        <v>12351</v>
      </c>
      <c r="E71" s="2" t="s">
        <v>26164</v>
      </c>
    </row>
    <row r="72" customFormat="false" ht="23.85" hidden="false" customHeight="false" outlineLevel="0" collapsed="false">
      <c r="A72" s="4" t="s">
        <v>12002</v>
      </c>
      <c r="B72" s="4" t="s">
        <v>26163</v>
      </c>
      <c r="C72" s="4"/>
      <c r="D72" s="4" t="s">
        <v>12351</v>
      </c>
      <c r="E72" s="2" t="s">
        <v>26165</v>
      </c>
    </row>
    <row r="73" customFormat="false" ht="35.05" hidden="false" customHeight="false" outlineLevel="0" collapsed="false">
      <c r="A73" s="4" t="s">
        <v>26166</v>
      </c>
      <c r="B73" s="4" t="s">
        <v>26163</v>
      </c>
      <c r="C73" s="4"/>
      <c r="D73" s="4" t="s">
        <v>12351</v>
      </c>
      <c r="E73" s="2" t="s">
        <v>26167</v>
      </c>
    </row>
    <row r="74" customFormat="false" ht="35.05" hidden="false" customHeight="false" outlineLevel="0" collapsed="false">
      <c r="A74" s="4" t="s">
        <v>26168</v>
      </c>
      <c r="B74" s="4" t="s">
        <v>26163</v>
      </c>
      <c r="C74" s="4"/>
      <c r="D74" s="4" t="s">
        <v>12351</v>
      </c>
      <c r="E74" s="2" t="s">
        <v>26169</v>
      </c>
    </row>
    <row r="75" customFormat="false" ht="23.85" hidden="false" customHeight="false" outlineLevel="0" collapsed="false">
      <c r="A75" s="4" t="s">
        <v>26170</v>
      </c>
      <c r="B75" s="4" t="s">
        <v>26171</v>
      </c>
      <c r="C75" s="4" t="n">
        <v>1996</v>
      </c>
      <c r="D75" s="4" t="s">
        <v>17990</v>
      </c>
      <c r="E75" s="2" t="s">
        <v>26172</v>
      </c>
    </row>
    <row r="76" customFormat="false" ht="23.85" hidden="false" customHeight="false" outlineLevel="0" collapsed="false">
      <c r="A76" s="4" t="s">
        <v>26170</v>
      </c>
      <c r="B76" s="4" t="s">
        <v>26173</v>
      </c>
      <c r="C76" s="4" t="n">
        <v>1997</v>
      </c>
      <c r="D76" s="4" t="s">
        <v>17990</v>
      </c>
      <c r="E76" s="2" t="s">
        <v>26172</v>
      </c>
    </row>
    <row r="77" customFormat="false" ht="23.85" hidden="false" customHeight="false" outlineLevel="0" collapsed="false">
      <c r="A77" s="4" t="s">
        <v>13272</v>
      </c>
      <c r="B77" s="4" t="s">
        <v>26174</v>
      </c>
      <c r="C77" s="4" t="n">
        <v>1995</v>
      </c>
      <c r="D77" s="4" t="s">
        <v>17990</v>
      </c>
      <c r="E77" s="2" t="s">
        <v>26175</v>
      </c>
    </row>
    <row r="78" customFormat="false" ht="23.85" hidden="false" customHeight="false" outlineLevel="0" collapsed="false">
      <c r="A78" s="4" t="s">
        <v>13391</v>
      </c>
      <c r="B78" s="4" t="s">
        <v>26176</v>
      </c>
      <c r="C78" s="4" t="n">
        <v>1994</v>
      </c>
      <c r="D78" s="4" t="s">
        <v>17990</v>
      </c>
      <c r="E78" s="2" t="s">
        <v>26177</v>
      </c>
    </row>
    <row r="79" customFormat="false" ht="23.85" hidden="false" customHeight="false" outlineLevel="0" collapsed="false">
      <c r="A79" s="4" t="s">
        <v>26178</v>
      </c>
      <c r="B79" s="4" t="s">
        <v>26179</v>
      </c>
      <c r="C79" s="4"/>
      <c r="D79" s="4" t="s">
        <v>17990</v>
      </c>
      <c r="E79" s="2" t="s">
        <v>26180</v>
      </c>
    </row>
    <row r="80" customFormat="false" ht="23.85" hidden="false" customHeight="false" outlineLevel="0" collapsed="false">
      <c r="A80" s="4" t="s">
        <v>26181</v>
      </c>
      <c r="B80" s="4" t="s">
        <v>26182</v>
      </c>
      <c r="C80" s="4" t="n">
        <v>1992</v>
      </c>
      <c r="D80" s="4" t="s">
        <v>24406</v>
      </c>
      <c r="E80" s="2" t="s">
        <v>26183</v>
      </c>
    </row>
    <row r="81" customFormat="false" ht="23.85" hidden="false" customHeight="false" outlineLevel="0" collapsed="false">
      <c r="A81" s="4" t="s">
        <v>26184</v>
      </c>
      <c r="B81" s="4" t="s">
        <v>26185</v>
      </c>
      <c r="C81" s="4" t="n">
        <v>1993</v>
      </c>
      <c r="D81" s="4" t="s">
        <v>24406</v>
      </c>
      <c r="E81" s="2" t="s">
        <v>26186</v>
      </c>
    </row>
    <row r="82" customFormat="false" ht="23.85" hidden="false" customHeight="false" outlineLevel="0" collapsed="false">
      <c r="A82" s="4" t="s">
        <v>26187</v>
      </c>
      <c r="B82" s="4" t="s">
        <v>26188</v>
      </c>
      <c r="C82" s="4" t="n">
        <v>1985</v>
      </c>
      <c r="D82" s="4" t="s">
        <v>24406</v>
      </c>
      <c r="E82" s="2" t="s">
        <v>26189</v>
      </c>
    </row>
    <row r="83" customFormat="false" ht="23.85" hidden="false" customHeight="false" outlineLevel="0" collapsed="false">
      <c r="A83" s="4" t="s">
        <v>15991</v>
      </c>
      <c r="B83" s="4" t="s">
        <v>26190</v>
      </c>
      <c r="C83" s="4" t="n">
        <v>1988</v>
      </c>
      <c r="D83" s="4" t="s">
        <v>24406</v>
      </c>
      <c r="E83" s="2" t="s">
        <v>26191</v>
      </c>
    </row>
    <row r="84" customFormat="false" ht="23.85" hidden="false" customHeight="false" outlineLevel="0" collapsed="false">
      <c r="A84" s="4" t="s">
        <v>26192</v>
      </c>
      <c r="B84" s="4" t="s">
        <v>26193</v>
      </c>
      <c r="C84" s="4" t="n">
        <v>2015</v>
      </c>
      <c r="D84" s="4" t="s">
        <v>10123</v>
      </c>
      <c r="E84" s="2" t="s">
        <v>26194</v>
      </c>
    </row>
    <row r="85" customFormat="false" ht="15" hidden="false" customHeight="false" outlineLevel="0" collapsed="false">
      <c r="A85" s="4" t="s">
        <v>9988</v>
      </c>
      <c r="B85" s="4" t="s">
        <v>26195</v>
      </c>
      <c r="C85" s="4" t="n">
        <v>2011</v>
      </c>
      <c r="D85" s="4" t="s">
        <v>7442</v>
      </c>
      <c r="E85" s="2" t="s">
        <v>26196</v>
      </c>
    </row>
    <row r="86" customFormat="false" ht="23.85" hidden="false" customHeight="false" outlineLevel="0" collapsed="false">
      <c r="A86" s="4" t="s">
        <v>26197</v>
      </c>
      <c r="B86" s="4" t="s">
        <v>26198</v>
      </c>
      <c r="C86" s="4" t="n">
        <v>2011</v>
      </c>
      <c r="D86" s="4" t="s">
        <v>7442</v>
      </c>
      <c r="E86" s="2" t="s">
        <v>26199</v>
      </c>
    </row>
    <row r="87" customFormat="false" ht="15" hidden="false" customHeight="false" outlineLevel="0" collapsed="false">
      <c r="A87" s="4" t="s">
        <v>1013</v>
      </c>
      <c r="B87" s="4" t="s">
        <v>1013</v>
      </c>
      <c r="C87" s="4" t="n">
        <v>2018</v>
      </c>
      <c r="D87" s="4" t="s">
        <v>7442</v>
      </c>
      <c r="E87" s="2" t="s">
        <v>26200</v>
      </c>
    </row>
    <row r="88" customFormat="false" ht="15" hidden="false" customHeight="false" outlineLevel="0" collapsed="false">
      <c r="A88" s="4" t="s">
        <v>1013</v>
      </c>
      <c r="B88" s="4" t="s">
        <v>26201</v>
      </c>
      <c r="C88" s="4" t="n">
        <v>2020</v>
      </c>
      <c r="D88" s="4" t="s">
        <v>7442</v>
      </c>
      <c r="E88" s="2" t="s">
        <v>26202</v>
      </c>
    </row>
    <row r="89" customFormat="false" ht="15" hidden="false" customHeight="false" outlineLevel="0" collapsed="false">
      <c r="A89" s="4" t="s">
        <v>1013</v>
      </c>
      <c r="B89" s="4" t="s">
        <v>26203</v>
      </c>
      <c r="C89" s="4" t="n">
        <v>2022</v>
      </c>
      <c r="D89" s="4" t="s">
        <v>7442</v>
      </c>
      <c r="E89" s="2" t="s">
        <v>26204</v>
      </c>
    </row>
    <row r="90" customFormat="false" ht="23.85" hidden="false" customHeight="false" outlineLevel="0" collapsed="false">
      <c r="A90" s="4" t="s">
        <v>26205</v>
      </c>
      <c r="B90" s="4" t="s">
        <v>26206</v>
      </c>
      <c r="C90" s="4" t="n">
        <v>2019</v>
      </c>
      <c r="D90" s="4" t="s">
        <v>7442</v>
      </c>
      <c r="E90" s="2" t="s">
        <v>26207</v>
      </c>
    </row>
    <row r="91" customFormat="false" ht="15" hidden="false" customHeight="false" outlineLevel="0" collapsed="false">
      <c r="A91" s="4" t="s">
        <v>26208</v>
      </c>
      <c r="B91" s="4" t="s">
        <v>26209</v>
      </c>
      <c r="C91" s="4" t="n">
        <v>2022</v>
      </c>
      <c r="D91" s="4" t="s">
        <v>7442</v>
      </c>
      <c r="E91" s="2" t="s">
        <v>26210</v>
      </c>
    </row>
    <row r="92" customFormat="false" ht="15" hidden="false" customHeight="false" outlineLevel="0" collapsed="false">
      <c r="A92" s="4" t="s">
        <v>26211</v>
      </c>
      <c r="B92" s="4" t="s">
        <v>26212</v>
      </c>
      <c r="C92" s="4" t="n">
        <v>2019</v>
      </c>
      <c r="D92" s="4" t="s">
        <v>7442</v>
      </c>
      <c r="E92" s="2" t="s">
        <v>26213</v>
      </c>
    </row>
    <row r="93" customFormat="false" ht="15" hidden="false" customHeight="false" outlineLevel="0" collapsed="false">
      <c r="A93" s="4" t="s">
        <v>26211</v>
      </c>
      <c r="B93" s="4" t="s">
        <v>26211</v>
      </c>
      <c r="C93" s="4" t="n">
        <v>2022</v>
      </c>
      <c r="D93" s="4" t="s">
        <v>7442</v>
      </c>
      <c r="E93" s="2" t="s">
        <v>26214</v>
      </c>
    </row>
    <row r="94" customFormat="false" ht="15" hidden="false" customHeight="false" outlineLevel="0" collapsed="false">
      <c r="A94" s="4" t="s">
        <v>9998</v>
      </c>
      <c r="B94" s="4" t="s">
        <v>26215</v>
      </c>
      <c r="C94" s="4" t="n">
        <v>2025</v>
      </c>
      <c r="D94" s="4" t="s">
        <v>7442</v>
      </c>
      <c r="E94" s="2" t="s">
        <v>26216</v>
      </c>
    </row>
    <row r="95" customFormat="false" ht="15" hidden="false" customHeight="false" outlineLevel="0" collapsed="false">
      <c r="A95" s="4" t="s">
        <v>10363</v>
      </c>
      <c r="B95" s="4" t="s">
        <v>26217</v>
      </c>
      <c r="C95" s="4" t="n">
        <v>2020</v>
      </c>
      <c r="D95" s="4" t="s">
        <v>7442</v>
      </c>
      <c r="E95" s="2" t="s">
        <v>26218</v>
      </c>
    </row>
  </sheetData>
  <autoFilter ref="A1:E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4" min="3" style="0" width="30"/>
    <col collapsed="false" customWidth="true" hidden="false" outlineLevel="0" max="6" min="5" style="0" width="60"/>
  </cols>
  <sheetData>
    <row r="1" customFormat="false" ht="15" hidden="false" customHeight="false" outlineLevel="0" collapsed="false">
      <c r="A1" s="3" t="s">
        <v>14825</v>
      </c>
      <c r="B1" s="3" t="s">
        <v>26219</v>
      </c>
      <c r="C1" s="3" t="s">
        <v>26220</v>
      </c>
      <c r="D1" s="3" t="s">
        <v>26221</v>
      </c>
      <c r="E1" s="3" t="s">
        <v>26222</v>
      </c>
      <c r="F1" s="3" t="s">
        <v>26223</v>
      </c>
    </row>
    <row r="2" customFormat="false" ht="23.85" hidden="false" customHeight="false" outlineLevel="0" collapsed="false">
      <c r="A2" s="4" t="s">
        <v>26224</v>
      </c>
      <c r="B2" s="4" t="s">
        <v>26225</v>
      </c>
      <c r="C2" s="2" t="s">
        <v>26226</v>
      </c>
      <c r="D2" s="2" t="s">
        <v>26227</v>
      </c>
      <c r="E2" s="2" t="s">
        <v>26228</v>
      </c>
      <c r="F2" s="2" t="s">
        <v>26229</v>
      </c>
    </row>
    <row r="3" customFormat="false" ht="23.85" hidden="false" customHeight="false" outlineLevel="0" collapsed="false">
      <c r="A3" s="4" t="s">
        <v>26230</v>
      </c>
      <c r="B3" s="4" t="s">
        <v>26231</v>
      </c>
      <c r="C3" s="2" t="s">
        <v>26232</v>
      </c>
      <c r="D3" s="2" t="s">
        <v>26233</v>
      </c>
      <c r="E3" s="2" t="s">
        <v>26234</v>
      </c>
      <c r="F3" s="2" t="s">
        <v>26235</v>
      </c>
    </row>
    <row r="4" customFormat="false" ht="23.85" hidden="false" customHeight="false" outlineLevel="0" collapsed="false">
      <c r="A4" s="4" t="s">
        <v>26236</v>
      </c>
      <c r="B4" s="4" t="s">
        <v>26231</v>
      </c>
      <c r="C4" s="2" t="s">
        <v>26237</v>
      </c>
      <c r="D4" s="2" t="s">
        <v>26233</v>
      </c>
      <c r="E4" s="2" t="s">
        <v>26238</v>
      </c>
      <c r="F4" s="2" t="s">
        <v>26235</v>
      </c>
    </row>
    <row r="5" customFormat="false" ht="23.85" hidden="false" customHeight="false" outlineLevel="0" collapsed="false">
      <c r="A5" s="4" t="s">
        <v>26239</v>
      </c>
      <c r="B5" s="4" t="s">
        <v>26231</v>
      </c>
      <c r="C5" s="2" t="s">
        <v>26240</v>
      </c>
      <c r="D5" s="2" t="s">
        <v>26233</v>
      </c>
      <c r="E5" s="2" t="s">
        <v>26241</v>
      </c>
      <c r="F5" s="2" t="s">
        <v>26242</v>
      </c>
    </row>
    <row r="6" customFormat="false" ht="23.85" hidden="false" customHeight="false" outlineLevel="0" collapsed="false">
      <c r="A6" s="4" t="s">
        <v>26243</v>
      </c>
      <c r="B6" s="4" t="s">
        <v>26231</v>
      </c>
      <c r="C6" s="2" t="s">
        <v>26244</v>
      </c>
      <c r="D6" s="2" t="s">
        <v>26233</v>
      </c>
      <c r="E6" s="2" t="s">
        <v>26245</v>
      </c>
      <c r="F6" s="2" t="s">
        <v>26235</v>
      </c>
    </row>
    <row r="7" customFormat="false" ht="23.85" hidden="false" customHeight="false" outlineLevel="0" collapsed="false">
      <c r="A7" s="4" t="s">
        <v>26246</v>
      </c>
      <c r="B7" s="4" t="s">
        <v>26231</v>
      </c>
      <c r="C7" s="2" t="s">
        <v>26247</v>
      </c>
      <c r="D7" s="2" t="s">
        <v>26233</v>
      </c>
      <c r="E7" s="2" t="s">
        <v>26248</v>
      </c>
      <c r="F7" s="2" t="s">
        <v>26235</v>
      </c>
    </row>
    <row r="8" customFormat="false" ht="23.85" hidden="false" customHeight="false" outlineLevel="0" collapsed="false">
      <c r="A8" s="4" t="s">
        <v>26249</v>
      </c>
      <c r="B8" s="4" t="s">
        <v>26231</v>
      </c>
      <c r="C8" s="2" t="s">
        <v>26250</v>
      </c>
      <c r="D8" s="2" t="s">
        <v>26233</v>
      </c>
      <c r="E8" s="2" t="s">
        <v>26251</v>
      </c>
      <c r="F8" s="2" t="s">
        <v>26242</v>
      </c>
    </row>
    <row r="9" customFormat="false" ht="23.85" hidden="false" customHeight="false" outlineLevel="0" collapsed="false">
      <c r="A9" s="4" t="s">
        <v>26252</v>
      </c>
      <c r="B9" s="4" t="s">
        <v>26231</v>
      </c>
      <c r="C9" s="2" t="s">
        <v>26253</v>
      </c>
      <c r="D9" s="2" t="s">
        <v>26233</v>
      </c>
      <c r="E9" s="2" t="s">
        <v>26254</v>
      </c>
      <c r="F9" s="2" t="s">
        <v>26235</v>
      </c>
    </row>
    <row r="10" customFormat="false" ht="23.85" hidden="false" customHeight="false" outlineLevel="0" collapsed="false">
      <c r="A10" s="4" t="s">
        <v>26255</v>
      </c>
      <c r="B10" s="4" t="s">
        <v>26231</v>
      </c>
      <c r="C10" s="2" t="s">
        <v>26256</v>
      </c>
      <c r="D10" s="2" t="s">
        <v>26233</v>
      </c>
      <c r="E10" s="2" t="s">
        <v>26257</v>
      </c>
      <c r="F10" s="2" t="s">
        <v>26235</v>
      </c>
    </row>
    <row r="11" customFormat="false" ht="23.85" hidden="false" customHeight="false" outlineLevel="0" collapsed="false">
      <c r="A11" s="4" t="s">
        <v>26258</v>
      </c>
      <c r="B11" s="4" t="s">
        <v>26231</v>
      </c>
      <c r="C11" s="2" t="s">
        <v>26259</v>
      </c>
      <c r="D11" s="2" t="s">
        <v>26233</v>
      </c>
      <c r="E11" s="2" t="s">
        <v>26260</v>
      </c>
      <c r="F11" s="2" t="s">
        <v>26242</v>
      </c>
    </row>
    <row r="12" customFormat="false" ht="23.85" hidden="false" customHeight="false" outlineLevel="0" collapsed="false">
      <c r="A12" s="4" t="s">
        <v>26261</v>
      </c>
      <c r="B12" s="4" t="s">
        <v>26231</v>
      </c>
      <c r="C12" s="2" t="s">
        <v>26262</v>
      </c>
      <c r="D12" s="2" t="s">
        <v>26233</v>
      </c>
      <c r="E12" s="2" t="s">
        <v>26263</v>
      </c>
      <c r="F12" s="2" t="s">
        <v>26235</v>
      </c>
    </row>
    <row r="13" customFormat="false" ht="23.85" hidden="false" customHeight="false" outlineLevel="0" collapsed="false">
      <c r="A13" s="4" t="s">
        <v>26264</v>
      </c>
      <c r="B13" s="4" t="s">
        <v>26231</v>
      </c>
      <c r="C13" s="2" t="s">
        <v>26265</v>
      </c>
      <c r="D13" s="2" t="s">
        <v>26233</v>
      </c>
      <c r="E13" s="2" t="s">
        <v>26266</v>
      </c>
      <c r="F13" s="2" t="s">
        <v>26242</v>
      </c>
    </row>
    <row r="14" customFormat="false" ht="23.85" hidden="false" customHeight="false" outlineLevel="0" collapsed="false">
      <c r="A14" s="4" t="s">
        <v>26267</v>
      </c>
      <c r="B14" s="4" t="s">
        <v>26231</v>
      </c>
      <c r="C14" s="2" t="s">
        <v>26268</v>
      </c>
      <c r="D14" s="2" t="s">
        <v>26233</v>
      </c>
      <c r="E14" s="2" t="s">
        <v>26269</v>
      </c>
      <c r="F14" s="2" t="s">
        <v>26235</v>
      </c>
    </row>
    <row r="15" customFormat="false" ht="23.85" hidden="false" customHeight="false" outlineLevel="0" collapsed="false">
      <c r="A15" s="4" t="s">
        <v>26270</v>
      </c>
      <c r="B15" s="4" t="s">
        <v>26231</v>
      </c>
      <c r="C15" s="2" t="s">
        <v>26271</v>
      </c>
      <c r="D15" s="2" t="s">
        <v>26233</v>
      </c>
      <c r="E15" s="2" t="s">
        <v>26272</v>
      </c>
      <c r="F15" s="2" t="s">
        <v>26235</v>
      </c>
    </row>
    <row r="16" customFormat="false" ht="23.85" hidden="false" customHeight="false" outlineLevel="0" collapsed="false">
      <c r="A16" s="4" t="s">
        <v>26273</v>
      </c>
      <c r="B16" s="4" t="s">
        <v>26231</v>
      </c>
      <c r="C16" s="2" t="s">
        <v>26274</v>
      </c>
      <c r="D16" s="2" t="s">
        <v>26233</v>
      </c>
      <c r="E16" s="2" t="s">
        <v>26275</v>
      </c>
      <c r="F16" s="2" t="s">
        <v>26235</v>
      </c>
    </row>
    <row r="17" customFormat="false" ht="23.85" hidden="false" customHeight="false" outlineLevel="0" collapsed="false">
      <c r="A17" s="4" t="s">
        <v>26276</v>
      </c>
      <c r="B17" s="4" t="s">
        <v>26231</v>
      </c>
      <c r="C17" s="2" t="s">
        <v>26277</v>
      </c>
      <c r="D17" s="2" t="s">
        <v>26233</v>
      </c>
      <c r="E17" s="2" t="s">
        <v>26278</v>
      </c>
      <c r="F17" s="2" t="s">
        <v>26242</v>
      </c>
    </row>
    <row r="18" customFormat="false" ht="23.85" hidden="false" customHeight="false" outlineLevel="0" collapsed="false">
      <c r="A18" s="4" t="s">
        <v>26279</v>
      </c>
      <c r="B18" s="4" t="s">
        <v>26280</v>
      </c>
      <c r="C18" s="2" t="s">
        <v>26281</v>
      </c>
      <c r="D18" s="2" t="s">
        <v>26233</v>
      </c>
      <c r="E18" s="2" t="s">
        <v>26282</v>
      </c>
      <c r="F18" s="2" t="s">
        <v>26235</v>
      </c>
    </row>
    <row r="19" customFormat="false" ht="23.85" hidden="false" customHeight="false" outlineLevel="0" collapsed="false">
      <c r="A19" s="4" t="s">
        <v>26283</v>
      </c>
      <c r="B19" s="4" t="s">
        <v>26280</v>
      </c>
      <c r="C19" s="2" t="s">
        <v>26284</v>
      </c>
      <c r="D19" s="2" t="s">
        <v>26233</v>
      </c>
      <c r="E19" s="2" t="s">
        <v>26285</v>
      </c>
      <c r="F19" s="2" t="s">
        <v>26235</v>
      </c>
    </row>
    <row r="20" customFormat="false" ht="23.85" hidden="false" customHeight="false" outlineLevel="0" collapsed="false">
      <c r="A20" s="4" t="s">
        <v>26286</v>
      </c>
      <c r="B20" s="4" t="s">
        <v>26280</v>
      </c>
      <c r="C20" s="2" t="s">
        <v>26287</v>
      </c>
      <c r="D20" s="2" t="s">
        <v>26233</v>
      </c>
      <c r="E20" s="2" t="s">
        <v>26288</v>
      </c>
      <c r="F20" s="2" t="s">
        <v>26235</v>
      </c>
    </row>
    <row r="21" customFormat="false" ht="23.85" hidden="false" customHeight="false" outlineLevel="0" collapsed="false">
      <c r="A21" s="4" t="s">
        <v>26289</v>
      </c>
      <c r="B21" s="4" t="s">
        <v>26280</v>
      </c>
      <c r="C21" s="2" t="s">
        <v>26290</v>
      </c>
      <c r="D21" s="2" t="s">
        <v>26233</v>
      </c>
      <c r="E21" s="2" t="s">
        <v>26291</v>
      </c>
      <c r="F21" s="2" t="s">
        <v>26242</v>
      </c>
    </row>
    <row r="22" customFormat="false" ht="23.85" hidden="false" customHeight="false" outlineLevel="0" collapsed="false">
      <c r="A22" s="4" t="s">
        <v>26292</v>
      </c>
      <c r="B22" s="4" t="s">
        <v>26280</v>
      </c>
      <c r="C22" s="2" t="s">
        <v>26293</v>
      </c>
      <c r="D22" s="2" t="s">
        <v>26233</v>
      </c>
      <c r="E22" s="2" t="s">
        <v>26294</v>
      </c>
      <c r="F22" s="2" t="s">
        <v>26235</v>
      </c>
    </row>
    <row r="23" customFormat="false" ht="23.85" hidden="false" customHeight="false" outlineLevel="0" collapsed="false">
      <c r="A23" s="4" t="s">
        <v>26295</v>
      </c>
      <c r="B23" s="4" t="s">
        <v>26296</v>
      </c>
      <c r="C23" s="2" t="s">
        <v>26297</v>
      </c>
      <c r="D23" s="2" t="s">
        <v>26233</v>
      </c>
      <c r="E23" s="2" t="s">
        <v>26298</v>
      </c>
      <c r="F23" s="2" t="s">
        <v>26235</v>
      </c>
    </row>
    <row r="24" customFormat="false" ht="23.85" hidden="false" customHeight="false" outlineLevel="0" collapsed="false">
      <c r="A24" s="4" t="s">
        <v>26299</v>
      </c>
      <c r="B24" s="4" t="s">
        <v>26296</v>
      </c>
      <c r="C24" s="2" t="s">
        <v>26300</v>
      </c>
      <c r="D24" s="2" t="s">
        <v>26233</v>
      </c>
      <c r="E24" s="2" t="s">
        <v>26301</v>
      </c>
      <c r="F24" s="2" t="s">
        <v>26235</v>
      </c>
    </row>
    <row r="25" customFormat="false" ht="23.85" hidden="false" customHeight="false" outlineLevel="0" collapsed="false">
      <c r="A25" s="4" t="s">
        <v>26302</v>
      </c>
      <c r="B25" s="4" t="s">
        <v>26296</v>
      </c>
      <c r="C25" s="2" t="s">
        <v>26303</v>
      </c>
      <c r="D25" s="2" t="s">
        <v>26233</v>
      </c>
      <c r="E25" s="2" t="s">
        <v>26304</v>
      </c>
      <c r="F25" s="2" t="s">
        <v>26235</v>
      </c>
    </row>
    <row r="26" customFormat="false" ht="23.85" hidden="false" customHeight="false" outlineLevel="0" collapsed="false">
      <c r="A26" s="4" t="s">
        <v>26305</v>
      </c>
      <c r="B26" s="4" t="s">
        <v>26296</v>
      </c>
      <c r="C26" s="2" t="s">
        <v>26306</v>
      </c>
      <c r="D26" s="2" t="s">
        <v>26233</v>
      </c>
      <c r="E26" s="2" t="s">
        <v>26307</v>
      </c>
      <c r="F26" s="2" t="s">
        <v>26235</v>
      </c>
    </row>
    <row r="27" customFormat="false" ht="23.85" hidden="false" customHeight="false" outlineLevel="0" collapsed="false">
      <c r="A27" s="4" t="s">
        <v>26308</v>
      </c>
      <c r="B27" s="4" t="s">
        <v>26296</v>
      </c>
      <c r="C27" s="2" t="s">
        <v>26309</v>
      </c>
      <c r="D27" s="2" t="s">
        <v>26233</v>
      </c>
      <c r="E27" s="2" t="s">
        <v>26310</v>
      </c>
      <c r="F27" s="2" t="s">
        <v>26235</v>
      </c>
    </row>
    <row r="28" customFormat="false" ht="23.85" hidden="false" customHeight="false" outlineLevel="0" collapsed="false">
      <c r="A28" s="4" t="s">
        <v>26311</v>
      </c>
      <c r="B28" s="4" t="s">
        <v>26296</v>
      </c>
      <c r="C28" s="2" t="s">
        <v>26312</v>
      </c>
      <c r="D28" s="2" t="s">
        <v>26233</v>
      </c>
      <c r="E28" s="2" t="s">
        <v>26313</v>
      </c>
      <c r="F28" s="2" t="s">
        <v>26235</v>
      </c>
    </row>
    <row r="29" customFormat="false" ht="23.85" hidden="false" customHeight="false" outlineLevel="0" collapsed="false">
      <c r="A29" s="4" t="s">
        <v>26314</v>
      </c>
      <c r="B29" s="4" t="s">
        <v>26296</v>
      </c>
      <c r="C29" s="2" t="s">
        <v>26315</v>
      </c>
      <c r="D29" s="2" t="s">
        <v>26233</v>
      </c>
      <c r="E29" s="2" t="s">
        <v>26316</v>
      </c>
      <c r="F29" s="2" t="s">
        <v>26235</v>
      </c>
    </row>
    <row r="30" customFormat="false" ht="15" hidden="false" customHeight="false" outlineLevel="0" collapsed="false">
      <c r="A30" s="4" t="s">
        <v>26317</v>
      </c>
      <c r="B30" s="4" t="s">
        <v>26318</v>
      </c>
      <c r="C30" s="2" t="s">
        <v>26319</v>
      </c>
      <c r="D30" s="2" t="s">
        <v>26320</v>
      </c>
      <c r="E30" s="2" t="s">
        <v>26321</v>
      </c>
      <c r="F30" s="2" t="s">
        <v>26322</v>
      </c>
    </row>
    <row r="31" customFormat="false" ht="23.85" hidden="false" customHeight="false" outlineLevel="0" collapsed="false">
      <c r="A31" s="4" t="s">
        <v>26323</v>
      </c>
      <c r="B31" s="4" t="s">
        <v>26324</v>
      </c>
      <c r="C31" s="2" t="s">
        <v>26325</v>
      </c>
      <c r="D31" s="2" t="s">
        <v>26326</v>
      </c>
      <c r="E31" s="2" t="s">
        <v>26327</v>
      </c>
      <c r="F31" s="2" t="s">
        <v>26328</v>
      </c>
    </row>
    <row r="32" customFormat="false" ht="23.85" hidden="false" customHeight="false" outlineLevel="0" collapsed="false">
      <c r="A32" s="4" t="s">
        <v>26329</v>
      </c>
      <c r="B32" s="4" t="s">
        <v>26330</v>
      </c>
      <c r="C32" s="2" t="s">
        <v>26331</v>
      </c>
      <c r="D32" s="2" t="s">
        <v>26332</v>
      </c>
      <c r="E32" s="2" t="s">
        <v>26333</v>
      </c>
      <c r="F32" s="2" t="s">
        <v>26334</v>
      </c>
    </row>
    <row r="33" customFormat="false" ht="35.05" hidden="false" customHeight="false" outlineLevel="0" collapsed="false">
      <c r="A33" s="4" t="s">
        <v>26335</v>
      </c>
      <c r="B33" s="4" t="s">
        <v>26336</v>
      </c>
      <c r="C33" s="2" t="s">
        <v>26337</v>
      </c>
      <c r="D33" s="2" t="s">
        <v>26338</v>
      </c>
      <c r="E33" s="2" t="s">
        <v>26339</v>
      </c>
      <c r="F33" s="2" t="s">
        <v>26340</v>
      </c>
    </row>
    <row r="34" customFormat="false" ht="35.05" hidden="false" customHeight="false" outlineLevel="0" collapsed="false">
      <c r="A34" s="4" t="s">
        <v>26341</v>
      </c>
      <c r="B34" s="4" t="s">
        <v>26342</v>
      </c>
      <c r="C34" s="2" t="s">
        <v>26337</v>
      </c>
      <c r="D34" s="2" t="s">
        <v>26343</v>
      </c>
      <c r="E34" s="2" t="s">
        <v>26344</v>
      </c>
      <c r="F34" s="2" t="s">
        <v>26345</v>
      </c>
    </row>
    <row r="35" customFormat="false" ht="35.05" hidden="false" customHeight="false" outlineLevel="0" collapsed="false">
      <c r="A35" s="4" t="s">
        <v>26346</v>
      </c>
      <c r="B35" s="4" t="s">
        <v>26347</v>
      </c>
      <c r="C35" s="2" t="s">
        <v>26348</v>
      </c>
      <c r="D35" s="2" t="s">
        <v>26349</v>
      </c>
      <c r="E35" s="2" t="s">
        <v>26350</v>
      </c>
      <c r="F35" s="2" t="s">
        <v>26351</v>
      </c>
    </row>
    <row r="36" customFormat="false" ht="35.05" hidden="false" customHeight="false" outlineLevel="0" collapsed="false">
      <c r="A36" s="4" t="s">
        <v>26352</v>
      </c>
      <c r="B36" s="4" t="s">
        <v>26353</v>
      </c>
      <c r="C36" s="2" t="s">
        <v>26354</v>
      </c>
      <c r="D36" s="2" t="s">
        <v>26355</v>
      </c>
      <c r="E36" s="2" t="s">
        <v>26356</v>
      </c>
      <c r="F36" s="2" t="s">
        <v>26322</v>
      </c>
    </row>
  </sheetData>
  <autoFilter ref="A1:F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5" min="2" style="0" width="10"/>
    <col collapsed="false" customWidth="true" hidden="false" outlineLevel="0" max="6" min="6" style="0" width="4"/>
    <col collapsed="false" customWidth="true" hidden="false" outlineLevel="0" max="7" min="7" style="0" width="50"/>
  </cols>
  <sheetData>
    <row r="1" customFormat="false" ht="15" hidden="false" customHeight="false" outlineLevel="0" collapsed="false">
      <c r="A1" s="3" t="s">
        <v>26357</v>
      </c>
      <c r="B1" s="3" t="s">
        <v>21441</v>
      </c>
      <c r="C1" s="3" t="s">
        <v>21433</v>
      </c>
      <c r="D1" s="3" t="s">
        <v>21454</v>
      </c>
      <c r="E1" s="3" t="s">
        <v>26358</v>
      </c>
      <c r="F1" s="3"/>
      <c r="G1" s="3" t="s">
        <v>26359</v>
      </c>
    </row>
    <row r="2" customFormat="false" ht="15" hidden="false" customHeight="false" outlineLevel="0" collapsed="false">
      <c r="A2" s="4" t="s">
        <v>26360</v>
      </c>
      <c r="B2" s="4" t="n">
        <f aca="false">COUNTIFS(Albums!$G$2:$G$2862,"L1",Albums!$H$2:$H$2862,"Core")</f>
        <v>720</v>
      </c>
      <c r="C2" s="4" t="n">
        <f aca="false">COUNTIFS(Albums!$G$2:$G$2862,"L1",Albums!$H$2:$H$2862,"V")</f>
        <v>256</v>
      </c>
      <c r="D2" s="4" t="n">
        <f aca="false">COUNTIFS(Albums!$G$2:$G$2862,"L1",Albums!$H$2:$H$2862,"Context")</f>
        <v>47</v>
      </c>
      <c r="E2" s="4" t="n">
        <f aca="false">SUM(B2:D2)</f>
        <v>1023</v>
      </c>
      <c r="F2" s="4"/>
      <c r="G2" s="4"/>
    </row>
    <row r="3" customFormat="false" ht="15" hidden="false" customHeight="false" outlineLevel="0" collapsed="false">
      <c r="A3" s="4" t="s">
        <v>26361</v>
      </c>
      <c r="B3" s="4" t="n">
        <f aca="false">COUNTIFS(Albums!$G$2:$G$2862,"L2",Albums!$H$2:$H$2862,"Core")</f>
        <v>49</v>
      </c>
      <c r="C3" s="4" t="n">
        <f aca="false">COUNTIFS(Albums!$G$2:$G$2862,"L2",Albums!$H$2:$H$2862,"V")</f>
        <v>542</v>
      </c>
      <c r="D3" s="4" t="n">
        <f aca="false">COUNTIFS(Albums!$G$2:$G$2862,"L2",Albums!$H$2:$H$2862,"Context")</f>
        <v>29</v>
      </c>
      <c r="E3" s="4" t="n">
        <f aca="false">SUM(B3:D3)</f>
        <v>620</v>
      </c>
      <c r="F3" s="4"/>
      <c r="G3" s="4"/>
    </row>
    <row r="4" customFormat="false" ht="15" hidden="false" customHeight="false" outlineLevel="0" collapsed="false">
      <c r="A4" s="4" t="s">
        <v>26362</v>
      </c>
      <c r="B4" s="4" t="n">
        <f aca="false">COUNTIFS(Albums!$G$2:$G$2862,"L3",Albums!$H$2:$H$2862,"Core")</f>
        <v>0</v>
      </c>
      <c r="C4" s="4" t="n">
        <f aca="false">COUNTIFS(Albums!$G$2:$G$2862,"L3",Albums!$H$2:$H$2862,"V")</f>
        <v>477</v>
      </c>
      <c r="D4" s="4" t="n">
        <f aca="false">COUNTIFS(Albums!$G$2:$G$2862,"L3",Albums!$H$2:$H$2862,"Context")</f>
        <v>34</v>
      </c>
      <c r="E4" s="4" t="n">
        <f aca="false">SUM(B4:D4)</f>
        <v>511</v>
      </c>
      <c r="F4" s="4"/>
      <c r="G4" s="4" t="s">
        <v>26363</v>
      </c>
    </row>
    <row r="5" customFormat="false" ht="15" hidden="false" customHeight="false" outlineLevel="0" collapsed="false">
      <c r="A5" s="4" t="s">
        <v>26364</v>
      </c>
      <c r="B5" s="4" t="n">
        <f aca="false">COUNTIFS(Albums!$G$2:$G$2862,"L4",Albums!$H$2:$H$2862,"Core")</f>
        <v>0</v>
      </c>
      <c r="C5" s="4" t="n">
        <f aca="false">COUNTIFS(Albums!$G$2:$G$2862,"L4",Albums!$H$2:$H$2862,"V")</f>
        <v>234</v>
      </c>
      <c r="D5" s="4" t="n">
        <f aca="false">COUNTIFS(Albums!$G$2:$G$2862,"L4",Albums!$H$2:$H$2862,"Context")</f>
        <v>20</v>
      </c>
      <c r="E5" s="4" t="n">
        <f aca="false">SUM(B5:D5)</f>
        <v>254</v>
      </c>
      <c r="F5" s="4"/>
      <c r="G5" s="4" t="s">
        <v>26365</v>
      </c>
    </row>
    <row r="6" customFormat="false" ht="15" hidden="false" customHeight="false" outlineLevel="0" collapsed="false">
      <c r="A6" s="4" t="s">
        <v>26366</v>
      </c>
      <c r="B6" s="4" t="n">
        <f aca="false">COUNTIFS(Albums!$G$2:$G$2862,"L5",Albums!$H$2:$H$2862,"Core")</f>
        <v>0</v>
      </c>
      <c r="C6" s="4" t="n">
        <f aca="false">COUNTIFS(Albums!$G$2:$G$2862,"L5",Albums!$H$2:$H$2862,"V")</f>
        <v>385</v>
      </c>
      <c r="D6" s="4" t="n">
        <f aca="false">COUNTIFS(Albums!$G$2:$G$2862,"L5",Albums!$H$2:$H$2862,"Context")</f>
        <v>20</v>
      </c>
      <c r="E6" s="4" t="n">
        <f aca="false">SUM(B6:D6)</f>
        <v>405</v>
      </c>
      <c r="F6" s="4"/>
      <c r="G6" s="4" t="s">
        <v>26367</v>
      </c>
    </row>
    <row r="7" customFormat="false" ht="15" hidden="false" customHeight="false" outlineLevel="0" collapsed="false">
      <c r="A7" s="4" t="s">
        <v>26368</v>
      </c>
      <c r="B7" s="4" t="n">
        <f aca="false">COUNTIFS(Albums!$G$2:$G$2862,"L6",Albums!$H$2:$H$2862,"Core")</f>
        <v>0</v>
      </c>
      <c r="C7" s="4" t="n">
        <f aca="false">COUNTIFS(Albums!$G$2:$G$2862,"L6",Albums!$H$2:$H$2862,"V")</f>
        <v>48</v>
      </c>
      <c r="D7" s="4" t="n">
        <f aca="false">COUNTIFS(Albums!$G$2:$G$2862,"L6",Albums!$H$2:$H$2862,"Context")</f>
        <v>0</v>
      </c>
      <c r="E7" s="4" t="n">
        <f aca="false">SUM(B7:D7)</f>
        <v>48</v>
      </c>
      <c r="F7" s="4"/>
      <c r="G7" s="4" t="s">
        <v>26369</v>
      </c>
    </row>
    <row r="8" customFormat="false" ht="15" hidden="false" customHeight="false" outlineLevel="0" collapsed="false">
      <c r="A8" s="4" t="s">
        <v>26358</v>
      </c>
      <c r="B8" s="4" t="n">
        <f aca="false">SUM(B2:B7)</f>
        <v>769</v>
      </c>
      <c r="C8" s="4" t="n">
        <f aca="false">SUM(C2:C7)</f>
        <v>1942</v>
      </c>
      <c r="D8" s="4" t="n">
        <f aca="false">SUM(D2:D7)</f>
        <v>150</v>
      </c>
      <c r="E8" s="4" t="n">
        <f aca="false">SUM(E2:E7)</f>
        <v>2861</v>
      </c>
      <c r="F8" s="4"/>
      <c r="G8" s="4" t="s">
        <v>26370</v>
      </c>
    </row>
    <row r="9" customFormat="false" ht="15" hidden="false" customHeight="false" outlineLevel="0" collapsed="false">
      <c r="A9" s="4" t="s">
        <v>26371</v>
      </c>
      <c r="B9" s="4"/>
      <c r="C9" s="4" t="n">
        <f aca="false">C2+C3</f>
        <v>798</v>
      </c>
      <c r="D9" s="4"/>
      <c r="E9" s="4"/>
      <c r="F9" s="4"/>
      <c r="G9" s="4" t="s">
        <v>26372</v>
      </c>
    </row>
    <row r="10" customFormat="false" ht="15" hidden="false" customHeight="false" outlineLevel="0" collapsed="false">
      <c r="A10" s="4"/>
      <c r="B10" s="4"/>
      <c r="C10" s="4"/>
      <c r="D10" s="4"/>
      <c r="E10" s="4"/>
      <c r="F10" s="4"/>
      <c r="G10" s="4"/>
    </row>
    <row r="11" customFormat="false" ht="15" hidden="false" customHeight="false" outlineLevel="0" collapsed="false">
      <c r="A11" s="5" t="s">
        <v>26373</v>
      </c>
      <c r="B11" s="5" t="s">
        <v>26374</v>
      </c>
      <c r="C11" s="4"/>
      <c r="D11" s="4"/>
      <c r="E11" s="4"/>
      <c r="F11" s="4"/>
      <c r="G11" s="4"/>
    </row>
    <row r="12" customFormat="false" ht="15" hidden="false" customHeight="false" outlineLevel="0" collapsed="false">
      <c r="A12" s="4" t="s">
        <v>110</v>
      </c>
      <c r="B12" s="4" t="n">
        <f aca="false">COUNTIF(Albums!$T$2:$T$2862,A12)</f>
        <v>807</v>
      </c>
      <c r="C12" s="4"/>
      <c r="D12" s="4"/>
      <c r="E12" s="4"/>
      <c r="F12" s="4"/>
      <c r="G12" s="4"/>
    </row>
    <row r="13" customFormat="false" ht="15" hidden="false" customHeight="false" outlineLevel="0" collapsed="false">
      <c r="A13" s="4" t="s">
        <v>84</v>
      </c>
      <c r="B13" s="4" t="n">
        <f aca="false">COUNTIF(Albums!$T$2:$T$2862,A13)</f>
        <v>1429</v>
      </c>
      <c r="C13" s="4"/>
      <c r="D13" s="4"/>
      <c r="E13" s="4"/>
      <c r="F13" s="4"/>
      <c r="G13" s="4"/>
    </row>
    <row r="14" customFormat="false" ht="15" hidden="false" customHeight="false" outlineLevel="0" collapsed="false">
      <c r="A14" s="4" t="s">
        <v>52</v>
      </c>
      <c r="B14" s="4" t="n">
        <f aca="false">COUNTIF(Albums!$T$2:$T$2862,A14)</f>
        <v>625</v>
      </c>
      <c r="C14" s="4"/>
      <c r="D14" s="4"/>
      <c r="E14" s="4"/>
      <c r="F14" s="4"/>
      <c r="G14" s="4"/>
    </row>
    <row r="15" customFormat="false" ht="15" hidden="false" customHeight="false" outlineLevel="0" collapsed="false">
      <c r="A15" s="4"/>
      <c r="B15" s="4"/>
      <c r="C15" s="4"/>
      <c r="D15" s="4"/>
      <c r="E15" s="4"/>
      <c r="F15" s="4"/>
      <c r="G15" s="4"/>
    </row>
    <row r="16" customFormat="false" ht="15" hidden="false" customHeight="false" outlineLevel="0" collapsed="false">
      <c r="A16" s="5" t="s">
        <v>26375</v>
      </c>
      <c r="B16" s="5" t="s">
        <v>26376</v>
      </c>
      <c r="C16" s="5" t="s">
        <v>17</v>
      </c>
      <c r="D16" s="5" t="s">
        <v>26377</v>
      </c>
      <c r="E16" s="4"/>
      <c r="F16" s="4"/>
      <c r="G16" s="4"/>
    </row>
    <row r="17" customFormat="false" ht="15" hidden="false" customHeight="false" outlineLevel="0" collapsed="false">
      <c r="A17" s="4" t="str">
        <f aca="false">Lanes!A2</f>
        <v>C1</v>
      </c>
      <c r="B17" s="4" t="n">
        <f aca="false">Lanes!J2</f>
        <v>50</v>
      </c>
      <c r="C17" s="4" t="str">
        <f aca="false">Lanes!C2</f>
        <v>Core</v>
      </c>
      <c r="D17" s="4" t="str">
        <f aca="false">Lanes!B2</f>
        <v>Indie twang / yallternative</v>
      </c>
      <c r="E17" s="4"/>
      <c r="F17" s="4"/>
      <c r="G17" s="4"/>
    </row>
    <row r="18" customFormat="false" ht="15" hidden="false" customHeight="false" outlineLevel="0" collapsed="false">
      <c r="A18" s="4" t="str">
        <f aca="false">Lanes!A3</f>
        <v>C2</v>
      </c>
      <c r="B18" s="4" t="n">
        <f aca="false">Lanes!J3</f>
        <v>39</v>
      </c>
      <c r="C18" s="4" t="str">
        <f aca="false">Lanes!C3</f>
        <v>Core</v>
      </c>
      <c r="D18" s="4" t="str">
        <f aca="false">Lanes!B3</f>
        <v>Barroom storytellers and deadpan songwriters</v>
      </c>
      <c r="E18" s="4"/>
      <c r="F18" s="4"/>
      <c r="G18" s="4"/>
    </row>
    <row r="19" customFormat="false" ht="15" hidden="false" customHeight="false" outlineLevel="0" collapsed="false">
      <c r="A19" s="4" t="str">
        <f aca="false">Lanes!A4</f>
        <v>C3</v>
      </c>
      <c r="B19" s="4" t="n">
        <f aca="false">Lanes!J4</f>
        <v>35</v>
      </c>
      <c r="C19" s="4" t="str">
        <f aca="false">Lanes!C4</f>
        <v>Core</v>
      </c>
      <c r="D19" s="4" t="str">
        <f aca="false">Lanes!B4</f>
        <v>New alt-country and honky-tonk bands</v>
      </c>
      <c r="E19" s="4"/>
      <c r="F19" s="4"/>
      <c r="G19" s="4"/>
    </row>
    <row r="20" customFormat="false" ht="15" hidden="false" customHeight="false" outlineLevel="0" collapsed="false">
      <c r="A20" s="4" t="str">
        <f aca="false">Lanes!A5</f>
        <v>C4</v>
      </c>
      <c r="B20" s="4" t="n">
        <f aca="false">Lanes!J5</f>
        <v>21</v>
      </c>
      <c r="C20" s="4" t="str">
        <f aca="false">Lanes!C5</f>
        <v>Core</v>
      </c>
      <c r="D20" s="4" t="str">
        <f aca="false">Lanes!B5</f>
        <v>Countrygaze and loud twang</v>
      </c>
      <c r="E20" s="4"/>
      <c r="F20" s="4"/>
      <c r="G20" s="4"/>
    </row>
    <row r="21" customFormat="false" ht="15" hidden="false" customHeight="false" outlineLevel="0" collapsed="false">
      <c r="A21" s="4" t="str">
        <f aca="false">Lanes!A6</f>
        <v>C5</v>
      </c>
      <c r="B21" s="4" t="n">
        <f aca="false">Lanes!J6</f>
        <v>176</v>
      </c>
      <c r="C21" s="4" t="str">
        <f aca="false">Lanes!C6</f>
        <v>Core</v>
      </c>
      <c r="D21" s="4" t="str">
        <f aca="false">Lanes!B6</f>
        <v>Twangy indie folk</v>
      </c>
      <c r="E21" s="4"/>
      <c r="F21" s="4"/>
      <c r="G21" s="4"/>
    </row>
    <row r="22" customFormat="false" ht="15" hidden="false" customHeight="false" outlineLevel="0" collapsed="false">
      <c r="A22" s="4" t="str">
        <f aca="false">Lanes!A7</f>
        <v>C6</v>
      </c>
      <c r="B22" s="4" t="n">
        <f aca="false">Lanes!J7</f>
        <v>170</v>
      </c>
      <c r="C22" s="4" t="str">
        <f aca="false">Lanes!C7</f>
        <v>Core</v>
      </c>
      <c r="D22" s="4" t="str">
        <f aca="false">Lanes!B7</f>
        <v>Cosmic country and the '70s revival</v>
      </c>
      <c r="E22" s="4"/>
      <c r="F22" s="4"/>
      <c r="G22" s="4"/>
    </row>
    <row r="23" customFormat="false" ht="15" hidden="false" customHeight="false" outlineLevel="0" collapsed="false">
      <c r="A23" s="4" t="str">
        <f aca="false">Lanes!A8</f>
        <v>C7</v>
      </c>
      <c r="B23" s="4" t="n">
        <f aca="false">Lanes!J8</f>
        <v>190</v>
      </c>
      <c r="C23" s="4" t="str">
        <f aca="false">Lanes!C8</f>
        <v>Core</v>
      </c>
      <c r="D23" s="4" t="str">
        <f aca="false">Lanes!B8</f>
        <v>Slacker, jangle, and power-pop revival</v>
      </c>
      <c r="E23" s="4"/>
      <c r="F23" s="4"/>
      <c r="G23" s="4"/>
    </row>
    <row r="24" customFormat="false" ht="15" hidden="false" customHeight="false" outlineLevel="0" collapsed="false">
      <c r="A24" s="4" t="str">
        <f aca="false">Lanes!A9</f>
        <v>C8</v>
      </c>
      <c r="B24" s="4" t="n">
        <f aca="false">Lanes!J9</f>
        <v>58</v>
      </c>
      <c r="C24" s="4" t="str">
        <f aca="false">Lanes!C9</f>
        <v>Core</v>
      </c>
      <c r="D24" s="4" t="str">
        <f aca="false">Lanes!B9</f>
        <v>Modern slowcore and hushed twang</v>
      </c>
      <c r="E24" s="4"/>
      <c r="F24" s="4"/>
      <c r="G24" s="4"/>
    </row>
    <row r="25" customFormat="false" ht="15" hidden="false" customHeight="false" outlineLevel="0" collapsed="false">
      <c r="A25" s="4" t="str">
        <f aca="false">Lanes!A10</f>
        <v>C9</v>
      </c>
      <c r="B25" s="4" t="n">
        <f aca="false">Lanes!J10</f>
        <v>30</v>
      </c>
      <c r="C25" s="4" t="str">
        <f aca="false">Lanes!C10</f>
        <v>Core</v>
      </c>
      <c r="D25" s="4" t="str">
        <f aca="false">Lanes!B10</f>
        <v>Emo-twang crossovers</v>
      </c>
      <c r="E25" s="4"/>
      <c r="F25" s="4"/>
      <c r="G25" s="4"/>
    </row>
    <row r="26" customFormat="false" ht="15" hidden="false" customHeight="false" outlineLevel="0" collapsed="false">
      <c r="A26" s="4" t="str">
        <f aca="false">Lanes!A11</f>
        <v>V1</v>
      </c>
      <c r="B26" s="4" t="n">
        <f aca="false">Lanes!J11</f>
        <v>46</v>
      </c>
      <c r="C26" s="4" t="str">
        <f aca="false">Lanes!C11</f>
        <v>V</v>
      </c>
      <c r="D26" s="4" t="str">
        <f aca="false">Lanes!B11</f>
        <v>Molina and the Magnolia circle</v>
      </c>
      <c r="E26" s="4"/>
      <c r="F26" s="4"/>
      <c r="G26" s="4"/>
    </row>
    <row r="27" customFormat="false" ht="15" hidden="false" customHeight="false" outlineLevel="0" collapsed="false">
      <c r="A27" s="4" t="str">
        <f aca="false">Lanes!A12</f>
        <v>V2</v>
      </c>
      <c r="B27" s="4" t="n">
        <f aca="false">Lanes!J12</f>
        <v>81</v>
      </c>
      <c r="C27" s="4" t="str">
        <f aca="false">Lanes!C12</f>
        <v>V</v>
      </c>
      <c r="D27" s="4" t="str">
        <f aca="false">Lanes!B12</f>
        <v>Drag City deadpan school</v>
      </c>
      <c r="E27" s="4"/>
      <c r="F27" s="4"/>
      <c r="G27" s="4"/>
    </row>
    <row r="28" customFormat="false" ht="15" hidden="false" customHeight="false" outlineLevel="0" collapsed="false">
      <c r="A28" s="4" t="str">
        <f aca="false">Lanes!A13</f>
        <v>V3</v>
      </c>
      <c r="B28" s="4" t="n">
        <f aca="false">Lanes!J13</f>
        <v>85</v>
      </c>
      <c r="C28" s="4" t="str">
        <f aca="false">Lanes!C13</f>
        <v>V</v>
      </c>
      <c r="D28" s="4" t="str">
        <f aca="false">Lanes!B13</f>
        <v>Southern storytelling rock</v>
      </c>
      <c r="E28" s="4"/>
      <c r="F28" s="4"/>
      <c r="G28" s="4"/>
    </row>
    <row r="29" customFormat="false" ht="15" hidden="false" customHeight="false" outlineLevel="0" collapsed="false">
      <c r="A29" s="4" t="str">
        <f aca="false">Lanes!A14</f>
        <v>V4</v>
      </c>
      <c r="B29" s="4" t="n">
        <f aca="false">Lanes!J14</f>
        <v>107</v>
      </c>
      <c r="C29" s="4" t="str">
        <f aca="false">Lanes!C14</f>
        <v>V</v>
      </c>
      <c r="D29" s="4" t="str">
        <f aca="false">Lanes!B14</f>
        <v>Roots-inflected 2000s indie</v>
      </c>
      <c r="E29" s="4"/>
      <c r="F29" s="4"/>
      <c r="G29" s="4"/>
    </row>
    <row r="30" customFormat="false" ht="15" hidden="false" customHeight="false" outlineLevel="0" collapsed="false">
      <c r="A30" s="4" t="str">
        <f aca="false">Lanes!A15</f>
        <v>V5</v>
      </c>
      <c r="B30" s="4" t="n">
        <f aca="false">Lanes!J15</f>
        <v>70</v>
      </c>
      <c r="C30" s="4" t="str">
        <f aca="false">Lanes!C15</f>
        <v>V</v>
      </c>
      <c r="D30" s="4" t="str">
        <f aca="false">Lanes!B15</f>
        <v>Rootsy indie folk</v>
      </c>
      <c r="E30" s="4"/>
      <c r="F30" s="4"/>
      <c r="G30" s="4"/>
    </row>
    <row r="31" customFormat="false" ht="15" hidden="false" customHeight="false" outlineLevel="0" collapsed="false">
      <c r="A31" s="4" t="str">
        <f aca="false">Lanes!A16</f>
        <v>V6</v>
      </c>
      <c r="B31" s="4" t="n">
        <f aca="false">Lanes!J16</f>
        <v>143</v>
      </c>
      <c r="C31" s="4" t="str">
        <f aca="false">Lanes!C16</f>
        <v>V</v>
      </c>
      <c r="D31" s="4" t="str">
        <f aca="false">Lanes!B16</f>
        <v>2000s–2010s alt-country</v>
      </c>
      <c r="E31" s="4"/>
      <c r="F31" s="4"/>
      <c r="G31" s="4"/>
    </row>
    <row r="32" customFormat="false" ht="15" hidden="false" customHeight="false" outlineLevel="0" collapsed="false">
      <c r="A32" s="4" t="str">
        <f aca="false">Lanes!A17</f>
        <v>V7</v>
      </c>
      <c r="B32" s="4" t="n">
        <f aca="false">Lanes!J17</f>
        <v>95</v>
      </c>
      <c r="C32" s="4" t="str">
        <f aca="false">Lanes!C17</f>
        <v>V</v>
      </c>
      <c r="D32" s="4" t="str">
        <f aca="false">Lanes!B17</f>
        <v>Neo-traditional and 'new outlaw' country</v>
      </c>
      <c r="E32" s="4"/>
      <c r="F32" s="4"/>
      <c r="G32" s="4"/>
    </row>
    <row r="33" customFormat="false" ht="15" hidden="false" customHeight="false" outlineLevel="0" collapsed="false">
      <c r="A33" s="4" t="str">
        <f aca="false">Lanes!A18</f>
        <v>V8</v>
      </c>
      <c r="B33" s="4" t="n">
        <f aca="false">Lanes!J18</f>
        <v>52</v>
      </c>
      <c r="C33" s="4" t="str">
        <f aca="false">Lanes!C18</f>
        <v>V</v>
      </c>
      <c r="D33" s="4" t="str">
        <f aca="false">Lanes!B18</f>
        <v>American Primitive and solo guitar</v>
      </c>
      <c r="E33" s="4"/>
      <c r="F33" s="4"/>
      <c r="G33" s="4"/>
    </row>
    <row r="34" customFormat="false" ht="15" hidden="false" customHeight="false" outlineLevel="0" collapsed="false">
      <c r="A34" s="4" t="str">
        <f aca="false">Lanes!A19</f>
        <v>V9</v>
      </c>
      <c r="B34" s="4" t="n">
        <f aca="false">Lanes!J19</f>
        <v>84</v>
      </c>
      <c r="C34" s="4" t="str">
        <f aca="false">Lanes!C19</f>
        <v>V</v>
      </c>
      <c r="D34" s="4" t="str">
        <f aca="false">Lanes!B19</f>
        <v>No Depression and insurgent country</v>
      </c>
      <c r="E34" s="4"/>
      <c r="F34" s="4"/>
      <c r="G34" s="4"/>
    </row>
    <row r="35" customFormat="false" ht="15" hidden="false" customHeight="false" outlineLevel="0" collapsed="false">
      <c r="A35" s="4" t="str">
        <f aca="false">Lanes!A20</f>
        <v>V10</v>
      </c>
      <c r="B35" s="4" t="n">
        <f aca="false">Lanes!J20</f>
        <v>101</v>
      </c>
      <c r="C35" s="4" t="str">
        <f aca="false">Lanes!C20</f>
        <v>V</v>
      </c>
      <c r="D35" s="4" t="str">
        <f aca="false">Lanes!B20</f>
        <v>Slacker and '90s indie rock</v>
      </c>
      <c r="E35" s="4"/>
      <c r="F35" s="4"/>
      <c r="G35" s="4"/>
    </row>
    <row r="36" customFormat="false" ht="15" hidden="false" customHeight="false" outlineLevel="0" collapsed="false">
      <c r="A36" s="4" t="str">
        <f aca="false">Lanes!A21</f>
        <v>V11</v>
      </c>
      <c r="B36" s="4" t="n">
        <f aca="false">Lanes!J21</f>
        <v>68</v>
      </c>
      <c r="C36" s="4" t="str">
        <f aca="false">Lanes!C21</f>
        <v>V</v>
      </c>
      <c r="D36" s="4" t="str">
        <f aca="false">Lanes!B21</f>
        <v>Lo-fi and home taping</v>
      </c>
      <c r="E36" s="4"/>
      <c r="F36" s="4"/>
      <c r="G36" s="4"/>
    </row>
    <row r="37" customFormat="false" ht="15" hidden="false" customHeight="false" outlineLevel="0" collapsed="false">
      <c r="A37" s="4" t="str">
        <f aca="false">Lanes!A22</f>
        <v>V12</v>
      </c>
      <c r="B37" s="4" t="n">
        <f aca="false">Lanes!J22</f>
        <v>73</v>
      </c>
      <c r="C37" s="4" t="str">
        <f aca="false">Lanes!C22</f>
        <v>V</v>
      </c>
      <c r="D37" s="4" t="str">
        <f aca="false">Lanes!B22</f>
        <v>Slowcore and sadcore</v>
      </c>
      <c r="E37" s="4"/>
      <c r="F37" s="4"/>
      <c r="G37" s="4"/>
    </row>
    <row r="38" customFormat="false" ht="15" hidden="false" customHeight="false" outlineLevel="0" collapsed="false">
      <c r="A38" s="4" t="str">
        <f aca="false">Lanes!A23</f>
        <v>V13</v>
      </c>
      <c r="B38" s="4" t="n">
        <f aca="false">Lanes!J23</f>
        <v>73</v>
      </c>
      <c r="C38" s="4" t="str">
        <f aca="false">Lanes!C23</f>
        <v>V</v>
      </c>
      <c r="D38" s="4" t="str">
        <f aca="false">Lanes!B23</f>
        <v>Americana songwriters before the label</v>
      </c>
      <c r="E38" s="4"/>
      <c r="F38" s="4"/>
      <c r="G38" s="4"/>
    </row>
    <row r="39" customFormat="false" ht="15" hidden="false" customHeight="false" outlineLevel="0" collapsed="false">
      <c r="A39" s="4" t="str">
        <f aca="false">Lanes!A24</f>
        <v>V14</v>
      </c>
      <c r="B39" s="4" t="n">
        <f aca="false">Lanes!J24</f>
        <v>49</v>
      </c>
      <c r="C39" s="4" t="str">
        <f aca="false">Lanes!C24</f>
        <v>V</v>
      </c>
      <c r="D39" s="4" t="str">
        <f aca="false">Lanes!B24</f>
        <v>Cowpunk and LA roots punk</v>
      </c>
      <c r="E39" s="4"/>
      <c r="F39" s="4"/>
      <c r="G39" s="4"/>
    </row>
    <row r="40" customFormat="false" ht="15" hidden="false" customHeight="false" outlineLevel="0" collapsed="false">
      <c r="A40" s="4" t="str">
        <f aca="false">Lanes!A25</f>
        <v>V15</v>
      </c>
      <c r="B40" s="4" t="n">
        <f aca="false">Lanes!J25</f>
        <v>34</v>
      </c>
      <c r="C40" s="4" t="str">
        <f aca="false">Lanes!C25</f>
        <v>V</v>
      </c>
      <c r="D40" s="4" t="str">
        <f aca="false">Lanes!B25</f>
        <v>Paisley Underground</v>
      </c>
      <c r="E40" s="4"/>
      <c r="F40" s="4"/>
      <c r="G40" s="4"/>
    </row>
    <row r="41" customFormat="false" ht="15" hidden="false" customHeight="false" outlineLevel="0" collapsed="false">
      <c r="A41" s="4" t="str">
        <f aca="false">Lanes!A26</f>
        <v>V16</v>
      </c>
      <c r="B41" s="4" t="n">
        <f aca="false">Lanes!J26</f>
        <v>102</v>
      </c>
      <c r="C41" s="4" t="str">
        <f aca="false">Lanes!C26</f>
        <v>V</v>
      </c>
      <c r="D41" s="4" t="str">
        <f aca="false">Lanes!B26</f>
        <v>American underground and college rock</v>
      </c>
      <c r="E41" s="4"/>
      <c r="F41" s="4"/>
      <c r="G41" s="4"/>
    </row>
    <row r="42" customFormat="false" ht="15" hidden="false" customHeight="false" outlineLevel="0" collapsed="false">
      <c r="A42" s="4" t="str">
        <f aca="false">Lanes!A27</f>
        <v>V17</v>
      </c>
      <c r="B42" s="4" t="n">
        <f aca="false">Lanes!J27</f>
        <v>60</v>
      </c>
      <c r="C42" s="4" t="str">
        <f aca="false">Lanes!C27</f>
        <v>V</v>
      </c>
      <c r="D42" s="4" t="str">
        <f aca="false">Lanes!B27</f>
        <v>Jangle and power pop, Big Star to GBV</v>
      </c>
      <c r="E42" s="4"/>
      <c r="F42" s="4"/>
      <c r="G42" s="4"/>
    </row>
    <row r="43" customFormat="false" ht="15" hidden="false" customHeight="false" outlineLevel="0" collapsed="false">
      <c r="A43" s="4" t="str">
        <f aca="false">Lanes!A28</f>
        <v>V18</v>
      </c>
      <c r="B43" s="4" t="n">
        <f aca="false">Lanes!J28</f>
        <v>53</v>
      </c>
      <c r="C43" s="4" t="str">
        <f aca="false">Lanes!C28</f>
        <v>V</v>
      </c>
      <c r="D43" s="4" t="str">
        <f aca="false">Lanes!B28</f>
        <v>Flying Nun and Antipodean indie</v>
      </c>
      <c r="E43" s="4"/>
      <c r="F43" s="4"/>
      <c r="G43" s="4"/>
    </row>
    <row r="44" customFormat="false" ht="15" hidden="false" customHeight="false" outlineLevel="0" collapsed="false">
      <c r="A44" s="4" t="str">
        <f aca="false">Lanes!A29</f>
        <v>V19</v>
      </c>
      <c r="B44" s="4" t="n">
        <f aca="false">Lanes!J29</f>
        <v>40</v>
      </c>
      <c r="C44" s="4" t="str">
        <f aca="false">Lanes!C29</f>
        <v>V</v>
      </c>
      <c r="D44" s="4" t="str">
        <f aca="false">Lanes!B29</f>
        <v>1980s country rebels</v>
      </c>
      <c r="E44" s="4"/>
      <c r="F44" s="4"/>
      <c r="G44" s="4"/>
    </row>
    <row r="45" customFormat="false" ht="15" hidden="false" customHeight="false" outlineLevel="0" collapsed="false">
      <c r="A45" s="4" t="str">
        <f aca="false">Lanes!A30</f>
        <v>V20</v>
      </c>
      <c r="B45" s="4" t="n">
        <f aca="false">Lanes!J30</f>
        <v>65</v>
      </c>
      <c r="C45" s="4" t="str">
        <f aca="false">Lanes!C30</f>
        <v>V</v>
      </c>
      <c r="D45" s="4" t="str">
        <f aca="false">Lanes!B30</f>
        <v>Neil Young and the Crazy Horse universe</v>
      </c>
      <c r="E45" s="4"/>
      <c r="F45" s="4"/>
      <c r="G45" s="4"/>
    </row>
    <row r="46" customFormat="false" ht="15" hidden="false" customHeight="false" outlineLevel="0" collapsed="false">
      <c r="A46" s="4" t="str">
        <f aca="false">Lanes!A31</f>
        <v>V21</v>
      </c>
      <c r="B46" s="4" t="n">
        <f aca="false">Lanes!J31</f>
        <v>55</v>
      </c>
      <c r="C46" s="4" t="str">
        <f aca="false">Lanes!C31</f>
        <v>V</v>
      </c>
      <c r="D46" s="4" t="str">
        <f aca="false">Lanes!B31</f>
        <v>Country rock and Cosmic American Music</v>
      </c>
      <c r="E46" s="4"/>
      <c r="F46" s="4"/>
      <c r="G46" s="4"/>
    </row>
    <row r="47" customFormat="false" ht="15" hidden="false" customHeight="false" outlineLevel="0" collapsed="false">
      <c r="A47" s="4" t="str">
        <f aca="false">Lanes!A32</f>
        <v>V22</v>
      </c>
      <c r="B47" s="4" t="n">
        <f aca="false">Lanes!J32</f>
        <v>35</v>
      </c>
      <c r="C47" s="4" t="str">
        <f aca="false">Lanes!C32</f>
        <v>V</v>
      </c>
      <c r="D47" s="4" t="str">
        <f aca="false">Lanes!B32</f>
        <v>Dylan and The Band</v>
      </c>
      <c r="E47" s="4"/>
      <c r="F47" s="4"/>
      <c r="G47" s="4"/>
    </row>
    <row r="48" customFormat="false" ht="15" hidden="false" customHeight="false" outlineLevel="0" collapsed="false">
      <c r="A48" s="4" t="str">
        <f aca="false">Lanes!A33</f>
        <v>V23</v>
      </c>
      <c r="B48" s="4" t="n">
        <f aca="false">Lanes!J33</f>
        <v>51</v>
      </c>
      <c r="C48" s="4" t="str">
        <f aca="false">Lanes!C33</f>
        <v>V</v>
      </c>
      <c r="D48" s="4" t="str">
        <f aca="false">Lanes!B33</f>
        <v>Outlaw country</v>
      </c>
      <c r="E48" s="4"/>
      <c r="F48" s="4"/>
      <c r="G48" s="4"/>
    </row>
    <row r="49" customFormat="false" ht="15" hidden="false" customHeight="false" outlineLevel="0" collapsed="false">
      <c r="A49" s="4" t="str">
        <f aca="false">Lanes!A34</f>
        <v>V24</v>
      </c>
      <c r="B49" s="4" t="n">
        <f aca="false">Lanes!J34</f>
        <v>46</v>
      </c>
      <c r="C49" s="4" t="str">
        <f aca="false">Lanes!C34</f>
        <v>V</v>
      </c>
      <c r="D49" s="4" t="str">
        <f aca="false">Lanes!B34</f>
        <v>Texas songwriters and progressive country</v>
      </c>
      <c r="E49" s="4"/>
      <c r="F49" s="4"/>
      <c r="G49" s="4"/>
    </row>
    <row r="50" customFormat="false" ht="15" hidden="false" customHeight="false" outlineLevel="0" collapsed="false">
      <c r="A50" s="4" t="str">
        <f aca="false">Lanes!A35</f>
        <v>V25</v>
      </c>
      <c r="B50" s="4" t="n">
        <f aca="false">Lanes!J35</f>
        <v>48</v>
      </c>
      <c r="C50" s="4" t="str">
        <f aca="false">Lanes!C35</f>
        <v>V</v>
      </c>
      <c r="D50" s="4" t="str">
        <f aca="false">Lanes!B35</f>
        <v>Country-folk storytellers</v>
      </c>
      <c r="E50" s="4"/>
      <c r="F50" s="4"/>
      <c r="G50" s="4"/>
    </row>
    <row r="51" customFormat="false" ht="15" hidden="false" customHeight="false" outlineLevel="0" collapsed="false">
      <c r="A51" s="4" t="str">
        <f aca="false">Lanes!A36</f>
        <v>V26</v>
      </c>
      <c r="B51" s="4" t="n">
        <f aca="false">Lanes!J36</f>
        <v>72</v>
      </c>
      <c r="C51" s="4" t="str">
        <f aca="false">Lanes!C36</f>
        <v>V</v>
      </c>
      <c r="D51" s="4" t="str">
        <f aca="false">Lanes!B36</f>
        <v>Honky-tonk, Bakersfield, and hard country</v>
      </c>
      <c r="E51" s="4"/>
      <c r="F51" s="4"/>
      <c r="G51" s="4"/>
    </row>
    <row r="52" customFormat="false" ht="15" hidden="false" customHeight="false" outlineLevel="0" collapsed="false">
      <c r="A52" s="4" t="str">
        <f aca="false">Lanes!A37</f>
        <v>V27</v>
      </c>
      <c r="B52" s="4" t="n">
        <f aca="false">Lanes!J37</f>
        <v>23</v>
      </c>
      <c r="C52" s="4" t="str">
        <f aca="false">Lanes!C37</f>
        <v>V</v>
      </c>
      <c r="D52" s="4" t="str">
        <f aca="false">Lanes!B37</f>
        <v>The Grateful Dead and California country-psych</v>
      </c>
      <c r="E52" s="4"/>
      <c r="F52" s="4"/>
      <c r="G52" s="4"/>
    </row>
    <row r="53" customFormat="false" ht="15" hidden="false" customHeight="false" outlineLevel="0" collapsed="false">
      <c r="A53" s="4" t="str">
        <f aca="false">Lanes!A38</f>
        <v>V28</v>
      </c>
      <c r="B53" s="4" t="n">
        <f aca="false">Lanes!J38</f>
        <v>40</v>
      </c>
      <c r="C53" s="4" t="str">
        <f aca="false">Lanes!C38</f>
        <v>V</v>
      </c>
      <c r="D53" s="4" t="str">
        <f aca="false">Lanes!B38</f>
        <v>Southern rock and country soul</v>
      </c>
      <c r="E53" s="4"/>
      <c r="F53" s="4"/>
      <c r="G53" s="4"/>
    </row>
    <row r="54" customFormat="false" ht="15" hidden="false" customHeight="false" outlineLevel="0" collapsed="false">
      <c r="A54" s="4" t="str">
        <f aca="false">Lanes!A39</f>
        <v>V29</v>
      </c>
      <c r="B54" s="4" t="n">
        <f aca="false">Lanes!J39</f>
        <v>29</v>
      </c>
      <c r="C54" s="4" t="str">
        <f aca="false">Lanes!C39</f>
        <v>V</v>
      </c>
      <c r="D54" s="4" t="str">
        <f aca="false">Lanes!B39</f>
        <v>Velvet Underground and proto-indie</v>
      </c>
      <c r="E54" s="4"/>
      <c r="F54" s="4"/>
      <c r="G54" s="4"/>
    </row>
    <row r="55" customFormat="false" ht="15" hidden="false" customHeight="false" outlineLevel="0" collapsed="false">
      <c r="A55" s="4" t="str">
        <f aca="false">Lanes!A40</f>
        <v>V30</v>
      </c>
      <c r="B55" s="4" t="n">
        <f aca="false">Lanes!J40</f>
        <v>29</v>
      </c>
      <c r="C55" s="4" t="str">
        <f aca="false">Lanes!C40</f>
        <v>V</v>
      </c>
      <c r="D55" s="4" t="str">
        <f aca="false">Lanes!B40</f>
        <v>British folk rock (selective)</v>
      </c>
      <c r="E55" s="4"/>
      <c r="F55" s="4"/>
      <c r="G55" s="4"/>
    </row>
    <row r="56" customFormat="false" ht="15" hidden="false" customHeight="false" outlineLevel="0" collapsed="false">
      <c r="A56" s="4" t="str">
        <f aca="false">Lanes!A41</f>
        <v>R1</v>
      </c>
      <c r="B56" s="4" t="n">
        <f aca="false">Lanes!J41</f>
        <v>33</v>
      </c>
      <c r="C56" s="4" t="str">
        <f aca="false">Lanes!C41</f>
        <v>V</v>
      </c>
      <c r="D56" s="4" t="str">
        <f aca="false">Lanes!B41</f>
        <v>Roots</v>
      </c>
      <c r="E56" s="4"/>
      <c r="F56" s="4"/>
      <c r="G56" s="4"/>
    </row>
    <row r="57" customFormat="false" ht="15" hidden="false" customHeight="false" outlineLevel="0" collapsed="false">
      <c r="A57" s="4" t="str">
        <f aca="false">Lanes!A42</f>
        <v>X1</v>
      </c>
      <c r="B57" s="4" t="n">
        <f aca="false">Lanes!J42</f>
        <v>12</v>
      </c>
      <c r="C57" s="4" t="str">
        <f aca="false">Lanes!C42</f>
        <v>Context</v>
      </c>
      <c r="D57" s="4" t="str">
        <f aca="false">Lanes!B42</f>
        <v>Mainstream Nashville, countrypolitan to bro-country</v>
      </c>
      <c r="E57" s="4"/>
      <c r="F57" s="4"/>
      <c r="G57" s="4"/>
    </row>
    <row r="58" customFormat="false" ht="15" hidden="false" customHeight="false" outlineLevel="0" collapsed="false">
      <c r="A58" s="4" t="str">
        <f aca="false">Lanes!A43</f>
        <v>X2</v>
      </c>
      <c r="B58" s="4" t="n">
        <f aca="false">Lanes!J43</f>
        <v>10</v>
      </c>
      <c r="C58" s="4" t="str">
        <f aca="false">Lanes!C43</f>
        <v>Context</v>
      </c>
      <c r="D58" s="4" t="str">
        <f aca="false">Lanes!B43</f>
        <v>Red Dirt, Texas country, and arena Americana</v>
      </c>
      <c r="E58" s="4"/>
      <c r="F58" s="4"/>
      <c r="G58" s="4"/>
    </row>
    <row r="59" customFormat="false" ht="15" hidden="false" customHeight="false" outlineLevel="0" collapsed="false">
      <c r="A59" s="4" t="str">
        <f aca="false">Lanes!A44</f>
        <v>X3</v>
      </c>
      <c r="B59" s="4" t="n">
        <f aca="false">Lanes!J44</f>
        <v>9</v>
      </c>
      <c r="C59" s="4" t="str">
        <f aca="false">Lanes!C44</f>
        <v>Context</v>
      </c>
      <c r="D59" s="4" t="str">
        <f aca="false">Lanes!B44</f>
        <v>Big-tent Americana and stomp-clap folk</v>
      </c>
      <c r="E59" s="4"/>
      <c r="F59" s="4"/>
      <c r="G59" s="4"/>
    </row>
    <row r="60" customFormat="false" ht="15" hidden="false" customHeight="false" outlineLevel="0" collapsed="false">
      <c r="A60" s="4" t="str">
        <f aca="false">Lanes!A45</f>
        <v>X4</v>
      </c>
      <c r="B60" s="4" t="n">
        <f aca="false">Lanes!J45</f>
        <v>8</v>
      </c>
      <c r="C60" s="4" t="str">
        <f aca="false">Lanes!C45</f>
        <v>Context</v>
      </c>
      <c r="D60" s="4" t="str">
        <f aca="false">Lanes!B45</f>
        <v>Bluegrass, old-time, and newgrass</v>
      </c>
      <c r="E60" s="4"/>
      <c r="F60" s="4"/>
      <c r="G60" s="4"/>
    </row>
    <row r="61" customFormat="false" ht="15" hidden="false" customHeight="false" outlineLevel="0" collapsed="false">
      <c r="A61" s="4" t="str">
        <f aca="false">Lanes!A46</f>
        <v>X5</v>
      </c>
      <c r="B61" s="4" t="n">
        <f aca="false">Lanes!J46</f>
        <v>12</v>
      </c>
      <c r="C61" s="4" t="str">
        <f aca="false">Lanes!C46</f>
        <v>Context</v>
      </c>
      <c r="D61" s="4" t="str">
        <f aca="false">Lanes!B46</f>
        <v>Chamber, baroque, and freak folk</v>
      </c>
      <c r="E61" s="4"/>
      <c r="F61" s="4"/>
      <c r="G61" s="4"/>
    </row>
    <row r="62" customFormat="false" ht="15" hidden="false" customHeight="false" outlineLevel="0" collapsed="false">
      <c r="A62" s="4" t="str">
        <f aca="false">Lanes!A47</f>
        <v>X6</v>
      </c>
      <c r="B62" s="4" t="n">
        <f aca="false">Lanes!J47</f>
        <v>8</v>
      </c>
      <c r="C62" s="4" t="str">
        <f aca="false">Lanes!C47</f>
        <v>Context</v>
      </c>
      <c r="D62" s="4" t="str">
        <f aca="false">Lanes!B47</f>
        <v>Emo and Midwest emo</v>
      </c>
      <c r="E62" s="4"/>
      <c r="F62" s="4"/>
      <c r="G62" s="4"/>
    </row>
    <row r="63" customFormat="false" ht="15" hidden="false" customHeight="false" outlineLevel="0" collapsed="false">
      <c r="A63" s="4" t="str">
        <f aca="false">Lanes!A48</f>
        <v>X7</v>
      </c>
      <c r="B63" s="4" t="n">
        <f aca="false">Lanes!J48</f>
        <v>9</v>
      </c>
      <c r="C63" s="4" t="str">
        <f aca="false">Lanes!C48</f>
        <v>Context</v>
      </c>
      <c r="D63" s="4" t="str">
        <f aca="false">Lanes!B48</f>
        <v>Heartland rock</v>
      </c>
      <c r="E63" s="4"/>
      <c r="F63" s="4"/>
      <c r="G63" s="4"/>
    </row>
    <row r="64" customFormat="false" ht="15" hidden="false" customHeight="false" outlineLevel="0" collapsed="false">
      <c r="A64" s="4" t="str">
        <f aca="false">Lanes!A49</f>
        <v>X8</v>
      </c>
      <c r="B64" s="4" t="n">
        <f aca="false">Lanes!J49</f>
        <v>9</v>
      </c>
      <c r="C64" s="4" t="str">
        <f aca="false">Lanes!C49</f>
        <v>Context</v>
      </c>
      <c r="D64" s="4" t="str">
        <f aca="false">Lanes!B49</f>
        <v>Grunge and '90s alt radio</v>
      </c>
      <c r="E64" s="4"/>
      <c r="F64" s="4"/>
      <c r="G64" s="4"/>
    </row>
    <row r="65" customFormat="false" ht="15" hidden="false" customHeight="false" outlineLevel="0" collapsed="false">
      <c r="A65" s="4" t="str">
        <f aca="false">Lanes!A50</f>
        <v>X9</v>
      </c>
      <c r="B65" s="4" t="n">
        <f aca="false">Lanes!J50</f>
        <v>14</v>
      </c>
      <c r="C65" s="4" t="str">
        <f aca="false">Lanes!C50</f>
        <v>Context</v>
      </c>
      <c r="D65" s="4" t="str">
        <f aca="false">Lanes!B50</f>
        <v>Classic shoegaze and dream pop</v>
      </c>
      <c r="E65" s="4"/>
      <c r="F65" s="4"/>
      <c r="G65" s="4"/>
    </row>
    <row r="66" customFormat="false" ht="15" hidden="false" customHeight="false" outlineLevel="0" collapsed="false">
      <c r="A66" s="4" t="str">
        <f aca="false">Lanes!A51</f>
        <v>X10</v>
      </c>
      <c r="B66" s="4" t="n">
        <f aca="false">Lanes!J51</f>
        <v>14</v>
      </c>
      <c r="C66" s="4" t="str">
        <f aca="false">Lanes!C51</f>
        <v>Context</v>
      </c>
      <c r="D66" s="4" t="str">
        <f aca="false">Lanes!B51</f>
        <v>Post-punk and noise rock</v>
      </c>
      <c r="E66" s="4"/>
      <c r="F66" s="4"/>
      <c r="G66" s="4"/>
    </row>
    <row r="67" customFormat="false" ht="15" hidden="false" customHeight="false" outlineLevel="0" collapsed="false">
      <c r="A67" s="4" t="str">
        <f aca="false">Lanes!A52</f>
        <v>X11</v>
      </c>
      <c r="B67" s="4" t="n">
        <f aca="false">Lanes!J52</f>
        <v>13</v>
      </c>
      <c r="C67" s="4" t="str">
        <f aca="false">Lanes!C52</f>
        <v>Context</v>
      </c>
      <c r="D67" s="4" t="str">
        <f aca="false">Lanes!B52</f>
        <v>Modern Southern rock</v>
      </c>
      <c r="E67" s="4"/>
      <c r="F67" s="4"/>
      <c r="G67" s="4"/>
    </row>
    <row r="68" customFormat="false" ht="15" hidden="false" customHeight="false" outlineLevel="0" collapsed="false">
      <c r="A68" s="4" t="str">
        <f aca="false">Lanes!A53</f>
        <v>X12</v>
      </c>
      <c r="B68" s="4" t="n">
        <f aca="false">Lanes!J53</f>
        <v>10</v>
      </c>
      <c r="C68" s="4" t="str">
        <f aca="false">Lanes!C53</f>
        <v>Context</v>
      </c>
      <c r="D68" s="4" t="str">
        <f aca="false">Lanes!B53</f>
        <v>Pop and indie artists' country turns</v>
      </c>
      <c r="E68" s="4"/>
      <c r="F68" s="4"/>
      <c r="G68" s="4"/>
    </row>
    <row r="69" customFormat="false" ht="15" hidden="false" customHeight="false" outlineLevel="0" collapsed="false">
      <c r="A69" s="4" t="str">
        <f aca="false">Lanes!A54</f>
        <v>X13</v>
      </c>
      <c r="B69" s="4" t="n">
        <f aca="false">Lanes!J54</f>
        <v>12</v>
      </c>
      <c r="C69" s="4" t="str">
        <f aca="false">Lanes!C54</f>
        <v>Context</v>
      </c>
      <c r="D69" s="4" t="str">
        <f aca="false">Lanes!B54</f>
        <v>Laurel Canyon and '70s soft rock</v>
      </c>
      <c r="E69" s="4"/>
      <c r="F69" s="4"/>
      <c r="G69" s="4"/>
    </row>
    <row r="70" customFormat="false" ht="15" hidden="false" customHeight="false" outlineLevel="0" collapsed="false">
      <c r="A70" s="4" t="str">
        <f aca="false">Lanes!A55</f>
        <v>X14</v>
      </c>
      <c r="B70" s="4" t="n">
        <f aca="false">Lanes!J55</f>
        <v>10</v>
      </c>
      <c r="C70" s="4" t="str">
        <f aca="false">Lanes!C55</f>
        <v>Context</v>
      </c>
      <c r="D70" s="4" t="str">
        <f aca="false">Lanes!B55</f>
        <v>Punk and hardcore roots</v>
      </c>
      <c r="E70" s="4"/>
      <c r="F70" s="4"/>
      <c r="G70" s="4"/>
    </row>
    <row r="71" customFormat="false" ht="15" hidden="false" customHeight="false" outlineLevel="0" collapsed="false">
      <c r="A71" s="4"/>
      <c r="B71" s="4"/>
      <c r="C71" s="4"/>
      <c r="D71" s="4"/>
      <c r="E71" s="4"/>
      <c r="F71" s="4"/>
      <c r="G71" s="4"/>
    </row>
    <row r="72" customFormat="false" ht="15" hidden="false" customHeight="false" outlineLevel="0" collapsed="false">
      <c r="A72" s="5" t="s">
        <v>26378</v>
      </c>
      <c r="B72" s="5" t="s">
        <v>26376</v>
      </c>
      <c r="C72" s="4"/>
      <c r="D72" s="4"/>
      <c r="E72" s="4"/>
      <c r="F72" s="4"/>
      <c r="G72" s="4"/>
    </row>
    <row r="73" customFormat="false" ht="15" hidden="false" customHeight="false" outlineLevel="0" collapsed="false">
      <c r="A73" s="4" t="n">
        <v>1940</v>
      </c>
      <c r="B73" s="4" t="n">
        <f aca="false">COUNTIF(Albums!$D$2:$D$2862,A73)</f>
        <v>1</v>
      </c>
      <c r="C73" s="4"/>
      <c r="D73" s="4"/>
      <c r="E73" s="4"/>
      <c r="F73" s="4"/>
      <c r="G73" s="4"/>
    </row>
    <row r="74" customFormat="false" ht="15" hidden="false" customHeight="false" outlineLevel="0" collapsed="false">
      <c r="A74" s="4" t="n">
        <v>1941</v>
      </c>
      <c r="B74" s="4" t="n">
        <f aca="false">COUNTIF(Albums!$D$2:$D$2862,A74)</f>
        <v>0</v>
      </c>
      <c r="C74" s="4"/>
      <c r="D74" s="4"/>
      <c r="E74" s="4"/>
      <c r="F74" s="4"/>
      <c r="G74" s="4"/>
    </row>
    <row r="75" customFormat="false" ht="15" hidden="false" customHeight="false" outlineLevel="0" collapsed="false">
      <c r="A75" s="4" t="n">
        <v>1942</v>
      </c>
      <c r="B75" s="4" t="n">
        <f aca="false">COUNTIF(Albums!$D$2:$D$2862,A75)</f>
        <v>0</v>
      </c>
      <c r="C75" s="4"/>
      <c r="D75" s="4"/>
      <c r="E75" s="4"/>
      <c r="F75" s="4"/>
      <c r="G75" s="4"/>
    </row>
    <row r="76" customFormat="false" ht="15" hidden="false" customHeight="false" outlineLevel="0" collapsed="false">
      <c r="A76" s="4" t="n">
        <v>1943</v>
      </c>
      <c r="B76" s="4" t="n">
        <f aca="false">COUNTIF(Albums!$D$2:$D$2862,A76)</f>
        <v>0</v>
      </c>
      <c r="C76" s="4"/>
      <c r="D76" s="4"/>
      <c r="E76" s="4"/>
      <c r="F76" s="4"/>
      <c r="G76" s="4"/>
    </row>
    <row r="77" customFormat="false" ht="15" hidden="false" customHeight="false" outlineLevel="0" collapsed="false">
      <c r="A77" s="4" t="n">
        <v>1944</v>
      </c>
      <c r="B77" s="4" t="n">
        <f aca="false">COUNTIF(Albums!$D$2:$D$2862,A77)</f>
        <v>0</v>
      </c>
      <c r="C77" s="4"/>
      <c r="D77" s="4"/>
      <c r="E77" s="4"/>
      <c r="F77" s="4"/>
      <c r="G77" s="4"/>
    </row>
    <row r="78" customFormat="false" ht="15" hidden="false" customHeight="false" outlineLevel="0" collapsed="false">
      <c r="A78" s="4" t="n">
        <v>1945</v>
      </c>
      <c r="B78" s="4" t="n">
        <f aca="false">COUNTIF(Albums!$D$2:$D$2862,A78)</f>
        <v>0</v>
      </c>
      <c r="C78" s="4"/>
      <c r="D78" s="4"/>
      <c r="E78" s="4"/>
      <c r="F78" s="4"/>
      <c r="G78" s="4"/>
    </row>
    <row r="79" customFormat="false" ht="15" hidden="false" customHeight="false" outlineLevel="0" collapsed="false">
      <c r="A79" s="4" t="n">
        <v>1946</v>
      </c>
      <c r="B79" s="4" t="n">
        <f aca="false">COUNTIF(Albums!$D$2:$D$2862,A79)</f>
        <v>0</v>
      </c>
      <c r="C79" s="4"/>
      <c r="D79" s="4"/>
      <c r="E79" s="4"/>
      <c r="F79" s="4"/>
      <c r="G79" s="4"/>
    </row>
    <row r="80" customFormat="false" ht="15" hidden="false" customHeight="false" outlineLevel="0" collapsed="false">
      <c r="A80" s="4" t="n">
        <v>1947</v>
      </c>
      <c r="B80" s="4" t="n">
        <f aca="false">COUNTIF(Albums!$D$2:$D$2862,A80)</f>
        <v>0</v>
      </c>
      <c r="C80" s="4"/>
      <c r="D80" s="4"/>
      <c r="E80" s="4"/>
      <c r="F80" s="4"/>
      <c r="G80" s="4"/>
    </row>
    <row r="81" customFormat="false" ht="15" hidden="false" customHeight="false" outlineLevel="0" collapsed="false">
      <c r="A81" s="4" t="n">
        <v>1948</v>
      </c>
      <c r="B81" s="4" t="n">
        <f aca="false">COUNTIF(Albums!$D$2:$D$2862,A81)</f>
        <v>0</v>
      </c>
      <c r="C81" s="4"/>
      <c r="D81" s="4"/>
      <c r="E81" s="4"/>
      <c r="F81" s="4"/>
      <c r="G81" s="4"/>
    </row>
    <row r="82" customFormat="false" ht="15" hidden="false" customHeight="false" outlineLevel="0" collapsed="false">
      <c r="A82" s="4" t="n">
        <v>1949</v>
      </c>
      <c r="B82" s="4" t="n">
        <f aca="false">COUNTIF(Albums!$D$2:$D$2862,A82)</f>
        <v>0</v>
      </c>
      <c r="C82" s="4"/>
      <c r="D82" s="4"/>
      <c r="E82" s="4"/>
      <c r="F82" s="4"/>
      <c r="G82" s="4"/>
    </row>
    <row r="83" customFormat="false" ht="15" hidden="false" customHeight="false" outlineLevel="0" collapsed="false">
      <c r="A83" s="4" t="n">
        <v>1950</v>
      </c>
      <c r="B83" s="4" t="n">
        <f aca="false">COUNTIF(Albums!$D$2:$D$2862,A83)</f>
        <v>0</v>
      </c>
      <c r="C83" s="4"/>
      <c r="D83" s="4"/>
      <c r="E83" s="4"/>
      <c r="F83" s="4"/>
      <c r="G83" s="4"/>
    </row>
    <row r="84" customFormat="false" ht="15" hidden="false" customHeight="false" outlineLevel="0" collapsed="false">
      <c r="A84" s="4" t="n">
        <v>1951</v>
      </c>
      <c r="B84" s="4" t="n">
        <f aca="false">COUNTIF(Albums!$D$2:$D$2862,A84)</f>
        <v>0</v>
      </c>
      <c r="C84" s="4"/>
      <c r="D84" s="4"/>
      <c r="E84" s="4"/>
      <c r="F84" s="4"/>
      <c r="G84" s="4"/>
    </row>
    <row r="85" customFormat="false" ht="15" hidden="false" customHeight="false" outlineLevel="0" collapsed="false">
      <c r="A85" s="4" t="n">
        <v>1952</v>
      </c>
      <c r="B85" s="4" t="n">
        <f aca="false">COUNTIF(Albums!$D$2:$D$2862,A85)</f>
        <v>2</v>
      </c>
      <c r="C85" s="4"/>
      <c r="D85" s="4"/>
      <c r="E85" s="4"/>
      <c r="F85" s="4"/>
      <c r="G85" s="4"/>
    </row>
    <row r="86" customFormat="false" ht="15" hidden="false" customHeight="false" outlineLevel="0" collapsed="false">
      <c r="A86" s="4" t="n">
        <v>1953</v>
      </c>
      <c r="B86" s="4" t="n">
        <f aca="false">COUNTIF(Albums!$D$2:$D$2862,A86)</f>
        <v>0</v>
      </c>
      <c r="C86" s="4"/>
      <c r="D86" s="4"/>
      <c r="E86" s="4"/>
      <c r="F86" s="4"/>
      <c r="G86" s="4"/>
    </row>
    <row r="87" customFormat="false" ht="15" hidden="false" customHeight="false" outlineLevel="0" collapsed="false">
      <c r="A87" s="4" t="n">
        <v>1954</v>
      </c>
      <c r="B87" s="4" t="n">
        <f aca="false">COUNTIF(Albums!$D$2:$D$2862,A87)</f>
        <v>0</v>
      </c>
      <c r="C87" s="4"/>
      <c r="D87" s="4"/>
      <c r="E87" s="4"/>
      <c r="F87" s="4"/>
      <c r="G87" s="4"/>
    </row>
    <row r="88" customFormat="false" ht="15" hidden="false" customHeight="false" outlineLevel="0" collapsed="false">
      <c r="A88" s="4" t="n">
        <v>1955</v>
      </c>
      <c r="B88" s="4" t="n">
        <f aca="false">COUNTIF(Albums!$D$2:$D$2862,A88)</f>
        <v>0</v>
      </c>
      <c r="C88" s="4"/>
      <c r="D88" s="4"/>
      <c r="E88" s="4"/>
      <c r="F88" s="4"/>
      <c r="G88" s="4"/>
    </row>
    <row r="89" customFormat="false" ht="15" hidden="false" customHeight="false" outlineLevel="0" collapsed="false">
      <c r="A89" s="4" t="n">
        <v>1956</v>
      </c>
      <c r="B89" s="4" t="n">
        <f aca="false">COUNTIF(Albums!$D$2:$D$2862,A89)</f>
        <v>3</v>
      </c>
      <c r="C89" s="4"/>
      <c r="D89" s="4"/>
      <c r="E89" s="4"/>
      <c r="F89" s="4"/>
      <c r="G89" s="4"/>
    </row>
    <row r="90" customFormat="false" ht="15" hidden="false" customHeight="false" outlineLevel="0" collapsed="false">
      <c r="A90" s="4" t="n">
        <v>1957</v>
      </c>
      <c r="B90" s="4" t="n">
        <f aca="false">COUNTIF(Albums!$D$2:$D$2862,A90)</f>
        <v>2</v>
      </c>
      <c r="C90" s="4"/>
      <c r="D90" s="4"/>
      <c r="E90" s="4"/>
      <c r="F90" s="4"/>
      <c r="G90" s="4"/>
    </row>
    <row r="91" customFormat="false" ht="15" hidden="false" customHeight="false" outlineLevel="0" collapsed="false">
      <c r="A91" s="4" t="n">
        <v>1958</v>
      </c>
      <c r="B91" s="4" t="n">
        <f aca="false">COUNTIF(Albums!$D$2:$D$2862,A91)</f>
        <v>6</v>
      </c>
      <c r="C91" s="4"/>
      <c r="D91" s="4"/>
      <c r="E91" s="4"/>
      <c r="F91" s="4"/>
      <c r="G91" s="4"/>
    </row>
    <row r="92" customFormat="false" ht="15" hidden="false" customHeight="false" outlineLevel="0" collapsed="false">
      <c r="A92" s="4" t="n">
        <v>1959</v>
      </c>
      <c r="B92" s="4" t="n">
        <f aca="false">COUNTIF(Albums!$D$2:$D$2862,A92)</f>
        <v>5</v>
      </c>
      <c r="C92" s="4"/>
      <c r="D92" s="4"/>
      <c r="E92" s="4"/>
      <c r="F92" s="4"/>
      <c r="G92" s="4"/>
    </row>
    <row r="93" customFormat="false" ht="15" hidden="false" customHeight="false" outlineLevel="0" collapsed="false">
      <c r="A93" s="4" t="n">
        <v>1960</v>
      </c>
      <c r="B93" s="4" t="n">
        <f aca="false">COUNTIF(Albums!$D$2:$D$2862,A93)</f>
        <v>1</v>
      </c>
      <c r="C93" s="4"/>
      <c r="D93" s="4"/>
      <c r="E93" s="4"/>
      <c r="F93" s="4"/>
      <c r="G93" s="4"/>
    </row>
    <row r="94" customFormat="false" ht="15" hidden="false" customHeight="false" outlineLevel="0" collapsed="false">
      <c r="A94" s="4" t="n">
        <v>1961</v>
      </c>
      <c r="B94" s="4" t="n">
        <f aca="false">COUNTIF(Albums!$D$2:$D$2862,A94)</f>
        <v>5</v>
      </c>
      <c r="C94" s="4"/>
      <c r="D94" s="4"/>
      <c r="E94" s="4"/>
      <c r="F94" s="4"/>
      <c r="G94" s="4"/>
    </row>
    <row r="95" customFormat="false" ht="15" hidden="false" customHeight="false" outlineLevel="0" collapsed="false">
      <c r="A95" s="4" t="n">
        <v>1962</v>
      </c>
      <c r="B95" s="4" t="n">
        <f aca="false">COUNTIF(Albums!$D$2:$D$2862,A95)</f>
        <v>2</v>
      </c>
      <c r="C95" s="4"/>
      <c r="D95" s="4"/>
      <c r="E95" s="4"/>
      <c r="F95" s="4"/>
      <c r="G95" s="4"/>
    </row>
    <row r="96" customFormat="false" ht="15" hidden="false" customHeight="false" outlineLevel="0" collapsed="false">
      <c r="A96" s="4" t="n">
        <v>1963</v>
      </c>
      <c r="B96" s="4" t="n">
        <f aca="false">COUNTIF(Albums!$D$2:$D$2862,A96)</f>
        <v>7</v>
      </c>
      <c r="C96" s="4"/>
      <c r="D96" s="4"/>
      <c r="E96" s="4"/>
      <c r="F96" s="4"/>
      <c r="G96" s="4"/>
    </row>
    <row r="97" customFormat="false" ht="15" hidden="false" customHeight="false" outlineLevel="0" collapsed="false">
      <c r="A97" s="4" t="n">
        <v>1964</v>
      </c>
      <c r="B97" s="4" t="n">
        <f aca="false">COUNTIF(Albums!$D$2:$D$2862,A97)</f>
        <v>5</v>
      </c>
      <c r="C97" s="4"/>
      <c r="D97" s="4"/>
      <c r="E97" s="4"/>
      <c r="F97" s="4"/>
      <c r="G97" s="4"/>
    </row>
    <row r="98" customFormat="false" ht="15" hidden="false" customHeight="false" outlineLevel="0" collapsed="false">
      <c r="A98" s="4" t="n">
        <v>1965</v>
      </c>
      <c r="B98" s="4" t="n">
        <f aca="false">COUNTIF(Albums!$D$2:$D$2862,A98)</f>
        <v>11</v>
      </c>
      <c r="C98" s="4"/>
      <c r="D98" s="4"/>
      <c r="E98" s="4"/>
      <c r="F98" s="4"/>
      <c r="G98" s="4"/>
    </row>
    <row r="99" customFormat="false" ht="15" hidden="false" customHeight="false" outlineLevel="0" collapsed="false">
      <c r="A99" s="4" t="n">
        <v>1966</v>
      </c>
      <c r="B99" s="4" t="n">
        <f aca="false">COUNTIF(Albums!$D$2:$D$2862,A99)</f>
        <v>11</v>
      </c>
      <c r="C99" s="4"/>
      <c r="D99" s="4"/>
      <c r="E99" s="4"/>
      <c r="F99" s="4"/>
      <c r="G99" s="4"/>
    </row>
    <row r="100" customFormat="false" ht="15" hidden="false" customHeight="false" outlineLevel="0" collapsed="false">
      <c r="A100" s="4" t="n">
        <v>1967</v>
      </c>
      <c r="B100" s="4" t="n">
        <f aca="false">COUNTIF(Albums!$D$2:$D$2862,A100)</f>
        <v>17</v>
      </c>
      <c r="C100" s="4"/>
      <c r="D100" s="4"/>
      <c r="E100" s="4"/>
      <c r="F100" s="4"/>
      <c r="G100" s="4"/>
    </row>
    <row r="101" customFormat="false" ht="15" hidden="false" customHeight="false" outlineLevel="0" collapsed="false">
      <c r="A101" s="4" t="n">
        <v>1968</v>
      </c>
      <c r="B101" s="4" t="n">
        <f aca="false">COUNTIF(Albums!$D$2:$D$2862,A101)</f>
        <v>26</v>
      </c>
      <c r="C101" s="4"/>
      <c r="D101" s="4"/>
      <c r="E101" s="4"/>
      <c r="F101" s="4"/>
      <c r="G101" s="4"/>
    </row>
    <row r="102" customFormat="false" ht="15" hidden="false" customHeight="false" outlineLevel="0" collapsed="false">
      <c r="A102" s="4" t="n">
        <v>1969</v>
      </c>
      <c r="B102" s="4" t="n">
        <f aca="false">COUNTIF(Albums!$D$2:$D$2862,A102)</f>
        <v>42</v>
      </c>
      <c r="C102" s="4"/>
      <c r="D102" s="4"/>
      <c r="E102" s="4"/>
      <c r="F102" s="4"/>
      <c r="G102" s="4"/>
    </row>
    <row r="103" customFormat="false" ht="15" hidden="false" customHeight="false" outlineLevel="0" collapsed="false">
      <c r="A103" s="4" t="n">
        <v>1970</v>
      </c>
      <c r="B103" s="4" t="n">
        <f aca="false">COUNTIF(Albums!$D$2:$D$2862,A103)</f>
        <v>35</v>
      </c>
      <c r="C103" s="4"/>
      <c r="D103" s="4"/>
      <c r="E103" s="4"/>
      <c r="F103" s="4"/>
      <c r="G103" s="4"/>
    </row>
    <row r="104" customFormat="false" ht="15" hidden="false" customHeight="false" outlineLevel="0" collapsed="false">
      <c r="A104" s="4" t="n">
        <v>1971</v>
      </c>
      <c r="B104" s="4" t="n">
        <f aca="false">COUNTIF(Albums!$D$2:$D$2862,A104)</f>
        <v>39</v>
      </c>
      <c r="C104" s="4"/>
      <c r="D104" s="4"/>
      <c r="E104" s="4"/>
      <c r="F104" s="4"/>
      <c r="G104" s="4"/>
    </row>
    <row r="105" customFormat="false" ht="15" hidden="false" customHeight="false" outlineLevel="0" collapsed="false">
      <c r="A105" s="4" t="n">
        <v>1972</v>
      </c>
      <c r="B105" s="4" t="n">
        <f aca="false">COUNTIF(Albums!$D$2:$D$2862,A105)</f>
        <v>48</v>
      </c>
      <c r="C105" s="4"/>
      <c r="D105" s="4"/>
      <c r="E105" s="4"/>
      <c r="F105" s="4"/>
      <c r="G105" s="4"/>
    </row>
    <row r="106" customFormat="false" ht="15" hidden="false" customHeight="false" outlineLevel="0" collapsed="false">
      <c r="A106" s="4" t="n">
        <v>1973</v>
      </c>
      <c r="B106" s="4" t="n">
        <f aca="false">COUNTIF(Albums!$D$2:$D$2862,A106)</f>
        <v>38</v>
      </c>
      <c r="C106" s="4"/>
      <c r="D106" s="4"/>
      <c r="E106" s="4"/>
      <c r="F106" s="4"/>
      <c r="G106" s="4"/>
    </row>
    <row r="107" customFormat="false" ht="15" hidden="false" customHeight="false" outlineLevel="0" collapsed="false">
      <c r="A107" s="4" t="n">
        <v>1974</v>
      </c>
      <c r="B107" s="4" t="n">
        <f aca="false">COUNTIF(Albums!$D$2:$D$2862,A107)</f>
        <v>35</v>
      </c>
      <c r="C107" s="4"/>
      <c r="D107" s="4"/>
      <c r="E107" s="4"/>
      <c r="F107" s="4"/>
      <c r="G107" s="4"/>
    </row>
    <row r="108" customFormat="false" ht="15" hidden="false" customHeight="false" outlineLevel="0" collapsed="false">
      <c r="A108" s="4" t="n">
        <v>1975</v>
      </c>
      <c r="B108" s="4" t="n">
        <f aca="false">COUNTIF(Albums!$D$2:$D$2862,A108)</f>
        <v>38</v>
      </c>
      <c r="C108" s="4"/>
      <c r="D108" s="4"/>
      <c r="E108" s="4"/>
      <c r="F108" s="4"/>
      <c r="G108" s="4"/>
    </row>
    <row r="109" customFormat="false" ht="15" hidden="false" customHeight="false" outlineLevel="0" collapsed="false">
      <c r="A109" s="4" t="n">
        <v>1976</v>
      </c>
      <c r="B109" s="4" t="n">
        <f aca="false">COUNTIF(Albums!$D$2:$D$2862,A109)</f>
        <v>33</v>
      </c>
      <c r="C109" s="4"/>
      <c r="D109" s="4"/>
      <c r="E109" s="4"/>
      <c r="F109" s="4"/>
      <c r="G109" s="4"/>
    </row>
    <row r="110" customFormat="false" ht="15" hidden="false" customHeight="false" outlineLevel="0" collapsed="false">
      <c r="A110" s="4" t="n">
        <v>1977</v>
      </c>
      <c r="B110" s="4" t="n">
        <f aca="false">COUNTIF(Albums!$D$2:$D$2862,A110)</f>
        <v>32</v>
      </c>
      <c r="C110" s="4"/>
      <c r="D110" s="4"/>
      <c r="E110" s="4"/>
      <c r="F110" s="4"/>
      <c r="G110" s="4"/>
    </row>
    <row r="111" customFormat="false" ht="15" hidden="false" customHeight="false" outlineLevel="0" collapsed="false">
      <c r="A111" s="4" t="n">
        <v>1978</v>
      </c>
      <c r="B111" s="4" t="n">
        <f aca="false">COUNTIF(Albums!$D$2:$D$2862,A111)</f>
        <v>31</v>
      </c>
      <c r="C111" s="4"/>
      <c r="D111" s="4"/>
      <c r="E111" s="4"/>
      <c r="F111" s="4"/>
      <c r="G111" s="4"/>
    </row>
    <row r="112" customFormat="false" ht="15" hidden="false" customHeight="false" outlineLevel="0" collapsed="false">
      <c r="A112" s="4" t="n">
        <v>1979</v>
      </c>
      <c r="B112" s="4" t="n">
        <f aca="false">COUNTIF(Albums!$D$2:$D$2862,A112)</f>
        <v>19</v>
      </c>
      <c r="C112" s="4"/>
      <c r="D112" s="4"/>
      <c r="E112" s="4"/>
      <c r="F112" s="4"/>
      <c r="G112" s="4"/>
    </row>
    <row r="113" customFormat="false" ht="15" hidden="false" customHeight="false" outlineLevel="0" collapsed="false">
      <c r="A113" s="4" t="n">
        <v>1980</v>
      </c>
      <c r="B113" s="4" t="n">
        <f aca="false">COUNTIF(Albums!$D$2:$D$2862,A113)</f>
        <v>15</v>
      </c>
      <c r="C113" s="4"/>
      <c r="D113" s="4"/>
      <c r="E113" s="4"/>
      <c r="F113" s="4"/>
      <c r="G113" s="4"/>
    </row>
    <row r="114" customFormat="false" ht="15" hidden="false" customHeight="false" outlineLevel="0" collapsed="false">
      <c r="A114" s="4" t="n">
        <v>1981</v>
      </c>
      <c r="B114" s="4" t="n">
        <f aca="false">COUNTIF(Albums!$D$2:$D$2862,A114)</f>
        <v>21</v>
      </c>
      <c r="C114" s="4"/>
      <c r="D114" s="4"/>
      <c r="E114" s="4"/>
      <c r="F114" s="4"/>
      <c r="G114" s="4"/>
    </row>
    <row r="115" customFormat="false" ht="15" hidden="false" customHeight="false" outlineLevel="0" collapsed="false">
      <c r="A115" s="4" t="n">
        <v>1982</v>
      </c>
      <c r="B115" s="4" t="n">
        <f aca="false">COUNTIF(Albums!$D$2:$D$2862,A115)</f>
        <v>24</v>
      </c>
      <c r="C115" s="4"/>
      <c r="D115" s="4"/>
      <c r="E115" s="4"/>
      <c r="F115" s="4"/>
      <c r="G115" s="4"/>
    </row>
    <row r="116" customFormat="false" ht="15" hidden="false" customHeight="false" outlineLevel="0" collapsed="false">
      <c r="A116" s="4" t="n">
        <v>1983</v>
      </c>
      <c r="B116" s="4" t="n">
        <f aca="false">COUNTIF(Albums!$D$2:$D$2862,A116)</f>
        <v>27</v>
      </c>
      <c r="C116" s="4"/>
      <c r="D116" s="4"/>
      <c r="E116" s="4"/>
      <c r="F116" s="4"/>
      <c r="G116" s="4"/>
    </row>
    <row r="117" customFormat="false" ht="15" hidden="false" customHeight="false" outlineLevel="0" collapsed="false">
      <c r="A117" s="4" t="n">
        <v>1984</v>
      </c>
      <c r="B117" s="4" t="n">
        <f aca="false">COUNTIF(Albums!$D$2:$D$2862,A117)</f>
        <v>32</v>
      </c>
      <c r="C117" s="4"/>
      <c r="D117" s="4"/>
      <c r="E117" s="4"/>
      <c r="F117" s="4"/>
      <c r="G117" s="4"/>
    </row>
    <row r="118" customFormat="false" ht="15" hidden="false" customHeight="false" outlineLevel="0" collapsed="false">
      <c r="A118" s="4" t="n">
        <v>1985</v>
      </c>
      <c r="B118" s="4" t="n">
        <f aca="false">COUNTIF(Albums!$D$2:$D$2862,A118)</f>
        <v>40</v>
      </c>
      <c r="C118" s="4"/>
      <c r="D118" s="4"/>
      <c r="E118" s="4"/>
      <c r="F118" s="4"/>
      <c r="G118" s="4"/>
    </row>
    <row r="119" customFormat="false" ht="15" hidden="false" customHeight="false" outlineLevel="0" collapsed="false">
      <c r="A119" s="4" t="n">
        <v>1986</v>
      </c>
      <c r="B119" s="4" t="n">
        <f aca="false">COUNTIF(Albums!$D$2:$D$2862,A119)</f>
        <v>46</v>
      </c>
      <c r="C119" s="4"/>
      <c r="D119" s="4"/>
      <c r="E119" s="4"/>
      <c r="F119" s="4"/>
      <c r="G119" s="4"/>
    </row>
    <row r="120" customFormat="false" ht="15" hidden="false" customHeight="false" outlineLevel="0" collapsed="false">
      <c r="A120" s="4" t="n">
        <v>1987</v>
      </c>
      <c r="B120" s="4" t="n">
        <f aca="false">COUNTIF(Albums!$D$2:$D$2862,A120)</f>
        <v>55</v>
      </c>
      <c r="C120" s="4"/>
      <c r="D120" s="4"/>
      <c r="E120" s="4"/>
      <c r="F120" s="4"/>
      <c r="G120" s="4"/>
    </row>
    <row r="121" customFormat="false" ht="15" hidden="false" customHeight="false" outlineLevel="0" collapsed="false">
      <c r="A121" s="4" t="n">
        <v>1988</v>
      </c>
      <c r="B121" s="4" t="n">
        <f aca="false">COUNTIF(Albums!$D$2:$D$2862,A121)</f>
        <v>39</v>
      </c>
      <c r="C121" s="4"/>
      <c r="D121" s="4"/>
      <c r="E121" s="4"/>
      <c r="F121" s="4"/>
      <c r="G121" s="4"/>
    </row>
    <row r="122" customFormat="false" ht="15" hidden="false" customHeight="false" outlineLevel="0" collapsed="false">
      <c r="A122" s="4" t="n">
        <v>1989</v>
      </c>
      <c r="B122" s="4" t="n">
        <f aca="false">COUNTIF(Albums!$D$2:$D$2862,A122)</f>
        <v>34</v>
      </c>
      <c r="C122" s="4"/>
      <c r="D122" s="4"/>
      <c r="E122" s="4"/>
      <c r="F122" s="4"/>
      <c r="G122" s="4"/>
    </row>
    <row r="123" customFormat="false" ht="15" hidden="false" customHeight="false" outlineLevel="0" collapsed="false">
      <c r="A123" s="4" t="n">
        <v>1990</v>
      </c>
      <c r="B123" s="4" t="n">
        <f aca="false">COUNTIF(Albums!$D$2:$D$2862,A123)</f>
        <v>47</v>
      </c>
      <c r="C123" s="4"/>
      <c r="D123" s="4"/>
      <c r="E123" s="4"/>
      <c r="F123" s="4"/>
      <c r="G123" s="4"/>
    </row>
    <row r="124" customFormat="false" ht="15" hidden="false" customHeight="false" outlineLevel="0" collapsed="false">
      <c r="A124" s="4" t="n">
        <v>1991</v>
      </c>
      <c r="B124" s="4" t="n">
        <f aca="false">COUNTIF(Albums!$D$2:$D$2862,A124)</f>
        <v>35</v>
      </c>
      <c r="C124" s="4"/>
      <c r="D124" s="4"/>
      <c r="E124" s="4"/>
      <c r="F124" s="4"/>
      <c r="G124" s="4"/>
    </row>
    <row r="125" customFormat="false" ht="15" hidden="false" customHeight="false" outlineLevel="0" collapsed="false">
      <c r="A125" s="4" t="n">
        <v>1992</v>
      </c>
      <c r="B125" s="4" t="n">
        <f aca="false">COUNTIF(Albums!$D$2:$D$2862,A125)</f>
        <v>37</v>
      </c>
      <c r="C125" s="4"/>
      <c r="D125" s="4"/>
      <c r="E125" s="4"/>
      <c r="F125" s="4"/>
      <c r="G125" s="4"/>
    </row>
    <row r="126" customFormat="false" ht="15" hidden="false" customHeight="false" outlineLevel="0" collapsed="false">
      <c r="A126" s="4" t="n">
        <v>1993</v>
      </c>
      <c r="B126" s="4" t="n">
        <f aca="false">COUNTIF(Albums!$D$2:$D$2862,A126)</f>
        <v>54</v>
      </c>
      <c r="C126" s="4"/>
      <c r="D126" s="4"/>
      <c r="E126" s="4"/>
      <c r="F126" s="4"/>
      <c r="G126" s="4"/>
    </row>
    <row r="127" customFormat="false" ht="15" hidden="false" customHeight="false" outlineLevel="0" collapsed="false">
      <c r="A127" s="4" t="n">
        <v>1994</v>
      </c>
      <c r="B127" s="4" t="n">
        <f aca="false">COUNTIF(Albums!$D$2:$D$2862,A127)</f>
        <v>54</v>
      </c>
      <c r="C127" s="4"/>
      <c r="D127" s="4"/>
      <c r="E127" s="4"/>
      <c r="F127" s="4"/>
      <c r="G127" s="4"/>
    </row>
    <row r="128" customFormat="false" ht="15" hidden="false" customHeight="false" outlineLevel="0" collapsed="false">
      <c r="A128" s="4" t="n">
        <v>1995</v>
      </c>
      <c r="B128" s="4" t="n">
        <f aca="false">COUNTIF(Albums!$D$2:$D$2862,A128)</f>
        <v>52</v>
      </c>
      <c r="C128" s="4"/>
      <c r="D128" s="4"/>
      <c r="E128" s="4"/>
      <c r="F128" s="4"/>
      <c r="G128" s="4"/>
    </row>
    <row r="129" customFormat="false" ht="15" hidden="false" customHeight="false" outlineLevel="0" collapsed="false">
      <c r="A129" s="4" t="n">
        <v>1996</v>
      </c>
      <c r="B129" s="4" t="n">
        <f aca="false">COUNTIF(Albums!$D$2:$D$2862,A129)</f>
        <v>54</v>
      </c>
      <c r="C129" s="4"/>
      <c r="D129" s="4"/>
      <c r="E129" s="4"/>
      <c r="F129" s="4"/>
      <c r="G129" s="4"/>
    </row>
    <row r="130" customFormat="false" ht="15" hidden="false" customHeight="false" outlineLevel="0" collapsed="false">
      <c r="A130" s="4" t="n">
        <v>1997</v>
      </c>
      <c r="B130" s="4" t="n">
        <f aca="false">COUNTIF(Albums!$D$2:$D$2862,A130)</f>
        <v>57</v>
      </c>
      <c r="C130" s="4"/>
      <c r="D130" s="4"/>
      <c r="E130" s="4"/>
      <c r="F130" s="4"/>
      <c r="G130" s="4"/>
    </row>
    <row r="131" customFormat="false" ht="15" hidden="false" customHeight="false" outlineLevel="0" collapsed="false">
      <c r="A131" s="4" t="n">
        <v>1998</v>
      </c>
      <c r="B131" s="4" t="n">
        <f aca="false">COUNTIF(Albums!$D$2:$D$2862,A131)</f>
        <v>46</v>
      </c>
      <c r="C131" s="4"/>
      <c r="D131" s="4"/>
      <c r="E131" s="4"/>
      <c r="F131" s="4"/>
      <c r="G131" s="4"/>
    </row>
    <row r="132" customFormat="false" ht="15" hidden="false" customHeight="false" outlineLevel="0" collapsed="false">
      <c r="A132" s="4" t="n">
        <v>1999</v>
      </c>
      <c r="B132" s="4" t="n">
        <f aca="false">COUNTIF(Albums!$D$2:$D$2862,A132)</f>
        <v>42</v>
      </c>
      <c r="C132" s="4"/>
      <c r="D132" s="4"/>
      <c r="E132" s="4"/>
      <c r="F132" s="4"/>
      <c r="G132" s="4"/>
    </row>
    <row r="133" customFormat="false" ht="15" hidden="false" customHeight="false" outlineLevel="0" collapsed="false">
      <c r="A133" s="4" t="n">
        <v>2000</v>
      </c>
      <c r="B133" s="4" t="n">
        <f aca="false">COUNTIF(Albums!$D$2:$D$2862,A133)</f>
        <v>40</v>
      </c>
      <c r="C133" s="4"/>
      <c r="D133" s="4"/>
      <c r="E133" s="4"/>
      <c r="F133" s="4"/>
      <c r="G133" s="4"/>
    </row>
    <row r="134" customFormat="false" ht="15" hidden="false" customHeight="false" outlineLevel="0" collapsed="false">
      <c r="A134" s="4" t="n">
        <v>2001</v>
      </c>
      <c r="B134" s="4" t="n">
        <f aca="false">COUNTIF(Albums!$D$2:$D$2862,A134)</f>
        <v>39</v>
      </c>
      <c r="C134" s="4"/>
      <c r="D134" s="4"/>
      <c r="E134" s="4"/>
      <c r="F134" s="4"/>
      <c r="G134" s="4"/>
    </row>
    <row r="135" customFormat="false" ht="15" hidden="false" customHeight="false" outlineLevel="0" collapsed="false">
      <c r="A135" s="4" t="n">
        <v>2002</v>
      </c>
      <c r="B135" s="4" t="n">
        <f aca="false">COUNTIF(Albums!$D$2:$D$2862,A135)</f>
        <v>37</v>
      </c>
      <c r="C135" s="4"/>
      <c r="D135" s="4"/>
      <c r="E135" s="4"/>
      <c r="F135" s="4"/>
      <c r="G135" s="4"/>
    </row>
    <row r="136" customFormat="false" ht="15" hidden="false" customHeight="false" outlineLevel="0" collapsed="false">
      <c r="A136" s="4" t="n">
        <v>2003</v>
      </c>
      <c r="B136" s="4" t="n">
        <f aca="false">COUNTIF(Albums!$D$2:$D$2862,A136)</f>
        <v>36</v>
      </c>
      <c r="C136" s="4"/>
      <c r="D136" s="4"/>
      <c r="E136" s="4"/>
      <c r="F136" s="4"/>
      <c r="G136" s="4"/>
    </row>
    <row r="137" customFormat="false" ht="15" hidden="false" customHeight="false" outlineLevel="0" collapsed="false">
      <c r="A137" s="4" t="n">
        <v>2004</v>
      </c>
      <c r="B137" s="4" t="n">
        <f aca="false">COUNTIF(Albums!$D$2:$D$2862,A137)</f>
        <v>32</v>
      </c>
      <c r="C137" s="4"/>
      <c r="D137" s="4"/>
      <c r="E137" s="4"/>
      <c r="F137" s="4"/>
      <c r="G137" s="4"/>
    </row>
    <row r="138" customFormat="false" ht="15" hidden="false" customHeight="false" outlineLevel="0" collapsed="false">
      <c r="A138" s="4" t="n">
        <v>2005</v>
      </c>
      <c r="B138" s="4" t="n">
        <f aca="false">COUNTIF(Albums!$D$2:$D$2862,A138)</f>
        <v>35</v>
      </c>
      <c r="C138" s="4"/>
      <c r="D138" s="4"/>
      <c r="E138" s="4"/>
      <c r="F138" s="4"/>
      <c r="G138" s="4"/>
    </row>
    <row r="139" customFormat="false" ht="15" hidden="false" customHeight="false" outlineLevel="0" collapsed="false">
      <c r="A139" s="4" t="n">
        <v>2006</v>
      </c>
      <c r="B139" s="4" t="n">
        <f aca="false">COUNTIF(Albums!$D$2:$D$2862,A139)</f>
        <v>32</v>
      </c>
      <c r="C139" s="4"/>
      <c r="D139" s="4"/>
      <c r="E139" s="4"/>
      <c r="F139" s="4"/>
      <c r="G139" s="4"/>
    </row>
    <row r="140" customFormat="false" ht="15" hidden="false" customHeight="false" outlineLevel="0" collapsed="false">
      <c r="A140" s="4" t="n">
        <v>2007</v>
      </c>
      <c r="B140" s="4" t="n">
        <f aca="false">COUNTIF(Albums!$D$2:$D$2862,A140)</f>
        <v>39</v>
      </c>
      <c r="C140" s="4"/>
      <c r="D140" s="4"/>
      <c r="E140" s="4"/>
      <c r="F140" s="4"/>
      <c r="G140" s="4"/>
    </row>
    <row r="141" customFormat="false" ht="15" hidden="false" customHeight="false" outlineLevel="0" collapsed="false">
      <c r="A141" s="4" t="n">
        <v>2008</v>
      </c>
      <c r="B141" s="4" t="n">
        <f aca="false">COUNTIF(Albums!$D$2:$D$2862,A141)</f>
        <v>30</v>
      </c>
      <c r="C141" s="4"/>
      <c r="D141" s="4"/>
      <c r="E141" s="4"/>
      <c r="F141" s="4"/>
      <c r="G141" s="4"/>
    </row>
    <row r="142" customFormat="false" ht="15" hidden="false" customHeight="false" outlineLevel="0" collapsed="false">
      <c r="A142" s="4" t="n">
        <v>2009</v>
      </c>
      <c r="B142" s="4" t="n">
        <f aca="false">COUNTIF(Albums!$D$2:$D$2862,A142)</f>
        <v>50</v>
      </c>
      <c r="C142" s="4"/>
      <c r="D142" s="4"/>
      <c r="E142" s="4"/>
      <c r="F142" s="4"/>
      <c r="G142" s="4"/>
    </row>
    <row r="143" customFormat="false" ht="15" hidden="false" customHeight="false" outlineLevel="0" collapsed="false">
      <c r="A143" s="4" t="n">
        <v>2010</v>
      </c>
      <c r="B143" s="4" t="n">
        <f aca="false">COUNTIF(Albums!$D$2:$D$2862,A143)</f>
        <v>35</v>
      </c>
      <c r="C143" s="4"/>
      <c r="D143" s="4"/>
      <c r="E143" s="4"/>
      <c r="F143" s="4"/>
      <c r="G143" s="4"/>
    </row>
    <row r="144" customFormat="false" ht="15" hidden="false" customHeight="false" outlineLevel="0" collapsed="false">
      <c r="A144" s="4" t="n">
        <v>2011</v>
      </c>
      <c r="B144" s="4" t="n">
        <f aca="false">COUNTIF(Albums!$D$2:$D$2862,A144)</f>
        <v>48</v>
      </c>
      <c r="C144" s="4"/>
      <c r="D144" s="4"/>
      <c r="E144" s="4"/>
      <c r="F144" s="4"/>
      <c r="G144" s="4"/>
    </row>
    <row r="145" customFormat="false" ht="15" hidden="false" customHeight="false" outlineLevel="0" collapsed="false">
      <c r="A145" s="4" t="n">
        <v>2012</v>
      </c>
      <c r="B145" s="4" t="n">
        <f aca="false">COUNTIF(Albums!$D$2:$D$2862,A145)</f>
        <v>40</v>
      </c>
      <c r="C145" s="4"/>
      <c r="D145" s="4"/>
      <c r="E145" s="4"/>
      <c r="F145" s="4"/>
      <c r="G145" s="4"/>
    </row>
    <row r="146" customFormat="false" ht="15" hidden="false" customHeight="false" outlineLevel="0" collapsed="false">
      <c r="A146" s="4" t="n">
        <v>2013</v>
      </c>
      <c r="B146" s="4" t="n">
        <f aca="false">COUNTIF(Albums!$D$2:$D$2862,A146)</f>
        <v>40</v>
      </c>
      <c r="C146" s="4"/>
      <c r="D146" s="4"/>
      <c r="E146" s="4"/>
      <c r="F146" s="4"/>
      <c r="G146" s="4"/>
    </row>
    <row r="147" customFormat="false" ht="15" hidden="false" customHeight="false" outlineLevel="0" collapsed="false">
      <c r="A147" s="4" t="n">
        <v>2014</v>
      </c>
      <c r="B147" s="4" t="n">
        <f aca="false">COUNTIF(Albums!$D$2:$D$2862,A147)</f>
        <v>48</v>
      </c>
      <c r="C147" s="4"/>
      <c r="D147" s="4"/>
      <c r="E147" s="4"/>
      <c r="F147" s="4"/>
      <c r="G147" s="4"/>
    </row>
    <row r="148" customFormat="false" ht="15" hidden="false" customHeight="false" outlineLevel="0" collapsed="false">
      <c r="A148" s="4" t="n">
        <v>2015</v>
      </c>
      <c r="B148" s="4" t="n">
        <f aca="false">COUNTIF(Albums!$D$2:$D$2862,A148)</f>
        <v>47</v>
      </c>
      <c r="C148" s="4"/>
      <c r="D148" s="4"/>
      <c r="E148" s="4"/>
      <c r="F148" s="4"/>
      <c r="G148" s="4"/>
    </row>
    <row r="149" customFormat="false" ht="15" hidden="false" customHeight="false" outlineLevel="0" collapsed="false">
      <c r="A149" s="4" t="n">
        <v>2016</v>
      </c>
      <c r="B149" s="4" t="n">
        <f aca="false">COUNTIF(Albums!$D$2:$D$2862,A149)</f>
        <v>52</v>
      </c>
      <c r="C149" s="4"/>
      <c r="D149" s="4"/>
      <c r="E149" s="4"/>
      <c r="F149" s="4"/>
      <c r="G149" s="4"/>
    </row>
    <row r="150" customFormat="false" ht="15" hidden="false" customHeight="false" outlineLevel="0" collapsed="false">
      <c r="A150" s="4" t="n">
        <v>2017</v>
      </c>
      <c r="B150" s="4" t="n">
        <f aca="false">COUNTIF(Albums!$D$2:$D$2862,A150)</f>
        <v>66</v>
      </c>
      <c r="C150" s="4"/>
      <c r="D150" s="4"/>
      <c r="E150" s="4"/>
      <c r="F150" s="4"/>
      <c r="G150" s="4"/>
    </row>
    <row r="151" customFormat="false" ht="15" hidden="false" customHeight="false" outlineLevel="0" collapsed="false">
      <c r="A151" s="4" t="n">
        <v>2018</v>
      </c>
      <c r="B151" s="4" t="n">
        <f aca="false">COUNTIF(Albums!$D$2:$D$2862,A151)</f>
        <v>65</v>
      </c>
      <c r="C151" s="4"/>
      <c r="D151" s="4"/>
      <c r="E151" s="4"/>
      <c r="F151" s="4"/>
      <c r="G151" s="4"/>
    </row>
    <row r="152" customFormat="false" ht="15" hidden="false" customHeight="false" outlineLevel="0" collapsed="false">
      <c r="A152" s="4" t="n">
        <v>2019</v>
      </c>
      <c r="B152" s="4" t="n">
        <f aca="false">COUNTIF(Albums!$D$2:$D$2862,A152)</f>
        <v>68</v>
      </c>
      <c r="C152" s="4"/>
      <c r="D152" s="4"/>
      <c r="E152" s="4"/>
      <c r="F152" s="4"/>
      <c r="G152" s="4"/>
    </row>
    <row r="153" customFormat="false" ht="15" hidden="false" customHeight="false" outlineLevel="0" collapsed="false">
      <c r="A153" s="4" t="n">
        <v>2020</v>
      </c>
      <c r="B153" s="4" t="n">
        <f aca="false">COUNTIF(Albums!$D$2:$D$2862,A153)</f>
        <v>75</v>
      </c>
      <c r="C153" s="4"/>
      <c r="D153" s="4"/>
      <c r="E153" s="4"/>
      <c r="F153" s="4"/>
      <c r="G153" s="4"/>
    </row>
    <row r="154" customFormat="false" ht="15" hidden="false" customHeight="false" outlineLevel="0" collapsed="false">
      <c r="A154" s="4" t="n">
        <v>2021</v>
      </c>
      <c r="B154" s="4" t="n">
        <f aca="false">COUNTIF(Albums!$D$2:$D$2862,A154)</f>
        <v>75</v>
      </c>
      <c r="C154" s="4"/>
      <c r="D154" s="4"/>
      <c r="E154" s="4"/>
      <c r="F154" s="4"/>
      <c r="G154" s="4"/>
    </row>
    <row r="155" customFormat="false" ht="15" hidden="false" customHeight="false" outlineLevel="0" collapsed="false">
      <c r="A155" s="4" t="n">
        <v>2022</v>
      </c>
      <c r="B155" s="4" t="n">
        <f aca="false">COUNTIF(Albums!$D$2:$D$2862,A155)</f>
        <v>101</v>
      </c>
      <c r="C155" s="4"/>
      <c r="D155" s="4"/>
      <c r="E155" s="4"/>
      <c r="F155" s="4"/>
      <c r="G155" s="4"/>
    </row>
    <row r="156" customFormat="false" ht="15" hidden="false" customHeight="false" outlineLevel="0" collapsed="false">
      <c r="A156" s="4" t="n">
        <v>2023</v>
      </c>
      <c r="B156" s="4" t="n">
        <f aca="false">COUNTIF(Albums!$D$2:$D$2862,A156)</f>
        <v>111</v>
      </c>
      <c r="C156" s="4"/>
      <c r="D156" s="4"/>
      <c r="E156" s="4"/>
      <c r="F156" s="4"/>
      <c r="G156" s="4"/>
    </row>
    <row r="157" customFormat="false" ht="15" hidden="false" customHeight="false" outlineLevel="0" collapsed="false">
      <c r="A157" s="4" t="n">
        <v>2024</v>
      </c>
      <c r="B157" s="4" t="n">
        <f aca="false">COUNTIF(Albums!$D$2:$D$2862,A157)</f>
        <v>104</v>
      </c>
      <c r="C157" s="4"/>
      <c r="D157" s="4"/>
      <c r="E157" s="4"/>
      <c r="F157" s="4"/>
      <c r="G157" s="4"/>
    </row>
    <row r="158" customFormat="false" ht="15" hidden="false" customHeight="false" outlineLevel="0" collapsed="false">
      <c r="A158" s="4" t="n">
        <v>2025</v>
      </c>
      <c r="B158" s="4" t="n">
        <f aca="false">COUNTIF(Albums!$D$2:$D$2862,A158)</f>
        <v>130</v>
      </c>
      <c r="C158" s="4"/>
      <c r="D158" s="4"/>
      <c r="E158" s="4"/>
      <c r="F158" s="4"/>
      <c r="G158" s="4"/>
    </row>
    <row r="159" customFormat="false" ht="15" hidden="false" customHeight="false" outlineLevel="0" collapsed="false">
      <c r="A159" s="4" t="n">
        <v>2026</v>
      </c>
      <c r="B159" s="4" t="n">
        <f aca="false">COUNTIF(Albums!$D$2:$D$2862,A159)</f>
        <v>81</v>
      </c>
      <c r="C159" s="4"/>
      <c r="D159" s="4"/>
      <c r="E159" s="4"/>
      <c r="F159" s="4"/>
      <c r="G159" s="4"/>
    </row>
  </sheetData>
  <autoFilter ref="A1:G1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26379</v>
      </c>
      <c r="B1" s="0" t="s">
        <v>26380</v>
      </c>
      <c r="C1" s="0" t="s">
        <v>26381</v>
      </c>
      <c r="D1" s="0" t="s">
        <v>26382</v>
      </c>
      <c r="E1" s="0" t="s">
        <v>26383</v>
      </c>
    </row>
    <row r="2" customFormat="false" ht="15" hidden="false" customHeight="false" outlineLevel="0" collapsed="false">
      <c r="A2" s="0" t="s">
        <v>60</v>
      </c>
      <c r="B2" s="0" t="s">
        <v>90</v>
      </c>
      <c r="C2" s="0" t="s">
        <v>43</v>
      </c>
      <c r="D2" s="0" t="s">
        <v>92</v>
      </c>
      <c r="E2" s="0" t="s">
        <v>24853</v>
      </c>
    </row>
    <row r="3" customFormat="false" ht="15" hidden="false" customHeight="false" outlineLevel="0" collapsed="false">
      <c r="A3" s="0" t="s">
        <v>115</v>
      </c>
      <c r="B3" s="0" t="s">
        <v>116</v>
      </c>
      <c r="C3" s="0" t="s">
        <v>510</v>
      </c>
      <c r="D3" s="0" t="s">
        <v>2914</v>
      </c>
      <c r="E3" s="0" t="s">
        <v>24855</v>
      </c>
    </row>
    <row r="4" customFormat="false" ht="15" hidden="false" customHeight="false" outlineLevel="0" collapsed="false">
      <c r="A4" s="0" t="s">
        <v>996</v>
      </c>
      <c r="B4" s="0" t="s">
        <v>45</v>
      </c>
      <c r="C4" s="0" t="s">
        <v>861</v>
      </c>
      <c r="D4" s="0" t="s">
        <v>4622</v>
      </c>
      <c r="E4" s="0" t="s">
        <v>24857</v>
      </c>
    </row>
    <row r="5" customFormat="false" ht="15" hidden="false" customHeight="false" outlineLevel="0" collapsed="false">
      <c r="A5" s="0" t="s">
        <v>128</v>
      </c>
      <c r="B5" s="0" t="s">
        <v>163</v>
      </c>
      <c r="C5" s="0" t="s">
        <v>1166</v>
      </c>
      <c r="D5" s="0" t="s">
        <v>174</v>
      </c>
      <c r="E5" s="0" t="s">
        <v>24859</v>
      </c>
    </row>
    <row r="6" customFormat="false" ht="15" hidden="false" customHeight="false" outlineLevel="0" collapsed="false">
      <c r="A6" s="0" t="s">
        <v>5430</v>
      </c>
      <c r="B6" s="0" t="s">
        <v>152</v>
      </c>
      <c r="C6" s="0" t="s">
        <v>1337</v>
      </c>
      <c r="D6" s="0" t="s">
        <v>531</v>
      </c>
      <c r="E6" s="0" t="s">
        <v>24861</v>
      </c>
    </row>
    <row r="7" customFormat="false" ht="15" hidden="false" customHeight="false" outlineLevel="0" collapsed="false">
      <c r="A7" s="0" t="s">
        <v>44</v>
      </c>
      <c r="B7" s="0" t="s">
        <v>174</v>
      </c>
      <c r="C7" s="0" t="s">
        <v>2736</v>
      </c>
      <c r="D7" s="0" t="s">
        <v>10860</v>
      </c>
      <c r="E7" s="0" t="s">
        <v>24863</v>
      </c>
    </row>
    <row r="8" customFormat="false" ht="15" hidden="false" customHeight="false" outlineLevel="0" collapsed="false">
      <c r="A8" s="0" t="s">
        <v>4013</v>
      </c>
      <c r="B8" s="0" t="s">
        <v>193</v>
      </c>
      <c r="C8" s="0" t="s">
        <v>3992</v>
      </c>
      <c r="D8" s="0" t="s">
        <v>1919</v>
      </c>
      <c r="E8" s="0" t="s">
        <v>24865</v>
      </c>
    </row>
    <row r="9" customFormat="false" ht="15" hidden="false" customHeight="false" outlineLevel="0" collapsed="false">
      <c r="A9" s="0" t="s">
        <v>4342</v>
      </c>
      <c r="B9" s="0" t="s">
        <v>603</v>
      </c>
      <c r="C9" s="0" t="s">
        <v>5429</v>
      </c>
      <c r="D9" s="0" t="s">
        <v>18254</v>
      </c>
      <c r="E9" s="0" t="s">
        <v>24867</v>
      </c>
    </row>
    <row r="10" customFormat="false" ht="15" hidden="false" customHeight="false" outlineLevel="0" collapsed="false">
      <c r="A10" s="0" t="s">
        <v>400</v>
      </c>
      <c r="B10" s="0" t="s">
        <v>776</v>
      </c>
      <c r="C10" s="0" t="s">
        <v>5903</v>
      </c>
      <c r="D10" s="0" t="s">
        <v>585</v>
      </c>
      <c r="E10" s="0" t="s">
        <v>24869</v>
      </c>
    </row>
    <row r="11" customFormat="false" ht="15" hidden="false" customHeight="false" outlineLevel="0" collapsed="false">
      <c r="A11" s="0" t="s">
        <v>567</v>
      </c>
      <c r="B11" s="0" t="s">
        <v>257</v>
      </c>
      <c r="C11" s="0" t="s">
        <v>6130</v>
      </c>
      <c r="D11" s="0" t="s">
        <v>118</v>
      </c>
      <c r="E11" s="0" t="s">
        <v>24871</v>
      </c>
    </row>
    <row r="12" customFormat="false" ht="15" hidden="false" customHeight="false" outlineLevel="0" collapsed="false">
      <c r="A12" s="0" t="s">
        <v>4576</v>
      </c>
      <c r="B12" s="0" t="s">
        <v>961</v>
      </c>
      <c r="C12" s="0" t="s">
        <v>6478</v>
      </c>
      <c r="D12" s="0" t="s">
        <v>10583</v>
      </c>
      <c r="E12" s="0" t="s">
        <v>24873</v>
      </c>
    </row>
    <row r="13" customFormat="false" ht="15" hidden="false" customHeight="false" outlineLevel="0" collapsed="false">
      <c r="A13" s="0" t="s">
        <v>1214</v>
      </c>
      <c r="C13" s="0" t="s">
        <v>7052</v>
      </c>
      <c r="D13" s="0" t="s">
        <v>7068</v>
      </c>
      <c r="E13" s="0" t="s">
        <v>24875</v>
      </c>
    </row>
    <row r="14" customFormat="false" ht="15" hidden="false" customHeight="false" outlineLevel="0" collapsed="false">
      <c r="A14" s="0" t="s">
        <v>451</v>
      </c>
      <c r="C14" s="0" t="s">
        <v>7609</v>
      </c>
      <c r="D14" s="0" t="s">
        <v>12015</v>
      </c>
      <c r="E14" s="0" t="s">
        <v>24877</v>
      </c>
    </row>
    <row r="15" customFormat="false" ht="15" hidden="false" customHeight="false" outlineLevel="0" collapsed="false">
      <c r="A15" s="0" t="s">
        <v>1016</v>
      </c>
      <c r="C15" s="0" t="s">
        <v>8347</v>
      </c>
      <c r="D15" s="0" t="s">
        <v>5477</v>
      </c>
      <c r="E15" s="0" t="s">
        <v>24879</v>
      </c>
    </row>
    <row r="16" customFormat="false" ht="15" hidden="false" customHeight="false" outlineLevel="0" collapsed="false">
      <c r="A16" s="0" t="s">
        <v>211</v>
      </c>
      <c r="C16" s="0" t="s">
        <v>8845</v>
      </c>
      <c r="D16" s="0" t="s">
        <v>10910</v>
      </c>
      <c r="E16" s="0" t="s">
        <v>24881</v>
      </c>
    </row>
    <row r="17" customFormat="false" ht="15" hidden="false" customHeight="false" outlineLevel="0" collapsed="false">
      <c r="A17" s="0" t="s">
        <v>364</v>
      </c>
      <c r="C17" s="0" t="s">
        <v>9830</v>
      </c>
      <c r="D17" s="0" t="s">
        <v>6132</v>
      </c>
      <c r="E17" s="0" t="s">
        <v>24883</v>
      </c>
    </row>
    <row r="18" customFormat="false" ht="15" hidden="false" customHeight="false" outlineLevel="0" collapsed="false">
      <c r="A18" s="0" t="s">
        <v>268</v>
      </c>
      <c r="C18" s="0" t="s">
        <v>10455</v>
      </c>
      <c r="D18" s="0" t="s">
        <v>2389</v>
      </c>
      <c r="E18" s="0" t="s">
        <v>24885</v>
      </c>
    </row>
    <row r="19" customFormat="false" ht="15" hidden="false" customHeight="false" outlineLevel="0" collapsed="false">
      <c r="A19" s="0" t="s">
        <v>9840</v>
      </c>
      <c r="C19" s="0" t="s">
        <v>10842</v>
      </c>
      <c r="D19" s="0" t="s">
        <v>16071</v>
      </c>
      <c r="E19" s="0" t="s">
        <v>24887</v>
      </c>
    </row>
    <row r="20" customFormat="false" ht="15" hidden="false" customHeight="false" outlineLevel="0" collapsed="false">
      <c r="A20" s="0" t="s">
        <v>1078</v>
      </c>
      <c r="C20" s="0" t="s">
        <v>11433</v>
      </c>
      <c r="D20" s="0" t="s">
        <v>17785</v>
      </c>
      <c r="E20" s="0" t="s">
        <v>24889</v>
      </c>
    </row>
    <row r="21" customFormat="false" ht="15" hidden="false" customHeight="false" outlineLevel="0" collapsed="false">
      <c r="A21" s="0" t="s">
        <v>20059</v>
      </c>
      <c r="C21" s="0" t="s">
        <v>12189</v>
      </c>
      <c r="D21" s="0" t="s">
        <v>18481</v>
      </c>
      <c r="E21" s="0" t="s">
        <v>24892</v>
      </c>
    </row>
    <row r="22" customFormat="false" ht="15" hidden="false" customHeight="false" outlineLevel="0" collapsed="false">
      <c r="A22" s="0" t="s">
        <v>950</v>
      </c>
      <c r="C22" s="0" t="s">
        <v>12707</v>
      </c>
      <c r="D22" s="0" t="s">
        <v>3184</v>
      </c>
      <c r="E22" s="0" t="s">
        <v>24894</v>
      </c>
    </row>
    <row r="23" customFormat="false" ht="15" hidden="false" customHeight="false" outlineLevel="0" collapsed="false">
      <c r="A23" s="0" t="s">
        <v>324</v>
      </c>
      <c r="C23" s="0" t="s">
        <v>13258</v>
      </c>
      <c r="D23" s="0" t="s">
        <v>13815</v>
      </c>
      <c r="E23" s="0" t="s">
        <v>24896</v>
      </c>
    </row>
    <row r="24" customFormat="false" ht="15" hidden="false" customHeight="false" outlineLevel="0" collapsed="false">
      <c r="A24" s="0" t="s">
        <v>5944</v>
      </c>
      <c r="C24" s="0" t="s">
        <v>13813</v>
      </c>
      <c r="D24" s="0" t="s">
        <v>14187</v>
      </c>
      <c r="E24" s="0" t="s">
        <v>24898</v>
      </c>
    </row>
    <row r="25" customFormat="false" ht="15" hidden="false" customHeight="false" outlineLevel="0" collapsed="false">
      <c r="A25" s="0" t="s">
        <v>11474</v>
      </c>
      <c r="C25" s="0" t="s">
        <v>14186</v>
      </c>
      <c r="D25" s="0" t="s">
        <v>14469</v>
      </c>
      <c r="E25" s="0" t="s">
        <v>24900</v>
      </c>
    </row>
    <row r="26" customFormat="false" ht="15" hidden="false" customHeight="false" outlineLevel="0" collapsed="false">
      <c r="A26" s="0" t="s">
        <v>787</v>
      </c>
      <c r="C26" s="0" t="s">
        <v>14457</v>
      </c>
      <c r="D26" s="0" t="s">
        <v>2811</v>
      </c>
      <c r="E26" s="0" t="s">
        <v>24902</v>
      </c>
    </row>
    <row r="27" customFormat="false" ht="15" hidden="false" customHeight="false" outlineLevel="0" collapsed="false">
      <c r="A27" s="0" t="s">
        <v>14394</v>
      </c>
      <c r="C27" s="0" t="s">
        <v>15180</v>
      </c>
      <c r="D27" s="0" t="s">
        <v>5432</v>
      </c>
      <c r="E27" s="0" t="s">
        <v>24904</v>
      </c>
    </row>
    <row r="28" customFormat="false" ht="15" hidden="false" customHeight="false" outlineLevel="0" collapsed="false">
      <c r="C28" s="0" t="s">
        <v>15634</v>
      </c>
      <c r="D28" s="0" t="s">
        <v>12224</v>
      </c>
      <c r="E28" s="0" t="s">
        <v>24906</v>
      </c>
    </row>
    <row r="29" customFormat="false" ht="15" hidden="false" customHeight="false" outlineLevel="0" collapsed="false">
      <c r="C29" s="0" t="s">
        <v>16045</v>
      </c>
      <c r="D29" s="0" t="s">
        <v>14459</v>
      </c>
      <c r="E29" s="0" t="s">
        <v>24909</v>
      </c>
    </row>
    <row r="30" customFormat="false" ht="15" hidden="false" customHeight="false" outlineLevel="0" collapsed="false">
      <c r="C30" s="0" t="s">
        <v>16344</v>
      </c>
      <c r="D30" s="0" t="s">
        <v>12280</v>
      </c>
      <c r="E30" s="0" t="s">
        <v>24911</v>
      </c>
    </row>
    <row r="31" customFormat="false" ht="15" hidden="false" customHeight="false" outlineLevel="0" collapsed="false">
      <c r="C31" s="0" t="s">
        <v>16771</v>
      </c>
      <c r="D31" s="0" t="s">
        <v>11653</v>
      </c>
      <c r="E31" s="0" t="s">
        <v>24913</v>
      </c>
    </row>
    <row r="32" customFormat="false" ht="15" hidden="false" customHeight="false" outlineLevel="0" collapsed="false">
      <c r="C32" s="0" t="s">
        <v>17154</v>
      </c>
      <c r="D32" s="0" t="s">
        <v>4316</v>
      </c>
      <c r="E32" s="0" t="s">
        <v>24915</v>
      </c>
    </row>
    <row r="33" customFormat="false" ht="15" hidden="false" customHeight="false" outlineLevel="0" collapsed="false">
      <c r="C33" s="0" t="s">
        <v>17406</v>
      </c>
      <c r="D33" s="0" t="s">
        <v>11520</v>
      </c>
      <c r="E33" s="0" t="s">
        <v>24917</v>
      </c>
    </row>
    <row r="34" customFormat="false" ht="15" hidden="false" customHeight="false" outlineLevel="0" collapsed="false">
      <c r="C34" s="0" t="s">
        <v>17776</v>
      </c>
      <c r="D34" s="0" t="s">
        <v>8949</v>
      </c>
      <c r="E34" s="0" t="s">
        <v>24919</v>
      </c>
    </row>
    <row r="35" customFormat="false" ht="15" hidden="false" customHeight="false" outlineLevel="0" collapsed="false">
      <c r="C35" s="0" t="s">
        <v>18114</v>
      </c>
      <c r="D35" s="0" t="s">
        <v>12708</v>
      </c>
      <c r="E35" s="0" t="s">
        <v>24921</v>
      </c>
    </row>
    <row r="36" customFormat="false" ht="15" hidden="false" customHeight="false" outlineLevel="0" collapsed="false">
      <c r="C36" s="0" t="s">
        <v>18471</v>
      </c>
      <c r="D36" s="0" t="s">
        <v>4871</v>
      </c>
      <c r="E36" s="0" t="s">
        <v>24923</v>
      </c>
    </row>
    <row r="37" customFormat="false" ht="15" hidden="false" customHeight="false" outlineLevel="0" collapsed="false">
      <c r="C37" s="0" t="s">
        <v>18992</v>
      </c>
      <c r="D37" s="0" t="s">
        <v>7103</v>
      </c>
      <c r="E37" s="0" t="s">
        <v>24925</v>
      </c>
    </row>
    <row r="38" customFormat="false" ht="15" hidden="false" customHeight="false" outlineLevel="0" collapsed="false">
      <c r="C38" s="0" t="s">
        <v>19163</v>
      </c>
      <c r="D38" s="0" t="s">
        <v>7263</v>
      </c>
      <c r="E38" s="0" t="s">
        <v>24927</v>
      </c>
    </row>
    <row r="39" customFormat="false" ht="15" hidden="false" customHeight="false" outlineLevel="0" collapsed="false">
      <c r="C39" s="0" t="s">
        <v>19468</v>
      </c>
      <c r="D39" s="0" t="s">
        <v>19165</v>
      </c>
      <c r="E39" s="0" t="s">
        <v>24929</v>
      </c>
    </row>
    <row r="40" customFormat="false" ht="15" hidden="false" customHeight="false" outlineLevel="0" collapsed="false">
      <c r="C40" s="0" t="s">
        <v>19681</v>
      </c>
      <c r="D40" s="0" t="s">
        <v>16989</v>
      </c>
      <c r="E40" s="0" t="s">
        <v>24932</v>
      </c>
    </row>
    <row r="41" customFormat="false" ht="15" hidden="false" customHeight="false" outlineLevel="0" collapsed="false">
      <c r="C41" s="0" t="s">
        <v>19908</v>
      </c>
      <c r="D41" s="0" t="s">
        <v>17156</v>
      </c>
      <c r="E41" s="0" t="s">
        <v>24934</v>
      </c>
    </row>
    <row r="42" customFormat="false" ht="15" hidden="false" customHeight="false" outlineLevel="0" collapsed="false">
      <c r="C42" s="0" t="s">
        <v>20181</v>
      </c>
      <c r="D42" s="0" t="s">
        <v>14590</v>
      </c>
      <c r="E42" s="0" t="s">
        <v>24936</v>
      </c>
    </row>
    <row r="43" customFormat="false" ht="15" hidden="false" customHeight="false" outlineLevel="0" collapsed="false">
      <c r="C43" s="0" t="s">
        <v>20291</v>
      </c>
      <c r="D43" s="0" t="s">
        <v>19682</v>
      </c>
      <c r="E43" s="0" t="s">
        <v>24938</v>
      </c>
    </row>
    <row r="44" customFormat="false" ht="15" hidden="false" customHeight="false" outlineLevel="0" collapsed="false">
      <c r="C44" s="0" t="s">
        <v>20384</v>
      </c>
      <c r="D44" s="0" t="s">
        <v>15636</v>
      </c>
      <c r="E44" s="0" t="s">
        <v>24940</v>
      </c>
    </row>
    <row r="45" customFormat="false" ht="15" hidden="false" customHeight="false" outlineLevel="0" collapsed="false">
      <c r="C45" s="0" t="s">
        <v>20463</v>
      </c>
      <c r="D45" s="0" t="s">
        <v>4733</v>
      </c>
      <c r="E45" s="0" t="s">
        <v>24943</v>
      </c>
    </row>
    <row r="46" customFormat="false" ht="15" hidden="false" customHeight="false" outlineLevel="0" collapsed="false">
      <c r="C46" s="0" t="s">
        <v>20526</v>
      </c>
      <c r="D46" s="0" t="s">
        <v>4037</v>
      </c>
      <c r="E46" s="0" t="s">
        <v>24945</v>
      </c>
    </row>
    <row r="47" customFormat="false" ht="15" hidden="false" customHeight="false" outlineLevel="0" collapsed="false">
      <c r="C47" s="0" t="s">
        <v>20619</v>
      </c>
      <c r="D47" s="0" t="s">
        <v>7640</v>
      </c>
      <c r="E47" s="0" t="s">
        <v>24947</v>
      </c>
    </row>
    <row r="48" customFormat="false" ht="15" hidden="false" customHeight="false" outlineLevel="0" collapsed="false">
      <c r="C48" s="0" t="s">
        <v>20689</v>
      </c>
      <c r="D48" s="0" t="s">
        <v>10454</v>
      </c>
      <c r="E48" s="0" t="s">
        <v>24949</v>
      </c>
    </row>
    <row r="49" customFormat="false" ht="15" hidden="false" customHeight="false" outlineLevel="0" collapsed="false">
      <c r="C49" s="0" t="s">
        <v>20757</v>
      </c>
      <c r="D49" s="0" t="s">
        <v>15507</v>
      </c>
      <c r="E49" s="0" t="s">
        <v>24951</v>
      </c>
    </row>
    <row r="50" customFormat="false" ht="15" hidden="false" customHeight="false" outlineLevel="0" collapsed="false">
      <c r="C50" s="0" t="s">
        <v>20824</v>
      </c>
      <c r="D50" s="0" t="s">
        <v>14051</v>
      </c>
      <c r="E50" s="0" t="s">
        <v>24953</v>
      </c>
    </row>
    <row r="51" customFormat="false" ht="15" hidden="false" customHeight="false" outlineLevel="0" collapsed="false">
      <c r="C51" s="0" t="s">
        <v>20929</v>
      </c>
      <c r="D51" s="0" t="s">
        <v>20293</v>
      </c>
      <c r="E51" s="0" t="s">
        <v>24955</v>
      </c>
    </row>
    <row r="52" customFormat="false" ht="15" hidden="false" customHeight="false" outlineLevel="0" collapsed="false">
      <c r="C52" s="0" t="s">
        <v>21031</v>
      </c>
      <c r="D52" s="0" t="s">
        <v>1386</v>
      </c>
    </row>
    <row r="53" customFormat="false" ht="15" hidden="false" customHeight="false" outlineLevel="0" collapsed="false">
      <c r="C53" s="0" t="s">
        <v>21124</v>
      </c>
      <c r="D53" s="0" t="s">
        <v>2684</v>
      </c>
    </row>
    <row r="54" customFormat="false" ht="15" hidden="false" customHeight="false" outlineLevel="0" collapsed="false">
      <c r="C54" s="0" t="s">
        <v>21202</v>
      </c>
    </row>
    <row r="55" customFormat="false" ht="15" hidden="false" customHeight="false" outlineLevel="0" collapsed="false">
      <c r="C55" s="0" t="s">
        <v>21288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2026-09-25T21:58:18Z</dcterms:created>
  <dc:creator>openpyxl</dc:creator>
  <dc:description/>
  <dc:language>en-US</dc:language>
  <cp:lastModifiedBy/>
  <dcterms:modified xsi:type="dcterms:W3CDTF">2026-09-25T21:58:19Z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